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xr:revisionPtr revIDLastSave="61" documentId="8_{6F622758-D6C4-4713-91ED-E855A67D363A}" xr6:coauthVersionLast="47" xr6:coauthVersionMax="47" xr10:uidLastSave="{5CAA43F9-F700-4691-8658-05FD0B158676}"/>
  <workbookProtection workbookAlgorithmName="SHA-512" workbookHashValue="9RTAU1neBaJgFC+1TCJh+Bem2P3/xHjqbFQpxB4KTRb4H2gm0aZu4kaMvJleyLE3ELViQM2D3KyWJtt4AIag0Q==" workbookSaltValue="aT2bbcYye05UlvV/MhP8lQ==" workbookSpinCount="100000" lockStructure="1"/>
  <bookViews>
    <workbookView xWindow="-108" yWindow="-108" windowWidth="23256" windowHeight="13896"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concurrentCalc="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40" i="28"/>
  <c r="U40" i="28"/>
  <c r="T40" i="28"/>
  <c r="S40" i="28"/>
  <c r="R40" i="28"/>
  <c r="Q40" i="28"/>
  <c r="P40" i="28"/>
  <c r="O40" i="28"/>
  <c r="N40" i="28"/>
  <c r="M40" i="28"/>
  <c r="V30" i="28"/>
  <c r="U30" i="28"/>
  <c r="T30" i="28"/>
  <c r="S30" i="28"/>
  <c r="R30" i="28"/>
  <c r="Q30" i="28"/>
  <c r="P30" i="28"/>
  <c r="O30" i="28"/>
  <c r="N30" i="28"/>
  <c r="M30" i="28"/>
  <c r="V23" i="28"/>
  <c r="U23" i="28"/>
  <c r="T23" i="28"/>
  <c r="S23" i="28"/>
  <c r="R23" i="28"/>
  <c r="Q23" i="28"/>
  <c r="P23" i="28"/>
  <c r="O23" i="28"/>
  <c r="N23" i="28"/>
  <c r="M23"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40" i="28"/>
  <c r="J40" i="28"/>
  <c r="I40" i="28"/>
  <c r="H40" i="28"/>
  <c r="G40" i="28"/>
  <c r="F40" i="28"/>
  <c r="E40" i="28"/>
  <c r="D40" i="28"/>
  <c r="C40" i="28"/>
  <c r="B40" i="28"/>
  <c r="K30" i="28"/>
  <c r="J30" i="28"/>
  <c r="I30" i="28"/>
  <c r="H30" i="28"/>
  <c r="G30" i="28"/>
  <c r="F30" i="28"/>
  <c r="E30" i="28"/>
  <c r="D30" i="28"/>
  <c r="C30" i="28"/>
  <c r="B30" i="28"/>
  <c r="K23" i="28"/>
  <c r="J23" i="28"/>
  <c r="I23" i="28"/>
  <c r="H23" i="28"/>
  <c r="G23" i="28"/>
  <c r="F23" i="28"/>
  <c r="E23" i="28"/>
  <c r="D23" i="28"/>
  <c r="C23" i="28"/>
  <c r="B23"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40" i="22"/>
  <c r="U40" i="22"/>
  <c r="T40" i="22"/>
  <c r="S40" i="22"/>
  <c r="R40" i="22"/>
  <c r="Q40" i="22"/>
  <c r="P40" i="22"/>
  <c r="O40" i="22"/>
  <c r="N40" i="22"/>
  <c r="M40" i="22"/>
  <c r="V30" i="22"/>
  <c r="U30" i="22"/>
  <c r="T30" i="22"/>
  <c r="S30" i="22"/>
  <c r="R30" i="22"/>
  <c r="Q30" i="22"/>
  <c r="P30" i="22"/>
  <c r="O30" i="22"/>
  <c r="N30" i="22"/>
  <c r="M30" i="22"/>
  <c r="V23" i="22"/>
  <c r="U23" i="22"/>
  <c r="T23" i="22"/>
  <c r="S23" i="22"/>
  <c r="R23" i="22"/>
  <c r="Q23" i="22"/>
  <c r="P23" i="22"/>
  <c r="O23" i="22"/>
  <c r="N23" i="22"/>
  <c r="M23" i="22"/>
  <c r="V15" i="22"/>
  <c r="U15" i="22"/>
  <c r="T15" i="22"/>
  <c r="S15" i="22"/>
  <c r="R15" i="22"/>
  <c r="Q15" i="22"/>
  <c r="P15" i="22"/>
  <c r="O15" i="22"/>
  <c r="N15" i="22"/>
  <c r="M15" i="22"/>
  <c r="V5" i="22"/>
  <c r="U5" i="22"/>
  <c r="T5" i="22"/>
  <c r="S5" i="22"/>
  <c r="R5" i="22"/>
  <c r="Q5" i="22"/>
  <c r="P5" i="22"/>
  <c r="O5" i="22"/>
  <c r="N5" i="22"/>
  <c r="M5" i="22"/>
  <c r="V4" i="22"/>
  <c r="U4" i="22"/>
  <c r="T4" i="22"/>
  <c r="S4" i="22"/>
  <c r="R4" i="22"/>
  <c r="N4" i="22"/>
  <c r="O4" i="22"/>
  <c r="P4" i="22"/>
  <c r="Q4" i="22"/>
  <c r="M4" i="22"/>
  <c r="K40" i="22"/>
  <c r="J40" i="22"/>
  <c r="I40" i="22"/>
  <c r="H40" i="22"/>
  <c r="G40" i="22"/>
  <c r="F40" i="22"/>
  <c r="E40" i="22"/>
  <c r="D40" i="22"/>
  <c r="C40" i="22"/>
  <c r="B40" i="22"/>
  <c r="K30" i="22"/>
  <c r="J30" i="22"/>
  <c r="I30" i="22"/>
  <c r="H30" i="22"/>
  <c r="G30" i="22"/>
  <c r="F30" i="22"/>
  <c r="E30" i="22"/>
  <c r="D30" i="22"/>
  <c r="C30" i="22"/>
  <c r="B30" i="22"/>
  <c r="K23" i="22"/>
  <c r="J23" i="22"/>
  <c r="I23" i="22"/>
  <c r="H23" i="22"/>
  <c r="G23" i="22"/>
  <c r="F23" i="22"/>
  <c r="E23" i="22"/>
  <c r="D23" i="22"/>
  <c r="C23" i="22"/>
  <c r="B23"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 r="N13" i="28"/>
  <c r="V11" i="28"/>
  <c r="T10" i="28"/>
  <c r="R9" i="28"/>
  <c r="P8" i="28"/>
  <c r="N56" i="28"/>
  <c r="V54" i="28"/>
  <c r="T53" i="28"/>
  <c r="R52" i="28"/>
  <c r="P51" i="28"/>
  <c r="N50" i="28"/>
  <c r="V48" i="28"/>
  <c r="T47" i="28"/>
  <c r="R44" i="28"/>
  <c r="P43" i="28"/>
  <c r="N42" i="28"/>
  <c r="T38" i="28"/>
  <c r="R36" i="28"/>
  <c r="P35" i="28"/>
  <c r="N34" i="28"/>
  <c r="V32" i="28"/>
  <c r="T31" i="28"/>
  <c r="P28" i="28"/>
  <c r="N27" i="28"/>
  <c r="V25" i="28"/>
  <c r="T24" i="28"/>
  <c r="P21" i="28"/>
  <c r="N20" i="28"/>
  <c r="V18" i="28"/>
  <c r="T17" i="28"/>
  <c r="R16" i="28"/>
  <c r="K13" i="28"/>
  <c r="I12" i="28"/>
  <c r="G11" i="28"/>
  <c r="E10" i="28"/>
  <c r="C9" i="28"/>
  <c r="K56" i="28"/>
  <c r="I55" i="28"/>
  <c r="G54" i="28"/>
  <c r="E53" i="28"/>
  <c r="C52" i="28"/>
  <c r="K50" i="28"/>
  <c r="I49" i="28"/>
  <c r="G48" i="28"/>
  <c r="E47" i="28"/>
  <c r="C44" i="28"/>
  <c r="K42" i="28"/>
  <c r="I41" i="28"/>
  <c r="E38" i="28"/>
  <c r="C36" i="28"/>
  <c r="K34" i="28"/>
  <c r="I33" i="28"/>
  <c r="G32" i="28"/>
  <c r="E31" i="28"/>
  <c r="K27" i="28"/>
  <c r="I26" i="28"/>
  <c r="G25" i="28"/>
  <c r="E24" i="28"/>
  <c r="K20" i="28"/>
  <c r="I19" i="28"/>
  <c r="G18" i="28"/>
  <c r="E17" i="28"/>
  <c r="C16" i="28"/>
  <c r="V56" i="22"/>
  <c r="T55" i="22"/>
  <c r="R54" i="22"/>
  <c r="P53" i="22"/>
  <c r="N52" i="22"/>
  <c r="V50" i="22"/>
  <c r="T49" i="22"/>
  <c r="R48" i="22"/>
  <c r="P47" i="22"/>
  <c r="N44" i="22"/>
  <c r="V42" i="22"/>
  <c r="T41" i="22"/>
  <c r="P38" i="22"/>
  <c r="N36" i="22"/>
  <c r="V34" i="22"/>
  <c r="T33" i="22"/>
  <c r="R32" i="22"/>
  <c r="P31" i="22"/>
  <c r="V27" i="22"/>
  <c r="T26" i="22"/>
  <c r="M13" i="28"/>
  <c r="U11" i="28"/>
  <c r="S10" i="28"/>
  <c r="Q9" i="28"/>
  <c r="O8" i="28"/>
  <c r="M56" i="28"/>
  <c r="U54" i="28"/>
  <c r="S53" i="28"/>
  <c r="Q52" i="28"/>
  <c r="O51" i="28"/>
  <c r="M50" i="28"/>
  <c r="U48" i="28"/>
  <c r="S47" i="28"/>
  <c r="Q44" i="28"/>
  <c r="O43" i="28"/>
  <c r="M42" i="28"/>
  <c r="S38" i="28"/>
  <c r="Q36" i="28"/>
  <c r="O35" i="28"/>
  <c r="M34" i="28"/>
  <c r="U32" i="28"/>
  <c r="S31" i="28"/>
  <c r="O28" i="28"/>
  <c r="M27" i="28"/>
  <c r="U25" i="28"/>
  <c r="S24" i="28"/>
  <c r="O21" i="28"/>
  <c r="M20" i="28"/>
  <c r="U18" i="28"/>
  <c r="S17" i="28"/>
  <c r="Q16" i="28"/>
  <c r="J13" i="28"/>
  <c r="H12" i="28"/>
  <c r="F11" i="28"/>
  <c r="D10" i="28"/>
  <c r="B9" i="28"/>
  <c r="J56" i="28"/>
  <c r="H55" i="28"/>
  <c r="F54" i="28"/>
  <c r="D53" i="28"/>
  <c r="B52" i="28"/>
  <c r="J50" i="28"/>
  <c r="H49" i="28"/>
  <c r="F48" i="28"/>
  <c r="D47" i="28"/>
  <c r="B44" i="28"/>
  <c r="J42" i="28"/>
  <c r="H41" i="28"/>
  <c r="D38" i="28"/>
  <c r="B36" i="28"/>
  <c r="J34" i="28"/>
  <c r="H33" i="28"/>
  <c r="F32" i="28"/>
  <c r="D31" i="28"/>
  <c r="J27" i="28"/>
  <c r="H26" i="28"/>
  <c r="F25" i="28"/>
  <c r="D24" i="28"/>
  <c r="J20" i="28"/>
  <c r="H19" i="28"/>
  <c r="F18" i="28"/>
  <c r="D17" i="28"/>
  <c r="B16" i="28"/>
  <c r="V12" i="28"/>
  <c r="T11" i="28"/>
  <c r="R10" i="28"/>
  <c r="P9" i="28"/>
  <c r="N8" i="28"/>
  <c r="V55" i="28"/>
  <c r="T54" i="28"/>
  <c r="R53" i="28"/>
  <c r="P52" i="28"/>
  <c r="N51" i="28"/>
  <c r="V49" i="28"/>
  <c r="T48" i="28"/>
  <c r="R47" i="28"/>
  <c r="P44" i="28"/>
  <c r="N43" i="28"/>
  <c r="V41" i="28"/>
  <c r="R38" i="28"/>
  <c r="P36" i="28"/>
  <c r="N35" i="28"/>
  <c r="V33" i="28"/>
  <c r="T32" i="28"/>
  <c r="R31" i="28"/>
  <c r="N28" i="28"/>
  <c r="V26" i="28"/>
  <c r="T25" i="28"/>
  <c r="R24" i="28"/>
  <c r="N21" i="28"/>
  <c r="V19" i="28"/>
  <c r="T18" i="28"/>
  <c r="R17" i="28"/>
  <c r="P16" i="28"/>
  <c r="I13" i="28"/>
  <c r="G12" i="28"/>
  <c r="E11" i="28"/>
  <c r="C10" i="28"/>
  <c r="F8" i="28"/>
  <c r="I56" i="28"/>
  <c r="G55" i="28"/>
  <c r="E54" i="28"/>
  <c r="C53" i="28"/>
  <c r="K51" i="28"/>
  <c r="I50" i="28"/>
  <c r="G49" i="28"/>
  <c r="E48" i="28"/>
  <c r="C47" i="28"/>
  <c r="K43" i="28"/>
  <c r="I42" i="28"/>
  <c r="G41" i="28"/>
  <c r="C38" i="28"/>
  <c r="K35" i="28"/>
  <c r="I34" i="28"/>
  <c r="G33" i="28"/>
  <c r="E32" i="28"/>
  <c r="C31" i="28"/>
  <c r="K28" i="28"/>
  <c r="I27" i="28"/>
  <c r="G26" i="28"/>
  <c r="E25" i="28"/>
  <c r="C24" i="28"/>
  <c r="K21" i="28"/>
  <c r="I20" i="28"/>
  <c r="G19" i="28"/>
  <c r="E18" i="28"/>
  <c r="C17" i="28"/>
  <c r="T56" i="22"/>
  <c r="R55" i="22"/>
  <c r="P54" i="22"/>
  <c r="N53" i="22"/>
  <c r="V51" i="22"/>
  <c r="T50" i="22"/>
  <c r="R49" i="22"/>
  <c r="P48" i="22"/>
  <c r="N47" i="22"/>
  <c r="V43" i="22"/>
  <c r="T42" i="22"/>
  <c r="R41" i="22"/>
  <c r="N38" i="22"/>
  <c r="V35" i="22"/>
  <c r="T34" i="22"/>
  <c r="R33" i="22"/>
  <c r="P32" i="22"/>
  <c r="N31" i="22"/>
  <c r="V28" i="22"/>
  <c r="T27" i="22"/>
  <c r="R26" i="22"/>
  <c r="U12" i="28"/>
  <c r="S11" i="28"/>
  <c r="Q10" i="28"/>
  <c r="O9" i="28"/>
  <c r="M8" i="28"/>
  <c r="U55" i="28"/>
  <c r="S54" i="28"/>
  <c r="Q53" i="28"/>
  <c r="O52" i="28"/>
  <c r="M51" i="28"/>
  <c r="U49" i="28"/>
  <c r="S48" i="28"/>
  <c r="Q47" i="28"/>
  <c r="O44" i="28"/>
  <c r="M43" i="28"/>
  <c r="U41" i="28"/>
  <c r="Q38" i="28"/>
  <c r="O36" i="28"/>
  <c r="M35" i="28"/>
  <c r="U33" i="28"/>
  <c r="S32" i="28"/>
  <c r="Q31" i="28"/>
  <c r="M28" i="28"/>
  <c r="U26" i="28"/>
  <c r="S25" i="28"/>
  <c r="Q24" i="28"/>
  <c r="M21" i="28"/>
  <c r="U19" i="28"/>
  <c r="S18" i="28"/>
  <c r="Q17" i="28"/>
  <c r="O16" i="28"/>
  <c r="H13" i="28"/>
  <c r="F12" i="28"/>
  <c r="D11" i="28"/>
  <c r="B10" i="28"/>
  <c r="E8" i="28"/>
  <c r="H56" i="28"/>
  <c r="F55" i="28"/>
  <c r="D54" i="28"/>
  <c r="B53" i="28"/>
  <c r="J51" i="28"/>
  <c r="H50" i="28"/>
  <c r="F49" i="28"/>
  <c r="D48" i="28"/>
  <c r="B47" i="28"/>
  <c r="J43" i="28"/>
  <c r="H42" i="28"/>
  <c r="F41" i="28"/>
  <c r="B38" i="28"/>
  <c r="J35" i="28"/>
  <c r="H34" i="28"/>
  <c r="F33" i="28"/>
  <c r="D32" i="28"/>
  <c r="B31" i="28"/>
  <c r="J28" i="28"/>
  <c r="H27" i="28"/>
  <c r="F26" i="28"/>
  <c r="D25" i="28"/>
  <c r="B24" i="28"/>
  <c r="J21" i="28"/>
  <c r="H20" i="28"/>
  <c r="F19" i="28"/>
  <c r="D18" i="28"/>
  <c r="B17" i="28"/>
  <c r="S56" i="22"/>
  <c r="Q55" i="22"/>
  <c r="O54" i="22"/>
  <c r="M53" i="22"/>
  <c r="U51" i="22"/>
  <c r="S50" i="22"/>
  <c r="Q49" i="22"/>
  <c r="O48" i="22"/>
  <c r="M47" i="22"/>
  <c r="U43" i="22"/>
  <c r="S42" i="22"/>
  <c r="Q41" i="22"/>
  <c r="M38" i="22"/>
  <c r="U35" i="22"/>
  <c r="S34" i="22"/>
  <c r="Q33" i="22"/>
  <c r="O32" i="22"/>
  <c r="M31" i="22"/>
  <c r="U28" i="22"/>
  <c r="S27" i="22"/>
  <c r="Q26" i="22"/>
  <c r="V13" i="28"/>
  <c r="U13" i="28"/>
  <c r="S12" i="28"/>
  <c r="Q11" i="28"/>
  <c r="O10" i="28"/>
  <c r="M9" i="28"/>
  <c r="U56" i="28"/>
  <c r="S55" i="28"/>
  <c r="Q54" i="28"/>
  <c r="O53" i="28"/>
  <c r="M52" i="28"/>
  <c r="U50" i="28"/>
  <c r="S49" i="28"/>
  <c r="Q48" i="28"/>
  <c r="O47" i="28"/>
  <c r="M44" i="28"/>
  <c r="U42" i="28"/>
  <c r="S41" i="28"/>
  <c r="O38" i="28"/>
  <c r="M36" i="28"/>
  <c r="U34" i="28"/>
  <c r="S33" i="28"/>
  <c r="Q32" i="28"/>
  <c r="O31" i="28"/>
  <c r="U27" i="28"/>
  <c r="S26" i="28"/>
  <c r="Q25" i="28"/>
  <c r="O24" i="28"/>
  <c r="U20" i="28"/>
  <c r="S19" i="28"/>
  <c r="Q18" i="28"/>
  <c r="O17" i="28"/>
  <c r="M16" i="28"/>
  <c r="F13" i="28"/>
  <c r="D12" i="28"/>
  <c r="B11" i="28"/>
  <c r="J9" i="28"/>
  <c r="K8" i="28"/>
  <c r="F56" i="28"/>
  <c r="D55" i="28"/>
  <c r="B54" i="28"/>
  <c r="J52" i="28"/>
  <c r="H51" i="28"/>
  <c r="F50" i="28"/>
  <c r="D49" i="28"/>
  <c r="B48" i="28"/>
  <c r="J44" i="28"/>
  <c r="H43" i="28"/>
  <c r="F42" i="28"/>
  <c r="D41" i="28"/>
  <c r="J36" i="28"/>
  <c r="H35" i="28"/>
  <c r="F34" i="28"/>
  <c r="D33" i="28"/>
  <c r="B32" i="28"/>
  <c r="H28" i="28"/>
  <c r="F27" i="28"/>
  <c r="D26" i="28"/>
  <c r="B25" i="28"/>
  <c r="H21" i="28"/>
  <c r="F20" i="28"/>
  <c r="D19" i="28"/>
  <c r="B18" i="28"/>
  <c r="J16" i="28"/>
  <c r="Q56" i="22"/>
  <c r="O55" i="22"/>
  <c r="M54" i="22"/>
  <c r="U52" i="22"/>
  <c r="S51" i="22"/>
  <c r="Q50" i="22"/>
  <c r="O49" i="22"/>
  <c r="M48" i="22"/>
  <c r="U44" i="22"/>
  <c r="S43" i="22"/>
  <c r="Q42" i="22"/>
  <c r="O41" i="22"/>
  <c r="U36" i="22"/>
  <c r="S35" i="22"/>
  <c r="Q34" i="22"/>
  <c r="O33" i="22"/>
  <c r="M32" i="22"/>
  <c r="S28" i="22"/>
  <c r="Q27" i="22"/>
  <c r="O26" i="22"/>
  <c r="M25" i="22"/>
  <c r="T13" i="28"/>
  <c r="R12" i="28"/>
  <c r="P11" i="28"/>
  <c r="N10" i="28"/>
  <c r="V8" i="28"/>
  <c r="T56" i="28"/>
  <c r="R55" i="28"/>
  <c r="P54" i="28"/>
  <c r="N53" i="28"/>
  <c r="V51" i="28"/>
  <c r="T50" i="28"/>
  <c r="R49" i="28"/>
  <c r="P48" i="28"/>
  <c r="N47" i="28"/>
  <c r="V43" i="28"/>
  <c r="T42" i="28"/>
  <c r="R41" i="28"/>
  <c r="N38" i="28"/>
  <c r="V35" i="28"/>
  <c r="T34" i="28"/>
  <c r="R33" i="28"/>
  <c r="P32" i="28"/>
  <c r="N31" i="28"/>
  <c r="V28" i="28"/>
  <c r="T27" i="28"/>
  <c r="R26" i="28"/>
  <c r="P25" i="28"/>
  <c r="N24" i="28"/>
  <c r="V21" i="28"/>
  <c r="T20" i="28"/>
  <c r="R19" i="28"/>
  <c r="P18" i="28"/>
  <c r="N17" i="28"/>
  <c r="E13" i="28"/>
  <c r="C12" i="28"/>
  <c r="K10" i="28"/>
  <c r="I9" i="28"/>
  <c r="I8" i="28"/>
  <c r="E56" i="28"/>
  <c r="C55" i="28"/>
  <c r="K53" i="28"/>
  <c r="I52" i="28"/>
  <c r="G51" i="28"/>
  <c r="E50" i="28"/>
  <c r="C49" i="28"/>
  <c r="K47" i="28"/>
  <c r="I44" i="28"/>
  <c r="G43" i="28"/>
  <c r="E42" i="28"/>
  <c r="C41" i="28"/>
  <c r="K38" i="28"/>
  <c r="I36" i="28"/>
  <c r="G35" i="28"/>
  <c r="E34" i="28"/>
  <c r="C33" i="28"/>
  <c r="K31" i="28"/>
  <c r="G28" i="28"/>
  <c r="E27" i="28"/>
  <c r="C26" i="28"/>
  <c r="S13" i="28"/>
  <c r="Q12" i="28"/>
  <c r="O11" i="28"/>
  <c r="M10" i="28"/>
  <c r="U8" i="28"/>
  <c r="S56" i="28"/>
  <c r="Q55" i="28"/>
  <c r="O54" i="28"/>
  <c r="M53" i="28"/>
  <c r="U51" i="28"/>
  <c r="S50" i="28"/>
  <c r="Q49" i="28"/>
  <c r="O48" i="28"/>
  <c r="M47" i="28"/>
  <c r="U43" i="28"/>
  <c r="S42" i="28"/>
  <c r="Q41" i="28"/>
  <c r="M38" i="28"/>
  <c r="U35" i="28"/>
  <c r="S34" i="28"/>
  <c r="Q33" i="28"/>
  <c r="O32" i="28"/>
  <c r="M31" i="28"/>
  <c r="U28" i="28"/>
  <c r="S27" i="28"/>
  <c r="Q26" i="28"/>
  <c r="O25" i="28"/>
  <c r="M24" i="28"/>
  <c r="U21" i="28"/>
  <c r="S20" i="28"/>
  <c r="Q19" i="28"/>
  <c r="O18" i="28"/>
  <c r="M17" i="28"/>
  <c r="D13" i="28"/>
  <c r="B12" i="28"/>
  <c r="J10" i="28"/>
  <c r="H9" i="28"/>
  <c r="J8" i="28"/>
  <c r="D56" i="28"/>
  <c r="B55" i="28"/>
  <c r="J53" i="28"/>
  <c r="H52" i="28"/>
  <c r="F51" i="28"/>
  <c r="D50" i="28"/>
  <c r="B49" i="28"/>
  <c r="J47" i="28"/>
  <c r="H44" i="28"/>
  <c r="F43" i="28"/>
  <c r="D42" i="28"/>
  <c r="B41" i="28"/>
  <c r="J38" i="28"/>
  <c r="H36" i="28"/>
  <c r="F35" i="28"/>
  <c r="D34" i="28"/>
  <c r="B33" i="28"/>
  <c r="J31" i="28"/>
  <c r="F28" i="28"/>
  <c r="D27" i="28"/>
  <c r="B26" i="28"/>
  <c r="J24" i="28"/>
  <c r="F21" i="28"/>
  <c r="D20" i="28"/>
  <c r="B19" i="28"/>
  <c r="J17" i="28"/>
  <c r="H16" i="28"/>
  <c r="O56" i="22"/>
  <c r="M55" i="22"/>
  <c r="U53" i="22"/>
  <c r="S52" i="22"/>
  <c r="Q51" i="22"/>
  <c r="O50" i="22"/>
  <c r="M49" i="22"/>
  <c r="U47" i="22"/>
  <c r="S44" i="22"/>
  <c r="Q43" i="22"/>
  <c r="O42" i="22"/>
  <c r="M41" i="22"/>
  <c r="U38" i="22"/>
  <c r="S36" i="22"/>
  <c r="Q35" i="22"/>
  <c r="O34" i="22"/>
  <c r="M33" i="22"/>
  <c r="U31" i="22"/>
  <c r="Q28" i="22"/>
  <c r="O27" i="22"/>
  <c r="R13" i="28"/>
  <c r="P12" i="28"/>
  <c r="N11" i="28"/>
  <c r="V9" i="28"/>
  <c r="T8" i="28"/>
  <c r="R56" i="28"/>
  <c r="P55" i="28"/>
  <c r="N54" i="28"/>
  <c r="V52" i="28"/>
  <c r="T51" i="28"/>
  <c r="R50" i="28"/>
  <c r="P49" i="28"/>
  <c r="N48" i="28"/>
  <c r="V44" i="28"/>
  <c r="T43" i="28"/>
  <c r="R42" i="28"/>
  <c r="P41" i="28"/>
  <c r="V36" i="28"/>
  <c r="T35" i="28"/>
  <c r="R34" i="28"/>
  <c r="P33" i="28"/>
  <c r="N32" i="28"/>
  <c r="T28" i="28"/>
  <c r="R27" i="28"/>
  <c r="P26" i="28"/>
  <c r="N25" i="28"/>
  <c r="T21" i="28"/>
  <c r="R20" i="28"/>
  <c r="P19" i="28"/>
  <c r="N18" i="28"/>
  <c r="V16" i="28"/>
  <c r="C13" i="28"/>
  <c r="K11" i="28"/>
  <c r="I10" i="28"/>
  <c r="G9" i="28"/>
  <c r="H8" i="28"/>
  <c r="C56" i="28"/>
  <c r="K54" i="28"/>
  <c r="I53" i="28"/>
  <c r="G52" i="28"/>
  <c r="E51" i="28"/>
  <c r="C50" i="28"/>
  <c r="K48" i="28"/>
  <c r="I47" i="28"/>
  <c r="G44" i="28"/>
  <c r="E43" i="28"/>
  <c r="C42" i="28"/>
  <c r="I38" i="28"/>
  <c r="G36" i="28"/>
  <c r="E35" i="28"/>
  <c r="C34" i="28"/>
  <c r="K32" i="28"/>
  <c r="I31" i="28"/>
  <c r="E28" i="28"/>
  <c r="C27" i="28"/>
  <c r="K25" i="28"/>
  <c r="I24" i="28"/>
  <c r="E21" i="28"/>
  <c r="C20" i="28"/>
  <c r="K18" i="28"/>
  <c r="I17" i="28"/>
  <c r="G16" i="28"/>
  <c r="N56" i="22"/>
  <c r="V54" i="22"/>
  <c r="T53" i="22"/>
  <c r="R52" i="22"/>
  <c r="P51" i="22"/>
  <c r="N50" i="22"/>
  <c r="V48" i="22"/>
  <c r="T47" i="22"/>
  <c r="R44" i="22"/>
  <c r="P43" i="22"/>
  <c r="N42" i="22"/>
  <c r="T38" i="22"/>
  <c r="R36" i="22"/>
  <c r="P35" i="22"/>
  <c r="N34" i="22"/>
  <c r="V32" i="22"/>
  <c r="T31" i="22"/>
  <c r="P28" i="22"/>
  <c r="N27" i="22"/>
  <c r="Q13" i="28"/>
  <c r="O12" i="28"/>
  <c r="M11" i="28"/>
  <c r="U9" i="28"/>
  <c r="S8" i="28"/>
  <c r="Q56" i="28"/>
  <c r="O55" i="28"/>
  <c r="M54" i="28"/>
  <c r="U52" i="28"/>
  <c r="S51" i="28"/>
  <c r="Q50" i="28"/>
  <c r="O49" i="28"/>
  <c r="M48" i="28"/>
  <c r="U44" i="28"/>
  <c r="S43" i="28"/>
  <c r="Q42" i="28"/>
  <c r="O41" i="28"/>
  <c r="U36" i="28"/>
  <c r="S35" i="28"/>
  <c r="Q34" i="28"/>
  <c r="O33" i="28"/>
  <c r="M32" i="28"/>
  <c r="S28" i="28"/>
  <c r="Q27" i="28"/>
  <c r="O26" i="28"/>
  <c r="M25" i="28"/>
  <c r="S21" i="28"/>
  <c r="Q20" i="28"/>
  <c r="O19" i="28"/>
  <c r="M18" i="28"/>
  <c r="U16" i="28"/>
  <c r="B13" i="28"/>
  <c r="J11" i="28"/>
  <c r="H10" i="28"/>
  <c r="F9" i="28"/>
  <c r="G8" i="28"/>
  <c r="B56" i="28"/>
  <c r="J54" i="28"/>
  <c r="H53" i="28"/>
  <c r="F52" i="28"/>
  <c r="D51" i="28"/>
  <c r="B50" i="28"/>
  <c r="J48" i="28"/>
  <c r="H47" i="28"/>
  <c r="F44" i="28"/>
  <c r="D43" i="28"/>
  <c r="B42" i="28"/>
  <c r="H38" i="28"/>
  <c r="F36" i="28"/>
  <c r="D35" i="28"/>
  <c r="B34" i="28"/>
  <c r="J32" i="28"/>
  <c r="H31" i="28"/>
  <c r="D28" i="28"/>
  <c r="B27" i="28"/>
  <c r="J25" i="28"/>
  <c r="H24" i="28"/>
  <c r="D21" i="28"/>
  <c r="B20" i="28"/>
  <c r="J18" i="28"/>
  <c r="H17" i="28"/>
  <c r="F16" i="28"/>
  <c r="M56" i="22"/>
  <c r="U54" i="22"/>
  <c r="S53" i="22"/>
  <c r="Q52" i="22"/>
  <c r="O51" i="22"/>
  <c r="M50" i="22"/>
  <c r="U48" i="22"/>
  <c r="S47" i="22"/>
  <c r="Q44" i="22"/>
  <c r="O43" i="22"/>
  <c r="M42" i="22"/>
  <c r="S38" i="22"/>
  <c r="Q36" i="22"/>
  <c r="O35" i="22"/>
  <c r="M34" i="22"/>
  <c r="U32" i="22"/>
  <c r="S31" i="22"/>
  <c r="O28" i="22"/>
  <c r="M27" i="22"/>
  <c r="P13" i="28"/>
  <c r="N12" i="28"/>
  <c r="V10" i="28"/>
  <c r="T9" i="28"/>
  <c r="R8" i="28"/>
  <c r="P56" i="28"/>
  <c r="N55" i="28"/>
  <c r="V53" i="28"/>
  <c r="T52" i="28"/>
  <c r="R51" i="28"/>
  <c r="P50" i="28"/>
  <c r="N49" i="28"/>
  <c r="V47" i="28"/>
  <c r="T44" i="28"/>
  <c r="R43" i="28"/>
  <c r="P42" i="28"/>
  <c r="N41" i="28"/>
  <c r="V38" i="28"/>
  <c r="T36" i="28"/>
  <c r="R35" i="28"/>
  <c r="P34" i="28"/>
  <c r="N33" i="28"/>
  <c r="V31" i="28"/>
  <c r="R28" i="28"/>
  <c r="P27" i="28"/>
  <c r="N26" i="28"/>
  <c r="V24" i="28"/>
  <c r="R21" i="28"/>
  <c r="P20" i="28"/>
  <c r="N19" i="28"/>
  <c r="V17" i="28"/>
  <c r="T16" i="28"/>
  <c r="K12" i="28"/>
  <c r="I11" i="28"/>
  <c r="G10" i="28"/>
  <c r="E9" i="28"/>
  <c r="C8" i="28"/>
  <c r="K55" i="28"/>
  <c r="I54" i="28"/>
  <c r="G53" i="28"/>
  <c r="E52" i="28"/>
  <c r="C51" i="28"/>
  <c r="K49" i="28"/>
  <c r="I48" i="28"/>
  <c r="G47" i="28"/>
  <c r="E44" i="28"/>
  <c r="C43" i="28"/>
  <c r="K41" i="28"/>
  <c r="G38" i="28"/>
  <c r="E36" i="28"/>
  <c r="C35" i="28"/>
  <c r="K33" i="28"/>
  <c r="I32" i="28"/>
  <c r="G31" i="28"/>
  <c r="C28" i="28"/>
  <c r="K26" i="28"/>
  <c r="I25" i="28"/>
  <c r="G24" i="28"/>
  <c r="C21" i="28"/>
  <c r="K19" i="28"/>
  <c r="I18" i="28"/>
  <c r="G17" i="28"/>
  <c r="E16" i="28"/>
  <c r="V55" i="22"/>
  <c r="T54" i="22"/>
  <c r="R53" i="22"/>
  <c r="P52" i="22"/>
  <c r="N51" i="22"/>
  <c r="V49" i="22"/>
  <c r="T48" i="22"/>
  <c r="R47" i="22"/>
  <c r="P44" i="22"/>
  <c r="N43" i="22"/>
  <c r="V41" i="22"/>
  <c r="R38" i="22"/>
  <c r="P36" i="22"/>
  <c r="N35" i="22"/>
  <c r="V33" i="22"/>
  <c r="T32" i="22"/>
  <c r="R31" i="22"/>
  <c r="N28" i="22"/>
  <c r="V26" i="22"/>
  <c r="T25" i="22"/>
  <c r="O13" i="28"/>
  <c r="M12" i="28"/>
  <c r="U10" i="28"/>
  <c r="S9" i="28"/>
  <c r="Q8" i="28"/>
  <c r="O56" i="28"/>
  <c r="M55" i="28"/>
  <c r="U53" i="28"/>
  <c r="S52" i="28"/>
  <c r="Q51" i="28"/>
  <c r="O50" i="28"/>
  <c r="M49" i="28"/>
  <c r="U47" i="28"/>
  <c r="S44" i="28"/>
  <c r="Q43" i="28"/>
  <c r="O42" i="28"/>
  <c r="M41" i="28"/>
  <c r="U38" i="28"/>
  <c r="S36" i="28"/>
  <c r="Q35" i="28"/>
  <c r="O34" i="28"/>
  <c r="M33" i="28"/>
  <c r="U31" i="28"/>
  <c r="Q28" i="28"/>
  <c r="O27" i="28"/>
  <c r="M26" i="28"/>
  <c r="U24" i="28"/>
  <c r="Q21" i="28"/>
  <c r="O20" i="28"/>
  <c r="M19" i="28"/>
  <c r="U17" i="28"/>
  <c r="S16" i="28"/>
  <c r="J12" i="28"/>
  <c r="H11" i="28"/>
  <c r="F10" i="28"/>
  <c r="D9" i="28"/>
  <c r="B8" i="28"/>
  <c r="J55" i="28"/>
  <c r="H54" i="28"/>
  <c r="F53" i="28"/>
  <c r="D52" i="28"/>
  <c r="B51" i="28"/>
  <c r="J49" i="28"/>
  <c r="H48" i="28"/>
  <c r="F47" i="28"/>
  <c r="D44" i="28"/>
  <c r="B43" i="28"/>
  <c r="J41" i="28"/>
  <c r="F38" i="28"/>
  <c r="D36" i="28"/>
  <c r="B35" i="28"/>
  <c r="J33" i="28"/>
  <c r="H32" i="28"/>
  <c r="F31" i="28"/>
  <c r="B28" i="28"/>
  <c r="J26" i="28"/>
  <c r="H25" i="28"/>
  <c r="F24" i="28"/>
  <c r="B21" i="28"/>
  <c r="J19" i="28"/>
  <c r="H18" i="28"/>
  <c r="F17" i="28"/>
  <c r="D16" i="28"/>
  <c r="U55" i="22"/>
  <c r="S54" i="22"/>
  <c r="Q53" i="22"/>
  <c r="O52" i="22"/>
  <c r="M51" i="22"/>
  <c r="U49" i="22"/>
  <c r="S48" i="22"/>
  <c r="Q47" i="22"/>
  <c r="O44" i="22"/>
  <c r="M43" i="22"/>
  <c r="U41" i="22"/>
  <c r="Q38" i="22"/>
  <c r="O36" i="22"/>
  <c r="M35" i="22"/>
  <c r="U33" i="22"/>
  <c r="S32" i="22"/>
  <c r="Q31" i="22"/>
  <c r="M28" i="22"/>
  <c r="U26" i="22"/>
  <c r="S25" i="22"/>
  <c r="Q24" i="22"/>
  <c r="N52" i="28"/>
  <c r="R25" i="28"/>
  <c r="V20" i="28"/>
  <c r="E12" i="28"/>
  <c r="K44" i="28"/>
  <c r="E19" i="28"/>
  <c r="V53" i="22"/>
  <c r="N49" i="22"/>
  <c r="P42" i="22"/>
  <c r="S33" i="22"/>
  <c r="N26" i="22"/>
  <c r="T18" i="22"/>
  <c r="P16" i="22"/>
  <c r="V12" i="22"/>
  <c r="P9" i="22"/>
  <c r="G12" i="22"/>
  <c r="I56" i="22"/>
  <c r="K51" i="22"/>
  <c r="C47" i="22"/>
  <c r="G33" i="22"/>
  <c r="I27" i="22"/>
  <c r="K21" i="22"/>
  <c r="V50" i="28"/>
  <c r="P24" i="28"/>
  <c r="T19" i="28"/>
  <c r="C11" i="28"/>
  <c r="I43" i="28"/>
  <c r="C19" i="28"/>
  <c r="O53" i="22"/>
  <c r="Q48" i="22"/>
  <c r="S41" i="22"/>
  <c r="P33" i="22"/>
  <c r="M26" i="22"/>
  <c r="R24" i="22"/>
  <c r="M21" i="22"/>
  <c r="U19" i="22"/>
  <c r="S18" i="22"/>
  <c r="Q17" i="22"/>
  <c r="O16" i="22"/>
  <c r="U12" i="22"/>
  <c r="S11" i="22"/>
  <c r="Q10" i="22"/>
  <c r="O9" i="22"/>
  <c r="M8" i="22"/>
  <c r="H13" i="22"/>
  <c r="F12" i="22"/>
  <c r="D11" i="22"/>
  <c r="B10" i="22"/>
  <c r="J8" i="22"/>
  <c r="H56" i="22"/>
  <c r="F55" i="22"/>
  <c r="D54" i="22"/>
  <c r="B53" i="22"/>
  <c r="J51" i="22"/>
  <c r="H50" i="22"/>
  <c r="F49" i="22"/>
  <c r="D48" i="22"/>
  <c r="B47" i="22"/>
  <c r="J43" i="22"/>
  <c r="H42" i="22"/>
  <c r="F41" i="22"/>
  <c r="B38" i="22"/>
  <c r="J35" i="22"/>
  <c r="H34" i="22"/>
  <c r="F33" i="22"/>
  <c r="D32" i="22"/>
  <c r="B31" i="22"/>
  <c r="J28" i="22"/>
  <c r="H27" i="22"/>
  <c r="F26" i="22"/>
  <c r="D25" i="22"/>
  <c r="B24" i="22"/>
  <c r="J21" i="22"/>
  <c r="H20" i="22"/>
  <c r="F19" i="22"/>
  <c r="D18" i="22"/>
  <c r="B17" i="22"/>
  <c r="G43" i="22"/>
  <c r="E34" i="22"/>
  <c r="G28" i="22"/>
  <c r="K24" i="22"/>
  <c r="C19" i="22"/>
  <c r="F21" i="22"/>
  <c r="E21" i="22"/>
  <c r="K49" i="22"/>
  <c r="E36" i="22"/>
  <c r="C28" i="22"/>
  <c r="I18" i="22"/>
  <c r="E18" i="22"/>
  <c r="T49" i="28"/>
  <c r="R18" i="28"/>
  <c r="K9" i="28"/>
  <c r="G42" i="28"/>
  <c r="K36" i="28"/>
  <c r="C18" i="28"/>
  <c r="V52" i="22"/>
  <c r="N48" i="22"/>
  <c r="P41" i="22"/>
  <c r="V38" i="22"/>
  <c r="N33" i="22"/>
  <c r="V25" i="22"/>
  <c r="P24" i="22"/>
  <c r="V20" i="22"/>
  <c r="T19" i="22"/>
  <c r="R18" i="22"/>
  <c r="P17" i="22"/>
  <c r="N16" i="22"/>
  <c r="V13" i="22"/>
  <c r="T12" i="22"/>
  <c r="R11" i="22"/>
  <c r="P10" i="22"/>
  <c r="N9" i="22"/>
  <c r="G13" i="22"/>
  <c r="E12" i="22"/>
  <c r="C11" i="22"/>
  <c r="K9" i="22"/>
  <c r="I8" i="22"/>
  <c r="G56" i="22"/>
  <c r="E55" i="22"/>
  <c r="C54" i="22"/>
  <c r="K52" i="22"/>
  <c r="I51" i="22"/>
  <c r="G50" i="22"/>
  <c r="E49" i="22"/>
  <c r="C48" i="22"/>
  <c r="K44" i="22"/>
  <c r="I43" i="22"/>
  <c r="G42" i="22"/>
  <c r="E41" i="22"/>
  <c r="K36" i="22"/>
  <c r="I35" i="22"/>
  <c r="G34" i="22"/>
  <c r="E33" i="22"/>
  <c r="C32" i="22"/>
  <c r="I28" i="22"/>
  <c r="G27" i="22"/>
  <c r="E26" i="22"/>
  <c r="C25" i="22"/>
  <c r="I21" i="22"/>
  <c r="G20" i="22"/>
  <c r="E19" i="22"/>
  <c r="C18" i="22"/>
  <c r="K16" i="22"/>
  <c r="K38" i="22"/>
  <c r="K31" i="22"/>
  <c r="C26" i="22"/>
  <c r="E20" i="22"/>
  <c r="I16" i="22"/>
  <c r="H16" i="22"/>
  <c r="K25" i="22"/>
  <c r="I17" i="22"/>
  <c r="N12" i="22"/>
  <c r="C8" i="22"/>
  <c r="G47" i="22"/>
  <c r="K33" i="22"/>
  <c r="G19" i="22"/>
  <c r="R48" i="28"/>
  <c r="P17" i="28"/>
  <c r="D8" i="28"/>
  <c r="E41" i="28"/>
  <c r="I35" i="28"/>
  <c r="K17" i="28"/>
  <c r="T52" i="22"/>
  <c r="V47" i="22"/>
  <c r="N41" i="22"/>
  <c r="O38" i="22"/>
  <c r="Q32" i="22"/>
  <c r="U25" i="22"/>
  <c r="O24" i="22"/>
  <c r="U20" i="22"/>
  <c r="S19" i="22"/>
  <c r="Q18" i="22"/>
  <c r="O17" i="22"/>
  <c r="M16" i="22"/>
  <c r="U13" i="22"/>
  <c r="S12" i="22"/>
  <c r="Q11" i="22"/>
  <c r="O10" i="22"/>
  <c r="M9" i="22"/>
  <c r="F13" i="22"/>
  <c r="D12" i="22"/>
  <c r="B11" i="22"/>
  <c r="J9" i="22"/>
  <c r="H8" i="22"/>
  <c r="F56" i="22"/>
  <c r="D55" i="22"/>
  <c r="B54" i="22"/>
  <c r="J52" i="22"/>
  <c r="H51" i="22"/>
  <c r="F50" i="22"/>
  <c r="D49" i="22"/>
  <c r="B48" i="22"/>
  <c r="J44" i="22"/>
  <c r="H43" i="22"/>
  <c r="F42" i="22"/>
  <c r="D41" i="22"/>
  <c r="J36" i="22"/>
  <c r="H35" i="22"/>
  <c r="F34" i="22"/>
  <c r="D33" i="22"/>
  <c r="B32" i="22"/>
  <c r="H28" i="22"/>
  <c r="F27" i="22"/>
  <c r="D26" i="22"/>
  <c r="B25" i="22"/>
  <c r="H21" i="22"/>
  <c r="F20" i="22"/>
  <c r="D19" i="22"/>
  <c r="B18" i="22"/>
  <c r="J16" i="22"/>
  <c r="C41" i="22"/>
  <c r="C33" i="22"/>
  <c r="E27" i="22"/>
  <c r="G21" i="22"/>
  <c r="K17" i="22"/>
  <c r="J17" i="22"/>
  <c r="C27" i="22"/>
  <c r="G16" i="22"/>
  <c r="T9" i="22"/>
  <c r="I54" i="22"/>
  <c r="G24" i="22"/>
  <c r="T12" i="28"/>
  <c r="P47" i="28"/>
  <c r="N16" i="28"/>
  <c r="G56" i="28"/>
  <c r="G34" i="28"/>
  <c r="K16" i="28"/>
  <c r="U56" i="22"/>
  <c r="M52" i="22"/>
  <c r="O47" i="22"/>
  <c r="V36" i="22"/>
  <c r="N32" i="22"/>
  <c r="R25" i="22"/>
  <c r="N24" i="22"/>
  <c r="V21" i="22"/>
  <c r="T20" i="22"/>
  <c r="R19" i="22"/>
  <c r="P18" i="22"/>
  <c r="N17" i="22"/>
  <c r="T13" i="22"/>
  <c r="R12" i="22"/>
  <c r="P11" i="22"/>
  <c r="N10" i="22"/>
  <c r="V8" i="22"/>
  <c r="E13" i="22"/>
  <c r="C12" i="22"/>
  <c r="K10" i="22"/>
  <c r="I9" i="22"/>
  <c r="G8" i="22"/>
  <c r="E56" i="22"/>
  <c r="C55" i="22"/>
  <c r="K53" i="22"/>
  <c r="I52" i="22"/>
  <c r="G51" i="22"/>
  <c r="E50" i="22"/>
  <c r="C49" i="22"/>
  <c r="K47" i="22"/>
  <c r="I44" i="22"/>
  <c r="E42" i="22"/>
  <c r="I36" i="22"/>
  <c r="G35" i="22"/>
  <c r="B19" i="22"/>
  <c r="T16" i="22"/>
  <c r="K55" i="22"/>
  <c r="C43" i="22"/>
  <c r="G31" i="22"/>
  <c r="K19" i="22"/>
  <c r="I20" i="22"/>
  <c r="R11" i="28"/>
  <c r="N44" i="28"/>
  <c r="E55" i="28"/>
  <c r="E33" i="28"/>
  <c r="I28" i="28"/>
  <c r="I16" i="28"/>
  <c r="R56" i="22"/>
  <c r="T51" i="22"/>
  <c r="V44" i="22"/>
  <c r="T36" i="22"/>
  <c r="V31" i="22"/>
  <c r="T28" i="22"/>
  <c r="Q25" i="22"/>
  <c r="M24" i="22"/>
  <c r="U21" i="22"/>
  <c r="S20" i="22"/>
  <c r="Q19" i="22"/>
  <c r="O18" i="22"/>
  <c r="M17" i="22"/>
  <c r="S13" i="22"/>
  <c r="Q12" i="22"/>
  <c r="O11" i="22"/>
  <c r="M10" i="22"/>
  <c r="U8" i="22"/>
  <c r="D13" i="22"/>
  <c r="B12" i="22"/>
  <c r="J10" i="22"/>
  <c r="H9" i="22"/>
  <c r="F8" i="22"/>
  <c r="D56" i="22"/>
  <c r="B55" i="22"/>
  <c r="J53" i="22"/>
  <c r="H52" i="22"/>
  <c r="F51" i="22"/>
  <c r="D50" i="22"/>
  <c r="B49" i="22"/>
  <c r="J47" i="22"/>
  <c r="H44" i="22"/>
  <c r="F43" i="22"/>
  <c r="D42" i="22"/>
  <c r="B41" i="22"/>
  <c r="J38" i="22"/>
  <c r="H36" i="22"/>
  <c r="F35" i="22"/>
  <c r="D34" i="22"/>
  <c r="B33" i="22"/>
  <c r="J31" i="22"/>
  <c r="F28" i="22"/>
  <c r="D27" i="22"/>
  <c r="B26" i="22"/>
  <c r="J24" i="22"/>
  <c r="D20" i="22"/>
  <c r="C20" i="22"/>
  <c r="R8" i="22"/>
  <c r="G53" i="22"/>
  <c r="E44" i="22"/>
  <c r="I32" i="22"/>
  <c r="C21" i="22"/>
  <c r="P10" i="28"/>
  <c r="V42" i="28"/>
  <c r="P38" i="28"/>
  <c r="C54" i="28"/>
  <c r="C32" i="28"/>
  <c r="G27" i="28"/>
  <c r="P56" i="22"/>
  <c r="R51" i="22"/>
  <c r="T44" i="22"/>
  <c r="M36" i="22"/>
  <c r="O31" i="22"/>
  <c r="R28" i="22"/>
  <c r="P25" i="22"/>
  <c r="T21" i="22"/>
  <c r="R20" i="22"/>
  <c r="P19" i="22"/>
  <c r="N18" i="22"/>
  <c r="V16" i="22"/>
  <c r="R13" i="22"/>
  <c r="P12" i="22"/>
  <c r="N11" i="22"/>
  <c r="V9" i="22"/>
  <c r="T8" i="22"/>
  <c r="C13" i="22"/>
  <c r="K11" i="22"/>
  <c r="I10" i="22"/>
  <c r="G9" i="22"/>
  <c r="E8" i="22"/>
  <c r="C56" i="22"/>
  <c r="K54" i="22"/>
  <c r="I53" i="22"/>
  <c r="G52" i="22"/>
  <c r="E51" i="22"/>
  <c r="C50" i="22"/>
  <c r="K48" i="22"/>
  <c r="I47" i="22"/>
  <c r="G44" i="22"/>
  <c r="E43" i="22"/>
  <c r="C42" i="22"/>
  <c r="I38" i="22"/>
  <c r="G36" i="22"/>
  <c r="E35" i="22"/>
  <c r="C34" i="22"/>
  <c r="K32" i="22"/>
  <c r="I31" i="22"/>
  <c r="E28" i="22"/>
  <c r="I24" i="22"/>
  <c r="K18" i="22"/>
  <c r="V10" i="22"/>
  <c r="E52" i="22"/>
  <c r="G38" i="22"/>
  <c r="K26" i="22"/>
  <c r="G17" i="22"/>
  <c r="C17" i="22"/>
  <c r="N9" i="28"/>
  <c r="T41" i="28"/>
  <c r="N36" i="28"/>
  <c r="K52" i="28"/>
  <c r="E26" i="28"/>
  <c r="S55" i="22"/>
  <c r="U50" i="22"/>
  <c r="M44" i="22"/>
  <c r="T35" i="22"/>
  <c r="U27" i="22"/>
  <c r="O25" i="22"/>
  <c r="S21" i="22"/>
  <c r="Q20" i="22"/>
  <c r="O19" i="22"/>
  <c r="M18" i="22"/>
  <c r="U16" i="22"/>
  <c r="Q13" i="22"/>
  <c r="O12" i="22"/>
  <c r="M11" i="22"/>
  <c r="U9" i="22"/>
  <c r="S8" i="22"/>
  <c r="B13" i="22"/>
  <c r="J11" i="22"/>
  <c r="H10" i="22"/>
  <c r="F9" i="22"/>
  <c r="D8" i="22"/>
  <c r="B56" i="22"/>
  <c r="J54" i="22"/>
  <c r="H53" i="22"/>
  <c r="F52" i="22"/>
  <c r="D51" i="22"/>
  <c r="B50" i="22"/>
  <c r="J48" i="22"/>
  <c r="H47" i="22"/>
  <c r="F44" i="22"/>
  <c r="D43" i="22"/>
  <c r="B42" i="22"/>
  <c r="H38" i="22"/>
  <c r="F36" i="22"/>
  <c r="D35" i="22"/>
  <c r="B34" i="22"/>
  <c r="J32" i="22"/>
  <c r="H31" i="22"/>
  <c r="D28" i="22"/>
  <c r="B27" i="22"/>
  <c r="J25" i="22"/>
  <c r="H24" i="22"/>
  <c r="D21" i="22"/>
  <c r="B20" i="22"/>
  <c r="J18" i="22"/>
  <c r="H17" i="22"/>
  <c r="F16" i="22"/>
  <c r="R21" i="22"/>
  <c r="N19" i="22"/>
  <c r="K12" i="22"/>
  <c r="G10" i="22"/>
  <c r="C51" i="22"/>
  <c r="K41" i="22"/>
  <c r="E16" i="22"/>
  <c r="V56" i="28"/>
  <c r="V34" i="28"/>
  <c r="I51" i="28"/>
  <c r="C25" i="28"/>
  <c r="I21" i="28"/>
  <c r="P55" i="22"/>
  <c r="R50" i="22"/>
  <c r="T43" i="22"/>
  <c r="R35" i="22"/>
  <c r="R27" i="22"/>
  <c r="N25" i="22"/>
  <c r="P20" i="22"/>
  <c r="V17" i="22"/>
  <c r="P13" i="22"/>
  <c r="I11" i="22"/>
  <c r="E9" i="22"/>
  <c r="I48" i="22"/>
  <c r="C35" i="22"/>
  <c r="I25" i="22"/>
  <c r="T55" i="28"/>
  <c r="T33" i="28"/>
  <c r="G50" i="28"/>
  <c r="K24" i="28"/>
  <c r="G21" i="28"/>
  <c r="N55" i="22"/>
  <c r="P50" i="22"/>
  <c r="R43" i="22"/>
  <c r="U34" i="22"/>
  <c r="P27" i="22"/>
  <c r="V24" i="22"/>
  <c r="Q21" i="22"/>
  <c r="O20" i="22"/>
  <c r="M19" i="22"/>
  <c r="U17" i="22"/>
  <c r="S16" i="22"/>
  <c r="O13" i="22"/>
  <c r="M12" i="22"/>
  <c r="U10" i="22"/>
  <c r="S9" i="22"/>
  <c r="Q8" i="22"/>
  <c r="J12" i="22"/>
  <c r="H11" i="22"/>
  <c r="F10" i="22"/>
  <c r="D9" i="22"/>
  <c r="B8" i="22"/>
  <c r="J55" i="22"/>
  <c r="H54" i="22"/>
  <c r="F53" i="22"/>
  <c r="D52" i="22"/>
  <c r="B51" i="22"/>
  <c r="J49" i="22"/>
  <c r="H48" i="22"/>
  <c r="F47" i="22"/>
  <c r="D44" i="22"/>
  <c r="B43" i="22"/>
  <c r="J41" i="22"/>
  <c r="F38" i="22"/>
  <c r="D36" i="22"/>
  <c r="B35" i="22"/>
  <c r="J33" i="22"/>
  <c r="H32" i="22"/>
  <c r="F31" i="22"/>
  <c r="B28" i="22"/>
  <c r="J26" i="22"/>
  <c r="H25" i="22"/>
  <c r="F24" i="22"/>
  <c r="B21" i="22"/>
  <c r="J19" i="22"/>
  <c r="H18" i="22"/>
  <c r="F17" i="22"/>
  <c r="D16" i="22"/>
  <c r="I33" i="22"/>
  <c r="E31" i="22"/>
  <c r="K27" i="22"/>
  <c r="G25" i="22"/>
  <c r="K20" i="22"/>
  <c r="G18" i="22"/>
  <c r="C16" i="22"/>
  <c r="V19" i="22"/>
  <c r="R10" i="22"/>
  <c r="I13" i="22"/>
  <c r="K8" i="22"/>
  <c r="E54" i="22"/>
  <c r="E48" i="22"/>
  <c r="G41" i="22"/>
  <c r="I34" i="22"/>
  <c r="K28" i="22"/>
  <c r="C24" i="22"/>
  <c r="R54" i="28"/>
  <c r="R32" i="28"/>
  <c r="V27" i="28"/>
  <c r="E49" i="28"/>
  <c r="G20" i="28"/>
  <c r="Q54" i="22"/>
  <c r="S49" i="22"/>
  <c r="U42" i="22"/>
  <c r="R34" i="22"/>
  <c r="S26" i="22"/>
  <c r="U24" i="22"/>
  <c r="P21" i="22"/>
  <c r="N20" i="22"/>
  <c r="V18" i="22"/>
  <c r="T17" i="22"/>
  <c r="R16" i="22"/>
  <c r="N13" i="22"/>
  <c r="V11" i="22"/>
  <c r="T10" i="22"/>
  <c r="R9" i="22"/>
  <c r="P8" i="22"/>
  <c r="K13" i="22"/>
  <c r="I12" i="22"/>
  <c r="G11" i="22"/>
  <c r="E10" i="22"/>
  <c r="C9" i="22"/>
  <c r="K56" i="22"/>
  <c r="I55" i="22"/>
  <c r="G54" i="22"/>
  <c r="E53" i="22"/>
  <c r="C52" i="22"/>
  <c r="K50" i="22"/>
  <c r="I49" i="22"/>
  <c r="G48" i="22"/>
  <c r="E47" i="22"/>
  <c r="C44" i="22"/>
  <c r="K42" i="22"/>
  <c r="I41" i="22"/>
  <c r="E38" i="22"/>
  <c r="C36" i="22"/>
  <c r="K34" i="22"/>
  <c r="G32" i="22"/>
  <c r="I26" i="22"/>
  <c r="E24" i="22"/>
  <c r="I19" i="22"/>
  <c r="E17" i="22"/>
  <c r="S24" i="22"/>
  <c r="N8" i="22"/>
  <c r="C10" i="22"/>
  <c r="I50" i="22"/>
  <c r="K43" i="22"/>
  <c r="C38" i="22"/>
  <c r="E32" i="22"/>
  <c r="G26" i="22"/>
  <c r="P53" i="28"/>
  <c r="P31" i="28"/>
  <c r="T26" i="28"/>
  <c r="G13" i="28"/>
  <c r="C48" i="28"/>
  <c r="E20" i="28"/>
  <c r="N54" i="22"/>
  <c r="P49" i="22"/>
  <c r="R42" i="22"/>
  <c r="P34" i="22"/>
  <c r="P26" i="22"/>
  <c r="T24" i="22"/>
  <c r="O21" i="22"/>
  <c r="M20" i="22"/>
  <c r="U18" i="22"/>
  <c r="S17" i="22"/>
  <c r="Q16" i="22"/>
  <c r="M13" i="22"/>
  <c r="U11" i="22"/>
  <c r="S10" i="22"/>
  <c r="Q9" i="22"/>
  <c r="O8" i="22"/>
  <c r="J13" i="22"/>
  <c r="H12" i="22"/>
  <c r="F11" i="22"/>
  <c r="D10" i="22"/>
  <c r="B9" i="22"/>
  <c r="J56" i="22"/>
  <c r="H55" i="22"/>
  <c r="F54" i="22"/>
  <c r="D53" i="22"/>
  <c r="B52" i="22"/>
  <c r="J50" i="22"/>
  <c r="H49" i="22"/>
  <c r="F48" i="22"/>
  <c r="D47" i="22"/>
  <c r="B44" i="22"/>
  <c r="J42" i="22"/>
  <c r="H41" i="22"/>
  <c r="D38" i="22"/>
  <c r="B36" i="22"/>
  <c r="J34" i="22"/>
  <c r="H33" i="22"/>
  <c r="F32" i="22"/>
  <c r="D31" i="22"/>
  <c r="J27" i="22"/>
  <c r="H26" i="22"/>
  <c r="F25" i="22"/>
  <c r="D24" i="22"/>
  <c r="J20" i="22"/>
  <c r="H19" i="22"/>
  <c r="F18" i="22"/>
  <c r="D17" i="22"/>
  <c r="B16" i="22"/>
  <c r="N21" i="22"/>
  <c r="R17" i="22"/>
  <c r="T11" i="22"/>
  <c r="E11" i="22"/>
  <c r="G55" i="22"/>
  <c r="C53" i="22"/>
  <c r="G49" i="22"/>
  <c r="I42" i="22"/>
  <c r="K35" i="22"/>
  <c r="C31" i="22"/>
  <c r="E25" i="22"/>
</calcChain>
</file>

<file path=xl/sharedStrings.xml><?xml version="1.0" encoding="utf-8"?>
<sst xmlns="http://schemas.openxmlformats.org/spreadsheetml/2006/main" count="853" uniqueCount="138">
  <si>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</si>
  <si>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</si>
  <si>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</si>
  <si>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</si>
  <si>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</si>
  <si>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</si>
  <si>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</si>
  <si>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</si>
  <si>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</si>
  <si>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</si>
  <si>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</si>
  <si>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</si>
  <si>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</si>
  <si>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</si>
  <si>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</si>
  <si>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</si>
  <si>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</si>
  <si>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</si>
  <si>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</si>
  <si>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</si>
  <si>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</si>
  <si>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</si>
  <si>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</si>
  <si>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</si>
  <si>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</si>
  <si>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</si>
  <si>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</si>
  <si>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</si>
  <si>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</si>
  <si>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</si>
  <si>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</si>
  <si>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</si>
  <si>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</si>
  <si>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</si>
  <si>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</si>
  <si>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</si>
  <si>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</si>
  <si>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</si>
  <si>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</si>
  <si>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</si>
  <si>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</si>
  <si>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</si>
  <si>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</si>
  <si>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</si>
  <si>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</si>
  <si>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</si>
  <si>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</si>
  <si>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</si>
  <si>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</si>
  <si>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</si>
  <si>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</si>
  <si>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</si>
  <si>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</si>
  <si>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</si>
  <si>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</si>
  <si>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</si>
  <si>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</si>
  <si>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</si>
  <si>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</si>
  <si>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</si>
  <si>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</si>
  <si>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</si>
  <si>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</si>
  <si>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</si>
  <si>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</si>
  <si>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</si>
  <si>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</si>
  <si>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</si>
  <si>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</si>
  <si>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</si>
  <si>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</si>
  <si>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</si>
  <si>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</si>
  <si>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</si>
  <si>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</si>
  <si>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</si>
  <si>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</si>
  <si>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</si>
  <si>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</si>
  <si>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</si>
  <si>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</si>
  <si>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</si>
  <si>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</si>
  <si>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</si>
  <si>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</si>
  <si>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</si>
  <si>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</si>
  <si>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</si>
  <si>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</si>
  <si>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</si>
  <si>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</si>
  <si>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</si>
  <si>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</si>
  <si>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</si>
  <si>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</si>
  <si>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</si>
  <si>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</si>
  <si>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</si>
  <si>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</si>
  <si>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</si>
  <si>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</si>
  <si>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</si>
  <si>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</si>
  <si>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</si>
  <si>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</si>
  <si>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</si>
  <si>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</si>
  <si>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</si>
  <si>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</si>
  <si>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</si>
  <si>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</si>
  <si>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</si>
  <si>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</si>
  <si>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</si>
  <si>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</si>
  <si>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</si>
  <si>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</si>
  <si>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</si>
  <si>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</si>
  <si>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</si>
  <si>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</si>
  <si>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</si>
  <si>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</si>
  <si>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</si>
  <si>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</si>
  <si>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</si>
  <si>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Monday, Jan 15th</t>
  </si>
  <si>
    <t xml:space="preserve"> - Martin Luther King Day</t>
  </si>
  <si>
    <t>Jan / Feb</t>
  </si>
  <si>
    <t>Monday, Jan 20th</t>
  </si>
  <si>
    <t>Feb</t>
  </si>
  <si>
    <r>
      <t>Note:</t>
    </r>
    <r>
      <rPr>
        <sz val="10"/>
        <rFont val="Arial"/>
        <family val="2"/>
      </rPr>
      <t xml:space="preserve"> Weekdays - Sunday through Thursday,  Weekends - Friday and Saturday</t>
    </r>
  </si>
  <si>
    <t>Week of January 26 to February 01, 2025</t>
  </si>
  <si>
    <t>January 05 - February 01, 2025
Rolling-28 Day Period</t>
  </si>
  <si>
    <t>For the Week of January 26, 2025 to February 01, 2025</t>
  </si>
  <si>
    <t>Friday, Feb 14th</t>
  </si>
  <si>
    <t xml:space="preserve"> - Valentine's Day</t>
  </si>
  <si>
    <t>Wednesday, Feb 14th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</si>
</sst>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28">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31"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right"/>
    </xf>
    <xf numFmtId="0" fontId="1"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pane="topRight" activeCell="B1" sqref="B1"/>
      <selection pane="bottomLeft" activeCell="A4" sqref="A4"/>
      <selection pane="bottomRight" activeCell="BA7" sqref="BA7"/>
    </sheetView>
  </sheetViews>
  <sheetFormatPr defaultColWidth="9.140625" defaultRowHeight="14.25" outlineLevelCol="1" x14ac:dyDescent="0.25"/>
  <cols>
    <col min="1" max="1" width="47.140625" style="41" customWidth="1"/>
    <col min="2" max="2" width="8.570312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7.570312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95" t="str">
        <f>'Occupancy Raw Data'!B1</f>
        <v>Week of January 26 to February 01, 2025</v>
      </c>
      <c r="B1" s="191" t="s">
        <v>66</v>
      </c>
      <c r="C1" s="192"/>
      <c r="D1" s="192"/>
      <c r="E1" s="192"/>
      <c r="F1" s="192"/>
      <c r="G1" s="192"/>
      <c r="H1" s="192"/>
      <c r="I1" s="192"/>
      <c r="J1" s="192"/>
      <c r="K1" s="193"/>
      <c r="L1" s="40"/>
      <c r="M1" s="191" t="s">
        <v>73</v>
      </c>
      <c r="N1" s="192"/>
      <c r="O1" s="192"/>
      <c r="P1" s="192"/>
      <c r="Q1" s="192"/>
      <c r="R1" s="192"/>
      <c r="S1" s="192"/>
      <c r="T1" s="192"/>
      <c r="U1" s="192"/>
      <c r="V1" s="193"/>
      <c r="W1" s="40"/>
      <c r="X1" s="191" t="s">
        <v>67</v>
      </c>
      <c r="Y1" s="192"/>
      <c r="Z1" s="192"/>
      <c r="AA1" s="192"/>
      <c r="AB1" s="192"/>
      <c r="AC1" s="192"/>
      <c r="AD1" s="192"/>
      <c r="AE1" s="192"/>
      <c r="AF1" s="192"/>
      <c r="AG1" s="193"/>
      <c r="AH1" s="40"/>
      <c r="AI1" s="191" t="s">
        <v>74</v>
      </c>
      <c r="AJ1" s="192"/>
      <c r="AK1" s="192"/>
      <c r="AL1" s="192"/>
      <c r="AM1" s="192"/>
      <c r="AN1" s="192"/>
      <c r="AO1" s="192"/>
      <c r="AP1" s="192"/>
      <c r="AQ1" s="192"/>
      <c r="AR1" s="193"/>
      <c r="AS1" s="40"/>
      <c r="AT1" s="191" t="s">
        <v>68</v>
      </c>
      <c r="AU1" s="192"/>
      <c r="AV1" s="192"/>
      <c r="AW1" s="192"/>
      <c r="AX1" s="192"/>
      <c r="AY1" s="192"/>
      <c r="AZ1" s="192"/>
      <c r="BA1" s="192"/>
      <c r="BB1" s="192"/>
      <c r="BC1" s="193"/>
      <c r="BD1" s="40"/>
      <c r="BE1" s="191" t="s">
        <v>75</v>
      </c>
      <c r="BF1" s="192"/>
      <c r="BG1" s="192"/>
      <c r="BH1" s="192"/>
      <c r="BI1" s="192"/>
      <c r="BJ1" s="192"/>
      <c r="BK1" s="192"/>
      <c r="BL1" s="192"/>
      <c r="BM1" s="192"/>
      <c r="BN1" s="193"/>
    </row>
    <row r="2" spans="1:66" x14ac:dyDescent="0.25">
      <c r="A2" s="195"/>
      <c r="B2" s="42"/>
      <c r="C2" s="43"/>
      <c r="D2" s="43"/>
      <c r="E2" s="43"/>
      <c r="F2" s="43"/>
      <c r="G2" s="189" t="s">
        <v>64</v>
      </c>
      <c r="H2" s="43"/>
      <c r="I2" s="43"/>
      <c r="J2" s="189" t="s">
        <v>65</v>
      </c>
      <c r="K2" s="190" t="s">
        <v>56</v>
      </c>
      <c r="L2" s="44"/>
      <c r="M2" s="42"/>
      <c r="N2" s="43"/>
      <c r="O2" s="43"/>
      <c r="P2" s="43"/>
      <c r="Q2" s="43"/>
      <c r="R2" s="189" t="s">
        <v>64</v>
      </c>
      <c r="S2" s="43"/>
      <c r="T2" s="43"/>
      <c r="U2" s="189" t="s">
        <v>65</v>
      </c>
      <c r="V2" s="190" t="s">
        <v>56</v>
      </c>
      <c r="W2" s="44"/>
      <c r="X2" s="42"/>
      <c r="Y2" s="43"/>
      <c r="Z2" s="43"/>
      <c r="AA2" s="43"/>
      <c r="AB2" s="43"/>
      <c r="AC2" s="189" t="s">
        <v>64</v>
      </c>
      <c r="AD2" s="43"/>
      <c r="AE2" s="43"/>
      <c r="AF2" s="189" t="s">
        <v>65</v>
      </c>
      <c r="AG2" s="190" t="s">
        <v>56</v>
      </c>
      <c r="AH2" s="44"/>
      <c r="AI2" s="42"/>
      <c r="AJ2" s="43"/>
      <c r="AK2" s="43"/>
      <c r="AL2" s="43"/>
      <c r="AM2" s="43"/>
      <c r="AN2" s="189" t="s">
        <v>64</v>
      </c>
      <c r="AO2" s="43"/>
      <c r="AP2" s="43"/>
      <c r="AQ2" s="189" t="s">
        <v>65</v>
      </c>
      <c r="AR2" s="190" t="s">
        <v>56</v>
      </c>
      <c r="AS2" s="40"/>
      <c r="AT2" s="42"/>
      <c r="AU2" s="43"/>
      <c r="AV2" s="43"/>
      <c r="AW2" s="43"/>
      <c r="AX2" s="43"/>
      <c r="AY2" s="189" t="s">
        <v>64</v>
      </c>
      <c r="AZ2" s="43"/>
      <c r="BA2" s="43"/>
      <c r="BB2" s="189" t="s">
        <v>65</v>
      </c>
      <c r="BC2" s="190" t="s">
        <v>56</v>
      </c>
      <c r="BD2" s="44"/>
      <c r="BE2" s="42"/>
      <c r="BF2" s="43"/>
      <c r="BG2" s="43"/>
      <c r="BH2" s="43"/>
      <c r="BI2" s="43"/>
      <c r="BJ2" s="189" t="s">
        <v>64</v>
      </c>
      <c r="BK2" s="43"/>
      <c r="BL2" s="43"/>
      <c r="BM2" s="189" t="s">
        <v>65</v>
      </c>
      <c r="BN2" s="190" t="s">
        <v>56</v>
      </c>
    </row>
    <row r="3" spans="1:66" x14ac:dyDescent="0.25">
      <c r="A3" s="195"/>
      <c r="B3" s="45" t="s">
        <v>57</v>
      </c>
      <c r="C3" s="44" t="s">
        <v>58</v>
      </c>
      <c r="D3" s="44" t="s">
        <v>59</v>
      </c>
      <c r="E3" s="44" t="s">
        <v>60</v>
      </c>
      <c r="F3" s="44" t="s">
        <v>61</v>
      </c>
      <c r="G3" s="189"/>
      <c r="H3" s="44" t="s">
        <v>62</v>
      </c>
      <c r="I3" s="44" t="s">
        <v>63</v>
      </c>
      <c r="J3" s="189"/>
      <c r="K3" s="190"/>
      <c r="L3" s="44"/>
      <c r="M3" s="45" t="s">
        <v>57</v>
      </c>
      <c r="N3" s="44" t="s">
        <v>58</v>
      </c>
      <c r="O3" s="44" t="s">
        <v>59</v>
      </c>
      <c r="P3" s="44" t="s">
        <v>60</v>
      </c>
      <c r="Q3" s="44" t="s">
        <v>61</v>
      </c>
      <c r="R3" s="189"/>
      <c r="S3" s="44" t="s">
        <v>62</v>
      </c>
      <c r="T3" s="44" t="s">
        <v>63</v>
      </c>
      <c r="U3" s="189"/>
      <c r="V3" s="190"/>
      <c r="W3" s="44"/>
      <c r="X3" s="45" t="s">
        <v>57</v>
      </c>
      <c r="Y3" s="44" t="s">
        <v>58</v>
      </c>
      <c r="Z3" s="44" t="s">
        <v>59</v>
      </c>
      <c r="AA3" s="44" t="s">
        <v>60</v>
      </c>
      <c r="AB3" s="44" t="s">
        <v>61</v>
      </c>
      <c r="AC3" s="189"/>
      <c r="AD3" s="44" t="s">
        <v>62</v>
      </c>
      <c r="AE3" s="44" t="s">
        <v>63</v>
      </c>
      <c r="AF3" s="189"/>
      <c r="AG3" s="190"/>
      <c r="AH3" s="44"/>
      <c r="AI3" s="45" t="s">
        <v>57</v>
      </c>
      <c r="AJ3" s="44" t="s">
        <v>58</v>
      </c>
      <c r="AK3" s="44" t="s">
        <v>59</v>
      </c>
      <c r="AL3" s="44" t="s">
        <v>60</v>
      </c>
      <c r="AM3" s="44" t="s">
        <v>61</v>
      </c>
      <c r="AN3" s="189"/>
      <c r="AO3" s="44" t="s">
        <v>62</v>
      </c>
      <c r="AP3" s="44" t="s">
        <v>63</v>
      </c>
      <c r="AQ3" s="189"/>
      <c r="AR3" s="190"/>
      <c r="AS3" s="40"/>
      <c r="AT3" s="45" t="s">
        <v>57</v>
      </c>
      <c r="AU3" s="44" t="s">
        <v>58</v>
      </c>
      <c r="AV3" s="44" t="s">
        <v>59</v>
      </c>
      <c r="AW3" s="44" t="s">
        <v>60</v>
      </c>
      <c r="AX3" s="44" t="s">
        <v>61</v>
      </c>
      <c r="AY3" s="189"/>
      <c r="AZ3" s="44" t="s">
        <v>62</v>
      </c>
      <c r="BA3" s="44" t="s">
        <v>63</v>
      </c>
      <c r="BB3" s="189"/>
      <c r="BC3" s="190"/>
      <c r="BD3" s="44"/>
      <c r="BE3" s="45" t="s">
        <v>57</v>
      </c>
      <c r="BF3" s="44" t="s">
        <v>58</v>
      </c>
      <c r="BG3" s="44" t="s">
        <v>59</v>
      </c>
      <c r="BH3" s="44" t="s">
        <v>60</v>
      </c>
      <c r="BI3" s="44" t="s">
        <v>61</v>
      </c>
      <c r="BJ3" s="189"/>
      <c r="BK3" s="44" t="s">
        <v>62</v>
      </c>
      <c r="BL3" s="44" t="s">
        <v>63</v>
      </c>
      <c r="BM3" s="189"/>
      <c r="BN3" s="190"/>
    </row>
    <row r="4" spans="1:66" x14ac:dyDescent="0.25">
      <c r="A4" s="46" t="s">
        <v>15</v>
      </c>
      <c r="B4" s="118">
        <f>(VLOOKUP($A4,'Occupancy Raw Data'!$B$8:$BE$45,'Occupancy Raw Data'!G$3,FALSE))/100</f>
        <v>0.43464643851005297</v>
      </c>
      <c r="C4" s="115">
        <f>(VLOOKUP($A4,'Occupancy Raw Data'!$B$8:$BE$45,'Occupancy Raw Data'!H$3,FALSE))/100</f>
        <v>0.56274359073050806</v>
      </c>
      <c r="D4" s="115">
        <f>(VLOOKUP($A4,'Occupancy Raw Data'!$B$8:$BE$45,'Occupancy Raw Data'!I$3,FALSE))/100</f>
        <v>0.61344497984496693</v>
      </c>
      <c r="E4" s="115">
        <f>(VLOOKUP($A4,'Occupancy Raw Data'!$B$8:$BE$45,'Occupancy Raw Data'!J$3,FALSE))/100</f>
        <v>0.605448645073275</v>
      </c>
      <c r="F4" s="115">
        <f>(VLOOKUP($A4,'Occupancy Raw Data'!$B$8:$BE$45,'Occupancy Raw Data'!K$3,FALSE))/100</f>
        <v>0.55706837870763304</v>
      </c>
      <c r="G4" s="116">
        <f>(VLOOKUP($A4,'Occupancy Raw Data'!$B$8:$BE$45,'Occupancy Raw Data'!L$3,FALSE))/100</f>
        <v>0.55467209444871002</v>
      </c>
      <c r="H4" s="119">
        <f>(VLOOKUP($A4,'Occupancy Raw Data'!$B$8:$BE$45,'Occupancy Raw Data'!N$3,FALSE))/100</f>
        <v>0.58712371647376405</v>
      </c>
      <c r="I4" s="119">
        <f>(VLOOKUP($A4,'Occupancy Raw Data'!$B$8:$BE$45,'Occupancy Raw Data'!O$3,FALSE))/100</f>
        <v>0.59483928694507004</v>
      </c>
      <c r="J4" s="116">
        <f>(VLOOKUP($A4,'Occupancy Raw Data'!$B$8:$BE$45,'Occupancy Raw Data'!P$3,FALSE))/100</f>
        <v>0.59098231605238805</v>
      </c>
      <c r="K4" s="117">
        <f>(VLOOKUP($A4,'Occupancy Raw Data'!$B$8:$BE$45,'Occupancy Raw Data'!R$3,FALSE))/100</f>
        <v>0.56504879392799701</v>
      </c>
      <c r="M4" s="129">
        <f>(VLOOKUP($A4,'Occupancy Raw Data'!$B$8:$BE$45,'Occupancy Raw Data'!T$3,FALSE))/100</f>
        <v>1.43024001845305E-2</v>
      </c>
      <c r="N4" s="119">
        <f>(VLOOKUP($A4,'Occupancy Raw Data'!$B$8:$BE$45,'Occupancy Raw Data'!U$3,FALSE))/100</f>
        <v>4.0926487818629405E-2</v>
      </c>
      <c r="O4" s="119">
        <f>(VLOOKUP($A4,'Occupancy Raw Data'!$B$8:$BE$45,'Occupancy Raw Data'!V$3,FALSE))/100</f>
        <v>4.7374345509036006E-2</v>
      </c>
      <c r="P4" s="119">
        <f>(VLOOKUP($A4,'Occupancy Raw Data'!$B$8:$BE$45,'Occupancy Raw Data'!W$3,FALSE))/100</f>
        <v>3.8828808352748198E-2</v>
      </c>
      <c r="Q4" s="119">
        <f>(VLOOKUP($A4,'Occupancy Raw Data'!$B$8:$BE$45,'Occupancy Raw Data'!X$3,FALSE))/100</f>
        <v>2.2857764412129299E-2</v>
      </c>
      <c r="R4" s="130">
        <f>(VLOOKUP($A4,'Occupancy Raw Data'!$B$8:$BE$45,'Occupancy Raw Data'!Y$3,FALSE))/100</f>
        <v>3.3958290399047304E-2</v>
      </c>
      <c r="S4" s="119">
        <f>(VLOOKUP($A4,'Occupancy Raw Data'!$B$8:$BE$45,'Occupancy Raw Data'!AA$3,FALSE))/100</f>
        <v>3.7794992873148299E-3</v>
      </c>
      <c r="T4" s="119">
        <f>(VLOOKUP($A4,'Occupancy Raw Data'!$B$8:$BE$45,'Occupancy Raw Data'!AB$3,FALSE))/100</f>
        <v>-1.01379763755358E-2</v>
      </c>
      <c r="U4" s="130">
        <f>(VLOOKUP($A4,'Occupancy Raw Data'!$B$8:$BE$45,'Occupancy Raw Data'!AC$3,FALSE))/100</f>
        <v>-3.2719221697694E-3</v>
      </c>
      <c r="V4" s="131">
        <f>(VLOOKUP($A4,'Occupancy Raw Data'!$B$8:$BE$45,'Occupancy Raw Data'!AE$3,FALSE))/100</f>
        <v>2.2537699450835297E-2</v>
      </c>
      <c r="X4" s="49">
        <f>VLOOKUP($A4,'ADR Raw Data'!$B$6:$BE$43,'ADR Raw Data'!G$1,FALSE)</f>
        <v>141.016517383083</v>
      </c>
      <c r="Y4" s="50">
        <f>VLOOKUP($A4,'ADR Raw Data'!$B$6:$BE$43,'ADR Raw Data'!H$1,FALSE)</f>
        <v>150.001185306233</v>
      </c>
      <c r="Z4" s="50">
        <f>VLOOKUP($A4,'ADR Raw Data'!$B$6:$BE$43,'ADR Raw Data'!I$1,FALSE)</f>
        <v>155.58008491400199</v>
      </c>
      <c r="AA4" s="50">
        <f>VLOOKUP($A4,'ADR Raw Data'!$B$6:$BE$43,'ADR Raw Data'!J$1,FALSE)</f>
        <v>153.053371646611</v>
      </c>
      <c r="AB4" s="50">
        <f>VLOOKUP($A4,'ADR Raw Data'!$B$6:$BE$43,'ADR Raw Data'!K$1,FALSE)</f>
        <v>146.11663991276399</v>
      </c>
      <c r="AC4" s="51">
        <f>VLOOKUP($A4,'ADR Raw Data'!$B$6:$BE$43,'ADR Raw Data'!L$1,FALSE)</f>
        <v>149.71322327753001</v>
      </c>
      <c r="AD4" s="50">
        <f>VLOOKUP($A4,'ADR Raw Data'!$B$6:$BE$43,'ADR Raw Data'!N$1,FALSE)</f>
        <v>150.124675101463</v>
      </c>
      <c r="AE4" s="50">
        <f>VLOOKUP($A4,'ADR Raw Data'!$B$6:$BE$43,'ADR Raw Data'!O$1,FALSE)</f>
        <v>152.892789870424</v>
      </c>
      <c r="AF4" s="51">
        <f>VLOOKUP($A4,'ADR Raw Data'!$B$6:$BE$43,'ADR Raw Data'!P$1,FALSE)</f>
        <v>151.51805942890101</v>
      </c>
      <c r="AG4" s="52">
        <f>VLOOKUP($A4,'ADR Raw Data'!$B$6:$BE$43,'ADR Raw Data'!R$1,FALSE)</f>
        <v>150.25268005615999</v>
      </c>
      <c r="AI4" s="129">
        <f>(VLOOKUP($A4,'ADR Raw Data'!$B$6:$BE$43,'ADR Raw Data'!T$1,FALSE))/100</f>
        <v>2.2828771214933902E-2</v>
      </c>
      <c r="AJ4" s="119">
        <f>(VLOOKUP($A4,'ADR Raw Data'!$B$6:$BE$43,'ADR Raw Data'!U$1,FALSE))/100</f>
        <v>3.61480569511844E-2</v>
      </c>
      <c r="AK4" s="119">
        <f>(VLOOKUP($A4,'ADR Raw Data'!$B$6:$BE$43,'ADR Raw Data'!V$1,FALSE))/100</f>
        <v>4.6074736132578599E-2</v>
      </c>
      <c r="AL4" s="119">
        <f>(VLOOKUP($A4,'ADR Raw Data'!$B$6:$BE$43,'ADR Raw Data'!W$1,FALSE))/100</f>
        <v>4.0747876412936E-2</v>
      </c>
      <c r="AM4" s="119">
        <f>(VLOOKUP($A4,'ADR Raw Data'!$B$6:$BE$43,'ADR Raw Data'!X$1,FALSE))/100</f>
        <v>5.72584910623441E-3</v>
      </c>
      <c r="AN4" s="130">
        <f>(VLOOKUP($A4,'ADR Raw Data'!$B$6:$BE$43,'ADR Raw Data'!Y$1,FALSE))/100</f>
        <v>3.1554525933856901E-2</v>
      </c>
      <c r="AO4" s="119">
        <f>(VLOOKUP($A4,'ADR Raw Data'!$B$6:$BE$43,'ADR Raw Data'!AA$1,FALSE))/100</f>
        <v>-1.7063419378974799E-2</v>
      </c>
      <c r="AP4" s="119">
        <f>(VLOOKUP($A4,'ADR Raw Data'!$B$6:$BE$43,'ADR Raw Data'!AB$1,FALSE))/100</f>
        <v>-6.7453248103189504E-3</v>
      </c>
      <c r="AQ4" s="130">
        <f>(VLOOKUP($A4,'ADR Raw Data'!$B$6:$BE$43,'ADR Raw Data'!AC$1,FALSE))/100</f>
        <v>-1.18756113455258E-2</v>
      </c>
      <c r="AR4" s="131">
        <f>(VLOOKUP($A4,'ADR Raw Data'!$B$6:$BE$43,'ADR Raw Data'!AE$1,FALSE))/100</f>
        <v>1.76269831740157E-2</v>
      </c>
      <c r="AS4" s="40"/>
      <c r="AT4" s="49">
        <f>VLOOKUP($A4,'RevPAR Raw Data'!$B$6:$BE$43,'RevPAR Raw Data'!G$1,FALSE)</f>
        <v>61.292327051648101</v>
      </c>
      <c r="AU4" s="50">
        <f>VLOOKUP($A4,'RevPAR Raw Data'!$B$6:$BE$43,'RevPAR Raw Data'!H$1,FALSE)</f>
        <v>84.4122056330623</v>
      </c>
      <c r="AV4" s="50">
        <f>VLOOKUP($A4,'RevPAR Raw Data'!$B$6:$BE$43,'RevPAR Raw Data'!I$1,FALSE)</f>
        <v>95.439822054348696</v>
      </c>
      <c r="AW4" s="50">
        <f>VLOOKUP($A4,'RevPAR Raw Data'!$B$6:$BE$43,'RevPAR Raw Data'!J$1,FALSE)</f>
        <v>92.665956487337397</v>
      </c>
      <c r="AX4" s="50">
        <f>VLOOKUP($A4,'RevPAR Raw Data'!$B$6:$BE$43,'RevPAR Raw Data'!K$1,FALSE)</f>
        <v>81.396959698410598</v>
      </c>
      <c r="AY4" s="51">
        <f>VLOOKUP($A4,'RevPAR Raw Data'!$B$6:$BE$43,'RevPAR Raw Data'!L$1,FALSE)</f>
        <v>83.041747122014996</v>
      </c>
      <c r="AZ4" s="50">
        <f>VLOOKUP($A4,'RevPAR Raw Data'!$B$6:$BE$43,'RevPAR Raw Data'!N$1,FALSE)</f>
        <v>88.141757179987493</v>
      </c>
      <c r="BA4" s="50">
        <f>VLOOKUP($A4,'RevPAR Raw Data'!$B$6:$BE$43,'RevPAR Raw Data'!O$1,FALSE)</f>
        <v>90.946638105565995</v>
      </c>
      <c r="BB4" s="51">
        <f>VLOOKUP($A4,'RevPAR Raw Data'!$B$6:$BE$43,'RevPAR Raw Data'!P$1,FALSE)</f>
        <v>89.5444936850555</v>
      </c>
      <c r="BC4" s="52">
        <f>VLOOKUP($A4,'RevPAR Raw Data'!$B$6:$BE$43,'RevPAR Raw Data'!R$1,FALSE)</f>
        <v>84.900095650182706</v>
      </c>
      <c r="BE4" s="129">
        <f>(VLOOKUP($A4,'RevPAR Raw Data'!$B$6:$BE$43,'RevPAR Raw Data'!T$1,FALSE))/100</f>
        <v>3.7457677621101498E-2</v>
      </c>
      <c r="BF4" s="119">
        <f>(VLOOKUP($A4,'RevPAR Raw Data'!$B$6:$BE$43,'RevPAR Raw Data'!U$1,FALSE))/100</f>
        <v>7.8553957782293599E-2</v>
      </c>
      <c r="BG4" s="119">
        <f>(VLOOKUP($A4,'RevPAR Raw Data'!$B$6:$BE$43,'RevPAR Raw Data'!V$1,FALSE))/100</f>
        <v>9.5631842110397103E-2</v>
      </c>
      <c r="BH4" s="119">
        <f>(VLOOKUP($A4,'RevPAR Raw Data'!$B$6:$BE$43,'RevPAR Raw Data'!W$1,FALSE))/100</f>
        <v>8.115887624970361E-2</v>
      </c>
      <c r="BI4" s="119">
        <f>(VLOOKUP($A4,'RevPAR Raw Data'!$B$6:$BE$43,'RevPAR Raw Data'!X$1,FALSE))/100</f>
        <v>2.8714493628293498E-2</v>
      </c>
      <c r="BJ4" s="130">
        <f>(VLOOKUP($A4,'RevPAR Raw Data'!$B$6:$BE$43,'RevPAR Raw Data'!Y$1,FALSE))/100</f>
        <v>6.6584354087970393E-2</v>
      </c>
      <c r="BK4" s="119">
        <f>(VLOOKUP($A4,'RevPAR Raw Data'!$B$6:$BE$43,'RevPAR Raw Data'!AA$1,FALSE))/100</f>
        <v>-1.3348411273042E-2</v>
      </c>
      <c r="BL4" s="119">
        <f>(VLOOKUP($A4,'RevPAR Raw Data'!$B$6:$BE$43,'RevPAR Raw Data'!AB$1,FALSE))/100</f>
        <v>-1.6814917242282398E-2</v>
      </c>
      <c r="BM4" s="130">
        <f>(VLOOKUP($A4,'RevPAR Raw Data'!$B$6:$BE$43,'RevPAR Raw Data'!AC$1,FALSE))/100</f>
        <v>-1.5108677439254198E-2</v>
      </c>
      <c r="BN4" s="131">
        <f>(VLOOKUP($A4,'RevPAR Raw Data'!$B$6:$BE$43,'RevPAR Raw Data'!AE$1,FALSE))/100</f>
        <v>4.0561954273851904E-2</v>
      </c>
    </row>
    <row r="5" spans="1:66" x14ac:dyDescent="0.25">
      <c r="A5" s="46" t="s">
        <v>69</v>
      </c>
      <c r="B5" s="118">
        <f>(VLOOKUP($A5,'Occupancy Raw Data'!$B$8:$BE$45,'Occupancy Raw Data'!G$3,FALSE))/100</f>
        <v>0.39090588213438598</v>
      </c>
      <c r="C5" s="115">
        <f>(VLOOKUP($A5,'Occupancy Raw Data'!$B$8:$BE$45,'Occupancy Raw Data'!H$3,FALSE))/100</f>
        <v>0.53679817201171498</v>
      </c>
      <c r="D5" s="115">
        <f>(VLOOKUP($A5,'Occupancy Raw Data'!$B$8:$BE$45,'Occupancy Raw Data'!I$3,FALSE))/100</f>
        <v>0.58872121320956805</v>
      </c>
      <c r="E5" s="115">
        <f>(VLOOKUP($A5,'Occupancy Raw Data'!$B$8:$BE$45,'Occupancy Raw Data'!J$3,FALSE))/100</f>
        <v>0.58831251664200002</v>
      </c>
      <c r="F5" s="115">
        <f>(VLOOKUP($A5,'Occupancy Raw Data'!$B$8:$BE$45,'Occupancy Raw Data'!K$3,FALSE))/100</f>
        <v>0.52649406461121107</v>
      </c>
      <c r="G5" s="116">
        <f>(VLOOKUP($A5,'Occupancy Raw Data'!$B$8:$BE$45,'Occupancy Raw Data'!L$3,FALSE))/100</f>
        <v>0.52624636972177596</v>
      </c>
      <c r="H5" s="119">
        <f>(VLOOKUP($A5,'Occupancy Raw Data'!$B$8:$BE$45,'Occupancy Raw Data'!N$3,FALSE))/100</f>
        <v>0.515502603892525</v>
      </c>
      <c r="I5" s="119">
        <f>(VLOOKUP($A5,'Occupancy Raw Data'!$B$8:$BE$45,'Occupancy Raw Data'!O$3,FALSE))/100</f>
        <v>0.51696058412226897</v>
      </c>
      <c r="J5" s="116">
        <f>(VLOOKUP($A5,'Occupancy Raw Data'!$B$8:$BE$45,'Occupancy Raw Data'!P$3,FALSE))/100</f>
        <v>0.51623186701289603</v>
      </c>
      <c r="K5" s="117">
        <f>(VLOOKUP($A5,'Occupancy Raw Data'!$B$8:$BE$45,'Occupancy Raw Data'!R$3,FALSE))/100</f>
        <v>0.52338431763823401</v>
      </c>
      <c r="M5" s="129">
        <f>(VLOOKUP($A5,'Occupancy Raw Data'!$B$8:$BE$45,'Occupancy Raw Data'!T$3,FALSE))/100</f>
        <v>7.9855260649414604E-4</v>
      </c>
      <c r="N5" s="119">
        <f>(VLOOKUP($A5,'Occupancy Raw Data'!$B$8:$BE$45,'Occupancy Raw Data'!U$3,FALSE))/100</f>
        <v>3.2125064443874501E-2</v>
      </c>
      <c r="O5" s="119">
        <f>(VLOOKUP($A5,'Occupancy Raw Data'!$B$8:$BE$45,'Occupancy Raw Data'!V$3,FALSE))/100</f>
        <v>3.7341483971842504E-2</v>
      </c>
      <c r="P5" s="119">
        <f>(VLOOKUP($A5,'Occupancy Raw Data'!$B$8:$BE$45,'Occupancy Raw Data'!W$3,FALSE))/100</f>
        <v>4.3496186879574704E-2</v>
      </c>
      <c r="Q5" s="119">
        <f>(VLOOKUP($A5,'Occupancy Raw Data'!$B$8:$BE$45,'Occupancy Raw Data'!X$3,FALSE))/100</f>
        <v>3.4158073973986298E-2</v>
      </c>
      <c r="R5" s="130">
        <f>(VLOOKUP($A5,'Occupancy Raw Data'!$B$8:$BE$45,'Occupancy Raw Data'!Y$3,FALSE))/100</f>
        <v>3.1407831724788997E-2</v>
      </c>
      <c r="S5" s="119">
        <f>(VLOOKUP($A5,'Occupancy Raw Data'!$B$8:$BE$45,'Occupancy Raw Data'!AA$3,FALSE))/100</f>
        <v>6.9740309182234703E-3</v>
      </c>
      <c r="T5" s="119">
        <f>(VLOOKUP($A5,'Occupancy Raw Data'!$B$8:$BE$45,'Occupancy Raw Data'!AB$3,FALSE))/100</f>
        <v>-1.46747120516829E-2</v>
      </c>
      <c r="U5" s="130">
        <f>(VLOOKUP($A5,'Occupancy Raw Data'!$B$8:$BE$45,'Occupancy Raw Data'!AC$3,FALSE))/100</f>
        <v>-3.9827171889748299E-3</v>
      </c>
      <c r="V5" s="131">
        <f>(VLOOKUP($A5,'Occupancy Raw Data'!$B$8:$BE$45,'Occupancy Raw Data'!AE$3,FALSE))/100</f>
        <v>2.11814098177605E-2</v>
      </c>
      <c r="X5" s="49">
        <f>VLOOKUP($A5,'ADR Raw Data'!$B$6:$BE$43,'ADR Raw Data'!G$1,FALSE)</f>
        <v>105.949445223121</v>
      </c>
      <c r="Y5" s="50">
        <f>VLOOKUP($A5,'ADR Raw Data'!$B$6:$BE$43,'ADR Raw Data'!H$1,FALSE)</f>
        <v>119.844086197469</v>
      </c>
      <c r="Z5" s="50">
        <f>VLOOKUP($A5,'ADR Raw Data'!$B$6:$BE$43,'ADR Raw Data'!I$1,FALSE)</f>
        <v>125.02440938867301</v>
      </c>
      <c r="AA5" s="50">
        <f>VLOOKUP($A5,'ADR Raw Data'!$B$6:$BE$43,'ADR Raw Data'!J$1,FALSE)</f>
        <v>123.603670157674</v>
      </c>
      <c r="AB5" s="50">
        <f>VLOOKUP($A5,'ADR Raw Data'!$B$6:$BE$43,'ADR Raw Data'!K$1,FALSE)</f>
        <v>112.856729135645</v>
      </c>
      <c r="AC5" s="51">
        <f>VLOOKUP($A5,'ADR Raw Data'!$B$6:$BE$43,'ADR Raw Data'!L$1,FALSE)</f>
        <v>118.3813787381</v>
      </c>
      <c r="AD5" s="50">
        <f>VLOOKUP($A5,'ADR Raw Data'!$B$6:$BE$43,'ADR Raw Data'!N$1,FALSE)</f>
        <v>112.583727561022</v>
      </c>
      <c r="AE5" s="50">
        <f>VLOOKUP($A5,'ADR Raw Data'!$B$6:$BE$43,'ADR Raw Data'!O$1,FALSE)</f>
        <v>113.596417026548</v>
      </c>
      <c r="AF5" s="51">
        <f>VLOOKUP($A5,'ADR Raw Data'!$B$6:$BE$43,'ADR Raw Data'!P$1,FALSE)</f>
        <v>113.090976947012</v>
      </c>
      <c r="AG5" s="52">
        <f>VLOOKUP($A5,'ADR Raw Data'!$B$6:$BE$43,'ADR Raw Data'!R$1,FALSE)</f>
        <v>116.89009285882</v>
      </c>
      <c r="AI5" s="129">
        <f>(VLOOKUP($A5,'ADR Raw Data'!$B$6:$BE$43,'ADR Raw Data'!T$1,FALSE))/100</f>
        <v>2.15191717458297E-2</v>
      </c>
      <c r="AJ5" s="119">
        <f>(VLOOKUP($A5,'ADR Raw Data'!$B$6:$BE$43,'ADR Raw Data'!U$1,FALSE))/100</f>
        <v>4.818312157745E-2</v>
      </c>
      <c r="AK5" s="119">
        <f>(VLOOKUP($A5,'ADR Raw Data'!$B$6:$BE$43,'ADR Raw Data'!V$1,FALSE))/100</f>
        <v>5.5904083804428205E-2</v>
      </c>
      <c r="AL5" s="119">
        <f>(VLOOKUP($A5,'ADR Raw Data'!$B$6:$BE$43,'ADR Raw Data'!W$1,FALSE))/100</f>
        <v>6.5311248911856301E-2</v>
      </c>
      <c r="AM5" s="119">
        <f>(VLOOKUP($A5,'ADR Raw Data'!$B$6:$BE$43,'ADR Raw Data'!X$1,FALSE))/100</f>
        <v>3.6932543043568196E-2</v>
      </c>
      <c r="AN5" s="130">
        <f>(VLOOKUP($A5,'ADR Raw Data'!$B$6:$BE$43,'ADR Raw Data'!Y$1,FALSE))/100</f>
        <v>4.86297981125344E-2</v>
      </c>
      <c r="AO5" s="119">
        <f>(VLOOKUP($A5,'ADR Raw Data'!$B$6:$BE$43,'ADR Raw Data'!AA$1,FALSE))/100</f>
        <v>1.07921943996072E-2</v>
      </c>
      <c r="AP5" s="119">
        <f>(VLOOKUP($A5,'ADR Raw Data'!$B$6:$BE$43,'ADR Raw Data'!AB$1,FALSE))/100</f>
        <v>3.6949395736654098E-3</v>
      </c>
      <c r="AQ5" s="130">
        <f>(VLOOKUP($A5,'ADR Raw Data'!$B$6:$BE$43,'ADR Raw Data'!AC$1,FALSE))/100</f>
        <v>7.1243046272131101E-3</v>
      </c>
      <c r="AR5" s="131">
        <f>(VLOOKUP($A5,'ADR Raw Data'!$B$6:$BE$43,'ADR Raw Data'!AE$1,FALSE))/100</f>
        <v>3.7013535704100799E-2</v>
      </c>
      <c r="AS5" s="40"/>
      <c r="AT5" s="49">
        <f>VLOOKUP($A5,'RevPAR Raw Data'!$B$6:$BE$43,'RevPAR Raw Data'!G$1,FALSE)</f>
        <v>41.416261346593203</v>
      </c>
      <c r="AU5" s="50">
        <f>VLOOKUP($A5,'RevPAR Raw Data'!$B$6:$BE$43,'RevPAR Raw Data'!H$1,FALSE)</f>
        <v>64.332086397215903</v>
      </c>
      <c r="AV5" s="50">
        <f>VLOOKUP($A5,'RevPAR Raw Data'!$B$6:$BE$43,'RevPAR Raw Data'!I$1,FALSE)</f>
        <v>73.604521976109794</v>
      </c>
      <c r="AW5" s="50">
        <f>VLOOKUP($A5,'RevPAR Raw Data'!$B$6:$BE$43,'RevPAR Raw Data'!J$1,FALSE)</f>
        <v>72.717586256649</v>
      </c>
      <c r="AX5" s="50">
        <f>VLOOKUP($A5,'RevPAR Raw Data'!$B$6:$BE$43,'RevPAR Raw Data'!K$1,FALSE)</f>
        <v>59.418398041352603</v>
      </c>
      <c r="AY5" s="51">
        <f>VLOOKUP($A5,'RevPAR Raw Data'!$B$6:$BE$43,'RevPAR Raw Data'!L$1,FALSE)</f>
        <v>62.2977708035841</v>
      </c>
      <c r="AZ5" s="50">
        <f>VLOOKUP($A5,'RevPAR Raw Data'!$B$6:$BE$43,'RevPAR Raw Data'!N$1,FALSE)</f>
        <v>58.037204713633699</v>
      </c>
      <c r="BA5" s="50">
        <f>VLOOKUP($A5,'RevPAR Raw Data'!$B$6:$BE$43,'RevPAR Raw Data'!O$1,FALSE)</f>
        <v>58.724870100241297</v>
      </c>
      <c r="BB5" s="51">
        <f>VLOOKUP($A5,'RevPAR Raw Data'!$B$6:$BE$43,'RevPAR Raw Data'!P$1,FALSE)</f>
        <v>58.381166171668703</v>
      </c>
      <c r="BC5" s="52">
        <f>VLOOKUP($A5,'RevPAR Raw Data'!$B$6:$BE$43,'RevPAR Raw Data'!R$1,FALSE)</f>
        <v>61.178441489583697</v>
      </c>
      <c r="BE5" s="129">
        <f>(VLOOKUP($A5,'RevPAR Raw Data'!$B$6:$BE$43,'RevPAR Raw Data'!T$1,FALSE))/100</f>
        <v>2.2334908543010998E-2</v>
      </c>
      <c r="BF5" s="119">
        <f>(VLOOKUP($A5,'RevPAR Raw Data'!$B$6:$BE$43,'RevPAR Raw Data'!U$1,FALSE))/100</f>
        <v>8.1856071907107197E-2</v>
      </c>
      <c r="BG5" s="119">
        <f>(VLOOKUP($A5,'RevPAR Raw Data'!$B$6:$BE$43,'RevPAR Raw Data'!V$1,FALSE))/100</f>
        <v>9.5333109225614401E-2</v>
      </c>
      <c r="BH5" s="119">
        <f>(VLOOKUP($A5,'RevPAR Raw Data'!$B$6:$BE$43,'RevPAR Raw Data'!W$1,FALSE))/100</f>
        <v>0.111648226079439</v>
      </c>
      <c r="BI5" s="119">
        <f>(VLOOKUP($A5,'RevPAR Raw Data'!$B$6:$BE$43,'RevPAR Raw Data'!X$1,FALSE))/100</f>
        <v>7.2352161554884192E-2</v>
      </c>
      <c r="BJ5" s="130">
        <f>(VLOOKUP($A5,'RevPAR Raw Data'!$B$6:$BE$43,'RevPAR Raw Data'!Y$1,FALSE))/100</f>
        <v>8.1564986353252295E-2</v>
      </c>
      <c r="BK5" s="119">
        <f>(VLOOKUP($A5,'RevPAR Raw Data'!$B$6:$BE$43,'RevPAR Raw Data'!AA$1,FALSE))/100</f>
        <v>1.7841490415249E-2</v>
      </c>
      <c r="BL5" s="119">
        <f>(VLOOKUP($A5,'RevPAR Raw Data'!$B$6:$BE$43,'RevPAR Raw Data'!AB$1,FALSE))/100</f>
        <v>-1.1033994652309399E-2</v>
      </c>
      <c r="BM5" s="130">
        <f>(VLOOKUP($A5,'RevPAR Raw Data'!$B$6:$BE$43,'RevPAR Raw Data'!AC$1,FALSE))/100</f>
        <v>3.1132133477399797E-3</v>
      </c>
      <c r="BN5" s="131">
        <f>(VLOOKUP($A5,'RevPAR Raw Data'!$B$6:$BE$43,'RevPAR Raw Data'!AE$1,FALSE))/100</f>
        <v>5.8978944390414102E-2</v>
      </c>
    </row>
    <row r="6" spans="1:66" x14ac:dyDescent="0.2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25">
      <c r="A8" s="59" t="s">
        <v>116</v>
      </c>
      <c r="B8" s="129">
        <f>(VLOOKUP($A8,'Occupancy Raw Data'!$B$8:$BE$51,'Occupancy Raw Data'!G$3,FALSE))/100</f>
        <v>0.30916030534351102</v>
      </c>
      <c r="C8" s="119">
        <f>(VLOOKUP($A8,'Occupancy Raw Data'!$B$8:$BE$51,'Occupancy Raw Data'!H$3,FALSE))/100</f>
        <v>0.60444136016655103</v>
      </c>
      <c r="D8" s="119">
        <f>(VLOOKUP($A8,'Occupancy Raw Data'!$B$8:$BE$51,'Occupancy Raw Data'!I$3,FALSE))/100</f>
        <v>0.69014573213046404</v>
      </c>
      <c r="E8" s="119">
        <f>(VLOOKUP($A8,'Occupancy Raw Data'!$B$8:$BE$51,'Occupancy Raw Data'!J$3,FALSE))/100</f>
        <v>0.65926439972241402</v>
      </c>
      <c r="F8" s="119">
        <f>(VLOOKUP($A8,'Occupancy Raw Data'!$B$8:$BE$51,'Occupancy Raw Data'!K$3,FALSE))/100</f>
        <v>0.57598889659958308</v>
      </c>
      <c r="G8" s="130">
        <f>(VLOOKUP($A8,'Occupancy Raw Data'!$B$8:$BE$51,'Occupancy Raw Data'!L$3,FALSE))/100</f>
        <v>0.56780013879250502</v>
      </c>
      <c r="H8" s="119">
        <f>(VLOOKUP($A8,'Occupancy Raw Data'!$B$8:$BE$51,'Occupancy Raw Data'!N$3,FALSE))/100</f>
        <v>0.526023594725884</v>
      </c>
      <c r="I8" s="119">
        <f>(VLOOKUP($A8,'Occupancy Raw Data'!$B$8:$BE$51,'Occupancy Raw Data'!O$3,FALSE))/100</f>
        <v>0.58813324080499596</v>
      </c>
      <c r="J8" s="130">
        <f>(VLOOKUP($A8,'Occupancy Raw Data'!$B$8:$BE$51,'Occupancy Raw Data'!P$3,FALSE))/100</f>
        <v>0.55707841776543998</v>
      </c>
      <c r="K8" s="131">
        <f>(VLOOKUP($A8,'Occupancy Raw Data'!$B$8:$BE$51,'Occupancy Raw Data'!R$3,FALSE))/100</f>
        <v>0.56473678992762899</v>
      </c>
      <c r="M8" s="129">
        <f>(VLOOKUP($A8,'Occupancy Raw Data'!$B$8:$BE$51,'Occupancy Raw Data'!T$3,FALSE))/100</f>
        <v>-1.3835877862595401E-2</v>
      </c>
      <c r="N8" s="119">
        <f>(VLOOKUP($A8,'Occupancy Raw Data'!$B$8:$BE$51,'Occupancy Raw Data'!U$3,FALSE))/100</f>
        <v>0.13245437703536</v>
      </c>
      <c r="O8" s="119">
        <f>(VLOOKUP($A8,'Occupancy Raw Data'!$B$8:$BE$51,'Occupancy Raw Data'!V$3,FALSE))/100</f>
        <v>0.227915841027476</v>
      </c>
      <c r="P8" s="119">
        <f>(VLOOKUP($A8,'Occupancy Raw Data'!$B$8:$BE$51,'Occupancy Raw Data'!W$3,FALSE))/100</f>
        <v>0.18753770302939501</v>
      </c>
      <c r="Q8" s="119">
        <f>(VLOOKUP($A8,'Occupancy Raw Data'!$B$8:$BE$51,'Occupancy Raw Data'!X$3,FALSE))/100</f>
        <v>0.12903655691923999</v>
      </c>
      <c r="R8" s="130">
        <f>(VLOOKUP($A8,'Occupancy Raw Data'!$B$8:$BE$51,'Occupancy Raw Data'!Y$3,FALSE))/100</f>
        <v>0.147255998909196</v>
      </c>
      <c r="S8" s="119">
        <f>(VLOOKUP($A8,'Occupancy Raw Data'!$B$8:$BE$51,'Occupancy Raw Data'!AA$3,FALSE))/100</f>
        <v>-9.3357706651320496E-2</v>
      </c>
      <c r="T8" s="119">
        <f>(VLOOKUP($A8,'Occupancy Raw Data'!$B$8:$BE$51,'Occupancy Raw Data'!AB$3,FALSE))/100</f>
        <v>-4.8770415693327199E-2</v>
      </c>
      <c r="U8" s="130">
        <f>(VLOOKUP($A8,'Occupancy Raw Data'!$B$8:$BE$51,'Occupancy Raw Data'!AC$3,FALSE))/100</f>
        <v>-7.0355362178895209E-2</v>
      </c>
      <c r="V8" s="131">
        <f>(VLOOKUP($A8,'Occupancy Raw Data'!$B$8:$BE$51,'Occupancy Raw Data'!AE$3,FALSE))/100</f>
        <v>7.6252311694540206E-2</v>
      </c>
      <c r="X8" s="49">
        <f>VLOOKUP($A8,'ADR Raw Data'!$B$6:$BE$49,'ADR Raw Data'!G$1,FALSE)</f>
        <v>252.88976430976399</v>
      </c>
      <c r="Y8" s="50">
        <f>VLOOKUP($A8,'ADR Raw Data'!$B$6:$BE$49,'ADR Raw Data'!H$1,FALSE)</f>
        <v>261.55364523536099</v>
      </c>
      <c r="Z8" s="50">
        <f>VLOOKUP($A8,'ADR Raw Data'!$B$6:$BE$49,'ADR Raw Data'!I$1,FALSE)</f>
        <v>269.27892408245299</v>
      </c>
      <c r="AA8" s="50">
        <f>VLOOKUP($A8,'ADR Raw Data'!$B$6:$BE$49,'ADR Raw Data'!J$1,FALSE)</f>
        <v>271.64763157894703</v>
      </c>
      <c r="AB8" s="50">
        <f>VLOOKUP($A8,'ADR Raw Data'!$B$6:$BE$49,'ADR Raw Data'!K$1,FALSE)</f>
        <v>260.34539759036102</v>
      </c>
      <c r="AC8" s="51">
        <f>VLOOKUP($A8,'ADR Raw Data'!$B$6:$BE$49,'ADR Raw Data'!L$1,FALSE)</f>
        <v>264.58700439990201</v>
      </c>
      <c r="AD8" s="50">
        <f>VLOOKUP($A8,'ADR Raw Data'!$B$6:$BE$49,'ADR Raw Data'!N$1,FALSE)</f>
        <v>290.91455145118698</v>
      </c>
      <c r="AE8" s="50">
        <f>VLOOKUP($A8,'ADR Raw Data'!$B$6:$BE$49,'ADR Raw Data'!O$1,FALSE)</f>
        <v>283.108359882005</v>
      </c>
      <c r="AF8" s="51">
        <f>VLOOKUP($A8,'ADR Raw Data'!$B$6:$BE$49,'ADR Raw Data'!P$1,FALSE)</f>
        <v>286.79387418249701</v>
      </c>
      <c r="AG8" s="52">
        <f>VLOOKUP($A8,'ADR Raw Data'!$B$6:$BE$49,'ADR Raw Data'!R$1,FALSE)</f>
        <v>270.84578249802502</v>
      </c>
      <c r="AI8" s="129">
        <f>(VLOOKUP($A8,'ADR Raw Data'!$B$6:$BE$49,'ADR Raw Data'!T$1,FALSE))/100</f>
        <v>8.6656477790383088E-2</v>
      </c>
      <c r="AJ8" s="119">
        <f>(VLOOKUP($A8,'ADR Raw Data'!$B$6:$BE$49,'ADR Raw Data'!U$1,FALSE))/100</f>
        <v>3.9320698215777702E-2</v>
      </c>
      <c r="AK8" s="119">
        <f>(VLOOKUP($A8,'ADR Raw Data'!$B$6:$BE$49,'ADR Raw Data'!V$1,FALSE))/100</f>
        <v>8.2408302576669909E-2</v>
      </c>
      <c r="AL8" s="119">
        <f>(VLOOKUP($A8,'ADR Raw Data'!$B$6:$BE$49,'ADR Raw Data'!W$1,FALSE))/100</f>
        <v>0.16026339982697799</v>
      </c>
      <c r="AM8" s="119">
        <f>(VLOOKUP($A8,'ADR Raw Data'!$B$6:$BE$49,'ADR Raw Data'!X$1,FALSE))/100</f>
        <v>8.9526414260564013E-2</v>
      </c>
      <c r="AN8" s="130">
        <f>(VLOOKUP($A8,'ADR Raw Data'!$B$6:$BE$49,'ADR Raw Data'!Y$1,FALSE))/100</f>
        <v>9.30973052551715E-2</v>
      </c>
      <c r="AO8" s="119">
        <f>(VLOOKUP($A8,'ADR Raw Data'!$B$6:$BE$49,'ADR Raw Data'!AA$1,FALSE))/100</f>
        <v>3.8189214953438605E-2</v>
      </c>
      <c r="AP8" s="119">
        <f>(VLOOKUP($A8,'ADR Raw Data'!$B$6:$BE$49,'ADR Raw Data'!AB$1,FALSE))/100</f>
        <v>-5.9215384544850001E-2</v>
      </c>
      <c r="AQ8" s="130">
        <f>(VLOOKUP($A8,'ADR Raw Data'!$B$6:$BE$49,'ADR Raw Data'!AC$1,FALSE))/100</f>
        <v>-1.4114981822836801E-2</v>
      </c>
      <c r="AR8" s="131">
        <f>(VLOOKUP($A8,'ADR Raw Data'!$B$6:$BE$49,'ADR Raw Data'!AE$1,FALSE))/100</f>
        <v>4.9827269603168904E-2</v>
      </c>
      <c r="AS8" s="40"/>
      <c r="AT8" s="49">
        <f>VLOOKUP($A8,'RevPAR Raw Data'!$B$6:$BE$49,'RevPAR Raw Data'!G$1,FALSE)</f>
        <v>78.183476752255302</v>
      </c>
      <c r="AU8" s="50">
        <f>VLOOKUP($A8,'RevPAR Raw Data'!$B$6:$BE$49,'RevPAR Raw Data'!H$1,FALSE)</f>
        <v>158.09384108258101</v>
      </c>
      <c r="AV8" s="50">
        <f>VLOOKUP($A8,'RevPAR Raw Data'!$B$6:$BE$49,'RevPAR Raw Data'!I$1,FALSE)</f>
        <v>185.841700208188</v>
      </c>
      <c r="AW8" s="50">
        <f>VLOOKUP($A8,'RevPAR Raw Data'!$B$6:$BE$49,'RevPAR Raw Data'!J$1,FALSE)</f>
        <v>179.08761276890999</v>
      </c>
      <c r="AX8" s="50">
        <f>VLOOKUP($A8,'RevPAR Raw Data'!$B$6:$BE$49,'RevPAR Raw Data'!K$1,FALSE)</f>
        <v>149.95605829285199</v>
      </c>
      <c r="AY8" s="51">
        <f>VLOOKUP($A8,'RevPAR Raw Data'!$B$6:$BE$49,'RevPAR Raw Data'!L$1,FALSE)</f>
        <v>150.23253782095699</v>
      </c>
      <c r="AZ8" s="50">
        <f>VLOOKUP($A8,'RevPAR Raw Data'!$B$6:$BE$49,'RevPAR Raw Data'!N$1,FALSE)</f>
        <v>153.02791811242099</v>
      </c>
      <c r="BA8" s="50">
        <f>VLOOKUP($A8,'RevPAR Raw Data'!$B$6:$BE$49,'RevPAR Raw Data'!O$1,FALSE)</f>
        <v>166.505437196391</v>
      </c>
      <c r="BB8" s="51">
        <f>VLOOKUP($A8,'RevPAR Raw Data'!$B$6:$BE$49,'RevPAR Raw Data'!P$1,FALSE)</f>
        <v>159.76667765440601</v>
      </c>
      <c r="BC8" s="52">
        <f>VLOOKUP($A8,'RevPAR Raw Data'!$B$6:$BE$49,'RevPAR Raw Data'!R$1,FALSE)</f>
        <v>152.95657777337101</v>
      </c>
      <c r="BE8" s="129">
        <f>(VLOOKUP($A8,'RevPAR Raw Data'!$B$6:$BE$49,'RevPAR Raw Data'!T$1,FALSE))/100</f>
        <v>7.1621631485077206E-2</v>
      </c>
      <c r="BF8" s="119">
        <f>(VLOOKUP($A8,'RevPAR Raw Data'!$B$6:$BE$49,'RevPAR Raw Data'!U$1,FALSE))/100</f>
        <v>0.17698327383790299</v>
      </c>
      <c r="BG8" s="119">
        <f>(VLOOKUP($A8,'RevPAR Raw Data'!$B$6:$BE$49,'RevPAR Raw Data'!V$1,FALSE))/100</f>
        <v>0.32910630119355505</v>
      </c>
      <c r="BH8" s="119">
        <f>(VLOOKUP($A8,'RevPAR Raw Data'!$B$6:$BE$49,'RevPAR Raw Data'!W$1,FALSE))/100</f>
        <v>0.37785653273960695</v>
      </c>
      <c r="BI8" s="119">
        <f>(VLOOKUP($A8,'RevPAR Raw Data'!$B$6:$BE$49,'RevPAR Raw Data'!X$1,FALSE))/100</f>
        <v>0.23011515142931302</v>
      </c>
      <c r="BJ8" s="130">
        <f>(VLOOKUP($A8,'RevPAR Raw Data'!$B$6:$BE$49,'RevPAR Raw Data'!Y$1,FALSE))/100</f>
        <v>0.25406244084547203</v>
      </c>
      <c r="BK8" s="119">
        <f>(VLOOKUP($A8,'RevPAR Raw Data'!$B$6:$BE$49,'RevPAR Raw Data'!AA$1,FALSE))/100</f>
        <v>-5.8733749224749193E-2</v>
      </c>
      <c r="BL8" s="119">
        <f>(VLOOKUP($A8,'RevPAR Raw Data'!$B$6:$BE$49,'RevPAR Raw Data'!AB$1,FALSE))/100</f>
        <v>-0.105097841318484</v>
      </c>
      <c r="BM8" s="130">
        <f>(VLOOKUP($A8,'RevPAR Raw Data'!$B$6:$BE$49,'RevPAR Raw Data'!AC$1,FALSE))/100</f>
        <v>-8.3477279343437905E-2</v>
      </c>
      <c r="BN8" s="131">
        <f>(VLOOKUP($A8,'RevPAR Raw Data'!$B$6:$BE$49,'RevPAR Raw Data'!AE$1,FALSE))/100</f>
        <v>0.129879025790377</v>
      </c>
    </row>
    <row r="9" spans="1:66" x14ac:dyDescent="0.25">
      <c r="A9" s="59" t="s">
        <v>117</v>
      </c>
      <c r="B9" s="129">
        <f>(VLOOKUP($A9,'Occupancy Raw Data'!$B$8:$BE$51,'Occupancy Raw Data'!G$3,FALSE))/100</f>
        <v>0.40107530761736299</v>
      </c>
      <c r="C9" s="119">
        <f>(VLOOKUP($A9,'Occupancy Raw Data'!$B$8:$BE$51,'Occupancy Raw Data'!H$3,FALSE))/100</f>
        <v>0.63894201277378793</v>
      </c>
      <c r="D9" s="119">
        <f>(VLOOKUP($A9,'Occupancy Raw Data'!$B$8:$BE$51,'Occupancy Raw Data'!I$3,FALSE))/100</f>
        <v>0.71785804496084793</v>
      </c>
      <c r="E9" s="119">
        <f>(VLOOKUP($A9,'Occupancy Raw Data'!$B$8:$BE$51,'Occupancy Raw Data'!J$3,FALSE))/100</f>
        <v>0.70613069678490203</v>
      </c>
      <c r="F9" s="119">
        <f>(VLOOKUP($A9,'Occupancy Raw Data'!$B$8:$BE$51,'Occupancy Raw Data'!K$3,FALSE))/100</f>
        <v>0.56670154800995898</v>
      </c>
      <c r="G9" s="130">
        <f>(VLOOKUP($A9,'Occupancy Raw Data'!$B$8:$BE$51,'Occupancy Raw Data'!L$3,FALSE))/100</f>
        <v>0.60614152202937199</v>
      </c>
      <c r="H9" s="119">
        <f>(VLOOKUP($A9,'Occupancy Raw Data'!$B$8:$BE$51,'Occupancy Raw Data'!N$3,FALSE))/100</f>
        <v>0.53451448778551502</v>
      </c>
      <c r="I9" s="119">
        <f>(VLOOKUP($A9,'Occupancy Raw Data'!$B$8:$BE$51,'Occupancy Raw Data'!O$3,FALSE))/100</f>
        <v>0.54360769314040303</v>
      </c>
      <c r="J9" s="130">
        <f>(VLOOKUP($A9,'Occupancy Raw Data'!$B$8:$BE$51,'Occupancy Raw Data'!P$3,FALSE))/100</f>
        <v>0.53906109046295902</v>
      </c>
      <c r="K9" s="131">
        <f>(VLOOKUP($A9,'Occupancy Raw Data'!$B$8:$BE$51,'Occupancy Raw Data'!R$3,FALSE))/100</f>
        <v>0.58697568443896797</v>
      </c>
      <c r="M9" s="129">
        <f>(VLOOKUP($A9,'Occupancy Raw Data'!$B$8:$BE$51,'Occupancy Raw Data'!T$3,FALSE))/100</f>
        <v>-1.59399245845528E-2</v>
      </c>
      <c r="N9" s="119">
        <f>(VLOOKUP($A9,'Occupancy Raw Data'!$B$8:$BE$51,'Occupancy Raw Data'!U$3,FALSE))/100</f>
        <v>5.1148969483223998E-2</v>
      </c>
      <c r="O9" s="119">
        <f>(VLOOKUP($A9,'Occupancy Raw Data'!$B$8:$BE$51,'Occupancy Raw Data'!V$3,FALSE))/100</f>
        <v>4.1931045750657203E-2</v>
      </c>
      <c r="P9" s="119">
        <f>(VLOOKUP($A9,'Occupancy Raw Data'!$B$8:$BE$51,'Occupancy Raw Data'!W$3,FALSE))/100</f>
        <v>6.3511483593078996E-2</v>
      </c>
      <c r="Q9" s="119">
        <f>(VLOOKUP($A9,'Occupancy Raw Data'!$B$8:$BE$51,'Occupancy Raw Data'!X$3,FALSE))/100</f>
        <v>4.4707321649553801E-2</v>
      </c>
      <c r="R9" s="130">
        <f>(VLOOKUP($A9,'Occupancy Raw Data'!$B$8:$BE$51,'Occupancy Raw Data'!Y$3,FALSE))/100</f>
        <v>4.1192799519590199E-2</v>
      </c>
      <c r="S9" s="119">
        <f>(VLOOKUP($A9,'Occupancy Raw Data'!$B$8:$BE$51,'Occupancy Raw Data'!AA$3,FALSE))/100</f>
        <v>2.9922771624932197E-2</v>
      </c>
      <c r="T9" s="119">
        <f>(VLOOKUP($A9,'Occupancy Raw Data'!$B$8:$BE$51,'Occupancy Raw Data'!AB$3,FALSE))/100</f>
        <v>5.6059166904059397E-3</v>
      </c>
      <c r="U9" s="130">
        <f>(VLOOKUP($A9,'Occupancy Raw Data'!$B$8:$BE$51,'Occupancy Raw Data'!AC$3,FALSE))/100</f>
        <v>1.7516574165614199E-2</v>
      </c>
      <c r="V9" s="131">
        <f>(VLOOKUP($A9,'Occupancy Raw Data'!$B$8:$BE$51,'Occupancy Raw Data'!AE$3,FALSE))/100</f>
        <v>3.4874380282220702E-2</v>
      </c>
      <c r="X9" s="49">
        <f>VLOOKUP($A9,'ADR Raw Data'!$B$6:$BE$49,'ADR Raw Data'!G$1,FALSE)</f>
        <v>161.642865497076</v>
      </c>
      <c r="Y9" s="50">
        <f>VLOOKUP($A9,'ADR Raw Data'!$B$6:$BE$49,'ADR Raw Data'!H$1,FALSE)</f>
        <v>180.48537640481101</v>
      </c>
      <c r="Z9" s="50">
        <f>VLOOKUP($A9,'ADR Raw Data'!$B$6:$BE$49,'ADR Raw Data'!I$1,FALSE)</f>
        <v>186.77449683321601</v>
      </c>
      <c r="AA9" s="50">
        <f>VLOOKUP($A9,'ADR Raw Data'!$B$6:$BE$49,'ADR Raw Data'!J$1,FALSE)</f>
        <v>185.94288364249499</v>
      </c>
      <c r="AB9" s="50">
        <f>VLOOKUP($A9,'ADR Raw Data'!$B$6:$BE$49,'ADR Raw Data'!K$1,FALSE)</f>
        <v>165.56661636421501</v>
      </c>
      <c r="AC9" s="51">
        <f>VLOOKUP($A9,'ADR Raw Data'!$B$6:$BE$49,'ADR Raw Data'!L$1,FALSE)</f>
        <v>177.96341052506199</v>
      </c>
      <c r="AD9" s="50">
        <f>VLOOKUP($A9,'ADR Raw Data'!$B$6:$BE$49,'ADR Raw Data'!N$1,FALSE)</f>
        <v>160.905804361034</v>
      </c>
      <c r="AE9" s="50">
        <f>VLOOKUP($A9,'ADR Raw Data'!$B$6:$BE$49,'ADR Raw Data'!O$1,FALSE)</f>
        <v>168.14016926651101</v>
      </c>
      <c r="AF9" s="51">
        <f>VLOOKUP($A9,'ADR Raw Data'!$B$6:$BE$49,'ADR Raw Data'!P$1,FALSE)</f>
        <v>164.55349521386901</v>
      </c>
      <c r="AG9" s="52">
        <f>VLOOKUP($A9,'ADR Raw Data'!$B$6:$BE$49,'ADR Raw Data'!R$1,FALSE)</f>
        <v>174.44476218077</v>
      </c>
      <c r="AI9" s="129">
        <f>(VLOOKUP($A9,'ADR Raw Data'!$B$6:$BE$49,'ADR Raw Data'!T$1,FALSE))/100</f>
        <v>3.0491750985751399E-2</v>
      </c>
      <c r="AJ9" s="119">
        <f>(VLOOKUP($A9,'ADR Raw Data'!$B$6:$BE$49,'ADR Raw Data'!U$1,FALSE))/100</f>
        <v>4.8149984581737304E-2</v>
      </c>
      <c r="AK9" s="119">
        <f>(VLOOKUP($A9,'ADR Raw Data'!$B$6:$BE$49,'ADR Raw Data'!V$1,FALSE))/100</f>
        <v>3.7471310205617996E-2</v>
      </c>
      <c r="AL9" s="119">
        <f>(VLOOKUP($A9,'ADR Raw Data'!$B$6:$BE$49,'ADR Raw Data'!W$1,FALSE))/100</f>
        <v>6.7016331145337601E-2</v>
      </c>
      <c r="AM9" s="119">
        <f>(VLOOKUP($A9,'ADR Raw Data'!$B$6:$BE$49,'ADR Raw Data'!X$1,FALSE))/100</f>
        <v>4.0606401844552796E-2</v>
      </c>
      <c r="AN9" s="130">
        <f>(VLOOKUP($A9,'ADR Raw Data'!$B$6:$BE$49,'ADR Raw Data'!Y$1,FALSE))/100</f>
        <v>4.7246821361952296E-2</v>
      </c>
      <c r="AO9" s="119">
        <f>(VLOOKUP($A9,'ADR Raw Data'!$B$6:$BE$49,'ADR Raw Data'!AA$1,FALSE))/100</f>
        <v>2.7328793546946102E-3</v>
      </c>
      <c r="AP9" s="119">
        <f>(VLOOKUP($A9,'ADR Raw Data'!$B$6:$BE$49,'ADR Raw Data'!AB$1,FALSE))/100</f>
        <v>1.3384401789473E-2</v>
      </c>
      <c r="AQ9" s="130">
        <f>(VLOOKUP($A9,'ADR Raw Data'!$B$6:$BE$49,'ADR Raw Data'!AC$1,FALSE))/100</f>
        <v>7.99141675502992E-3</v>
      </c>
      <c r="AR9" s="131">
        <f>(VLOOKUP($A9,'ADR Raw Data'!$B$6:$BE$49,'ADR Raw Data'!AE$1,FALSE))/100</f>
        <v>3.7433160038405799E-2</v>
      </c>
      <c r="AS9" s="40"/>
      <c r="AT9" s="49">
        <f>VLOOKUP($A9,'RevPAR Raw Data'!$B$6:$BE$49,'RevPAR Raw Data'!G$1,FALSE)</f>
        <v>64.830962003391903</v>
      </c>
      <c r="AU9" s="50">
        <f>VLOOKUP($A9,'RevPAR Raw Data'!$B$6:$BE$49,'RevPAR Raw Data'!H$1,FALSE)</f>
        <v>115.319689676325</v>
      </c>
      <c r="AV9" s="50">
        <f>VLOOKUP($A9,'RevPAR Raw Data'!$B$6:$BE$49,'RevPAR Raw Data'!I$1,FALSE)</f>
        <v>134.077575145238</v>
      </c>
      <c r="AW9" s="50">
        <f>VLOOKUP($A9,'RevPAR Raw Data'!$B$6:$BE$49,'RevPAR Raw Data'!J$1,FALSE)</f>
        <v>131.29997798866901</v>
      </c>
      <c r="AX9" s="50">
        <f>VLOOKUP($A9,'RevPAR Raw Data'!$B$6:$BE$49,'RevPAR Raw Data'!K$1,FALSE)</f>
        <v>93.826857792371797</v>
      </c>
      <c r="AY9" s="51">
        <f>VLOOKUP($A9,'RevPAR Raw Data'!$B$6:$BE$49,'RevPAR Raw Data'!L$1,FALSE)</f>
        <v>107.87101252119901</v>
      </c>
      <c r="AZ9" s="50">
        <f>VLOOKUP($A9,'RevPAR Raw Data'!$B$6:$BE$49,'RevPAR Raw Data'!N$1,FALSE)</f>
        <v>86.006483599754603</v>
      </c>
      <c r="BA9" s="50">
        <f>VLOOKUP($A9,'RevPAR Raw Data'!$B$6:$BE$49,'RevPAR Raw Data'!O$1,FALSE)</f>
        <v>91.402289539205398</v>
      </c>
      <c r="BB9" s="51">
        <f>VLOOKUP($A9,'RevPAR Raw Data'!$B$6:$BE$49,'RevPAR Raw Data'!P$1,FALSE)</f>
        <v>88.704386569479993</v>
      </c>
      <c r="BC9" s="52">
        <f>VLOOKUP($A9,'RevPAR Raw Data'!$B$6:$BE$49,'RevPAR Raw Data'!R$1,FALSE)</f>
        <v>102.394833677851</v>
      </c>
      <c r="BE9" s="129">
        <f>(VLOOKUP($A9,'RevPAR Raw Data'!$B$6:$BE$49,'RevPAR Raw Data'!T$1,FALSE))/100</f>
        <v>1.40657901900347E-2</v>
      </c>
      <c r="BF9" s="119">
        <f>(VLOOKUP($A9,'RevPAR Raw Data'!$B$6:$BE$49,'RevPAR Raw Data'!U$1,FALSE))/100</f>
        <v>0.10176177615694999</v>
      </c>
      <c r="BG9" s="119">
        <f>(VLOOKUP($A9,'RevPAR Raw Data'!$B$6:$BE$49,'RevPAR Raw Data'!V$1,FALSE))/100</f>
        <v>8.0973567178844089E-2</v>
      </c>
      <c r="BH9" s="119">
        <f>(VLOOKUP($A9,'RevPAR Raw Data'!$B$6:$BE$49,'RevPAR Raw Data'!W$1,FALSE))/100</f>
        <v>0.134784121354422</v>
      </c>
      <c r="BI9" s="119">
        <f>(VLOOKUP($A9,'RevPAR Raw Data'!$B$6:$BE$49,'RevPAR Raw Data'!X$1,FALSE))/100</f>
        <v>8.7129126962402104E-2</v>
      </c>
      <c r="BJ9" s="130">
        <f>(VLOOKUP($A9,'RevPAR Raw Data'!$B$6:$BE$49,'RevPAR Raw Data'!Y$1,FALSE))/100</f>
        <v>9.0385849721843298E-2</v>
      </c>
      <c r="BK9" s="119">
        <f>(VLOOKUP($A9,'RevPAR Raw Data'!$B$6:$BE$49,'RevPAR Raw Data'!AA$1,FALSE))/100</f>
        <v>3.2737426304435796E-2</v>
      </c>
      <c r="BL9" s="119">
        <f>(VLOOKUP($A9,'RevPAR Raw Data'!$B$6:$BE$49,'RevPAR Raw Data'!AB$1,FALSE))/100</f>
        <v>1.9065350321261599E-2</v>
      </c>
      <c r="BM9" s="130">
        <f>(VLOOKUP($A9,'RevPAR Raw Data'!$B$6:$BE$49,'RevPAR Raw Data'!AC$1,FALSE))/100</f>
        <v>2.5647973164921897E-2</v>
      </c>
      <c r="BN9" s="131">
        <f>(VLOOKUP($A9,'RevPAR Raw Data'!$B$6:$BE$49,'RevPAR Raw Data'!AE$1,FALSE))/100</f>
        <v>7.3612998578971203E-2</v>
      </c>
    </row>
    <row r="10" spans="1:66" x14ac:dyDescent="0.25">
      <c r="A10" s="59" t="s">
        <v>118</v>
      </c>
      <c r="B10" s="129">
        <f>(VLOOKUP($A10,'Occupancy Raw Data'!$B$8:$BE$51,'Occupancy Raw Data'!G$3,FALSE))/100</f>
        <v>0.40560203710440101</v>
      </c>
      <c r="C10" s="119">
        <f>(VLOOKUP($A10,'Occupancy Raw Data'!$B$8:$BE$51,'Occupancy Raw Data'!H$3,FALSE))/100</f>
        <v>0.59397356614526398</v>
      </c>
      <c r="D10" s="119">
        <f>(VLOOKUP($A10,'Occupancy Raw Data'!$B$8:$BE$51,'Occupancy Raw Data'!I$3,FALSE))/100</f>
        <v>0.68409724748393297</v>
      </c>
      <c r="E10" s="119">
        <f>(VLOOKUP($A10,'Occupancy Raw Data'!$B$8:$BE$51,'Occupancy Raw Data'!J$3,FALSE))/100</f>
        <v>0.679246998908694</v>
      </c>
      <c r="F10" s="119">
        <f>(VLOOKUP($A10,'Occupancy Raw Data'!$B$8:$BE$51,'Occupancy Raw Data'!K$3,FALSE))/100</f>
        <v>0.57817994422214103</v>
      </c>
      <c r="G10" s="130">
        <f>(VLOOKUP($A10,'Occupancy Raw Data'!$B$8:$BE$51,'Occupancy Raw Data'!L$3,FALSE))/100</f>
        <v>0.58821995877288702</v>
      </c>
      <c r="H10" s="119">
        <f>(VLOOKUP($A10,'Occupancy Raw Data'!$B$8:$BE$51,'Occupancy Raw Data'!N$3,FALSE))/100</f>
        <v>0.55386807323875298</v>
      </c>
      <c r="I10" s="119">
        <f>(VLOOKUP($A10,'Occupancy Raw Data'!$B$8:$BE$51,'Occupancy Raw Data'!O$3,FALSE))/100</f>
        <v>0.56179707157365</v>
      </c>
      <c r="J10" s="130">
        <f>(VLOOKUP($A10,'Occupancy Raw Data'!$B$8:$BE$51,'Occupancy Raw Data'!P$3,FALSE))/100</f>
        <v>0.55783251231526998</v>
      </c>
      <c r="K10" s="131">
        <f>(VLOOKUP($A10,'Occupancy Raw Data'!$B$8:$BE$51,'Occupancy Raw Data'!R$3,FALSE))/100</f>
        <v>0.57953792521057501</v>
      </c>
      <c r="M10" s="129">
        <f>(VLOOKUP($A10,'Occupancy Raw Data'!$B$8:$BE$51,'Occupancy Raw Data'!T$3,FALSE))/100</f>
        <v>9.5828346783239406E-3</v>
      </c>
      <c r="N10" s="119">
        <f>(VLOOKUP($A10,'Occupancy Raw Data'!$B$8:$BE$51,'Occupancy Raw Data'!U$3,FALSE))/100</f>
        <v>5.5555041513934797E-2</v>
      </c>
      <c r="O10" s="119">
        <f>(VLOOKUP($A10,'Occupancy Raw Data'!$B$8:$BE$51,'Occupancy Raw Data'!V$3,FALSE))/100</f>
        <v>8.9782042699467213E-2</v>
      </c>
      <c r="P10" s="119">
        <f>(VLOOKUP($A10,'Occupancy Raw Data'!$B$8:$BE$51,'Occupancy Raw Data'!W$3,FALSE))/100</f>
        <v>8.0038709565530899E-2</v>
      </c>
      <c r="Q10" s="119">
        <f>(VLOOKUP($A10,'Occupancy Raw Data'!$B$8:$BE$51,'Occupancy Raw Data'!X$3,FALSE))/100</f>
        <v>5.7221023120864203E-2</v>
      </c>
      <c r="R10" s="130">
        <f>(VLOOKUP($A10,'Occupancy Raw Data'!$B$8:$BE$51,'Occupancy Raw Data'!Y$3,FALSE))/100</f>
        <v>6.2543551280371298E-2</v>
      </c>
      <c r="S10" s="119">
        <f>(VLOOKUP($A10,'Occupancy Raw Data'!$B$8:$BE$51,'Occupancy Raw Data'!AA$3,FALSE))/100</f>
        <v>-1.0936828230280001E-2</v>
      </c>
      <c r="T10" s="119">
        <f>(VLOOKUP($A10,'Occupancy Raw Data'!$B$8:$BE$51,'Occupancy Raw Data'!AB$3,FALSE))/100</f>
        <v>-4.6291742078136099E-2</v>
      </c>
      <c r="U10" s="130">
        <f>(VLOOKUP($A10,'Occupancy Raw Data'!$B$8:$BE$51,'Occupancy Raw Data'!AC$3,FALSE))/100</f>
        <v>-2.9061662679291701E-2</v>
      </c>
      <c r="V10" s="131">
        <f>(VLOOKUP($A10,'Occupancy Raw Data'!$B$8:$BE$51,'Occupancy Raw Data'!AE$3,FALSE))/100</f>
        <v>3.5654681473458696E-2</v>
      </c>
      <c r="X10" s="49">
        <f>VLOOKUP($A10,'ADR Raw Data'!$B$6:$BE$49,'ADR Raw Data'!G$1,FALSE)</f>
        <v>124.86728475336299</v>
      </c>
      <c r="Y10" s="50">
        <f>VLOOKUP($A10,'ADR Raw Data'!$B$6:$BE$49,'ADR Raw Data'!H$1,FALSE)</f>
        <v>137.39292181279899</v>
      </c>
      <c r="Z10" s="50">
        <f>VLOOKUP($A10,'ADR Raw Data'!$B$6:$BE$49,'ADR Raw Data'!I$1,FALSE)</f>
        <v>143.42631940443999</v>
      </c>
      <c r="AA10" s="50">
        <f>VLOOKUP($A10,'ADR Raw Data'!$B$6:$BE$49,'ADR Raw Data'!J$1,FALSE)</f>
        <v>141.20844869906699</v>
      </c>
      <c r="AB10" s="50">
        <f>VLOOKUP($A10,'ADR Raw Data'!$B$6:$BE$49,'ADR Raw Data'!K$1,FALSE)</f>
        <v>130.10669060976201</v>
      </c>
      <c r="AC10" s="51">
        <f>VLOOKUP($A10,'ADR Raw Data'!$B$6:$BE$49,'ADR Raw Data'!L$1,FALSE)</f>
        <v>136.51771832902099</v>
      </c>
      <c r="AD10" s="50">
        <f>VLOOKUP($A10,'ADR Raw Data'!$B$6:$BE$49,'ADR Raw Data'!N$1,FALSE)</f>
        <v>125.503960374363</v>
      </c>
      <c r="AE10" s="50">
        <f>VLOOKUP($A10,'ADR Raw Data'!$B$6:$BE$49,'ADR Raw Data'!O$1,FALSE)</f>
        <v>122.995318907835</v>
      </c>
      <c r="AF10" s="51">
        <f>VLOOKUP($A10,'ADR Raw Data'!$B$6:$BE$49,'ADR Raw Data'!P$1,FALSE)</f>
        <v>124.240744232807</v>
      </c>
      <c r="AG10" s="52">
        <f>VLOOKUP($A10,'ADR Raw Data'!$B$6:$BE$49,'ADR Raw Data'!R$1,FALSE)</f>
        <v>133.141422016977</v>
      </c>
      <c r="AI10" s="129">
        <f>(VLOOKUP($A10,'ADR Raw Data'!$B$6:$BE$49,'ADR Raw Data'!T$1,FALSE))/100</f>
        <v>3.2632348460820401E-2</v>
      </c>
      <c r="AJ10" s="119">
        <f>(VLOOKUP($A10,'ADR Raw Data'!$B$6:$BE$49,'ADR Raw Data'!U$1,FALSE))/100</f>
        <v>5.5123550564437795E-2</v>
      </c>
      <c r="AK10" s="119">
        <f>(VLOOKUP($A10,'ADR Raw Data'!$B$6:$BE$49,'ADR Raw Data'!V$1,FALSE))/100</f>
        <v>6.5919503788732708E-2</v>
      </c>
      <c r="AL10" s="119">
        <f>(VLOOKUP($A10,'ADR Raw Data'!$B$6:$BE$49,'ADR Raw Data'!W$1,FALSE))/100</f>
        <v>7.2590161828239297E-2</v>
      </c>
      <c r="AM10" s="119">
        <f>(VLOOKUP($A10,'ADR Raw Data'!$B$6:$BE$49,'ADR Raw Data'!X$1,FALSE))/100</f>
        <v>3.7489998179187398E-2</v>
      </c>
      <c r="AN10" s="130">
        <f>(VLOOKUP($A10,'ADR Raw Data'!$B$6:$BE$49,'ADR Raw Data'!Y$1,FALSE))/100</f>
        <v>5.6435589609403099E-2</v>
      </c>
      <c r="AO10" s="119">
        <f>(VLOOKUP($A10,'ADR Raw Data'!$B$6:$BE$49,'ADR Raw Data'!AA$1,FALSE))/100</f>
        <v>2.4469508614681203E-2</v>
      </c>
      <c r="AP10" s="119">
        <f>(VLOOKUP($A10,'ADR Raw Data'!$B$6:$BE$49,'ADR Raw Data'!AB$1,FALSE))/100</f>
        <v>9.6657916076205788E-3</v>
      </c>
      <c r="AQ10" s="130">
        <f>(VLOOKUP($A10,'ADR Raw Data'!$B$6:$BE$49,'ADR Raw Data'!AC$1,FALSE))/100</f>
        <v>1.7088202151614201E-2</v>
      </c>
      <c r="AR10" s="131">
        <f>(VLOOKUP($A10,'ADR Raw Data'!$B$6:$BE$49,'ADR Raw Data'!AE$1,FALSE))/100</f>
        <v>4.7142948676977194E-2</v>
      </c>
      <c r="AS10" s="40"/>
      <c r="AT10" s="49">
        <f>VLOOKUP($A10,'RevPAR Raw Data'!$B$6:$BE$49,'RevPAR Raw Data'!G$1,FALSE)</f>
        <v>50.6464250636595</v>
      </c>
      <c r="AU10" s="50">
        <f>VLOOKUP($A10,'RevPAR Raw Data'!$B$6:$BE$49,'RevPAR Raw Data'!H$1,FALSE)</f>
        <v>81.607763732266207</v>
      </c>
      <c r="AV10" s="50">
        <f>VLOOKUP($A10,'RevPAR Raw Data'!$B$6:$BE$49,'RevPAR Raw Data'!I$1,FALSE)</f>
        <v>98.117550321328906</v>
      </c>
      <c r="AW10" s="50">
        <f>VLOOKUP($A10,'RevPAR Raw Data'!$B$6:$BE$49,'RevPAR Raw Data'!J$1,FALSE)</f>
        <v>95.915414999393704</v>
      </c>
      <c r="AX10" s="50">
        <f>VLOOKUP($A10,'RevPAR Raw Data'!$B$6:$BE$49,'RevPAR Raw Data'!K$1,FALSE)</f>
        <v>75.225079119679805</v>
      </c>
      <c r="AY10" s="51">
        <f>VLOOKUP($A10,'RevPAR Raw Data'!$B$6:$BE$49,'RevPAR Raw Data'!L$1,FALSE)</f>
        <v>80.302446647265597</v>
      </c>
      <c r="AZ10" s="50">
        <f>VLOOKUP($A10,'RevPAR Raw Data'!$B$6:$BE$49,'RevPAR Raw Data'!N$1,FALSE)</f>
        <v>69.512636716381706</v>
      </c>
      <c r="BA10" s="50">
        <f>VLOOKUP($A10,'RevPAR Raw Data'!$B$6:$BE$49,'RevPAR Raw Data'!O$1,FALSE)</f>
        <v>69.098409979688896</v>
      </c>
      <c r="BB10" s="51">
        <f>VLOOKUP($A10,'RevPAR Raw Data'!$B$6:$BE$49,'RevPAR Raw Data'!P$1,FALSE)</f>
        <v>69.305526487305698</v>
      </c>
      <c r="BC10" s="52">
        <f>VLOOKUP($A10,'RevPAR Raw Data'!$B$6:$BE$49,'RevPAR Raw Data'!R$1,FALSE)</f>
        <v>77.160503475304694</v>
      </c>
      <c r="BE10" s="129">
        <f>(VLOOKUP($A10,'RevPAR Raw Data'!$B$6:$BE$49,'RevPAR Raw Data'!T$1,FALSE))/100</f>
        <v>4.2527893539609903E-2</v>
      </c>
      <c r="BF10" s="119">
        <f>(VLOOKUP($A10,'RevPAR Raw Data'!$B$6:$BE$49,'RevPAR Raw Data'!U$1,FALSE))/100</f>
        <v>0.113740983218375</v>
      </c>
      <c r="BG10" s="119">
        <f>(VLOOKUP($A10,'RevPAR Raw Data'!$B$6:$BE$49,'RevPAR Raw Data'!V$1,FALSE))/100</f>
        <v>0.16161993419208698</v>
      </c>
      <c r="BH10" s="119">
        <f>(VLOOKUP($A10,'RevPAR Raw Data'!$B$6:$BE$49,'RevPAR Raw Data'!W$1,FALSE))/100</f>
        <v>0.15843889427365501</v>
      </c>
      <c r="BI10" s="119">
        <f>(VLOOKUP($A10,'RevPAR Raw Data'!$B$6:$BE$49,'RevPAR Raw Data'!X$1,FALSE))/100</f>
        <v>9.6856237352664201E-2</v>
      </c>
      <c r="BJ10" s="130">
        <f>(VLOOKUP($A10,'RevPAR Raw Data'!$B$6:$BE$49,'RevPAR Raw Data'!Y$1,FALSE))/100</f>
        <v>0.122508823082548</v>
      </c>
      <c r="BK10" s="119">
        <f>(VLOOKUP($A10,'RevPAR Raw Data'!$B$6:$BE$49,'RevPAR Raw Data'!AA$1,FALSE))/100</f>
        <v>1.3265061571803001E-2</v>
      </c>
      <c r="BL10" s="119">
        <f>(VLOOKUP($A10,'RevPAR Raw Data'!$B$6:$BE$49,'RevPAR Raw Data'!AB$1,FALSE))/100</f>
        <v>-3.7073396802596498E-2</v>
      </c>
      <c r="BM10" s="130">
        <f>(VLOOKUP($A10,'RevPAR Raw Data'!$B$6:$BE$49,'RevPAR Raw Data'!AC$1,FALSE))/100</f>
        <v>-1.2470072094403199E-2</v>
      </c>
      <c r="BN10" s="131">
        <f>(VLOOKUP($A10,'RevPAR Raw Data'!$B$6:$BE$49,'RevPAR Raw Data'!AE$1,FALSE))/100</f>
        <v>8.4478496969233291E-2</v>
      </c>
    </row>
    <row r="11" spans="1:66" x14ac:dyDescent="0.25">
      <c r="A11" s="59" t="s">
        <v>119</v>
      </c>
      <c r="B11" s="129">
        <f>(VLOOKUP($A11,'Occupancy Raw Data'!$B$8:$BE$51,'Occupancy Raw Data'!G$3,FALSE))/100</f>
        <v>0.35828223797662295</v>
      </c>
      <c r="C11" s="119">
        <f>(VLOOKUP($A11,'Occupancy Raw Data'!$B$8:$BE$51,'Occupancy Raw Data'!H$3,FALSE))/100</f>
        <v>0.52328032190074703</v>
      </c>
      <c r="D11" s="119">
        <f>(VLOOKUP($A11,'Occupancy Raw Data'!$B$8:$BE$51,'Occupancy Raw Data'!I$3,FALSE))/100</f>
        <v>0.57875071852845306</v>
      </c>
      <c r="E11" s="119">
        <f>(VLOOKUP($A11,'Occupancy Raw Data'!$B$8:$BE$51,'Occupancy Raw Data'!J$3,FALSE))/100</f>
        <v>0.57793638628089605</v>
      </c>
      <c r="F11" s="119">
        <f>(VLOOKUP($A11,'Occupancy Raw Data'!$B$8:$BE$51,'Occupancy Raw Data'!K$3,FALSE))/100</f>
        <v>0.52589097528262096</v>
      </c>
      <c r="G11" s="130">
        <f>(VLOOKUP($A11,'Occupancy Raw Data'!$B$8:$BE$51,'Occupancy Raw Data'!L$3,FALSE))/100</f>
        <v>0.51282812799386801</v>
      </c>
      <c r="H11" s="119">
        <f>(VLOOKUP($A11,'Occupancy Raw Data'!$B$8:$BE$51,'Occupancy Raw Data'!N$3,FALSE))/100</f>
        <v>0.51077792680590095</v>
      </c>
      <c r="I11" s="119">
        <f>(VLOOKUP($A11,'Occupancy Raw Data'!$B$8:$BE$51,'Occupancy Raw Data'!O$3,FALSE))/100</f>
        <v>0.50382099992813101</v>
      </c>
      <c r="J11" s="130">
        <f>(VLOOKUP($A11,'Occupancy Raw Data'!$B$8:$BE$51,'Occupancy Raw Data'!P$3,FALSE))/100</f>
        <v>0.50729983831367098</v>
      </c>
      <c r="K11" s="131">
        <f>(VLOOKUP($A11,'Occupancy Raw Data'!$B$8:$BE$51,'Occupancy Raw Data'!R$3,FALSE))/100</f>
        <v>0.51124873825939599</v>
      </c>
      <c r="M11" s="129">
        <f>(VLOOKUP($A11,'Occupancy Raw Data'!$B$8:$BE$51,'Occupancy Raw Data'!T$3,FALSE))/100</f>
        <v>-2.8562868121788199E-2</v>
      </c>
      <c r="N11" s="119">
        <f>(VLOOKUP($A11,'Occupancy Raw Data'!$B$8:$BE$51,'Occupancy Raw Data'!U$3,FALSE))/100</f>
        <v>9.5602710641473493E-3</v>
      </c>
      <c r="O11" s="119">
        <f>(VLOOKUP($A11,'Occupancy Raw Data'!$B$8:$BE$51,'Occupancy Raw Data'!V$3,FALSE))/100</f>
        <v>2.1119016474819601E-2</v>
      </c>
      <c r="P11" s="119">
        <f>(VLOOKUP($A11,'Occupancy Raw Data'!$B$8:$BE$51,'Occupancy Raw Data'!W$3,FALSE))/100</f>
        <v>2.3331282210649503E-2</v>
      </c>
      <c r="Q11" s="119">
        <f>(VLOOKUP($A11,'Occupancy Raw Data'!$B$8:$BE$51,'Occupancy Raw Data'!X$3,FALSE))/100</f>
        <v>2.8040209113071E-2</v>
      </c>
      <c r="R11" s="130">
        <f>(VLOOKUP($A11,'Occupancy Raw Data'!$B$8:$BE$51,'Occupancy Raw Data'!Y$3,FALSE))/100</f>
        <v>1.3402411726942001E-2</v>
      </c>
      <c r="S11" s="119">
        <f>(VLOOKUP($A11,'Occupancy Raw Data'!$B$8:$BE$51,'Occupancy Raw Data'!AA$3,FALSE))/100</f>
        <v>-1.63379141686044E-2</v>
      </c>
      <c r="T11" s="119">
        <f>(VLOOKUP($A11,'Occupancy Raw Data'!$B$8:$BE$51,'Occupancy Raw Data'!AB$3,FALSE))/100</f>
        <v>-4.5991999342694399E-2</v>
      </c>
      <c r="U11" s="130">
        <f>(VLOOKUP($A11,'Occupancy Raw Data'!$B$8:$BE$51,'Occupancy Raw Data'!AC$3,FALSE))/100</f>
        <v>-3.1289500416491596E-2</v>
      </c>
      <c r="V11" s="131">
        <f>(VLOOKUP($A11,'Occupancy Raw Data'!$B$8:$BE$51,'Occupancy Raw Data'!AE$3,FALSE))/100</f>
        <v>3.1873321981848999E-4</v>
      </c>
      <c r="X11" s="49">
        <f>VLOOKUP($A11,'ADR Raw Data'!$B$6:$BE$49,'ADR Raw Data'!G$1,FALSE)</f>
        <v>100.613741560264</v>
      </c>
      <c r="Y11" s="50">
        <f>VLOOKUP($A11,'ADR Raw Data'!$B$6:$BE$49,'ADR Raw Data'!H$1,FALSE)</f>
        <v>105.799211827169</v>
      </c>
      <c r="Z11" s="50">
        <f>VLOOKUP($A11,'ADR Raw Data'!$B$6:$BE$49,'ADR Raw Data'!I$1,FALSE)</f>
        <v>108.064030375765</v>
      </c>
      <c r="AA11" s="50">
        <f>VLOOKUP($A11,'ADR Raw Data'!$B$6:$BE$49,'ADR Raw Data'!J$1,FALSE)</f>
        <v>107.42787318690399</v>
      </c>
      <c r="AB11" s="50">
        <f>VLOOKUP($A11,'ADR Raw Data'!$B$6:$BE$49,'ADR Raw Data'!K$1,FALSE)</f>
        <v>104.78126975452</v>
      </c>
      <c r="AC11" s="51">
        <f>VLOOKUP($A11,'ADR Raw Data'!$B$6:$BE$49,'ADR Raw Data'!L$1,FALSE)</f>
        <v>105.744160081451</v>
      </c>
      <c r="AD11" s="50">
        <f>VLOOKUP($A11,'ADR Raw Data'!$B$6:$BE$49,'ADR Raw Data'!N$1,FALSE)</f>
        <v>109.114699427928</v>
      </c>
      <c r="AE11" s="50">
        <f>VLOOKUP($A11,'ADR Raw Data'!$B$6:$BE$49,'ADR Raw Data'!O$1,FALSE)</f>
        <v>108.08046788074699</v>
      </c>
      <c r="AF11" s="51">
        <f>VLOOKUP($A11,'ADR Raw Data'!$B$6:$BE$49,'ADR Raw Data'!P$1,FALSE)</f>
        <v>108.60118516419899</v>
      </c>
      <c r="AG11" s="52">
        <f>VLOOKUP($A11,'ADR Raw Data'!$B$6:$BE$49,'ADR Raw Data'!R$1,FALSE)</f>
        <v>106.55408553357999</v>
      </c>
      <c r="AI11" s="129">
        <f>(VLOOKUP($A11,'ADR Raw Data'!$B$6:$BE$49,'ADR Raw Data'!T$1,FALSE))/100</f>
        <v>9.35724768514694E-3</v>
      </c>
      <c r="AJ11" s="119">
        <f>(VLOOKUP($A11,'ADR Raw Data'!$B$6:$BE$49,'ADR Raw Data'!U$1,FALSE))/100</f>
        <v>2.4116610130224699E-2</v>
      </c>
      <c r="AK11" s="119">
        <f>(VLOOKUP($A11,'ADR Raw Data'!$B$6:$BE$49,'ADR Raw Data'!V$1,FALSE))/100</f>
        <v>3.3668825377582402E-2</v>
      </c>
      <c r="AL11" s="119">
        <f>(VLOOKUP($A11,'ADR Raw Data'!$B$6:$BE$49,'ADR Raw Data'!W$1,FALSE))/100</f>
        <v>2.23663344601009E-2</v>
      </c>
      <c r="AM11" s="119">
        <f>(VLOOKUP($A11,'ADR Raw Data'!$B$6:$BE$49,'ADR Raw Data'!X$1,FALSE))/100</f>
        <v>2.1062632547454298E-2</v>
      </c>
      <c r="AN11" s="130">
        <f>(VLOOKUP($A11,'ADR Raw Data'!$B$6:$BE$49,'ADR Raw Data'!Y$1,FALSE))/100</f>
        <v>2.35415041929578E-2</v>
      </c>
      <c r="AO11" s="119">
        <f>(VLOOKUP($A11,'ADR Raw Data'!$B$6:$BE$49,'ADR Raw Data'!AA$1,FALSE))/100</f>
        <v>1.2443251458818401E-2</v>
      </c>
      <c r="AP11" s="119">
        <f>(VLOOKUP($A11,'ADR Raw Data'!$B$6:$BE$49,'ADR Raw Data'!AB$1,FALSE))/100</f>
        <v>8.4518342515135601E-3</v>
      </c>
      <c r="AQ11" s="130">
        <f>(VLOOKUP($A11,'ADR Raw Data'!$B$6:$BE$49,'ADR Raw Data'!AC$1,FALSE))/100</f>
        <v>1.0510404542876901E-2</v>
      </c>
      <c r="AR11" s="131">
        <f>(VLOOKUP($A11,'ADR Raw Data'!$B$6:$BE$49,'ADR Raw Data'!AE$1,FALSE))/100</f>
        <v>1.9365743125772703E-2</v>
      </c>
      <c r="AS11" s="40"/>
      <c r="AT11" s="49">
        <f>VLOOKUP($A11,'RevPAR Raw Data'!$B$6:$BE$49,'RevPAR Raw Data'!G$1,FALSE)</f>
        <v>36.048116497413197</v>
      </c>
      <c r="AU11" s="50">
        <f>VLOOKUP($A11,'RevPAR Raw Data'!$B$6:$BE$49,'RevPAR Raw Data'!H$1,FALSE)</f>
        <v>55.362645621766603</v>
      </c>
      <c r="AV11" s="50">
        <f>VLOOKUP($A11,'RevPAR Raw Data'!$B$6:$BE$49,'RevPAR Raw Data'!I$1,FALSE)</f>
        <v>62.542135227054899</v>
      </c>
      <c r="AW11" s="50">
        <f>VLOOKUP($A11,'RevPAR Raw Data'!$B$6:$BE$49,'RevPAR Raw Data'!J$1,FALSE)</f>
        <v>62.086476815481802</v>
      </c>
      <c r="AX11" s="50">
        <f>VLOOKUP($A11,'RevPAR Raw Data'!$B$6:$BE$49,'RevPAR Raw Data'!K$1,FALSE)</f>
        <v>55.103524142555997</v>
      </c>
      <c r="AY11" s="51">
        <f>VLOOKUP($A11,'RevPAR Raw Data'!$B$6:$BE$49,'RevPAR Raw Data'!L$1,FALSE)</f>
        <v>54.2285796608545</v>
      </c>
      <c r="AZ11" s="50">
        <f>VLOOKUP($A11,'RevPAR Raw Data'!$B$6:$BE$49,'RevPAR Raw Data'!N$1,FALSE)</f>
        <v>55.733379957846303</v>
      </c>
      <c r="BA11" s="50">
        <f>VLOOKUP($A11,'RevPAR Raw Data'!$B$6:$BE$49,'RevPAR Raw Data'!O$1,FALSE)</f>
        <v>54.453209400378498</v>
      </c>
      <c r="BB11" s="51">
        <f>VLOOKUP($A11,'RevPAR Raw Data'!$B$6:$BE$49,'RevPAR Raw Data'!P$1,FALSE)</f>
        <v>55.093363674471497</v>
      </c>
      <c r="BC11" s="52">
        <f>VLOOKUP($A11,'RevPAR Raw Data'!$B$6:$BE$49,'RevPAR Raw Data'!R$1,FALSE)</f>
        <v>54.475641785427101</v>
      </c>
      <c r="BE11" s="129">
        <f>(VLOOKUP($A11,'RevPAR Raw Data'!$B$6:$BE$49,'RevPAR Raw Data'!T$1,FALSE))/100</f>
        <v>-1.9472890268255001E-2</v>
      </c>
      <c r="BF11" s="119">
        <f>(VLOOKUP($A11,'RevPAR Raw Data'!$B$6:$BE$49,'RevPAR Raw Data'!U$1,FALSE))/100</f>
        <v>3.3907442524365401E-2</v>
      </c>
      <c r="BG11" s="119">
        <f>(VLOOKUP($A11,'RevPAR Raw Data'!$B$6:$BE$49,'RevPAR Raw Data'!V$1,FALSE))/100</f>
        <v>5.5498894330239107E-2</v>
      </c>
      <c r="BH11" s="119">
        <f>(VLOOKUP($A11,'RevPAR Raw Data'!$B$6:$BE$49,'RevPAR Raw Data'!W$1,FALSE))/100</f>
        <v>4.6219451932056801E-2</v>
      </c>
      <c r="BI11" s="119">
        <f>(VLOOKUP($A11,'RevPAR Raw Data'!$B$6:$BE$49,'RevPAR Raw Data'!X$1,FALSE))/100</f>
        <v>4.9693442281627698E-2</v>
      </c>
      <c r="BJ11" s="130">
        <f>(VLOOKUP($A11,'RevPAR Raw Data'!$B$6:$BE$49,'RevPAR Raw Data'!Y$1,FALSE))/100</f>
        <v>3.7259428851765398E-2</v>
      </c>
      <c r="BK11" s="119">
        <f>(VLOOKUP($A11,'RevPAR Raw Data'!$B$6:$BE$49,'RevPAR Raw Data'!AA$1,FALSE))/100</f>
        <v>-4.0979594840984705E-3</v>
      </c>
      <c r="BL11" s="119">
        <f>(VLOOKUP($A11,'RevPAR Raw Data'!$B$6:$BE$49,'RevPAR Raw Data'!AB$1,FALSE))/100</f>
        <v>-3.7928881846520997E-2</v>
      </c>
      <c r="BM11" s="130">
        <f>(VLOOKUP($A11,'RevPAR Raw Data'!$B$6:$BE$49,'RevPAR Raw Data'!AC$1,FALSE))/100</f>
        <v>-2.11079611809365E-2</v>
      </c>
      <c r="BN11" s="131">
        <f>(VLOOKUP($A11,'RevPAR Raw Data'!$B$6:$BE$49,'RevPAR Raw Data'!AE$1,FALSE))/100</f>
        <v>1.96906488512519E-2</v>
      </c>
    </row>
    <row r="12" spans="1:66" x14ac:dyDescent="0.25">
      <c r="A12" s="59" t="s">
        <v>120</v>
      </c>
      <c r="B12" s="129">
        <f>(VLOOKUP($A12,'Occupancy Raw Data'!$B$8:$BE$51,'Occupancy Raw Data'!G$3,FALSE))/100</f>
        <v>0.40674146969557595</v>
      </c>
      <c r="C12" s="119">
        <f>(VLOOKUP($A12,'Occupancy Raw Data'!$B$8:$BE$51,'Occupancy Raw Data'!H$3,FALSE))/100</f>
        <v>0.48804377816609901</v>
      </c>
      <c r="D12" s="119">
        <f>(VLOOKUP($A12,'Occupancy Raw Data'!$B$8:$BE$51,'Occupancy Raw Data'!I$3,FALSE))/100</f>
        <v>0.51255403292559498</v>
      </c>
      <c r="E12" s="119">
        <f>(VLOOKUP($A12,'Occupancy Raw Data'!$B$8:$BE$51,'Occupancy Raw Data'!J$3,FALSE))/100</f>
        <v>0.51600294306998895</v>
      </c>
      <c r="F12" s="119">
        <f>(VLOOKUP($A12,'Occupancy Raw Data'!$B$8:$BE$51,'Occupancy Raw Data'!K$3,FALSE))/100</f>
        <v>0.49406787455164097</v>
      </c>
      <c r="G12" s="130">
        <f>(VLOOKUP($A12,'Occupancy Raw Data'!$B$8:$BE$51,'Occupancy Raw Data'!L$3,FALSE))/100</f>
        <v>0.48348201968178001</v>
      </c>
      <c r="H12" s="119">
        <f>(VLOOKUP($A12,'Occupancy Raw Data'!$B$8:$BE$51,'Occupancy Raw Data'!N$3,FALSE))/100</f>
        <v>0.49517152579784701</v>
      </c>
      <c r="I12" s="119">
        <f>(VLOOKUP($A12,'Occupancy Raw Data'!$B$8:$BE$51,'Occupancy Raw Data'!O$3,FALSE))/100</f>
        <v>0.49024089226127798</v>
      </c>
      <c r="J12" s="130">
        <f>(VLOOKUP($A12,'Occupancy Raw Data'!$B$8:$BE$51,'Occupancy Raw Data'!P$3,FALSE))/100</f>
        <v>0.49269880567590396</v>
      </c>
      <c r="K12" s="131">
        <f>(VLOOKUP($A12,'Occupancy Raw Data'!$B$8:$BE$51,'Occupancy Raw Data'!R$3,FALSE))/100</f>
        <v>0.48612104782971099</v>
      </c>
      <c r="M12" s="129">
        <f>(VLOOKUP($A12,'Occupancy Raw Data'!$B$8:$BE$51,'Occupancy Raw Data'!T$3,FALSE))/100</f>
        <v>-1.53623511076477E-2</v>
      </c>
      <c r="N12" s="119">
        <f>(VLOOKUP($A12,'Occupancy Raw Data'!$B$8:$BE$51,'Occupancy Raw Data'!U$3,FALSE))/100</f>
        <v>-1.6221727845754499E-2</v>
      </c>
      <c r="O12" s="119">
        <f>(VLOOKUP($A12,'Occupancy Raw Data'!$B$8:$BE$51,'Occupancy Raw Data'!V$3,FALSE))/100</f>
        <v>-1.8665257967952101E-2</v>
      </c>
      <c r="P12" s="119">
        <f>(VLOOKUP($A12,'Occupancy Raw Data'!$B$8:$BE$51,'Occupancy Raw Data'!W$3,FALSE))/100</f>
        <v>-7.7814130338668295E-3</v>
      </c>
      <c r="Q12" s="119">
        <f>(VLOOKUP($A12,'Occupancy Raw Data'!$B$8:$BE$51,'Occupancy Raw Data'!X$3,FALSE))/100</f>
        <v>4.7067967559455198E-3</v>
      </c>
      <c r="R12" s="130">
        <f>(VLOOKUP($A12,'Occupancy Raw Data'!$B$8:$BE$51,'Occupancy Raw Data'!Y$3,FALSE))/100</f>
        <v>-1.0584222221993501E-2</v>
      </c>
      <c r="S12" s="119">
        <f>(VLOOKUP($A12,'Occupancy Raw Data'!$B$8:$BE$51,'Occupancy Raw Data'!AA$3,FALSE))/100</f>
        <v>1.55379643636931E-2</v>
      </c>
      <c r="T12" s="119">
        <f>(VLOOKUP($A12,'Occupancy Raw Data'!$B$8:$BE$51,'Occupancy Raw Data'!AB$3,FALSE))/100</f>
        <v>2.0706436417408901E-2</v>
      </c>
      <c r="U12" s="130">
        <f>(VLOOKUP($A12,'Occupancy Raw Data'!$B$8:$BE$51,'Occupancy Raw Data'!AC$3,FALSE))/100</f>
        <v>1.8087412778516599E-2</v>
      </c>
      <c r="V12" s="131">
        <f>(VLOOKUP($A12,'Occupancy Raw Data'!$B$8:$BE$51,'Occupancy Raw Data'!AE$3,FALSE))/100</f>
        <v>-2.4445717359803101E-3</v>
      </c>
      <c r="X12" s="49">
        <f>VLOOKUP($A12,'ADR Raw Data'!$B$6:$BE$49,'ADR Raw Data'!G$1,FALSE)</f>
        <v>75.458280384397895</v>
      </c>
      <c r="Y12" s="50">
        <f>VLOOKUP($A12,'ADR Raw Data'!$B$6:$BE$49,'ADR Raw Data'!H$1,FALSE)</f>
        <v>78.435350984641403</v>
      </c>
      <c r="Z12" s="50">
        <f>VLOOKUP($A12,'ADR Raw Data'!$B$6:$BE$49,'ADR Raw Data'!I$1,FALSE)</f>
        <v>78.8400322985824</v>
      </c>
      <c r="AA12" s="50">
        <f>VLOOKUP($A12,'ADR Raw Data'!$B$6:$BE$49,'ADR Raw Data'!J$1,FALSE)</f>
        <v>79.1756911148738</v>
      </c>
      <c r="AB12" s="50">
        <f>VLOOKUP($A12,'ADR Raw Data'!$B$6:$BE$49,'ADR Raw Data'!K$1,FALSE)</f>
        <v>77.658473566641803</v>
      </c>
      <c r="AC12" s="51">
        <f>VLOOKUP($A12,'ADR Raw Data'!$B$6:$BE$49,'ADR Raw Data'!L$1,FALSE)</f>
        <v>78.019497041982902</v>
      </c>
      <c r="AD12" s="50">
        <f>VLOOKUP($A12,'ADR Raw Data'!$B$6:$BE$49,'ADR Raw Data'!N$1,FALSE)</f>
        <v>81.558885586924205</v>
      </c>
      <c r="AE12" s="50">
        <f>VLOOKUP($A12,'ADR Raw Data'!$B$6:$BE$49,'ADR Raw Data'!O$1,FALSE)</f>
        <v>82.029091841491805</v>
      </c>
      <c r="AF12" s="51">
        <f>VLOOKUP($A12,'ADR Raw Data'!$B$6:$BE$49,'ADR Raw Data'!P$1,FALSE)</f>
        <v>81.793518354813102</v>
      </c>
      <c r="AG12" s="52">
        <f>VLOOKUP($A12,'ADR Raw Data'!$B$6:$BE$49,'ADR Raw Data'!R$1,FALSE)</f>
        <v>79.114728605762707</v>
      </c>
      <c r="AI12" s="129">
        <f>(VLOOKUP($A12,'ADR Raw Data'!$B$6:$BE$49,'ADR Raw Data'!T$1,FALSE))/100</f>
        <v>1.9904568047124701E-2</v>
      </c>
      <c r="AJ12" s="119">
        <f>(VLOOKUP($A12,'ADR Raw Data'!$B$6:$BE$49,'ADR Raw Data'!U$1,FALSE))/100</f>
        <v>2.44142617584342E-2</v>
      </c>
      <c r="AK12" s="119">
        <f>(VLOOKUP($A12,'ADR Raw Data'!$B$6:$BE$49,'ADR Raw Data'!V$1,FALSE))/100</f>
        <v>2.92140338768168E-2</v>
      </c>
      <c r="AL12" s="119">
        <f>(VLOOKUP($A12,'ADR Raw Data'!$B$6:$BE$49,'ADR Raw Data'!W$1,FALSE))/100</f>
        <v>2.34160999163113E-2</v>
      </c>
      <c r="AM12" s="119">
        <f>(VLOOKUP($A12,'ADR Raw Data'!$B$6:$BE$49,'ADR Raw Data'!X$1,FALSE))/100</f>
        <v>1.22524444972958E-2</v>
      </c>
      <c r="AN12" s="130">
        <f>(VLOOKUP($A12,'ADR Raw Data'!$B$6:$BE$49,'ADR Raw Data'!Y$1,FALSE))/100</f>
        <v>2.2031126699099398E-2</v>
      </c>
      <c r="AO12" s="119">
        <f>(VLOOKUP($A12,'ADR Raw Data'!$B$6:$BE$49,'ADR Raw Data'!AA$1,FALSE))/100</f>
        <v>1.7821633949436099E-2</v>
      </c>
      <c r="AP12" s="119">
        <f>(VLOOKUP($A12,'ADR Raw Data'!$B$6:$BE$49,'ADR Raw Data'!AB$1,FALSE))/100</f>
        <v>1.7636885612430299E-2</v>
      </c>
      <c r="AQ12" s="130">
        <f>(VLOOKUP($A12,'ADR Raw Data'!$B$6:$BE$49,'ADR Raw Data'!AC$1,FALSE))/100</f>
        <v>1.7745892295227703E-2</v>
      </c>
      <c r="AR12" s="131">
        <f>(VLOOKUP($A12,'ADR Raw Data'!$B$6:$BE$49,'ADR Raw Data'!AE$1,FALSE))/100</f>
        <v>2.11247935881206E-2</v>
      </c>
      <c r="AS12" s="40"/>
      <c r="AT12" s="49">
        <f>VLOOKUP($A12,'RevPAR Raw Data'!$B$6:$BE$49,'RevPAR Raw Data'!G$1,FALSE)</f>
        <v>30.692011864250802</v>
      </c>
      <c r="AU12" s="50">
        <f>VLOOKUP($A12,'RevPAR Raw Data'!$B$6:$BE$49,'RevPAR Raw Data'!H$1,FALSE)</f>
        <v>38.279885036328501</v>
      </c>
      <c r="AV12" s="50">
        <f>VLOOKUP($A12,'RevPAR Raw Data'!$B$6:$BE$49,'RevPAR Raw Data'!I$1,FALSE)</f>
        <v>40.409776510622599</v>
      </c>
      <c r="AW12" s="50">
        <f>VLOOKUP($A12,'RevPAR Raw Data'!$B$6:$BE$49,'RevPAR Raw Data'!J$1,FALSE)</f>
        <v>40.854889634875299</v>
      </c>
      <c r="AX12" s="50">
        <f>VLOOKUP($A12,'RevPAR Raw Data'!$B$6:$BE$49,'RevPAR Raw Data'!K$1,FALSE)</f>
        <v>38.368556975995503</v>
      </c>
      <c r="AY12" s="51">
        <f>VLOOKUP($A12,'RevPAR Raw Data'!$B$6:$BE$49,'RevPAR Raw Data'!L$1,FALSE)</f>
        <v>37.721024004414602</v>
      </c>
      <c r="AZ12" s="50">
        <f>VLOOKUP($A12,'RevPAR Raw Data'!$B$6:$BE$49,'RevPAR Raw Data'!N$1,FALSE)</f>
        <v>40.385637818449297</v>
      </c>
      <c r="BA12" s="50">
        <f>VLOOKUP($A12,'RevPAR Raw Data'!$B$6:$BE$49,'RevPAR Raw Data'!O$1,FALSE)</f>
        <v>40.2140151757553</v>
      </c>
      <c r="BB12" s="51">
        <f>VLOOKUP($A12,'RevPAR Raw Data'!$B$6:$BE$49,'RevPAR Raw Data'!P$1,FALSE)</f>
        <v>40.299568805446597</v>
      </c>
      <c r="BC12" s="52">
        <f>VLOOKUP($A12,'RevPAR Raw Data'!$B$6:$BE$49,'RevPAR Raw Data'!R$1,FALSE)</f>
        <v>38.459334768596598</v>
      </c>
      <c r="BE12" s="129">
        <f>(VLOOKUP($A12,'RevPAR Raw Data'!$B$6:$BE$49,'RevPAR Raw Data'!T$1,FALSE))/100</f>
        <v>4.2364359764909699E-3</v>
      </c>
      <c r="BF12" s="119">
        <f>(VLOOKUP($A12,'RevPAR Raw Data'!$B$6:$BE$49,'RevPAR Raw Data'!U$1,FALSE))/100</f>
        <v>7.79649240287937E-3</v>
      </c>
      <c r="BG12" s="119">
        <f>(VLOOKUP($A12,'RevPAR Raw Data'!$B$6:$BE$49,'RevPAR Raw Data'!V$1,FALSE))/100</f>
        <v>1.0003488430269401E-2</v>
      </c>
      <c r="BH12" s="119">
        <f>(VLOOKUP($A12,'RevPAR Raw Data'!$B$6:$BE$49,'RevPAR Raw Data'!W$1,FALSE))/100</f>
        <v>1.5452476537353399E-2</v>
      </c>
      <c r="BI12" s="119">
        <f>(VLOOKUP($A12,'RevPAR Raw Data'!$B$6:$BE$49,'RevPAR Raw Data'!X$1,FALSE))/100</f>
        <v>1.7016911019253601E-2</v>
      </c>
      <c r="BJ12" s="130">
        <f>(VLOOKUP($A12,'RevPAR Raw Data'!$B$6:$BE$49,'RevPAR Raw Data'!Y$1,FALSE))/100</f>
        <v>1.12137221363218E-2</v>
      </c>
      <c r="BK12" s="119">
        <f>(VLOOKUP($A12,'RevPAR Raw Data'!$B$6:$BE$49,'RevPAR Raw Data'!AA$1,FALSE))/100</f>
        <v>3.3636510226338297E-2</v>
      </c>
      <c r="BL12" s="119">
        <f>(VLOOKUP($A12,'RevPAR Raw Data'!$B$6:$BE$49,'RevPAR Raw Data'!AB$1,FALSE))/100</f>
        <v>3.8708519080374197E-2</v>
      </c>
      <c r="BM12" s="130">
        <f>(VLOOKUP($A12,'RevPAR Raw Data'!$B$6:$BE$49,'RevPAR Raw Data'!AC$1,FALSE))/100</f>
        <v>3.61542823528112E-2</v>
      </c>
      <c r="BN12" s="131">
        <f>(VLOOKUP($A12,'RevPAR Raw Data'!$B$6:$BE$49,'RevPAR Raw Data'!AE$1,FALSE))/100</f>
        <v>1.8628580778806299E-2</v>
      </c>
    </row>
    <row r="13" spans="1:66" x14ac:dyDescent="0.25">
      <c r="A13" s="59" t="s">
        <v>121</v>
      </c>
      <c r="B13" s="129">
        <f>(VLOOKUP($A13,'Occupancy Raw Data'!$B$8:$BE$51,'Occupancy Raw Data'!G$3,FALSE))/100</f>
        <v>0.40505115089513999</v>
      </c>
      <c r="C13" s="119">
        <f>(VLOOKUP($A13,'Occupancy Raw Data'!$B$8:$BE$51,'Occupancy Raw Data'!H$3,FALSE))/100</f>
        <v>0.44126365961404301</v>
      </c>
      <c r="D13" s="119">
        <f>(VLOOKUP($A13,'Occupancy Raw Data'!$B$8:$BE$51,'Occupancy Raw Data'!I$3,FALSE))/100</f>
        <v>0.445012787723785</v>
      </c>
      <c r="E13" s="119">
        <f>(VLOOKUP($A13,'Occupancy Raw Data'!$B$8:$BE$51,'Occupancy Raw Data'!J$3,FALSE))/100</f>
        <v>0.45858521274122199</v>
      </c>
      <c r="F13" s="119">
        <f>(VLOOKUP($A13,'Occupancy Raw Data'!$B$8:$BE$51,'Occupancy Raw Data'!K$3,FALSE))/100</f>
        <v>0.46163682864450101</v>
      </c>
      <c r="G13" s="130">
        <f>(VLOOKUP($A13,'Occupancy Raw Data'!$B$8:$BE$51,'Occupancy Raw Data'!L$3,FALSE))/100</f>
        <v>0.44230992792373797</v>
      </c>
      <c r="H13" s="119">
        <f>(VLOOKUP($A13,'Occupancy Raw Data'!$B$8:$BE$51,'Occupancy Raw Data'!N$3,FALSE))/100</f>
        <v>0.48110904440827701</v>
      </c>
      <c r="I13" s="119">
        <f>(VLOOKUP($A13,'Occupancy Raw Data'!$B$8:$BE$51,'Occupancy Raw Data'!O$3,FALSE))/100</f>
        <v>0.47948151592652799</v>
      </c>
      <c r="J13" s="130">
        <f>(VLOOKUP($A13,'Occupancy Raw Data'!$B$8:$BE$51,'Occupancy Raw Data'!P$3,FALSE))/100</f>
        <v>0.48029528016740203</v>
      </c>
      <c r="K13" s="131">
        <f>(VLOOKUP($A13,'Occupancy Raw Data'!$B$8:$BE$51,'Occupancy Raw Data'!R$3,FALSE))/100</f>
        <v>0.45316288570764202</v>
      </c>
      <c r="M13" s="129">
        <f>(VLOOKUP($A13,'Occupancy Raw Data'!$B$8:$BE$51,'Occupancy Raw Data'!T$3,FALSE))/100</f>
        <v>5.4045904465973703E-2</v>
      </c>
      <c r="N13" s="119">
        <f>(VLOOKUP($A13,'Occupancy Raw Data'!$B$8:$BE$51,'Occupancy Raw Data'!U$3,FALSE))/100</f>
        <v>3.4304703068355098E-2</v>
      </c>
      <c r="O13" s="119">
        <f>(VLOOKUP($A13,'Occupancy Raw Data'!$B$8:$BE$51,'Occupancy Raw Data'!V$3,FALSE))/100</f>
        <v>9.51492920982951E-4</v>
      </c>
      <c r="P13" s="119">
        <f>(VLOOKUP($A13,'Occupancy Raw Data'!$B$8:$BE$51,'Occupancy Raw Data'!W$3,FALSE))/100</f>
        <v>1.8298897372523899E-2</v>
      </c>
      <c r="Q13" s="119">
        <f>(VLOOKUP($A13,'Occupancy Raw Data'!$B$8:$BE$51,'Occupancy Raw Data'!X$3,FALSE))/100</f>
        <v>1.46982822870412E-2</v>
      </c>
      <c r="R13" s="130">
        <f>(VLOOKUP($A13,'Occupancy Raw Data'!$B$8:$BE$51,'Occupancy Raw Data'!Y$3,FALSE))/100</f>
        <v>2.3492833446218001E-2</v>
      </c>
      <c r="S13" s="119">
        <f>(VLOOKUP($A13,'Occupancy Raw Data'!$B$8:$BE$51,'Occupancy Raw Data'!AA$3,FALSE))/100</f>
        <v>4.1066095150845597E-2</v>
      </c>
      <c r="T13" s="119">
        <f>(VLOOKUP($A13,'Occupancy Raw Data'!$B$8:$BE$51,'Occupancy Raw Data'!AB$3,FALSE))/100</f>
        <v>2.5543606759091699E-2</v>
      </c>
      <c r="U13" s="130">
        <f>(VLOOKUP($A13,'Occupancy Raw Data'!$B$8:$BE$51,'Occupancy Raw Data'!AC$3,FALSE))/100</f>
        <v>3.3259704863511604E-2</v>
      </c>
      <c r="V13" s="131">
        <f>(VLOOKUP($A13,'Occupancy Raw Data'!$B$8:$BE$51,'Occupancy Raw Data'!AE$3,FALSE))/100</f>
        <v>2.64352266891896E-2</v>
      </c>
      <c r="X13" s="49">
        <f>VLOOKUP($A13,'ADR Raw Data'!$B$6:$BE$49,'ADR Raw Data'!G$1,FALSE)</f>
        <v>59.055153806414502</v>
      </c>
      <c r="Y13" s="50">
        <f>VLOOKUP($A13,'ADR Raw Data'!$B$6:$BE$49,'ADR Raw Data'!H$1,FALSE)</f>
        <v>59.371061068300001</v>
      </c>
      <c r="Z13" s="50">
        <f>VLOOKUP($A13,'ADR Raw Data'!$B$6:$BE$49,'ADR Raw Data'!I$1,FALSE)</f>
        <v>59.320862682863101</v>
      </c>
      <c r="AA13" s="50">
        <f>VLOOKUP($A13,'ADR Raw Data'!$B$6:$BE$49,'ADR Raw Data'!J$1,FALSE)</f>
        <v>59.795980543760599</v>
      </c>
      <c r="AB13" s="50">
        <f>VLOOKUP($A13,'ADR Raw Data'!$B$6:$BE$49,'ADR Raw Data'!K$1,FALSE)</f>
        <v>59.5851625094434</v>
      </c>
      <c r="AC13" s="51">
        <f>VLOOKUP($A13,'ADR Raw Data'!$B$6:$BE$49,'ADR Raw Data'!L$1,FALSE)</f>
        <v>59.435903101386401</v>
      </c>
      <c r="AD13" s="50">
        <f>VLOOKUP($A13,'ADR Raw Data'!$B$6:$BE$49,'ADR Raw Data'!N$1,FALSE)</f>
        <v>63.402017155974299</v>
      </c>
      <c r="AE13" s="50">
        <f>VLOOKUP($A13,'ADR Raw Data'!$B$6:$BE$49,'ADR Raw Data'!O$1,FALSE)</f>
        <v>63.3697634198084</v>
      </c>
      <c r="AF13" s="51">
        <f>VLOOKUP($A13,'ADR Raw Data'!$B$6:$BE$49,'ADR Raw Data'!P$1,FALSE)</f>
        <v>63.385917611642199</v>
      </c>
      <c r="AG13" s="52">
        <f>VLOOKUP($A13,'ADR Raw Data'!$B$6:$BE$49,'ADR Raw Data'!R$1,FALSE)</f>
        <v>60.632050311964498</v>
      </c>
      <c r="AI13" s="129">
        <f>(VLOOKUP($A13,'ADR Raw Data'!$B$6:$BE$49,'ADR Raw Data'!T$1,FALSE))/100</f>
        <v>9.4898380217572197E-3</v>
      </c>
      <c r="AJ13" s="119">
        <f>(VLOOKUP($A13,'ADR Raw Data'!$B$6:$BE$49,'ADR Raw Data'!U$1,FALSE))/100</f>
        <v>3.7481947519495801E-3</v>
      </c>
      <c r="AK13" s="119">
        <f>(VLOOKUP($A13,'ADR Raw Data'!$B$6:$BE$49,'ADR Raw Data'!V$1,FALSE))/100</f>
        <v>-1.1489970041023201E-2</v>
      </c>
      <c r="AL13" s="119">
        <f>(VLOOKUP($A13,'ADR Raw Data'!$B$6:$BE$49,'ADR Raw Data'!W$1,FALSE))/100</f>
        <v>-7.5950124280377796E-3</v>
      </c>
      <c r="AM13" s="119">
        <f>(VLOOKUP($A13,'ADR Raw Data'!$B$6:$BE$49,'ADR Raw Data'!X$1,FALSE))/100</f>
        <v>-2.26166457000864E-2</v>
      </c>
      <c r="AN13" s="130">
        <f>(VLOOKUP($A13,'ADR Raw Data'!$B$6:$BE$49,'ADR Raw Data'!Y$1,FALSE))/100</f>
        <v>-6.4732235703509099E-3</v>
      </c>
      <c r="AO13" s="119">
        <f>(VLOOKUP($A13,'ADR Raw Data'!$B$6:$BE$49,'ADR Raw Data'!AA$1,FALSE))/100</f>
        <v>-2.2703587974865201E-3</v>
      </c>
      <c r="AP13" s="119">
        <f>(VLOOKUP($A13,'ADR Raw Data'!$B$6:$BE$49,'ADR Raw Data'!AB$1,FALSE))/100</f>
        <v>-6.3024080253729397E-3</v>
      </c>
      <c r="AQ13" s="130">
        <f>(VLOOKUP($A13,'ADR Raw Data'!$B$6:$BE$49,'ADR Raw Data'!AC$1,FALSE))/100</f>
        <v>-4.29977632191851E-3</v>
      </c>
      <c r="AR13" s="131">
        <f>(VLOOKUP($A13,'ADR Raw Data'!$B$6:$BE$49,'ADR Raw Data'!AE$1,FALSE))/100</f>
        <v>-5.6573307748737098E-3</v>
      </c>
      <c r="AS13" s="40"/>
      <c r="AT13" s="49">
        <f>VLOOKUP($A13,'RevPAR Raw Data'!$B$6:$BE$49,'RevPAR Raw Data'!G$1,FALSE)</f>
        <v>23.920358015577701</v>
      </c>
      <c r="AU13" s="50">
        <f>VLOOKUP($A13,'RevPAR Raw Data'!$B$6:$BE$49,'RevPAR Raw Data'!H$1,FALSE)</f>
        <v>26.1982916821669</v>
      </c>
      <c r="AV13" s="50">
        <f>VLOOKUP($A13,'RevPAR Raw Data'!$B$6:$BE$49,'RevPAR Raw Data'!I$1,FALSE)</f>
        <v>26.398542472680699</v>
      </c>
      <c r="AW13" s="50">
        <f>VLOOKUP($A13,'RevPAR Raw Data'!$B$6:$BE$49,'RevPAR Raw Data'!J$1,FALSE)</f>
        <v>27.421552458730499</v>
      </c>
      <c r="AX13" s="50">
        <f>VLOOKUP($A13,'RevPAR Raw Data'!$B$6:$BE$49,'RevPAR Raw Data'!K$1,FALSE)</f>
        <v>27.506705455126699</v>
      </c>
      <c r="AY13" s="51">
        <f>VLOOKUP($A13,'RevPAR Raw Data'!$B$6:$BE$49,'RevPAR Raw Data'!L$1,FALSE)</f>
        <v>26.289090016856498</v>
      </c>
      <c r="AZ13" s="50">
        <f>VLOOKUP($A13,'RevPAR Raw Data'!$B$6:$BE$49,'RevPAR Raw Data'!N$1,FALSE)</f>
        <v>30.503283887468001</v>
      </c>
      <c r="BA13" s="50">
        <f>VLOOKUP($A13,'RevPAR Raw Data'!$B$6:$BE$49,'RevPAR Raw Data'!O$1,FALSE)</f>
        <v>30.384630228435199</v>
      </c>
      <c r="BB13" s="51">
        <f>VLOOKUP($A13,'RevPAR Raw Data'!$B$6:$BE$49,'RevPAR Raw Data'!P$1,FALSE)</f>
        <v>30.4439570579516</v>
      </c>
      <c r="BC13" s="52">
        <f>VLOOKUP($A13,'RevPAR Raw Data'!$B$6:$BE$49,'RevPAR Raw Data'!R$1,FALSE)</f>
        <v>27.476194885740799</v>
      </c>
      <c r="BE13" s="129">
        <f>(VLOOKUP($A13,'RevPAR Raw Data'!$B$6:$BE$49,'RevPAR Raw Data'!T$1,FALSE))/100</f>
        <v>6.4048629366852405E-2</v>
      </c>
      <c r="BF13" s="119">
        <f>(VLOOKUP($A13,'RevPAR Raw Data'!$B$6:$BE$49,'RevPAR Raw Data'!U$1,FALSE))/100</f>
        <v>3.8181478528312697E-2</v>
      </c>
      <c r="BG13" s="119">
        <f>(VLOOKUP($A13,'RevPAR Raw Data'!$B$6:$BE$49,'RevPAR Raw Data'!V$1,FALSE))/100</f>
        <v>-1.0549409745196602E-2</v>
      </c>
      <c r="BH13" s="119">
        <f>(VLOOKUP($A13,'RevPAR Raw Data'!$B$6:$BE$49,'RevPAR Raw Data'!W$1,FALSE))/100</f>
        <v>1.0564904591522399E-2</v>
      </c>
      <c r="BI13" s="119">
        <f>(VLOOKUP($A13,'RevPAR Raw Data'!$B$6:$BE$49,'RevPAR Raw Data'!X$1,FALSE))/100</f>
        <v>-8.2507892559310209E-3</v>
      </c>
      <c r="BJ13" s="130">
        <f>(VLOOKUP($A13,'RevPAR Raw Data'!$B$6:$BE$49,'RevPAR Raw Data'!Y$1,FALSE))/100</f>
        <v>1.6867535512668702E-2</v>
      </c>
      <c r="BK13" s="119">
        <f>(VLOOKUP($A13,'RevPAR Raw Data'!$B$6:$BE$49,'RevPAR Raw Data'!AA$1,FALSE))/100</f>
        <v>3.8702501582954997E-2</v>
      </c>
      <c r="BL13" s="119">
        <f>(VLOOKUP($A13,'RevPAR Raw Data'!$B$6:$BE$49,'RevPAR Raw Data'!AB$1,FALSE))/100</f>
        <v>1.9080212501483299E-2</v>
      </c>
      <c r="BM13" s="130">
        <f>(VLOOKUP($A13,'RevPAR Raw Data'!$B$6:$BE$49,'RevPAR Raw Data'!AC$1,FALSE))/100</f>
        <v>2.8816919250146903E-2</v>
      </c>
      <c r="BN13" s="131">
        <f>(VLOOKUP($A13,'RevPAR Raw Data'!$B$6:$BE$49,'RevPAR Raw Data'!AE$1,FALSE))/100</f>
        <v>2.0628343092826299E-2</v>
      </c>
    </row>
    <row r="14" spans="1:66" x14ac:dyDescent="0.2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18">
        <f>(VLOOKUP($A15,'Occupancy Raw Data'!$B$8:$BE$45,'Occupancy Raw Data'!G$3,FALSE))/100</f>
        <v>0.41516194758659403</v>
      </c>
      <c r="C15" s="115">
        <f>(VLOOKUP($A15,'Occupancy Raw Data'!$B$8:$BE$45,'Occupancy Raw Data'!H$3,FALSE))/100</f>
        <v>0.58862326986580404</v>
      </c>
      <c r="D15" s="115">
        <f>(VLOOKUP($A15,'Occupancy Raw Data'!$B$8:$BE$45,'Occupancy Raw Data'!I$3,FALSE))/100</f>
        <v>0.67506850277524</v>
      </c>
      <c r="E15" s="115">
        <f>(VLOOKUP($A15,'Occupancy Raw Data'!$B$8:$BE$45,'Occupancy Raw Data'!J$3,FALSE))/100</f>
        <v>0.6825247663879711</v>
      </c>
      <c r="F15" s="115">
        <f>(VLOOKUP($A15,'Occupancy Raw Data'!$B$8:$BE$45,'Occupancy Raw Data'!K$3,FALSE))/100</f>
        <v>0.57653867772078893</v>
      </c>
      <c r="G15" s="116">
        <f>(VLOOKUP($A15,'Occupancy Raw Data'!$B$8:$BE$45,'Occupancy Raw Data'!L$3,FALSE))/100</f>
        <v>0.58758343286727999</v>
      </c>
      <c r="H15" s="119">
        <f>(VLOOKUP($A15,'Occupancy Raw Data'!$B$8:$BE$45,'Occupancy Raw Data'!N$3,FALSE))/100</f>
        <v>0.51348099487107401</v>
      </c>
      <c r="I15" s="119">
        <f>(VLOOKUP($A15,'Occupancy Raw Data'!$B$8:$BE$45,'Occupancy Raw Data'!O$3,FALSE))/100</f>
        <v>0.52483664722827195</v>
      </c>
      <c r="J15" s="116">
        <f>(VLOOKUP($A15,'Occupancy Raw Data'!$B$8:$BE$45,'Occupancy Raw Data'!P$3,FALSE))/100</f>
        <v>0.51915882104967304</v>
      </c>
      <c r="K15" s="117">
        <f>(VLOOKUP($A15,'Occupancy Raw Data'!$B$8:$BE$45,'Occupancy Raw Data'!R$3,FALSE))/100</f>
        <v>0.56803354377653503</v>
      </c>
      <c r="M15" s="129">
        <f>(VLOOKUP($A15,'Occupancy Raw Data'!$B$8:$BE$45,'Occupancy Raw Data'!T$3,FALSE))/100</f>
        <v>-4.9230989251703799E-2</v>
      </c>
      <c r="N15" s="119">
        <f>(VLOOKUP($A15,'Occupancy Raw Data'!$B$8:$BE$45,'Occupancy Raw Data'!U$3,FALSE))/100</f>
        <v>-8.3870219854013089E-3</v>
      </c>
      <c r="O15" s="119">
        <f>(VLOOKUP($A15,'Occupancy Raw Data'!$B$8:$BE$45,'Occupancy Raw Data'!V$3,FALSE))/100</f>
        <v>-1.9921368735118998E-3</v>
      </c>
      <c r="P15" s="119">
        <f>(VLOOKUP($A15,'Occupancy Raw Data'!$B$8:$BE$45,'Occupancy Raw Data'!W$3,FALSE))/100</f>
        <v>4.5926711343817699E-2</v>
      </c>
      <c r="Q15" s="119">
        <f>(VLOOKUP($A15,'Occupancy Raw Data'!$B$8:$BE$45,'Occupancy Raw Data'!X$3,FALSE))/100</f>
        <v>3.6202236420895199E-2</v>
      </c>
      <c r="R15" s="130">
        <f>(VLOOKUP($A15,'Occupancy Raw Data'!$B$8:$BE$45,'Occupancy Raw Data'!Y$3,FALSE))/100</f>
        <v>7.6363897612150003E-3</v>
      </c>
      <c r="S15" s="119">
        <f>(VLOOKUP($A15,'Occupancy Raw Data'!$B$8:$BE$45,'Occupancy Raw Data'!AA$3,FALSE))/100</f>
        <v>2.1821192862715002E-3</v>
      </c>
      <c r="T15" s="119">
        <f>(VLOOKUP($A15,'Occupancy Raw Data'!$B$8:$BE$45,'Occupancy Raw Data'!AB$3,FALSE))/100</f>
        <v>8.7484889874067003E-3</v>
      </c>
      <c r="U15" s="130">
        <f>(VLOOKUP($A15,'Occupancy Raw Data'!$B$8:$BE$45,'Occupancy Raw Data'!AC$3,FALSE))/100</f>
        <v>5.4904911658227896E-3</v>
      </c>
      <c r="V15" s="131">
        <f>(VLOOKUP($A15,'Occupancy Raw Data'!$B$8:$BE$45,'Occupancy Raw Data'!AE$3,FALSE))/100</f>
        <v>7.0575092866955102E-3</v>
      </c>
      <c r="X15" s="49">
        <f>VLOOKUP($A15,'ADR Raw Data'!$B$6:$BE$43,'ADR Raw Data'!G$1,FALSE)</f>
        <v>150.15341661025499</v>
      </c>
      <c r="Y15" s="50">
        <f>VLOOKUP($A15,'ADR Raw Data'!$B$6:$BE$43,'ADR Raw Data'!H$1,FALSE)</f>
        <v>169.14867194843501</v>
      </c>
      <c r="Z15" s="50">
        <f>VLOOKUP($A15,'ADR Raw Data'!$B$6:$BE$43,'ADR Raw Data'!I$1,FALSE)</f>
        <v>178.285222855358</v>
      </c>
      <c r="AA15" s="50">
        <f>VLOOKUP($A15,'ADR Raw Data'!$B$6:$BE$43,'ADR Raw Data'!J$1,FALSE)</f>
        <v>179.16417126680801</v>
      </c>
      <c r="AB15" s="50">
        <f>VLOOKUP($A15,'ADR Raw Data'!$B$6:$BE$43,'ADR Raw Data'!K$1,FALSE)</f>
        <v>161.61206269898</v>
      </c>
      <c r="AC15" s="51">
        <f>VLOOKUP($A15,'ADR Raw Data'!$B$6:$BE$43,'ADR Raw Data'!L$1,FALSE)</f>
        <v>169.41156912977499</v>
      </c>
      <c r="AD15" s="50">
        <f>VLOOKUP($A15,'ADR Raw Data'!$B$6:$BE$43,'ADR Raw Data'!N$1,FALSE)</f>
        <v>140.93681204782101</v>
      </c>
      <c r="AE15" s="50">
        <f>VLOOKUP($A15,'ADR Raw Data'!$B$6:$BE$43,'ADR Raw Data'!O$1,FALSE)</f>
        <v>147.13656208165901</v>
      </c>
      <c r="AF15" s="51">
        <f>VLOOKUP($A15,'ADR Raw Data'!$B$6:$BE$43,'ADR Raw Data'!P$1,FALSE)</f>
        <v>144.07058912092799</v>
      </c>
      <c r="AG15" s="52">
        <f>VLOOKUP($A15,'ADR Raw Data'!$B$6:$BE$43,'ADR Raw Data'!R$1,FALSE)</f>
        <v>162.79425705135199</v>
      </c>
      <c r="AI15" s="129">
        <f>(VLOOKUP($A15,'ADR Raw Data'!$B$6:$BE$43,'ADR Raw Data'!T$1,FALSE))/100</f>
        <v>1.7227421473873197E-2</v>
      </c>
      <c r="AJ15" s="119">
        <f>(VLOOKUP($A15,'ADR Raw Data'!$B$6:$BE$43,'ADR Raw Data'!U$1,FALSE))/100</f>
        <v>9.3161661572813501E-3</v>
      </c>
      <c r="AK15" s="119">
        <f>(VLOOKUP($A15,'ADR Raw Data'!$B$6:$BE$43,'ADR Raw Data'!V$1,FALSE))/100</f>
        <v>7.8287631723586402E-3</v>
      </c>
      <c r="AL15" s="119">
        <f>(VLOOKUP($A15,'ADR Raw Data'!$B$6:$BE$43,'ADR Raw Data'!W$1,FALSE))/100</f>
        <v>9.2037646129507489E-2</v>
      </c>
      <c r="AM15" s="119">
        <f>(VLOOKUP($A15,'ADR Raw Data'!$B$6:$BE$43,'ADR Raw Data'!X$1,FALSE))/100</f>
        <v>3.7659324919306701E-2</v>
      </c>
      <c r="AN15" s="130">
        <f>(VLOOKUP($A15,'ADR Raw Data'!$B$6:$BE$43,'ADR Raw Data'!Y$1,FALSE))/100</f>
        <v>3.4831325633559701E-2</v>
      </c>
      <c r="AO15" s="119">
        <f>(VLOOKUP($A15,'ADR Raw Data'!$B$6:$BE$43,'ADR Raw Data'!AA$1,FALSE))/100</f>
        <v>3.2096046458677304E-3</v>
      </c>
      <c r="AP15" s="119">
        <f>(VLOOKUP($A15,'ADR Raw Data'!$B$6:$BE$43,'ADR Raw Data'!AB$1,FALSE))/100</f>
        <v>6.7381650847851707E-2</v>
      </c>
      <c r="AQ15" s="130">
        <f>(VLOOKUP($A15,'ADR Raw Data'!$B$6:$BE$43,'ADR Raw Data'!AC$1,FALSE))/100</f>
        <v>3.5310424944364899E-2</v>
      </c>
      <c r="AR15" s="131">
        <f>(VLOOKUP($A15,'ADR Raw Data'!$B$6:$BE$43,'ADR Raw Data'!AE$1,FALSE))/100</f>
        <v>3.49858831990979E-2</v>
      </c>
      <c r="AS15" s="40"/>
      <c r="AT15" s="49">
        <f>VLOOKUP($A15,'RevPAR Raw Data'!$B$6:$BE$43,'RevPAR Raw Data'!G$1,FALSE)</f>
        <v>62.337984876695003</v>
      </c>
      <c r="AU15" s="50">
        <f>VLOOKUP($A15,'RevPAR Raw Data'!$B$6:$BE$43,'RevPAR Raw Data'!H$1,FALSE)</f>
        <v>99.564844375746503</v>
      </c>
      <c r="AV15" s="50">
        <f>VLOOKUP($A15,'RevPAR Raw Data'!$B$6:$BE$43,'RevPAR Raw Data'!I$1,FALSE)</f>
        <v>120.354738459917</v>
      </c>
      <c r="AW15" s="50">
        <f>VLOOKUP($A15,'RevPAR Raw Data'!$B$6:$BE$43,'RevPAR Raw Data'!J$1,FALSE)</f>
        <v>122.283984138972</v>
      </c>
      <c r="AX15" s="50">
        <f>VLOOKUP($A15,'RevPAR Raw Data'!$B$6:$BE$43,'RevPAR Raw Data'!K$1,FALSE)</f>
        <v>93.175604932199803</v>
      </c>
      <c r="AY15" s="51">
        <f>VLOOKUP($A15,'RevPAR Raw Data'!$B$6:$BE$43,'RevPAR Raw Data'!L$1,FALSE)</f>
        <v>99.543431356706193</v>
      </c>
      <c r="AZ15" s="50">
        <f>VLOOKUP($A15,'RevPAR Raw Data'!$B$6:$BE$43,'RevPAR Raw Data'!N$1,FALSE)</f>
        <v>72.368374464273103</v>
      </c>
      <c r="BA15" s="50">
        <f>VLOOKUP($A15,'RevPAR Raw Data'!$B$6:$BE$43,'RevPAR Raw Data'!O$1,FALSE)</f>
        <v>77.222659927632904</v>
      </c>
      <c r="BB15" s="51">
        <f>VLOOKUP($A15,'RevPAR Raw Data'!$B$6:$BE$43,'RevPAR Raw Data'!P$1,FALSE)</f>
        <v>74.795517195952996</v>
      </c>
      <c r="BC15" s="52">
        <f>VLOOKUP($A15,'RevPAR Raw Data'!$B$6:$BE$43,'RevPAR Raw Data'!R$1,FALSE)</f>
        <v>92.472598739348101</v>
      </c>
      <c r="BE15" s="129">
        <f>(VLOOKUP($A15,'RevPAR Raw Data'!$B$6:$BE$43,'RevPAR Raw Data'!T$1,FALSE))/100</f>
        <v>-3.28516907792454E-2</v>
      </c>
      <c r="BF15" s="119">
        <f>(VLOOKUP($A15,'RevPAR Raw Data'!$B$6:$BE$43,'RevPAR Raw Data'!U$1,FALSE))/100</f>
        <v>8.5100928149926705E-4</v>
      </c>
      <c r="BG15" s="119">
        <f>(VLOOKUP($A15,'RevPAR Raw Data'!$B$6:$BE$43,'RevPAR Raw Data'!V$1,FALSE))/100</f>
        <v>5.8210303310570902E-3</v>
      </c>
      <c r="BH15" s="119">
        <f>(VLOOKUP($A15,'RevPAR Raw Data'!$B$6:$BE$43,'RevPAR Raw Data'!W$1,FALSE))/100</f>
        <v>0.142191343879879</v>
      </c>
      <c r="BI15" s="119">
        <f>(VLOOKUP($A15,'RevPAR Raw Data'!$B$6:$BE$43,'RevPAR Raw Data'!X$1,FALSE))/100</f>
        <v>7.5224913124382106E-2</v>
      </c>
      <c r="BJ15" s="130">
        <f>(VLOOKUP($A15,'RevPAR Raw Data'!$B$6:$BE$43,'RevPAR Raw Data'!Y$1,FALSE))/100</f>
        <v>4.2733700973212399E-2</v>
      </c>
      <c r="BK15" s="119">
        <f>(VLOOKUP($A15,'RevPAR Raw Data'!$B$6:$BE$43,'RevPAR Raw Data'!AA$1,FALSE))/100</f>
        <v>5.3987276723382908E-3</v>
      </c>
      <c r="BL15" s="119">
        <f>(VLOOKUP($A15,'RevPAR Raw Data'!$B$6:$BE$43,'RevPAR Raw Data'!AB$1,FALSE))/100</f>
        <v>7.6719627465654097E-2</v>
      </c>
      <c r="BM15" s="130">
        <f>(VLOOKUP($A15,'RevPAR Raw Data'!$B$6:$BE$43,'RevPAR Raw Data'!AC$1,FALSE))/100</f>
        <v>4.0994787686406201E-2</v>
      </c>
      <c r="BN15" s="131">
        <f>(VLOOKUP($A15,'RevPAR Raw Data'!$B$6:$BE$43,'RevPAR Raw Data'!AE$1,FALSE))/100</f>
        <v>4.2290305681374193E-2</v>
      </c>
    </row>
    <row r="16" spans="1:66" x14ac:dyDescent="0.25">
      <c r="A16" s="59" t="s">
        <v>88</v>
      </c>
      <c r="B16" s="118">
        <f>(VLOOKUP($A16,'Occupancy Raw Data'!$B$8:$BE$45,'Occupancy Raw Data'!G$3,FALSE))/100</f>
        <v>0.43649635036496298</v>
      </c>
      <c r="C16" s="115">
        <f>(VLOOKUP($A16,'Occupancy Raw Data'!$B$8:$BE$45,'Occupancy Raw Data'!H$3,FALSE))/100</f>
        <v>0.71470281543274194</v>
      </c>
      <c r="D16" s="115">
        <f>(VLOOKUP($A16,'Occupancy Raw Data'!$B$8:$BE$45,'Occupancy Raw Data'!I$3,FALSE))/100</f>
        <v>0.84452554744525499</v>
      </c>
      <c r="E16" s="115">
        <f>(VLOOKUP($A16,'Occupancy Raw Data'!$B$8:$BE$45,'Occupancy Raw Data'!J$3,FALSE))/100</f>
        <v>0.85808133472366999</v>
      </c>
      <c r="F16" s="115">
        <f>(VLOOKUP($A16,'Occupancy Raw Data'!$B$8:$BE$45,'Occupancy Raw Data'!K$3,FALSE))/100</f>
        <v>0.69499478623566202</v>
      </c>
      <c r="G16" s="116">
        <f>(VLOOKUP($A16,'Occupancy Raw Data'!$B$8:$BE$45,'Occupancy Raw Data'!L$3,FALSE))/100</f>
        <v>0.70976016684045806</v>
      </c>
      <c r="H16" s="119">
        <f>(VLOOKUP($A16,'Occupancy Raw Data'!$B$8:$BE$45,'Occupancy Raw Data'!N$3,FALSE))/100</f>
        <v>0.55985401459854001</v>
      </c>
      <c r="I16" s="119">
        <f>(VLOOKUP($A16,'Occupancy Raw Data'!$B$8:$BE$45,'Occupancy Raw Data'!O$3,FALSE))/100</f>
        <v>0.48644421272158395</v>
      </c>
      <c r="J16" s="116">
        <f>(VLOOKUP($A16,'Occupancy Raw Data'!$B$8:$BE$45,'Occupancy Raw Data'!P$3,FALSE))/100</f>
        <v>0.523149113660062</v>
      </c>
      <c r="K16" s="117">
        <f>(VLOOKUP($A16,'Occupancy Raw Data'!$B$8:$BE$45,'Occupancy Raw Data'!R$3,FALSE))/100</f>
        <v>0.65644272307463103</v>
      </c>
      <c r="M16" s="129">
        <f>(VLOOKUP($A16,'Occupancy Raw Data'!$B$8:$BE$45,'Occupancy Raw Data'!T$3,FALSE))/100</f>
        <v>-3.9390865636415404E-2</v>
      </c>
      <c r="N16" s="119">
        <f>(VLOOKUP($A16,'Occupancy Raw Data'!$B$8:$BE$45,'Occupancy Raw Data'!U$3,FALSE))/100</f>
        <v>8.2497216311007898E-2</v>
      </c>
      <c r="O16" s="119">
        <f>(VLOOKUP($A16,'Occupancy Raw Data'!$B$8:$BE$45,'Occupancy Raw Data'!V$3,FALSE))/100</f>
        <v>0.11971841393152</v>
      </c>
      <c r="P16" s="119">
        <f>(VLOOKUP($A16,'Occupancy Raw Data'!$B$8:$BE$45,'Occupancy Raw Data'!W$3,FALSE))/100</f>
        <v>0.16739532511816499</v>
      </c>
      <c r="Q16" s="119">
        <f>(VLOOKUP($A16,'Occupancy Raw Data'!$B$8:$BE$45,'Occupancy Raw Data'!X$3,FALSE))/100</f>
        <v>0.138011398580171</v>
      </c>
      <c r="R16" s="130">
        <f>(VLOOKUP($A16,'Occupancy Raw Data'!$B$8:$BE$45,'Occupancy Raw Data'!Y$3,FALSE))/100</f>
        <v>0.10395999759560301</v>
      </c>
      <c r="S16" s="119">
        <f>(VLOOKUP($A16,'Occupancy Raw Data'!$B$8:$BE$45,'Occupancy Raw Data'!AA$3,FALSE))/100</f>
        <v>0.104663092322689</v>
      </c>
      <c r="T16" s="119">
        <f>(VLOOKUP($A16,'Occupancy Raw Data'!$B$8:$BE$45,'Occupancy Raw Data'!AB$3,FALSE))/100</f>
        <v>-1.1196034039932501E-2</v>
      </c>
      <c r="U16" s="130">
        <f>(VLOOKUP($A16,'Occupancy Raw Data'!$B$8:$BE$45,'Occupancy Raw Data'!AC$3,FALSE))/100</f>
        <v>4.7595291238290496E-2</v>
      </c>
      <c r="V16" s="131">
        <f>(VLOOKUP($A16,'Occupancy Raw Data'!$B$8:$BE$45,'Occupancy Raw Data'!AE$3,FALSE))/100</f>
        <v>9.0598983844531397E-2</v>
      </c>
      <c r="X16" s="49">
        <f>VLOOKUP($A16,'ADR Raw Data'!$B$6:$BE$43,'ADR Raw Data'!G$1,FALSE)</f>
        <v>163.003958432871</v>
      </c>
      <c r="Y16" s="50">
        <f>VLOOKUP($A16,'ADR Raw Data'!$B$6:$BE$43,'ADR Raw Data'!H$1,FALSE)</f>
        <v>192.642235191129</v>
      </c>
      <c r="Z16" s="50">
        <f>VLOOKUP($A16,'ADR Raw Data'!$B$6:$BE$43,'ADR Raw Data'!I$1,FALSE)</f>
        <v>197.876558834424</v>
      </c>
      <c r="AA16" s="50">
        <f>VLOOKUP($A16,'ADR Raw Data'!$B$6:$BE$43,'ADR Raw Data'!J$1,FALSE)</f>
        <v>196.075954550978</v>
      </c>
      <c r="AB16" s="50">
        <f>VLOOKUP($A16,'ADR Raw Data'!$B$6:$BE$43,'ADR Raw Data'!K$1,FALSE)</f>
        <v>170.890795198799</v>
      </c>
      <c r="AC16" s="51">
        <f>VLOOKUP($A16,'ADR Raw Data'!$B$6:$BE$43,'ADR Raw Data'!L$1,FALSE)</f>
        <v>186.81288396556201</v>
      </c>
      <c r="AD16" s="50">
        <f>VLOOKUP($A16,'ADR Raw Data'!$B$6:$BE$43,'ADR Raw Data'!N$1,FALSE)</f>
        <v>136.611126839262</v>
      </c>
      <c r="AE16" s="50">
        <f>VLOOKUP($A16,'ADR Raw Data'!$B$6:$BE$43,'ADR Raw Data'!O$1,FALSE)</f>
        <v>130.47659807073899</v>
      </c>
      <c r="AF16" s="51">
        <f>VLOOKUP($A16,'ADR Raw Data'!$B$6:$BE$43,'ADR Raw Data'!P$1,FALSE)</f>
        <v>133.75906617500399</v>
      </c>
      <c r="AG16" s="52">
        <f>VLOOKUP($A16,'ADR Raw Data'!$B$6:$BE$43,'ADR Raw Data'!R$1,FALSE)</f>
        <v>174.73259695463699</v>
      </c>
      <c r="AI16" s="129">
        <f>(VLOOKUP($A16,'ADR Raw Data'!$B$6:$BE$43,'ADR Raw Data'!T$1,FALSE))/100</f>
        <v>5.6296765636327503E-2</v>
      </c>
      <c r="AJ16" s="119">
        <f>(VLOOKUP($A16,'ADR Raw Data'!$B$6:$BE$43,'ADR Raw Data'!U$1,FALSE))/100</f>
        <v>9.8993340258222998E-2</v>
      </c>
      <c r="AK16" s="119">
        <f>(VLOOKUP($A16,'ADR Raw Data'!$B$6:$BE$43,'ADR Raw Data'!V$1,FALSE))/100</f>
        <v>8.3422658159318791E-2</v>
      </c>
      <c r="AL16" s="119">
        <f>(VLOOKUP($A16,'ADR Raw Data'!$B$6:$BE$43,'ADR Raw Data'!W$1,FALSE))/100</f>
        <v>0.11065142924143499</v>
      </c>
      <c r="AM16" s="119">
        <f>(VLOOKUP($A16,'ADR Raw Data'!$B$6:$BE$43,'ADR Raw Data'!X$1,FALSE))/100</f>
        <v>7.0675885804382194E-2</v>
      </c>
      <c r="AN16" s="130">
        <f>(VLOOKUP($A16,'ADR Raw Data'!$B$6:$BE$43,'ADR Raw Data'!Y$1,FALSE))/100</f>
        <v>9.0196247693045406E-2</v>
      </c>
      <c r="AO16" s="119">
        <f>(VLOOKUP($A16,'ADR Raw Data'!$B$6:$BE$43,'ADR Raw Data'!AA$1,FALSE))/100</f>
        <v>3.0718777538973899E-2</v>
      </c>
      <c r="AP16" s="119">
        <f>(VLOOKUP($A16,'ADR Raw Data'!$B$6:$BE$43,'ADR Raw Data'!AB$1,FALSE))/100</f>
        <v>1.4551948819470899E-2</v>
      </c>
      <c r="AQ16" s="130">
        <f>(VLOOKUP($A16,'ADR Raw Data'!$B$6:$BE$43,'ADR Raw Data'!AC$1,FALSE))/100</f>
        <v>2.4175760167827298E-2</v>
      </c>
      <c r="AR16" s="131">
        <f>(VLOOKUP($A16,'ADR Raw Data'!$B$6:$BE$43,'ADR Raw Data'!AE$1,FALSE))/100</f>
        <v>8.0622707248634407E-2</v>
      </c>
      <c r="AS16" s="40"/>
      <c r="AT16" s="49">
        <f>VLOOKUP($A16,'RevPAR Raw Data'!$B$6:$BE$43,'RevPAR Raw Data'!G$1,FALSE)</f>
        <v>71.150632950990598</v>
      </c>
      <c r="AU16" s="50">
        <f>VLOOKUP($A16,'RevPAR Raw Data'!$B$6:$BE$43,'RevPAR Raw Data'!H$1,FALSE)</f>
        <v>137.681947862356</v>
      </c>
      <c r="AV16" s="50">
        <f>VLOOKUP($A16,'RevPAR Raw Data'!$B$6:$BE$43,'RevPAR Raw Data'!I$1,FALSE)</f>
        <v>167.11180917622499</v>
      </c>
      <c r="AW16" s="50">
        <f>VLOOKUP($A16,'RevPAR Raw Data'!$B$6:$BE$43,'RevPAR Raw Data'!J$1,FALSE)</f>
        <v>168.249116788321</v>
      </c>
      <c r="AX16" s="50">
        <f>VLOOKUP($A16,'RevPAR Raw Data'!$B$6:$BE$43,'RevPAR Raw Data'!K$1,FALSE)</f>
        <v>118.768211678832</v>
      </c>
      <c r="AY16" s="51">
        <f>VLOOKUP($A16,'RevPAR Raw Data'!$B$6:$BE$43,'RevPAR Raw Data'!L$1,FALSE)</f>
        <v>132.59234369134501</v>
      </c>
      <c r="AZ16" s="50">
        <f>VLOOKUP($A16,'RevPAR Raw Data'!$B$6:$BE$43,'RevPAR Raw Data'!N$1,FALSE)</f>
        <v>76.482287799791393</v>
      </c>
      <c r="BA16" s="50">
        <f>VLOOKUP($A16,'RevPAR Raw Data'!$B$6:$BE$43,'RevPAR Raw Data'!O$1,FALSE)</f>
        <v>63.469586027111497</v>
      </c>
      <c r="BB16" s="51">
        <f>VLOOKUP($A16,'RevPAR Raw Data'!$B$6:$BE$43,'RevPAR Raw Data'!P$1,FALSE)</f>
        <v>69.975936913451505</v>
      </c>
      <c r="BC16" s="52">
        <f>VLOOKUP($A16,'RevPAR Raw Data'!$B$6:$BE$43,'RevPAR Raw Data'!R$1,FALSE)</f>
        <v>114.701941754804</v>
      </c>
      <c r="BE16" s="129">
        <f>(VLOOKUP($A16,'RevPAR Raw Data'!$B$6:$BE$43,'RevPAR Raw Data'!T$1,FALSE))/100</f>
        <v>1.4688321668966699E-2</v>
      </c>
      <c r="BF16" s="119">
        <f>(VLOOKUP($A16,'RevPAR Raw Data'!$B$6:$BE$43,'RevPAR Raw Data'!U$1,FALSE))/100</f>
        <v>0.189657231573862</v>
      </c>
      <c r="BG16" s="119">
        <f>(VLOOKUP($A16,'RevPAR Raw Data'!$B$6:$BE$43,'RevPAR Raw Data'!V$1,FALSE))/100</f>
        <v>0.21312830041162401</v>
      </c>
      <c r="BH16" s="119">
        <f>(VLOOKUP($A16,'RevPAR Raw Data'!$B$6:$BE$43,'RevPAR Raw Data'!W$1,FALSE))/100</f>
        <v>0.29656928633226104</v>
      </c>
      <c r="BI16" s="119">
        <f>(VLOOKUP($A16,'RevPAR Raw Data'!$B$6:$BE$43,'RevPAR Raw Data'!X$1,FALSE))/100</f>
        <v>0.21844136223030902</v>
      </c>
      <c r="BJ16" s="130">
        <f>(VLOOKUP($A16,'RevPAR Raw Data'!$B$6:$BE$43,'RevPAR Raw Data'!Y$1,FALSE))/100</f>
        <v>0.20353304698194999</v>
      </c>
      <c r="BK16" s="119">
        <f>(VLOOKUP($A16,'RevPAR Raw Data'!$B$6:$BE$43,'RevPAR Raw Data'!AA$1,FALSE))/100</f>
        <v>0.138596992111265</v>
      </c>
      <c r="BL16" s="119">
        <f>(VLOOKUP($A16,'RevPAR Raw Data'!$B$6:$BE$43,'RevPAR Raw Data'!AB$1,FALSE))/100</f>
        <v>3.1929906652082203E-3</v>
      </c>
      <c r="BM16" s="130">
        <f>(VLOOKUP($A16,'RevPAR Raw Data'!$B$6:$BE$43,'RevPAR Raw Data'!AC$1,FALSE))/100</f>
        <v>7.2921703752212699E-2</v>
      </c>
      <c r="BN16" s="131">
        <f>(VLOOKUP($A16,'RevPAR Raw Data'!$B$6:$BE$43,'RevPAR Raw Data'!AE$1,FALSE))/100</f>
        <v>0.17852602644468699</v>
      </c>
    </row>
    <row r="17" spans="1:66" x14ac:dyDescent="0.25">
      <c r="A17" s="59" t="s">
        <v>89</v>
      </c>
      <c r="B17" s="118">
        <f>(VLOOKUP($A17,'Occupancy Raw Data'!$B$8:$BE$45,'Occupancy Raw Data'!G$3,FALSE))/100</f>
        <v>0.41963560403852801</v>
      </c>
      <c r="C17" s="115">
        <f>(VLOOKUP($A17,'Occupancy Raw Data'!$B$8:$BE$45,'Occupancy Raw Data'!H$3,FALSE))/100</f>
        <v>0.56168039921086199</v>
      </c>
      <c r="D17" s="115">
        <f>(VLOOKUP($A17,'Occupancy Raw Data'!$B$8:$BE$45,'Occupancy Raw Data'!I$3,FALSE))/100</f>
        <v>0.63119415109666899</v>
      </c>
      <c r="E17" s="115">
        <f>(VLOOKUP($A17,'Occupancy Raw Data'!$B$8:$BE$45,'Occupancy Raw Data'!J$3,FALSE))/100</f>
        <v>0.63838923059069197</v>
      </c>
      <c r="F17" s="115">
        <f>(VLOOKUP($A17,'Occupancy Raw Data'!$B$8:$BE$45,'Occupancy Raw Data'!K$3,FALSE))/100</f>
        <v>0.55854705814088401</v>
      </c>
      <c r="G17" s="116">
        <f>(VLOOKUP($A17,'Occupancy Raw Data'!$B$8:$BE$45,'Occupancy Raw Data'!L$3,FALSE))/100</f>
        <v>0.561889288615527</v>
      </c>
      <c r="H17" s="119">
        <f>(VLOOKUP($A17,'Occupancy Raw Data'!$B$8:$BE$45,'Occupancy Raw Data'!N$3,FALSE))/100</f>
        <v>0.47046535917372601</v>
      </c>
      <c r="I17" s="119">
        <f>(VLOOKUP($A17,'Occupancy Raw Data'!$B$8:$BE$45,'Occupancy Raw Data'!O$3,FALSE))/100</f>
        <v>0.49030985261692001</v>
      </c>
      <c r="J17" s="116">
        <f>(VLOOKUP($A17,'Occupancy Raw Data'!$B$8:$BE$45,'Occupancy Raw Data'!P$3,FALSE))/100</f>
        <v>0.48038760589532303</v>
      </c>
      <c r="K17" s="117">
        <f>(VLOOKUP($A17,'Occupancy Raw Data'!$B$8:$BE$45,'Occupancy Raw Data'!R$3,FALSE))/100</f>
        <v>0.53860309355261105</v>
      </c>
      <c r="M17" s="129">
        <f>(VLOOKUP($A17,'Occupancy Raw Data'!$B$8:$BE$45,'Occupancy Raw Data'!T$3,FALSE))/100</f>
        <v>-5.9879277185597199E-2</v>
      </c>
      <c r="N17" s="119">
        <f>(VLOOKUP($A17,'Occupancy Raw Data'!$B$8:$BE$45,'Occupancy Raw Data'!U$3,FALSE))/100</f>
        <v>-3.7555490701902804E-2</v>
      </c>
      <c r="O17" s="119">
        <f>(VLOOKUP($A17,'Occupancy Raw Data'!$B$8:$BE$45,'Occupancy Raw Data'!V$3,FALSE))/100</f>
        <v>-1.55592046941995E-2</v>
      </c>
      <c r="P17" s="119">
        <f>(VLOOKUP($A17,'Occupancy Raw Data'!$B$8:$BE$45,'Occupancy Raw Data'!W$3,FALSE))/100</f>
        <v>3.5511862313204898E-2</v>
      </c>
      <c r="Q17" s="119">
        <f>(VLOOKUP($A17,'Occupancy Raw Data'!$B$8:$BE$45,'Occupancy Raw Data'!X$3,FALSE))/100</f>
        <v>2.0565481287476598E-2</v>
      </c>
      <c r="R17" s="130">
        <f>(VLOOKUP($A17,'Occupancy Raw Data'!$B$8:$BE$45,'Occupancy Raw Data'!Y$3,FALSE))/100</f>
        <v>-8.9854659717435899E-3</v>
      </c>
      <c r="S17" s="119">
        <f>(VLOOKUP($A17,'Occupancy Raw Data'!$B$8:$BE$45,'Occupancy Raw Data'!AA$3,FALSE))/100</f>
        <v>-8.8312688541077988E-2</v>
      </c>
      <c r="T17" s="119">
        <f>(VLOOKUP($A17,'Occupancy Raw Data'!$B$8:$BE$45,'Occupancy Raw Data'!AB$3,FALSE))/100</f>
        <v>-6.9351660209052896E-2</v>
      </c>
      <c r="U17" s="130">
        <f>(VLOOKUP($A17,'Occupancy Raw Data'!$B$8:$BE$45,'Occupancy Raw Data'!AC$3,FALSE))/100</f>
        <v>-7.8733908568026992E-2</v>
      </c>
      <c r="V17" s="131">
        <f>(VLOOKUP($A17,'Occupancy Raw Data'!$B$8:$BE$45,'Occupancy Raw Data'!AE$3,FALSE))/100</f>
        <v>-2.7743409750819202E-2</v>
      </c>
      <c r="X17" s="49">
        <f>VLOOKUP($A17,'ADR Raw Data'!$B$6:$BE$43,'ADR Raw Data'!G$1,FALSE)</f>
        <v>130.965893252212</v>
      </c>
      <c r="Y17" s="50">
        <f>VLOOKUP($A17,'ADR Raw Data'!$B$6:$BE$43,'ADR Raw Data'!H$1,FALSE)</f>
        <v>146.41902892561899</v>
      </c>
      <c r="Z17" s="50">
        <f>VLOOKUP($A17,'ADR Raw Data'!$B$6:$BE$43,'ADR Raw Data'!I$1,FALSE)</f>
        <v>150.03756389042101</v>
      </c>
      <c r="AA17" s="50">
        <f>VLOOKUP($A17,'ADR Raw Data'!$B$6:$BE$43,'ADR Raw Data'!J$1,FALSE)</f>
        <v>146.217716778767</v>
      </c>
      <c r="AB17" s="50">
        <f>VLOOKUP($A17,'ADR Raw Data'!$B$6:$BE$43,'ADR Raw Data'!K$1,FALSE)</f>
        <v>139.728892582588</v>
      </c>
      <c r="AC17" s="51">
        <f>VLOOKUP($A17,'ADR Raw Data'!$B$6:$BE$43,'ADR Raw Data'!L$1,FALSE)</f>
        <v>143.54801520095799</v>
      </c>
      <c r="AD17" s="50">
        <f>VLOOKUP($A17,'ADR Raw Data'!$B$6:$BE$43,'ADR Raw Data'!N$1,FALSE)</f>
        <v>120.086068080907</v>
      </c>
      <c r="AE17" s="50">
        <f>VLOOKUP($A17,'ADR Raw Data'!$B$6:$BE$43,'ADR Raw Data'!O$1,FALSE)</f>
        <v>119.730295857988</v>
      </c>
      <c r="AF17" s="51">
        <f>VLOOKUP($A17,'ADR Raw Data'!$B$6:$BE$43,'ADR Raw Data'!P$1,FALSE)</f>
        <v>119.90450779079499</v>
      </c>
      <c r="AG17" s="52">
        <f>VLOOKUP($A17,'ADR Raw Data'!$B$6:$BE$43,'ADR Raw Data'!R$1,FALSE)</f>
        <v>137.522879832553</v>
      </c>
      <c r="AI17" s="129">
        <f>(VLOOKUP($A17,'ADR Raw Data'!$B$6:$BE$43,'ADR Raw Data'!T$1,FALSE))/100</f>
        <v>3.1534738746235899E-2</v>
      </c>
      <c r="AJ17" s="119">
        <f>(VLOOKUP($A17,'ADR Raw Data'!$B$6:$BE$43,'ADR Raw Data'!U$1,FALSE))/100</f>
        <v>6.0035332416553101E-2</v>
      </c>
      <c r="AK17" s="119">
        <f>(VLOOKUP($A17,'ADR Raw Data'!$B$6:$BE$43,'ADR Raw Data'!V$1,FALSE))/100</f>
        <v>7.0663009408749505E-2</v>
      </c>
      <c r="AL17" s="119">
        <f>(VLOOKUP($A17,'ADR Raw Data'!$B$6:$BE$43,'ADR Raw Data'!W$1,FALSE))/100</f>
        <v>7.9099058590150803E-2</v>
      </c>
      <c r="AM17" s="119">
        <f>(VLOOKUP($A17,'ADR Raw Data'!$B$6:$BE$43,'ADR Raw Data'!X$1,FALSE))/100</f>
        <v>7.5491341600700604E-2</v>
      </c>
      <c r="AN17" s="130">
        <f>(VLOOKUP($A17,'ADR Raw Data'!$B$6:$BE$43,'ADR Raw Data'!Y$1,FALSE))/100</f>
        <v>6.5942820891496501E-2</v>
      </c>
      <c r="AO17" s="119">
        <f>(VLOOKUP($A17,'ADR Raw Data'!$B$6:$BE$43,'ADR Raw Data'!AA$1,FALSE))/100</f>
        <v>1.6873549558845999E-2</v>
      </c>
      <c r="AP17" s="119">
        <f>(VLOOKUP($A17,'ADR Raw Data'!$B$6:$BE$43,'ADR Raw Data'!AB$1,FALSE))/100</f>
        <v>2.6861237310199702E-2</v>
      </c>
      <c r="AQ17" s="130">
        <f>(VLOOKUP($A17,'ADR Raw Data'!$B$6:$BE$43,'ADR Raw Data'!AC$1,FALSE))/100</f>
        <v>2.18717438226287E-2</v>
      </c>
      <c r="AR17" s="131">
        <f>(VLOOKUP($A17,'ADR Raw Data'!$B$6:$BE$43,'ADR Raw Data'!AE$1,FALSE))/100</f>
        <v>5.7810562864563896E-2</v>
      </c>
      <c r="AS17" s="40"/>
      <c r="AT17" s="49">
        <f>VLOOKUP($A17,'RevPAR Raw Data'!$B$6:$BE$43,'RevPAR Raw Data'!G$1,FALSE)</f>
        <v>54.957951723337501</v>
      </c>
      <c r="AU17" s="50">
        <f>VLOOKUP($A17,'RevPAR Raw Data'!$B$6:$BE$43,'RevPAR Raw Data'!H$1,FALSE)</f>
        <v>82.240698619008896</v>
      </c>
      <c r="AV17" s="50">
        <f>VLOOKUP($A17,'RevPAR Raw Data'!$B$6:$BE$43,'RevPAR Raw Data'!I$1,FALSE)</f>
        <v>94.702832772426504</v>
      </c>
      <c r="AW17" s="50">
        <f>VLOOKUP($A17,'RevPAR Raw Data'!$B$6:$BE$43,'RevPAR Raw Data'!J$1,FALSE)</f>
        <v>93.343815713125196</v>
      </c>
      <c r="AX17" s="50">
        <f>VLOOKUP($A17,'RevPAR Raw Data'!$B$6:$BE$43,'RevPAR Raw Data'!K$1,FALSE)</f>
        <v>78.045161889288593</v>
      </c>
      <c r="AY17" s="51">
        <f>VLOOKUP($A17,'RevPAR Raw Data'!$B$6:$BE$43,'RevPAR Raw Data'!L$1,FALSE)</f>
        <v>80.658092143437301</v>
      </c>
      <c r="AZ17" s="50">
        <f>VLOOKUP($A17,'RevPAR Raw Data'!$B$6:$BE$43,'RevPAR Raw Data'!N$1,FALSE)</f>
        <v>56.496335151444804</v>
      </c>
      <c r="BA17" s="50">
        <f>VLOOKUP($A17,'RevPAR Raw Data'!$B$6:$BE$43,'RevPAR Raw Data'!O$1,FALSE)</f>
        <v>58.704943715910403</v>
      </c>
      <c r="BB17" s="51">
        <f>VLOOKUP($A17,'RevPAR Raw Data'!$B$6:$BE$43,'RevPAR Raw Data'!P$1,FALSE)</f>
        <v>57.6006394336776</v>
      </c>
      <c r="BC17" s="52">
        <f>VLOOKUP($A17,'RevPAR Raw Data'!$B$6:$BE$43,'RevPAR Raw Data'!R$1,FALSE)</f>
        <v>74.070248512077399</v>
      </c>
      <c r="BE17" s="129">
        <f>(VLOOKUP($A17,'RevPAR Raw Data'!$B$6:$BE$43,'RevPAR Raw Data'!T$1,FALSE))/100</f>
        <v>-3.0232815801722501E-2</v>
      </c>
      <c r="BF17" s="119">
        <f>(VLOOKUP($A17,'RevPAR Raw Data'!$B$6:$BE$43,'RevPAR Raw Data'!U$1,FALSE))/100</f>
        <v>2.0225185346294697E-2</v>
      </c>
      <c r="BG17" s="119">
        <f>(VLOOKUP($A17,'RevPAR Raw Data'!$B$6:$BE$43,'RevPAR Raw Data'!V$1,FALSE))/100</f>
        <v>5.4004344486851007E-2</v>
      </c>
      <c r="BH17" s="119">
        <f>(VLOOKUP($A17,'RevPAR Raw Data'!$B$6:$BE$43,'RevPAR Raw Data'!W$1,FALSE))/100</f>
        <v>0.11741987578111299</v>
      </c>
      <c r="BI17" s="119">
        <f>(VLOOKUP($A17,'RevPAR Raw Data'!$B$6:$BE$43,'RevPAR Raw Data'!X$1,FALSE))/100</f>
        <v>9.7609338661233003E-2</v>
      </c>
      <c r="BJ17" s="130">
        <f>(VLOOKUP($A17,'RevPAR Raw Data'!$B$6:$BE$43,'RevPAR Raw Data'!Y$1,FALSE))/100</f>
        <v>5.63648279465516E-2</v>
      </c>
      <c r="BK17" s="119">
        <f>(VLOOKUP($A17,'RevPAR Raw Data'!$B$6:$BE$43,'RevPAR Raw Data'!AA$1,FALSE))/100</f>
        <v>-7.2929287509004806E-2</v>
      </c>
      <c r="BL17" s="119">
        <f>(VLOOKUP($A17,'RevPAR Raw Data'!$B$6:$BE$43,'RevPAR Raw Data'!AB$1,FALSE))/100</f>
        <v>-4.4353294301584897E-2</v>
      </c>
      <c r="BM17" s="130">
        <f>(VLOOKUP($A17,'RevPAR Raw Data'!$B$6:$BE$43,'RevPAR Raw Data'!AC$1,FALSE))/100</f>
        <v>-5.8584212623752505E-2</v>
      </c>
      <c r="BN17" s="131">
        <f>(VLOOKUP($A17,'RevPAR Raw Data'!$B$6:$BE$43,'RevPAR Raw Data'!AE$1,FALSE))/100</f>
        <v>2.8463290980267598E-2</v>
      </c>
    </row>
    <row r="18" spans="1:66" x14ac:dyDescent="0.25">
      <c r="A18" s="59" t="s">
        <v>26</v>
      </c>
      <c r="B18" s="118">
        <f>(VLOOKUP($A18,'Occupancy Raw Data'!$B$8:$BE$45,'Occupancy Raw Data'!G$3,FALSE))/100</f>
        <v>0.47346657477601606</v>
      </c>
      <c r="C18" s="115">
        <f>(VLOOKUP($A18,'Occupancy Raw Data'!$B$8:$BE$45,'Occupancy Raw Data'!H$3,FALSE))/100</f>
        <v>0.68240294050080397</v>
      </c>
      <c r="D18" s="115">
        <f>(VLOOKUP($A18,'Occupancy Raw Data'!$B$8:$BE$45,'Occupancy Raw Data'!I$3,FALSE))/100</f>
        <v>0.785205605329657</v>
      </c>
      <c r="E18" s="115">
        <f>(VLOOKUP($A18,'Occupancy Raw Data'!$B$8:$BE$45,'Occupancy Raw Data'!J$3,FALSE))/100</f>
        <v>0.74328049620951009</v>
      </c>
      <c r="F18" s="115">
        <f>(VLOOKUP($A18,'Occupancy Raw Data'!$B$8:$BE$45,'Occupancy Raw Data'!K$3,FALSE))/100</f>
        <v>0.57408683666436899</v>
      </c>
      <c r="G18" s="116">
        <f>(VLOOKUP($A18,'Occupancy Raw Data'!$B$8:$BE$45,'Occupancy Raw Data'!L$3,FALSE))/100</f>
        <v>0.65168849069607104</v>
      </c>
      <c r="H18" s="119">
        <f>(VLOOKUP($A18,'Occupancy Raw Data'!$B$8:$BE$45,'Occupancy Raw Data'!N$3,FALSE))/100</f>
        <v>0.48208132322536101</v>
      </c>
      <c r="I18" s="119">
        <f>(VLOOKUP($A18,'Occupancy Raw Data'!$B$8:$BE$45,'Occupancy Raw Data'!O$3,FALSE))/100</f>
        <v>0.49931082012405198</v>
      </c>
      <c r="J18" s="116">
        <f>(VLOOKUP($A18,'Occupancy Raw Data'!$B$8:$BE$45,'Occupancy Raw Data'!P$3,FALSE))/100</f>
        <v>0.49069607167470702</v>
      </c>
      <c r="K18" s="117">
        <f>(VLOOKUP($A18,'Occupancy Raw Data'!$B$8:$BE$45,'Occupancy Raw Data'!R$3,FALSE))/100</f>
        <v>0.60569065668996702</v>
      </c>
      <c r="M18" s="129">
        <f>(VLOOKUP($A18,'Occupancy Raw Data'!$B$8:$BE$45,'Occupancy Raw Data'!T$3,FALSE))/100</f>
        <v>8.3836164376156999E-2</v>
      </c>
      <c r="N18" s="119">
        <f>(VLOOKUP($A18,'Occupancy Raw Data'!$B$8:$BE$45,'Occupancy Raw Data'!U$3,FALSE))/100</f>
        <v>3.7707562873400498E-2</v>
      </c>
      <c r="O18" s="119">
        <f>(VLOOKUP($A18,'Occupancy Raw Data'!$B$8:$BE$45,'Occupancy Raw Data'!V$3,FALSE))/100</f>
        <v>7.1580467622581398E-2</v>
      </c>
      <c r="P18" s="119">
        <f>(VLOOKUP($A18,'Occupancy Raw Data'!$B$8:$BE$45,'Occupancy Raw Data'!W$3,FALSE))/100</f>
        <v>6.76122087943693E-2</v>
      </c>
      <c r="Q18" s="119">
        <f>(VLOOKUP($A18,'Occupancy Raw Data'!$B$8:$BE$45,'Occupancy Raw Data'!X$3,FALSE))/100</f>
        <v>4.7369639825066798E-2</v>
      </c>
      <c r="R18" s="130">
        <f>(VLOOKUP($A18,'Occupancy Raw Data'!$B$8:$BE$45,'Occupancy Raw Data'!Y$3,FALSE))/100</f>
        <v>6.05872642465708E-2</v>
      </c>
      <c r="S18" s="119">
        <f>(VLOOKUP($A18,'Occupancy Raw Data'!$B$8:$BE$45,'Occupancy Raw Data'!AA$3,FALSE))/100</f>
        <v>2.46595904998788E-2</v>
      </c>
      <c r="T18" s="119">
        <f>(VLOOKUP($A18,'Occupancy Raw Data'!$B$8:$BE$45,'Occupancy Raw Data'!AB$3,FALSE))/100</f>
        <v>-6.5436440980061296E-3</v>
      </c>
      <c r="U18" s="130">
        <f>(VLOOKUP($A18,'Occupancy Raw Data'!$B$8:$BE$45,'Occupancy Raw Data'!AC$3,FALSE))/100</f>
        <v>8.5429827462811508E-3</v>
      </c>
      <c r="V18" s="131">
        <f>(VLOOKUP($A18,'Occupancy Raw Data'!$B$8:$BE$45,'Occupancy Raw Data'!AE$3,FALSE))/100</f>
        <v>4.7629603836091598E-2</v>
      </c>
      <c r="X18" s="49">
        <f>VLOOKUP($A18,'ADR Raw Data'!$B$6:$BE$43,'ADR Raw Data'!G$1,FALSE)</f>
        <v>144.87865114022301</v>
      </c>
      <c r="Y18" s="50">
        <f>VLOOKUP($A18,'ADR Raw Data'!$B$6:$BE$43,'ADR Raw Data'!H$1,FALSE)</f>
        <v>172.99287325366001</v>
      </c>
      <c r="Z18" s="50">
        <f>VLOOKUP($A18,'ADR Raw Data'!$B$6:$BE$43,'ADR Raw Data'!I$1,FALSE)</f>
        <v>191.71394090111099</v>
      </c>
      <c r="AA18" s="50">
        <f>VLOOKUP($A18,'ADR Raw Data'!$B$6:$BE$43,'ADR Raw Data'!J$1,FALSE)</f>
        <v>185.59197805594101</v>
      </c>
      <c r="AB18" s="50">
        <f>VLOOKUP($A18,'ADR Raw Data'!$B$6:$BE$43,'ADR Raw Data'!K$1,FALSE)</f>
        <v>154.108843537414</v>
      </c>
      <c r="AC18" s="51">
        <f>VLOOKUP($A18,'ADR Raw Data'!$B$6:$BE$43,'ADR Raw Data'!L$1,FALSE)</f>
        <v>172.96597045967201</v>
      </c>
      <c r="AD18" s="50">
        <f>VLOOKUP($A18,'ADR Raw Data'!$B$6:$BE$43,'ADR Raw Data'!N$1,FALSE)</f>
        <v>130.82091970454999</v>
      </c>
      <c r="AE18" s="50">
        <f>VLOOKUP($A18,'ADR Raw Data'!$B$6:$BE$43,'ADR Raw Data'!O$1,FALSE)</f>
        <v>127.40183344835501</v>
      </c>
      <c r="AF18" s="51">
        <f>VLOOKUP($A18,'ADR Raw Data'!$B$6:$BE$43,'ADR Raw Data'!P$1,FALSE)</f>
        <v>129.081363529962</v>
      </c>
      <c r="AG18" s="52">
        <f>VLOOKUP($A18,'ADR Raw Data'!$B$6:$BE$43,'ADR Raw Data'!R$1,FALSE)</f>
        <v>162.80802503250899</v>
      </c>
      <c r="AI18" s="129">
        <f>(VLOOKUP($A18,'ADR Raw Data'!$B$6:$BE$43,'ADR Raw Data'!T$1,FALSE))/100</f>
        <v>8.4914031737825399E-2</v>
      </c>
      <c r="AJ18" s="119">
        <f>(VLOOKUP($A18,'ADR Raw Data'!$B$6:$BE$43,'ADR Raw Data'!U$1,FALSE))/100</f>
        <v>3.9998508424856596E-2</v>
      </c>
      <c r="AK18" s="119">
        <f>(VLOOKUP($A18,'ADR Raw Data'!$B$6:$BE$43,'ADR Raw Data'!V$1,FALSE))/100</f>
        <v>9.0959008499943206E-2</v>
      </c>
      <c r="AL18" s="119">
        <f>(VLOOKUP($A18,'ADR Raw Data'!$B$6:$BE$43,'ADR Raw Data'!W$1,FALSE))/100</f>
        <v>0.129164478833181</v>
      </c>
      <c r="AM18" s="119">
        <f>(VLOOKUP($A18,'ADR Raw Data'!$B$6:$BE$43,'ADR Raw Data'!X$1,FALSE))/100</f>
        <v>6.7781485050116497E-2</v>
      </c>
      <c r="AN18" s="130">
        <f>(VLOOKUP($A18,'ADR Raw Data'!$B$6:$BE$43,'ADR Raw Data'!Y$1,FALSE))/100</f>
        <v>8.3953165644403388E-2</v>
      </c>
      <c r="AO18" s="119">
        <f>(VLOOKUP($A18,'ADR Raw Data'!$B$6:$BE$43,'ADR Raw Data'!AA$1,FALSE))/100</f>
        <v>8.2292977019773506E-2</v>
      </c>
      <c r="AP18" s="119">
        <f>(VLOOKUP($A18,'ADR Raw Data'!$B$6:$BE$43,'ADR Raw Data'!AB$1,FALSE))/100</f>
        <v>5.3678349991370194E-2</v>
      </c>
      <c r="AQ18" s="130">
        <f>(VLOOKUP($A18,'ADR Raw Data'!$B$6:$BE$43,'ADR Raw Data'!AC$1,FALSE))/100</f>
        <v>6.7729684998038497E-2</v>
      </c>
      <c r="AR18" s="131">
        <f>(VLOOKUP($A18,'ADR Raw Data'!$B$6:$BE$43,'ADR Raw Data'!AE$1,FALSE))/100</f>
        <v>8.2990809420711298E-2</v>
      </c>
      <c r="AS18" s="40"/>
      <c r="AT18" s="49">
        <f>VLOOKUP($A18,'RevPAR Raw Data'!$B$6:$BE$43,'RevPAR Raw Data'!G$1,FALSE)</f>
        <v>68.595198713530806</v>
      </c>
      <c r="AU18" s="50">
        <f>VLOOKUP($A18,'RevPAR Raw Data'!$B$6:$BE$43,'RevPAR Raw Data'!H$1,FALSE)</f>
        <v>118.05084539398101</v>
      </c>
      <c r="AV18" s="50">
        <f>VLOOKUP($A18,'RevPAR Raw Data'!$B$6:$BE$43,'RevPAR Raw Data'!I$1,FALSE)</f>
        <v>150.53486101539099</v>
      </c>
      <c r="AW18" s="50">
        <f>VLOOKUP($A18,'RevPAR Raw Data'!$B$6:$BE$43,'RevPAR Raw Data'!J$1,FALSE)</f>
        <v>137.94689754192501</v>
      </c>
      <c r="AX18" s="50">
        <f>VLOOKUP($A18,'RevPAR Raw Data'!$B$6:$BE$43,'RevPAR Raw Data'!K$1,FALSE)</f>
        <v>88.471858488398794</v>
      </c>
      <c r="AY18" s="51">
        <f>VLOOKUP($A18,'RevPAR Raw Data'!$B$6:$BE$43,'RevPAR Raw Data'!L$1,FALSE)</f>
        <v>112.719932230645</v>
      </c>
      <c r="AZ18" s="50">
        <f>VLOOKUP($A18,'RevPAR Raw Data'!$B$6:$BE$43,'RevPAR Raw Data'!N$1,FALSE)</f>
        <v>63.066322076728603</v>
      </c>
      <c r="BA18" s="50">
        <f>VLOOKUP($A18,'RevPAR Raw Data'!$B$6:$BE$43,'RevPAR Raw Data'!O$1,FALSE)</f>
        <v>63.613113944406102</v>
      </c>
      <c r="BB18" s="51">
        <f>VLOOKUP($A18,'RevPAR Raw Data'!$B$6:$BE$43,'RevPAR Raw Data'!P$1,FALSE)</f>
        <v>63.339718010567402</v>
      </c>
      <c r="BC18" s="52">
        <f>VLOOKUP($A18,'RevPAR Raw Data'!$B$6:$BE$43,'RevPAR Raw Data'!R$1,FALSE)</f>
        <v>98.611299596337503</v>
      </c>
      <c r="BE18" s="129">
        <f>(VLOOKUP($A18,'RevPAR Raw Data'!$B$6:$BE$43,'RevPAR Raw Data'!T$1,FALSE))/100</f>
        <v>0.17586906283659701</v>
      </c>
      <c r="BF18" s="119">
        <f>(VLOOKUP($A18,'RevPAR Raw Data'!$B$6:$BE$43,'RevPAR Raw Data'!U$1,FALSE))/100</f>
        <v>7.9214317569529596E-2</v>
      </c>
      <c r="BG18" s="119">
        <f>(VLOOKUP($A18,'RevPAR Raw Data'!$B$6:$BE$43,'RevPAR Raw Data'!V$1,FALSE))/100</f>
        <v>0.169050364485437</v>
      </c>
      <c r="BH18" s="119">
        <f>(VLOOKUP($A18,'RevPAR Raw Data'!$B$6:$BE$43,'RevPAR Raw Data'!W$1,FALSE))/100</f>
        <v>0.205509783339235</v>
      </c>
      <c r="BI18" s="119">
        <f>(VLOOKUP($A18,'RevPAR Raw Data'!$B$6:$BE$43,'RevPAR Raw Data'!X$1,FALSE))/100</f>
        <v>0.118361909408815</v>
      </c>
      <c r="BJ18" s="130">
        <f>(VLOOKUP($A18,'RevPAR Raw Data'!$B$6:$BE$43,'RevPAR Raw Data'!Y$1,FALSE))/100</f>
        <v>0.149626922522207</v>
      </c>
      <c r="BK18" s="119">
        <f>(VLOOKUP($A18,'RevPAR Raw Data'!$B$6:$BE$43,'RevPAR Raw Data'!AA$1,FALSE))/100</f>
        <v>0.10898187863397499</v>
      </c>
      <c r="BL18" s="119">
        <f>(VLOOKUP($A18,'RevPAR Raw Data'!$B$6:$BE$43,'RevPAR Raw Data'!AB$1,FALSE))/100</f>
        <v>4.6783453875252394E-2</v>
      </c>
      <c r="BM18" s="130">
        <f>(VLOOKUP($A18,'RevPAR Raw Data'!$B$6:$BE$43,'RevPAR Raw Data'!AC$1,FALSE))/100</f>
        <v>7.6851281274669003E-2</v>
      </c>
      <c r="BN18" s="131">
        <f>(VLOOKUP($A18,'RevPAR Raw Data'!$B$6:$BE$43,'RevPAR Raw Data'!AE$1,FALSE))/100</f>
        <v>0.134573232631548</v>
      </c>
    </row>
    <row r="19" spans="1:66" x14ac:dyDescent="0.25">
      <c r="A19" s="59" t="s">
        <v>24</v>
      </c>
      <c r="B19" s="118">
        <f>(VLOOKUP($A19,'Occupancy Raw Data'!$B$8:$BE$45,'Occupancy Raw Data'!G$3,FALSE))/100</f>
        <v>0.40488684814693299</v>
      </c>
      <c r="C19" s="115">
        <f>(VLOOKUP($A19,'Occupancy Raw Data'!$B$8:$BE$45,'Occupancy Raw Data'!H$3,FALSE))/100</f>
        <v>0.59626106920301702</v>
      </c>
      <c r="D19" s="115">
        <f>(VLOOKUP($A19,'Occupancy Raw Data'!$B$8:$BE$45,'Occupancy Raw Data'!I$3,FALSE))/100</f>
        <v>0.65677271236470902</v>
      </c>
      <c r="E19" s="115">
        <f>(VLOOKUP($A19,'Occupancy Raw Data'!$B$8:$BE$45,'Occupancy Raw Data'!J$3,FALSE))/100</f>
        <v>0.64053788127254807</v>
      </c>
      <c r="F19" s="115">
        <f>(VLOOKUP($A19,'Occupancy Raw Data'!$B$8:$BE$45,'Occupancy Raw Data'!K$3,FALSE))/100</f>
        <v>0.54493276484093101</v>
      </c>
      <c r="G19" s="116">
        <f>(VLOOKUP($A19,'Occupancy Raw Data'!$B$8:$BE$45,'Occupancy Raw Data'!L$3,FALSE))/100</f>
        <v>0.56867825516562798</v>
      </c>
      <c r="H19" s="119">
        <f>(VLOOKUP($A19,'Occupancy Raw Data'!$B$8:$BE$45,'Occupancy Raw Data'!N$3,FALSE))/100</f>
        <v>0.50065595277139996</v>
      </c>
      <c r="I19" s="119">
        <f>(VLOOKUP($A19,'Occupancy Raw Data'!$B$8:$BE$45,'Occupancy Raw Data'!O$3,FALSE))/100</f>
        <v>0.51803870121351203</v>
      </c>
      <c r="J19" s="116">
        <f>(VLOOKUP($A19,'Occupancy Raw Data'!$B$8:$BE$45,'Occupancy Raw Data'!P$3,FALSE))/100</f>
        <v>0.509347326992456</v>
      </c>
      <c r="K19" s="117">
        <f>(VLOOKUP($A19,'Occupancy Raw Data'!$B$8:$BE$45,'Occupancy Raw Data'!R$3,FALSE))/100</f>
        <v>0.55172656140186394</v>
      </c>
      <c r="M19" s="129">
        <f>(VLOOKUP($A19,'Occupancy Raw Data'!$B$8:$BE$45,'Occupancy Raw Data'!T$3,FALSE))/100</f>
        <v>-1.5022480483316001E-2</v>
      </c>
      <c r="N19" s="119">
        <f>(VLOOKUP($A19,'Occupancy Raw Data'!$B$8:$BE$45,'Occupancy Raw Data'!U$3,FALSE))/100</f>
        <v>6.4179729526763693E-2</v>
      </c>
      <c r="O19" s="119">
        <f>(VLOOKUP($A19,'Occupancy Raw Data'!$B$8:$BE$45,'Occupancy Raw Data'!V$3,FALSE))/100</f>
        <v>7.8328330268871899E-2</v>
      </c>
      <c r="P19" s="119">
        <f>(VLOOKUP($A19,'Occupancy Raw Data'!$B$8:$BE$45,'Occupancy Raw Data'!W$3,FALSE))/100</f>
        <v>7.3889435516198296E-2</v>
      </c>
      <c r="Q19" s="119">
        <f>(VLOOKUP($A19,'Occupancy Raw Data'!$B$8:$BE$45,'Occupancy Raw Data'!X$3,FALSE))/100</f>
        <v>1.5888995101565599E-2</v>
      </c>
      <c r="R19" s="130">
        <f>(VLOOKUP($A19,'Occupancy Raw Data'!$B$8:$BE$45,'Occupancy Raw Data'!Y$3,FALSE))/100</f>
        <v>4.7944278788116801E-2</v>
      </c>
      <c r="S19" s="119">
        <f>(VLOOKUP($A19,'Occupancy Raw Data'!$B$8:$BE$45,'Occupancy Raw Data'!AA$3,FALSE))/100</f>
        <v>2.6336305731643098E-2</v>
      </c>
      <c r="T19" s="119">
        <f>(VLOOKUP($A19,'Occupancy Raw Data'!$B$8:$BE$45,'Occupancy Raw Data'!AB$3,FALSE))/100</f>
        <v>4.9646718539713398E-2</v>
      </c>
      <c r="U19" s="130">
        <f>(VLOOKUP($A19,'Occupancy Raw Data'!$B$8:$BE$45,'Occupancy Raw Data'!AC$3,FALSE))/100</f>
        <v>3.80595348510595E-2</v>
      </c>
      <c r="V19" s="131">
        <f>(VLOOKUP($A19,'Occupancy Raw Data'!$B$8:$BE$45,'Occupancy Raw Data'!AE$3,FALSE))/100</f>
        <v>4.5318766812276E-2</v>
      </c>
      <c r="X19" s="49">
        <f>VLOOKUP($A19,'ADR Raw Data'!$B$6:$BE$43,'ADR Raw Data'!G$1,FALSE)</f>
        <v>118.38663831510701</v>
      </c>
      <c r="Y19" s="50">
        <f>VLOOKUP($A19,'ADR Raw Data'!$B$6:$BE$43,'ADR Raw Data'!H$1,FALSE)</f>
        <v>130.44435093509301</v>
      </c>
      <c r="Z19" s="50">
        <f>VLOOKUP($A19,'ADR Raw Data'!$B$6:$BE$43,'ADR Raw Data'!I$1,FALSE)</f>
        <v>135.99127091136</v>
      </c>
      <c r="AA19" s="50">
        <f>VLOOKUP($A19,'ADR Raw Data'!$B$6:$BE$43,'ADR Raw Data'!J$1,FALSE)</f>
        <v>137.728853046594</v>
      </c>
      <c r="AB19" s="50">
        <f>VLOOKUP($A19,'ADR Raw Data'!$B$6:$BE$43,'ADR Raw Data'!K$1,FALSE)</f>
        <v>130.98102919049001</v>
      </c>
      <c r="AC19" s="51">
        <f>VLOOKUP($A19,'ADR Raw Data'!$B$6:$BE$43,'ADR Raw Data'!L$1,FALSE)</f>
        <v>131.752475344598</v>
      </c>
      <c r="AD19" s="50">
        <f>VLOOKUP($A19,'ADR Raw Data'!$B$6:$BE$43,'ADR Raw Data'!N$1,FALSE)</f>
        <v>129.43841794955699</v>
      </c>
      <c r="AE19" s="50">
        <f>VLOOKUP($A19,'ADR Raw Data'!$B$6:$BE$43,'ADR Raw Data'!O$1,FALSE)</f>
        <v>138.59592909148401</v>
      </c>
      <c r="AF19" s="51">
        <f>VLOOKUP($A19,'ADR Raw Data'!$B$6:$BE$43,'ADR Raw Data'!P$1,FALSE)</f>
        <v>134.09530424983899</v>
      </c>
      <c r="AG19" s="52">
        <f>VLOOKUP($A19,'ADR Raw Data'!$B$6:$BE$43,'ADR Raw Data'!R$1,FALSE)</f>
        <v>132.370438622563</v>
      </c>
      <c r="AI19" s="129">
        <f>(VLOOKUP($A19,'ADR Raw Data'!$B$6:$BE$43,'ADR Raw Data'!T$1,FALSE))/100</f>
        <v>2.7139351965889201E-2</v>
      </c>
      <c r="AJ19" s="119">
        <f>(VLOOKUP($A19,'ADR Raw Data'!$B$6:$BE$43,'ADR Raw Data'!U$1,FALSE))/100</f>
        <v>3.3176214451743798E-2</v>
      </c>
      <c r="AK19" s="119">
        <f>(VLOOKUP($A19,'ADR Raw Data'!$B$6:$BE$43,'ADR Raw Data'!V$1,FALSE))/100</f>
        <v>2.4995363827605799E-2</v>
      </c>
      <c r="AL19" s="119">
        <f>(VLOOKUP($A19,'ADR Raw Data'!$B$6:$BE$43,'ADR Raw Data'!W$1,FALSE))/100</f>
        <v>7.2703644914946505E-2</v>
      </c>
      <c r="AM19" s="119">
        <f>(VLOOKUP($A19,'ADR Raw Data'!$B$6:$BE$43,'ADR Raw Data'!X$1,FALSE))/100</f>
        <v>1.13710002660078E-2</v>
      </c>
      <c r="AN19" s="130">
        <f>(VLOOKUP($A19,'ADR Raw Data'!$B$6:$BE$43,'ADR Raw Data'!Y$1,FALSE))/100</f>
        <v>3.6248161166886401E-2</v>
      </c>
      <c r="AO19" s="119">
        <f>(VLOOKUP($A19,'ADR Raw Data'!$B$6:$BE$43,'ADR Raw Data'!AA$1,FALSE))/100</f>
        <v>-7.6044650876644099E-4</v>
      </c>
      <c r="AP19" s="119">
        <f>(VLOOKUP($A19,'ADR Raw Data'!$B$6:$BE$43,'ADR Raw Data'!AB$1,FALSE))/100</f>
        <v>1.81397112980251E-2</v>
      </c>
      <c r="AQ19" s="130">
        <f>(VLOOKUP($A19,'ADR Raw Data'!$B$6:$BE$43,'ADR Raw Data'!AC$1,FALSE))/100</f>
        <v>9.3661094943196903E-3</v>
      </c>
      <c r="AR19" s="131">
        <f>(VLOOKUP($A19,'ADR Raw Data'!$B$6:$BE$43,'ADR Raw Data'!AE$1,FALSE))/100</f>
        <v>2.88417564514174E-2</v>
      </c>
      <c r="AS19" s="40"/>
      <c r="AT19" s="49">
        <f>VLOOKUP($A19,'RevPAR Raw Data'!$B$6:$BE$43,'RevPAR Raw Data'!G$1,FALSE)</f>
        <v>47.9331928501147</v>
      </c>
      <c r="AU19" s="50">
        <f>VLOOKUP($A19,'RevPAR Raw Data'!$B$6:$BE$43,'RevPAR Raw Data'!H$1,FALSE)</f>
        <v>77.778888160052404</v>
      </c>
      <c r="AV19" s="50">
        <f>VLOOKUP($A19,'RevPAR Raw Data'!$B$6:$BE$43,'RevPAR Raw Data'!I$1,FALSE)</f>
        <v>89.315355854378396</v>
      </c>
      <c r="AW19" s="50">
        <f>VLOOKUP($A19,'RevPAR Raw Data'!$B$6:$BE$43,'RevPAR Raw Data'!J$1,FALSE)</f>
        <v>88.220547720564099</v>
      </c>
      <c r="AX19" s="50">
        <f>VLOOKUP($A19,'RevPAR Raw Data'!$B$6:$BE$43,'RevPAR Raw Data'!K$1,FALSE)</f>
        <v>71.375854378484703</v>
      </c>
      <c r="AY19" s="51">
        <f>VLOOKUP($A19,'RevPAR Raw Data'!$B$6:$BE$43,'RevPAR Raw Data'!L$1,FALSE)</f>
        <v>74.924767792718896</v>
      </c>
      <c r="AZ19" s="50">
        <f>VLOOKUP($A19,'RevPAR Raw Data'!$B$6:$BE$43,'RevPAR Raw Data'!N$1,FALSE)</f>
        <v>64.804114463758594</v>
      </c>
      <c r="BA19" s="50">
        <f>VLOOKUP($A19,'RevPAR Raw Data'!$B$6:$BE$43,'RevPAR Raw Data'!O$1,FALSE)</f>
        <v>71.798055100032698</v>
      </c>
      <c r="BB19" s="51">
        <f>VLOOKUP($A19,'RevPAR Raw Data'!$B$6:$BE$43,'RevPAR Raw Data'!P$1,FALSE)</f>
        <v>68.301084781895696</v>
      </c>
      <c r="BC19" s="52">
        <f>VLOOKUP($A19,'RevPAR Raw Data'!$B$6:$BE$43,'RevPAR Raw Data'!R$1,FALSE)</f>
        <v>73.0322869324837</v>
      </c>
      <c r="BE19" s="129">
        <f>(VLOOKUP($A19,'RevPAR Raw Data'!$B$6:$BE$43,'RevPAR Raw Data'!T$1,FALSE))/100</f>
        <v>1.17091710973358E-2</v>
      </c>
      <c r="BF19" s="119">
        <f>(VLOOKUP($A19,'RevPAR Raw Data'!$B$6:$BE$43,'RevPAR Raw Data'!U$1,FALSE))/100</f>
        <v>9.9485184448742409E-2</v>
      </c>
      <c r="BG19" s="119">
        <f>(VLOOKUP($A19,'RevPAR Raw Data'!$B$6:$BE$43,'RevPAR Raw Data'!V$1,FALSE))/100</f>
        <v>0.105281539209557</v>
      </c>
      <c r="BH19" s="119">
        <f>(VLOOKUP($A19,'RevPAR Raw Data'!$B$6:$BE$43,'RevPAR Raw Data'!W$1,FALSE))/100</f>
        <v>0.15196511171388</v>
      </c>
      <c r="BI19" s="119">
        <f>(VLOOKUP($A19,'RevPAR Raw Data'!$B$6:$BE$43,'RevPAR Raw Data'!X$1,FALSE))/100</f>
        <v>2.7440669135100001E-2</v>
      </c>
      <c r="BJ19" s="130">
        <f>(VLOOKUP($A19,'RevPAR Raw Data'!$B$6:$BE$43,'RevPAR Raw Data'!Y$1,FALSE))/100</f>
        <v>8.593033189954509E-2</v>
      </c>
      <c r="BK19" s="119">
        <f>(VLOOKUP($A19,'RevPAR Raw Data'!$B$6:$BE$43,'RevPAR Raw Data'!AA$1,FALSE))/100</f>
        <v>2.5555831871129201E-2</v>
      </c>
      <c r="BL19" s="119">
        <f>(VLOOKUP($A19,'RevPAR Raw Data'!$B$6:$BE$43,'RevPAR Raw Data'!AB$1,FALSE))/100</f>
        <v>6.8687006978943199E-2</v>
      </c>
      <c r="BM19" s="130">
        <f>(VLOOKUP($A19,'RevPAR Raw Data'!$B$6:$BE$43,'RevPAR Raw Data'!AC$1,FALSE))/100</f>
        <v>4.7782114116097001E-2</v>
      </c>
      <c r="BN19" s="131">
        <f>(VLOOKUP($A19,'RevPAR Raw Data'!$B$6:$BE$43,'RevPAR Raw Data'!AE$1,FALSE))/100</f>
        <v>7.5467596098771697E-2</v>
      </c>
    </row>
    <row r="20" spans="1:66" x14ac:dyDescent="0.25">
      <c r="A20" s="59" t="s">
        <v>27</v>
      </c>
      <c r="B20" s="118">
        <f>(VLOOKUP($A20,'Occupancy Raw Data'!$B$8:$BE$45,'Occupancy Raw Data'!G$3,FALSE))/100</f>
        <v>0.42754504255554304</v>
      </c>
      <c r="C20" s="115">
        <f>(VLOOKUP($A20,'Occupancy Raw Data'!$B$8:$BE$45,'Occupancy Raw Data'!H$3,FALSE))/100</f>
        <v>0.52437272023875303</v>
      </c>
      <c r="D20" s="115">
        <f>(VLOOKUP($A20,'Occupancy Raw Data'!$B$8:$BE$45,'Occupancy Raw Data'!I$3,FALSE))/100</f>
        <v>0.55786448546479395</v>
      </c>
      <c r="E20" s="115">
        <f>(VLOOKUP($A20,'Occupancy Raw Data'!$B$8:$BE$45,'Occupancy Raw Data'!J$3,FALSE))/100</f>
        <v>0.57068641538631504</v>
      </c>
      <c r="F20" s="115">
        <f>(VLOOKUP($A20,'Occupancy Raw Data'!$B$8:$BE$45,'Occupancy Raw Data'!K$3,FALSE))/100</f>
        <v>0.54526362330054101</v>
      </c>
      <c r="G20" s="116">
        <f>(VLOOKUP($A20,'Occupancy Raw Data'!$B$8:$BE$45,'Occupancy Raw Data'!L$3,FALSE))/100</f>
        <v>0.52514645738918897</v>
      </c>
      <c r="H20" s="119">
        <f>(VLOOKUP($A20,'Occupancy Raw Data'!$B$8:$BE$45,'Occupancy Raw Data'!N$3,FALSE))/100</f>
        <v>0.54349508124239998</v>
      </c>
      <c r="I20" s="119">
        <f>(VLOOKUP($A20,'Occupancy Raw Data'!$B$8:$BE$45,'Occupancy Raw Data'!O$3,FALSE))/100</f>
        <v>0.53222062562175299</v>
      </c>
      <c r="J20" s="116">
        <f>(VLOOKUP($A20,'Occupancy Raw Data'!$B$8:$BE$45,'Occupancy Raw Data'!P$3,FALSE))/100</f>
        <v>0.53785785343207604</v>
      </c>
      <c r="K20" s="117">
        <f>(VLOOKUP($A20,'Occupancy Raw Data'!$B$8:$BE$45,'Occupancy Raw Data'!R$3,FALSE))/100</f>
        <v>0.52877828483001399</v>
      </c>
      <c r="M20" s="129">
        <f>(VLOOKUP($A20,'Occupancy Raw Data'!$B$8:$BE$45,'Occupancy Raw Data'!T$3,FALSE))/100</f>
        <v>1.51048403148012E-2</v>
      </c>
      <c r="N20" s="119">
        <f>(VLOOKUP($A20,'Occupancy Raw Data'!$B$8:$BE$45,'Occupancy Raw Data'!U$3,FALSE))/100</f>
        <v>7.6063137315725809E-2</v>
      </c>
      <c r="O20" s="119">
        <f>(VLOOKUP($A20,'Occupancy Raw Data'!$B$8:$BE$45,'Occupancy Raw Data'!V$3,FALSE))/100</f>
        <v>2.2852203377646298E-2</v>
      </c>
      <c r="P20" s="119">
        <f>(VLOOKUP($A20,'Occupancy Raw Data'!$B$8:$BE$45,'Occupancy Raw Data'!W$3,FALSE))/100</f>
        <v>-2.77321963575318E-2</v>
      </c>
      <c r="Q20" s="119">
        <f>(VLOOKUP($A20,'Occupancy Raw Data'!$B$8:$BE$45,'Occupancy Raw Data'!X$3,FALSE))/100</f>
        <v>1.5132474331124799E-2</v>
      </c>
      <c r="R20" s="130">
        <f>(VLOOKUP($A20,'Occupancy Raw Data'!$B$8:$BE$45,'Occupancy Raw Data'!Y$3,FALSE))/100</f>
        <v>1.85190646335932E-2</v>
      </c>
      <c r="S20" s="119">
        <f>(VLOOKUP($A20,'Occupancy Raw Data'!$B$8:$BE$45,'Occupancy Raw Data'!AA$3,FALSE))/100</f>
        <v>1.7206595147379499E-2</v>
      </c>
      <c r="T20" s="119">
        <f>(VLOOKUP($A20,'Occupancy Raw Data'!$B$8:$BE$45,'Occupancy Raw Data'!AB$3,FALSE))/100</f>
        <v>-1.56417387222916E-2</v>
      </c>
      <c r="U20" s="130">
        <f>(VLOOKUP($A20,'Occupancy Raw Data'!$B$8:$BE$45,'Occupancy Raw Data'!AC$3,FALSE))/100</f>
        <v>6.8500894469673401E-4</v>
      </c>
      <c r="V20" s="131">
        <f>(VLOOKUP($A20,'Occupancy Raw Data'!$B$8:$BE$45,'Occupancy Raw Data'!AE$3,FALSE))/100</f>
        <v>1.32709396379015E-2</v>
      </c>
      <c r="X20" s="49">
        <f>VLOOKUP($A20,'ADR Raw Data'!$B$6:$BE$43,'ADR Raw Data'!G$1,FALSE)</f>
        <v>89.033115305067199</v>
      </c>
      <c r="Y20" s="50">
        <f>VLOOKUP($A20,'ADR Raw Data'!$B$6:$BE$43,'ADR Raw Data'!H$1,FALSE)</f>
        <v>91.659158937605298</v>
      </c>
      <c r="Z20" s="50">
        <f>VLOOKUP($A20,'ADR Raw Data'!$B$6:$BE$43,'ADR Raw Data'!I$1,FALSE)</f>
        <v>93.683370319001298</v>
      </c>
      <c r="AA20" s="50">
        <f>VLOOKUP($A20,'ADR Raw Data'!$B$6:$BE$43,'ADR Raw Data'!J$1,FALSE)</f>
        <v>94.054342436567794</v>
      </c>
      <c r="AB20" s="50">
        <f>VLOOKUP($A20,'ADR Raw Data'!$B$6:$BE$43,'ADR Raw Data'!K$1,FALSE)</f>
        <v>93.021191972430501</v>
      </c>
      <c r="AC20" s="51">
        <f>VLOOKUP($A20,'ADR Raw Data'!$B$6:$BE$43,'ADR Raw Data'!L$1,FALSE)</f>
        <v>92.465048200378803</v>
      </c>
      <c r="AD20" s="50">
        <f>VLOOKUP($A20,'ADR Raw Data'!$B$6:$BE$43,'ADR Raw Data'!N$1,FALSE)</f>
        <v>94.277246288387204</v>
      </c>
      <c r="AE20" s="50">
        <f>VLOOKUP($A20,'ADR Raw Data'!$B$6:$BE$43,'ADR Raw Data'!O$1,FALSE)</f>
        <v>92.907671858774606</v>
      </c>
      <c r="AF20" s="51">
        <f>VLOOKUP($A20,'ADR Raw Data'!$B$6:$BE$43,'ADR Raw Data'!P$1,FALSE)</f>
        <v>93.599636251541298</v>
      </c>
      <c r="AG20" s="52">
        <f>VLOOKUP($A20,'ADR Raw Data'!$B$6:$BE$43,'ADR Raw Data'!R$1,FALSE)</f>
        <v>92.794782452892093</v>
      </c>
      <c r="AI20" s="129">
        <f>(VLOOKUP($A20,'ADR Raw Data'!$B$6:$BE$43,'ADR Raw Data'!T$1,FALSE))/100</f>
        <v>1.9386416456541301E-2</v>
      </c>
      <c r="AJ20" s="119">
        <f>(VLOOKUP($A20,'ADR Raw Data'!$B$6:$BE$43,'ADR Raw Data'!U$1,FALSE))/100</f>
        <v>1.5883452138114099E-2</v>
      </c>
      <c r="AK20" s="119">
        <f>(VLOOKUP($A20,'ADR Raw Data'!$B$6:$BE$43,'ADR Raw Data'!V$1,FALSE))/100</f>
        <v>1.5872140645855799E-2</v>
      </c>
      <c r="AL20" s="119">
        <f>(VLOOKUP($A20,'ADR Raw Data'!$B$6:$BE$43,'ADR Raw Data'!W$1,FALSE))/100</f>
        <v>2.4999237630795E-2</v>
      </c>
      <c r="AM20" s="119">
        <f>(VLOOKUP($A20,'ADR Raw Data'!$B$6:$BE$43,'ADR Raw Data'!X$1,FALSE))/100</f>
        <v>1.1797713440643899E-2</v>
      </c>
      <c r="AN20" s="130">
        <f>(VLOOKUP($A20,'ADR Raw Data'!$B$6:$BE$43,'ADR Raw Data'!Y$1,FALSE))/100</f>
        <v>1.74184317902615E-2</v>
      </c>
      <c r="AO20" s="119">
        <f>(VLOOKUP($A20,'ADR Raw Data'!$B$6:$BE$43,'ADR Raw Data'!AA$1,FALSE))/100</f>
        <v>-7.6355664956483608E-3</v>
      </c>
      <c r="AP20" s="119">
        <f>(VLOOKUP($A20,'ADR Raw Data'!$B$6:$BE$43,'ADR Raw Data'!AB$1,FALSE))/100</f>
        <v>-2.0595403006344899E-2</v>
      </c>
      <c r="AQ20" s="130">
        <f>(VLOOKUP($A20,'ADR Raw Data'!$B$6:$BE$43,'ADR Raw Data'!AC$1,FALSE))/100</f>
        <v>-1.40307088503823E-2</v>
      </c>
      <c r="AR20" s="131">
        <f>(VLOOKUP($A20,'ADR Raw Data'!$B$6:$BE$43,'ADR Raw Data'!AE$1,FALSE))/100</f>
        <v>7.8314221984093508E-3</v>
      </c>
      <c r="AS20" s="40"/>
      <c r="AT20" s="49">
        <f>VLOOKUP($A20,'RevPAR Raw Data'!$B$6:$BE$43,'RevPAR Raw Data'!G$1,FALSE)</f>
        <v>38.065667071957499</v>
      </c>
      <c r="AU20" s="50">
        <f>VLOOKUP($A20,'RevPAR Raw Data'!$B$6:$BE$43,'RevPAR Raw Data'!H$1,FALSE)</f>
        <v>48.063562506908298</v>
      </c>
      <c r="AV20" s="50">
        <f>VLOOKUP($A20,'RevPAR Raw Data'!$B$6:$BE$43,'RevPAR Raw Data'!I$1,FALSE)</f>
        <v>52.262625179617501</v>
      </c>
      <c r="AW20" s="50">
        <f>VLOOKUP($A20,'RevPAR Raw Data'!$B$6:$BE$43,'RevPAR Raw Data'!J$1,FALSE)</f>
        <v>53.675535536641902</v>
      </c>
      <c r="AX20" s="50">
        <f>VLOOKUP($A20,'RevPAR Raw Data'!$B$6:$BE$43,'RevPAR Raw Data'!K$1,FALSE)</f>
        <v>50.721072178622698</v>
      </c>
      <c r="AY20" s="51">
        <f>VLOOKUP($A20,'RevPAR Raw Data'!$B$6:$BE$43,'RevPAR Raw Data'!L$1,FALSE)</f>
        <v>48.557692494749602</v>
      </c>
      <c r="AZ20" s="50">
        <f>VLOOKUP($A20,'RevPAR Raw Data'!$B$6:$BE$43,'RevPAR Raw Data'!N$1,FALSE)</f>
        <v>51.239219630816798</v>
      </c>
      <c r="BA20" s="50">
        <f>VLOOKUP($A20,'RevPAR Raw Data'!$B$6:$BE$43,'RevPAR Raw Data'!O$1,FALSE)</f>
        <v>49.447379241737501</v>
      </c>
      <c r="BB20" s="51">
        <f>VLOOKUP($A20,'RevPAR Raw Data'!$B$6:$BE$43,'RevPAR Raw Data'!P$1,FALSE)</f>
        <v>50.343299436277199</v>
      </c>
      <c r="BC20" s="52">
        <f>VLOOKUP($A20,'RevPAR Raw Data'!$B$6:$BE$43,'RevPAR Raw Data'!R$1,FALSE)</f>
        <v>49.0678659066146</v>
      </c>
      <c r="BE20" s="129">
        <f>(VLOOKUP($A20,'RevPAR Raw Data'!$B$6:$BE$43,'RevPAR Raw Data'!T$1,FALSE))/100</f>
        <v>3.4784085496194897E-2</v>
      </c>
      <c r="BF20" s="119">
        <f>(VLOOKUP($A20,'RevPAR Raw Data'!$B$6:$BE$43,'RevPAR Raw Data'!U$1,FALSE))/100</f>
        <v>9.3154734654869106E-2</v>
      </c>
      <c r="BG20" s="119">
        <f>(VLOOKUP($A20,'RevPAR Raw Data'!$B$6:$BE$43,'RevPAR Raw Data'!V$1,FALSE))/100</f>
        <v>3.9087057409579899E-2</v>
      </c>
      <c r="BH20" s="119">
        <f>(VLOOKUP($A20,'RevPAR Raw Data'!$B$6:$BE$43,'RevPAR Raw Data'!W$1,FALSE))/100</f>
        <v>-3.4262424935025799E-3</v>
      </c>
      <c r="BI20" s="119">
        <f>(VLOOKUP($A20,'RevPAR Raw Data'!$B$6:$BE$43,'RevPAR Raw Data'!X$1,FALSE))/100</f>
        <v>2.7108716367575298E-2</v>
      </c>
      <c r="BJ20" s="130">
        <f>(VLOOKUP($A20,'RevPAR Raw Data'!$B$6:$BE$43,'RevPAR Raw Data'!Y$1,FALSE))/100</f>
        <v>3.6260069487994401E-2</v>
      </c>
      <c r="BK20" s="119">
        <f>(VLOOKUP($A20,'RevPAR Raw Data'!$B$6:$BE$43,'RevPAR Raw Data'!AA$1,FALSE))/100</f>
        <v>9.43964655031964E-3</v>
      </c>
      <c r="BL20" s="119">
        <f>(VLOOKUP($A20,'RevPAR Raw Data'!$B$6:$BE$43,'RevPAR Raw Data'!AB$1,FALSE))/100</f>
        <v>-3.5914993815930898E-2</v>
      </c>
      <c r="BM20" s="130">
        <f>(VLOOKUP($A20,'RevPAR Raw Data'!$B$6:$BE$43,'RevPAR Raw Data'!AC$1,FALSE))/100</f>
        <v>-1.3355311066748501E-2</v>
      </c>
      <c r="BN20" s="131">
        <f>(VLOOKUP($A20,'RevPAR Raw Data'!$B$6:$BE$43,'RevPAR Raw Data'!AE$1,FALSE))/100</f>
        <v>2.1206292167584899E-2</v>
      </c>
    </row>
    <row r="21" spans="1:66" x14ac:dyDescent="0.25">
      <c r="A21" s="59" t="s">
        <v>90</v>
      </c>
      <c r="B21" s="118">
        <f>(VLOOKUP($A21,'Occupancy Raw Data'!$B$8:$BE$45,'Occupancy Raw Data'!G$3,FALSE))/100</f>
        <v>0.46017944685967899</v>
      </c>
      <c r="C21" s="115">
        <f>(VLOOKUP($A21,'Occupancy Raw Data'!$B$8:$BE$45,'Occupancy Raw Data'!H$3,FALSE))/100</f>
        <v>0.67301822218111096</v>
      </c>
      <c r="D21" s="115">
        <f>(VLOOKUP($A21,'Occupancy Raw Data'!$B$8:$BE$45,'Occupancy Raw Data'!I$3,FALSE))/100</f>
        <v>0.78133382665803297</v>
      </c>
      <c r="E21" s="115">
        <f>(VLOOKUP($A21,'Occupancy Raw Data'!$B$8:$BE$45,'Occupancy Raw Data'!J$3,FALSE))/100</f>
        <v>0.766349088890944</v>
      </c>
      <c r="F21" s="115">
        <f>(VLOOKUP($A21,'Occupancy Raw Data'!$B$8:$BE$45,'Occupancy Raw Data'!K$3,FALSE))/100</f>
        <v>0.625474054204051</v>
      </c>
      <c r="G21" s="116">
        <f>(VLOOKUP($A21,'Occupancy Raw Data'!$B$8:$BE$45,'Occupancy Raw Data'!L$3,FALSE))/100</f>
        <v>0.66127092775876406</v>
      </c>
      <c r="H21" s="119">
        <f>(VLOOKUP($A21,'Occupancy Raw Data'!$B$8:$BE$45,'Occupancy Raw Data'!N$3,FALSE))/100</f>
        <v>0.49773378965867998</v>
      </c>
      <c r="I21" s="119">
        <f>(VLOOKUP($A21,'Occupancy Raw Data'!$B$8:$BE$45,'Occupancy Raw Data'!O$3,FALSE))/100</f>
        <v>0.498103783183794</v>
      </c>
      <c r="J21" s="116">
        <f>(VLOOKUP($A21,'Occupancy Raw Data'!$B$8:$BE$45,'Occupancy Raw Data'!P$3,FALSE))/100</f>
        <v>0.49791878642123699</v>
      </c>
      <c r="K21" s="117">
        <f>(VLOOKUP($A21,'Occupancy Raw Data'!$B$8:$BE$45,'Occupancy Raw Data'!R$3,FALSE))/100</f>
        <v>0.61459888737661306</v>
      </c>
      <c r="M21" s="129">
        <f>(VLOOKUP($A21,'Occupancy Raw Data'!$B$8:$BE$45,'Occupancy Raw Data'!T$3,FALSE))/100</f>
        <v>-2.1341188461822397E-2</v>
      </c>
      <c r="N21" s="119">
        <f>(VLOOKUP($A21,'Occupancy Raw Data'!$B$8:$BE$45,'Occupancy Raw Data'!U$3,FALSE))/100</f>
        <v>4.4143943816523999E-2</v>
      </c>
      <c r="O21" s="119">
        <f>(VLOOKUP($A21,'Occupancy Raw Data'!$B$8:$BE$45,'Occupancy Raw Data'!V$3,FALSE))/100</f>
        <v>0.10059075369174</v>
      </c>
      <c r="P21" s="119">
        <f>(VLOOKUP($A21,'Occupancy Raw Data'!$B$8:$BE$45,'Occupancy Raw Data'!W$3,FALSE))/100</f>
        <v>9.2327216750721405E-2</v>
      </c>
      <c r="Q21" s="119">
        <f>(VLOOKUP($A21,'Occupancy Raw Data'!$B$8:$BE$45,'Occupancy Raw Data'!X$3,FALSE))/100</f>
        <v>6.3336152139833901E-2</v>
      </c>
      <c r="R21" s="130">
        <f>(VLOOKUP($A21,'Occupancy Raw Data'!$B$8:$BE$45,'Occupancy Raw Data'!Y$3,FALSE))/100</f>
        <v>6.1602369633127096E-2</v>
      </c>
      <c r="S21" s="119">
        <f>(VLOOKUP($A21,'Occupancy Raw Data'!$B$8:$BE$45,'Occupancy Raw Data'!AA$3,FALSE))/100</f>
        <v>1.33467768601419E-2</v>
      </c>
      <c r="T21" s="119">
        <f>(VLOOKUP($A21,'Occupancy Raw Data'!$B$8:$BE$45,'Occupancy Raw Data'!AB$3,FALSE))/100</f>
        <v>-6.7316148788000102E-2</v>
      </c>
      <c r="U21" s="130">
        <f>(VLOOKUP($A21,'Occupancy Raw Data'!$B$8:$BE$45,'Occupancy Raw Data'!AC$3,FALSE))/100</f>
        <v>-2.8671382965824003E-2</v>
      </c>
      <c r="V21" s="131">
        <f>(VLOOKUP($A21,'Occupancy Raw Data'!$B$8:$BE$45,'Occupancy Raw Data'!AE$3,FALSE))/100</f>
        <v>3.9245441100566797E-2</v>
      </c>
      <c r="X21" s="49">
        <f>VLOOKUP($A21,'ADR Raw Data'!$B$6:$BE$43,'ADR Raw Data'!G$1,FALSE)</f>
        <v>112.859537688442</v>
      </c>
      <c r="Y21" s="50">
        <f>VLOOKUP($A21,'ADR Raw Data'!$B$6:$BE$43,'ADR Raw Data'!H$1,FALSE)</f>
        <v>136.38687740516701</v>
      </c>
      <c r="Z21" s="50">
        <f>VLOOKUP($A21,'ADR Raw Data'!$B$6:$BE$43,'ADR Raw Data'!I$1,FALSE)</f>
        <v>144.70699419912299</v>
      </c>
      <c r="AA21" s="50">
        <f>VLOOKUP($A21,'ADR Raw Data'!$B$6:$BE$43,'ADR Raw Data'!J$1,FALSE)</f>
        <v>143.03270971635399</v>
      </c>
      <c r="AB21" s="50">
        <f>VLOOKUP($A21,'ADR Raw Data'!$B$6:$BE$43,'ADR Raw Data'!K$1,FALSE)</f>
        <v>123.127237503697</v>
      </c>
      <c r="AC21" s="51">
        <f>VLOOKUP($A21,'ADR Raw Data'!$B$6:$BE$43,'ADR Raw Data'!L$1,FALSE)</f>
        <v>134.11049041824</v>
      </c>
      <c r="AD21" s="50">
        <f>VLOOKUP($A21,'ADR Raw Data'!$B$6:$BE$43,'ADR Raw Data'!N$1,FALSE)</f>
        <v>103.91235086415099</v>
      </c>
      <c r="AE21" s="50">
        <f>VLOOKUP($A21,'ADR Raw Data'!$B$6:$BE$43,'ADR Raw Data'!O$1,FALSE)</f>
        <v>101.323842154131</v>
      </c>
      <c r="AF21" s="51">
        <f>VLOOKUP($A21,'ADR Raw Data'!$B$6:$BE$43,'ADR Raw Data'!P$1,FALSE)</f>
        <v>102.617615641835</v>
      </c>
      <c r="AG21" s="52">
        <f>VLOOKUP($A21,'ADR Raw Data'!$B$6:$BE$43,'ADR Raw Data'!R$1,FALSE)</f>
        <v>126.820767775364</v>
      </c>
      <c r="AI21" s="129">
        <f>(VLOOKUP($A21,'ADR Raw Data'!$B$6:$BE$43,'ADR Raw Data'!T$1,FALSE))/100</f>
        <v>6.5575658882919205E-2</v>
      </c>
      <c r="AJ21" s="119">
        <f>(VLOOKUP($A21,'ADR Raw Data'!$B$6:$BE$43,'ADR Raw Data'!U$1,FALSE))/100</f>
        <v>6.0406908843330297E-2</v>
      </c>
      <c r="AK21" s="119">
        <f>(VLOOKUP($A21,'ADR Raw Data'!$B$6:$BE$43,'ADR Raw Data'!V$1,FALSE))/100</f>
        <v>7.0195853389731999E-2</v>
      </c>
      <c r="AL21" s="119">
        <f>(VLOOKUP($A21,'ADR Raw Data'!$B$6:$BE$43,'ADR Raw Data'!W$1,FALSE))/100</f>
        <v>9.3680475872530894E-2</v>
      </c>
      <c r="AM21" s="119">
        <f>(VLOOKUP($A21,'ADR Raw Data'!$B$6:$BE$43,'ADR Raw Data'!X$1,FALSE))/100</f>
        <v>6.3171812563075996E-2</v>
      </c>
      <c r="AN21" s="130">
        <f>(VLOOKUP($A21,'ADR Raw Data'!$B$6:$BE$43,'ADR Raw Data'!Y$1,FALSE))/100</f>
        <v>7.4926360039740694E-2</v>
      </c>
      <c r="AO21" s="119">
        <f>(VLOOKUP($A21,'ADR Raw Data'!$B$6:$BE$43,'ADR Raw Data'!AA$1,FALSE))/100</f>
        <v>4.32991836650835E-2</v>
      </c>
      <c r="AP21" s="119">
        <f>(VLOOKUP($A21,'ADR Raw Data'!$B$6:$BE$43,'ADR Raw Data'!AB$1,FALSE))/100</f>
        <v>2.4127920972425502E-2</v>
      </c>
      <c r="AQ21" s="130">
        <f>(VLOOKUP($A21,'ADR Raw Data'!$B$6:$BE$43,'ADR Raw Data'!AC$1,FALSE))/100</f>
        <v>3.38851245568405E-2</v>
      </c>
      <c r="AR21" s="131">
        <f>(VLOOKUP($A21,'ADR Raw Data'!$B$6:$BE$43,'ADR Raw Data'!AE$1,FALSE))/100</f>
        <v>7.0712366353197401E-2</v>
      </c>
      <c r="AS21" s="40"/>
      <c r="AT21" s="49">
        <f>VLOOKUP($A21,'RevPAR Raw Data'!$B$6:$BE$43,'RevPAR Raw Data'!G$1,FALSE)</f>
        <v>51.935639626306497</v>
      </c>
      <c r="AU21" s="50">
        <f>VLOOKUP($A21,'RevPAR Raw Data'!$B$6:$BE$43,'RevPAR Raw Data'!H$1,FALSE)</f>
        <v>91.790853760059093</v>
      </c>
      <c r="AV21" s="50">
        <f>VLOOKUP($A21,'RevPAR Raw Data'!$B$6:$BE$43,'RevPAR Raw Data'!I$1,FALSE)</f>
        <v>113.064469521783</v>
      </c>
      <c r="AW21" s="50">
        <f>VLOOKUP($A21,'RevPAR Raw Data'!$B$6:$BE$43,'RevPAR Raw Data'!J$1,FALSE)</f>
        <v>109.61298677273101</v>
      </c>
      <c r="AX21" s="50">
        <f>VLOOKUP($A21,'RevPAR Raw Data'!$B$6:$BE$43,'RevPAR Raw Data'!K$1,FALSE)</f>
        <v>77.0128924243825</v>
      </c>
      <c r="AY21" s="51">
        <f>VLOOKUP($A21,'RevPAR Raw Data'!$B$6:$BE$43,'RevPAR Raw Data'!L$1,FALSE)</f>
        <v>88.683368421052606</v>
      </c>
      <c r="AZ21" s="50">
        <f>VLOOKUP($A21,'RevPAR Raw Data'!$B$6:$BE$43,'RevPAR Raw Data'!N$1,FALSE)</f>
        <v>51.720688187956704</v>
      </c>
      <c r="BA21" s="50">
        <f>VLOOKUP($A21,'RevPAR Raw Data'!$B$6:$BE$43,'RevPAR Raw Data'!O$1,FALSE)</f>
        <v>50.469789103690601</v>
      </c>
      <c r="BB21" s="51">
        <f>VLOOKUP($A21,'RevPAR Raw Data'!$B$6:$BE$43,'RevPAR Raw Data'!P$1,FALSE)</f>
        <v>51.095238645823599</v>
      </c>
      <c r="BC21" s="52">
        <f>VLOOKUP($A21,'RevPAR Raw Data'!$B$6:$BE$43,'RevPAR Raw Data'!R$1,FALSE)</f>
        <v>77.943902770987194</v>
      </c>
      <c r="BE21" s="129">
        <f>(VLOOKUP($A21,'RevPAR Raw Data'!$B$6:$BE$43,'RevPAR Raw Data'!T$1,FALSE))/100</f>
        <v>4.2835007926368206E-2</v>
      </c>
      <c r="BF21" s="119">
        <f>(VLOOKUP($A21,'RevPAR Raw Data'!$B$6:$BE$43,'RevPAR Raw Data'!U$1,FALSE))/100</f>
        <v>0.10721745184996401</v>
      </c>
      <c r="BG21" s="119">
        <f>(VLOOKUP($A21,'RevPAR Raw Data'!$B$6:$BE$43,'RevPAR Raw Data'!V$1,FALSE))/100</f>
        <v>0.177847660879981</v>
      </c>
      <c r="BH21" s="119">
        <f>(VLOOKUP($A21,'RevPAR Raw Data'!$B$6:$BE$43,'RevPAR Raw Data'!W$1,FALSE))/100</f>
        <v>0.19465695022444598</v>
      </c>
      <c r="BI21" s="119">
        <f>(VLOOKUP($A21,'RevPAR Raw Data'!$B$6:$BE$43,'RevPAR Raw Data'!X$1,FALSE))/100</f>
        <v>0.13050902423435398</v>
      </c>
      <c r="BJ21" s="130">
        <f>(VLOOKUP($A21,'RevPAR Raw Data'!$B$6:$BE$43,'RevPAR Raw Data'!Y$1,FALSE))/100</f>
        <v>0.1411443709993</v>
      </c>
      <c r="BK21" s="119">
        <f>(VLOOKUP($A21,'RevPAR Raw Data'!$B$6:$BE$43,'RevPAR Raw Data'!AA$1,FALSE))/100</f>
        <v>5.7223865067829595E-2</v>
      </c>
      <c r="BL21" s="119">
        <f>(VLOOKUP($A21,'RevPAR Raw Data'!$B$6:$BE$43,'RevPAR Raw Data'!AB$1,FALSE))/100</f>
        <v>-4.4812426533699407E-2</v>
      </c>
      <c r="BM21" s="130">
        <f>(VLOOKUP($A21,'RevPAR Raw Data'!$B$6:$BE$43,'RevPAR Raw Data'!AC$1,FALSE))/100</f>
        <v>4.2422082080027105E-3</v>
      </c>
      <c r="BN21" s="131">
        <f>(VLOOKUP($A21,'RevPAR Raw Data'!$B$6:$BE$43,'RevPAR Raw Data'!AE$1,FALSE))/100</f>
        <v>0.11273294546256001</v>
      </c>
    </row>
    <row r="22" spans="1:66" x14ac:dyDescent="0.2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18">
        <f>(VLOOKUP($A23,'Occupancy Raw Data'!$B$8:$BE$45,'Occupancy Raw Data'!G$3,FALSE))/100</f>
        <v>0.37204461348684198</v>
      </c>
      <c r="C23" s="115">
        <f>(VLOOKUP($A23,'Occupancy Raw Data'!$B$8:$BE$45,'Occupancy Raw Data'!H$3,FALSE))/100</f>
        <v>0.46199115953947301</v>
      </c>
      <c r="D23" s="115">
        <f>(VLOOKUP($A23,'Occupancy Raw Data'!$B$8:$BE$45,'Occupancy Raw Data'!I$3,FALSE))/100</f>
        <v>0.489052220394736</v>
      </c>
      <c r="E23" s="115">
        <f>(VLOOKUP($A23,'Occupancy Raw Data'!$B$8:$BE$45,'Occupancy Raw Data'!J$3,FALSE))/100</f>
        <v>0.495811060855263</v>
      </c>
      <c r="F23" s="115">
        <f>(VLOOKUP($A23,'Occupancy Raw Data'!$B$8:$BE$45,'Occupancy Raw Data'!K$3,FALSE))/100</f>
        <v>0.48388671875</v>
      </c>
      <c r="G23" s="116">
        <f>(VLOOKUP($A23,'Occupancy Raw Data'!$B$8:$BE$45,'Occupancy Raw Data'!L$3,FALSE))/100</f>
        <v>0.46055715460526303</v>
      </c>
      <c r="H23" s="119">
        <f>(VLOOKUP($A23,'Occupancy Raw Data'!$B$8:$BE$45,'Occupancy Raw Data'!N$3,FALSE))/100</f>
        <v>0.51547080592105199</v>
      </c>
      <c r="I23" s="119">
        <f>(VLOOKUP($A23,'Occupancy Raw Data'!$B$8:$BE$45,'Occupancy Raw Data'!O$3,FALSE))/100</f>
        <v>0.53367942227133702</v>
      </c>
      <c r="J23" s="116">
        <f>(VLOOKUP($A23,'Occupancy Raw Data'!$B$8:$BE$45,'Occupancy Raw Data'!P$3,FALSE))/100</f>
        <v>0.52457499710882305</v>
      </c>
      <c r="K23" s="117">
        <f>(VLOOKUP($A23,'Occupancy Raw Data'!$B$8:$BE$45,'Occupancy Raw Data'!R$3,FALSE))/100</f>
        <v>0.47884779887144197</v>
      </c>
      <c r="M23" s="129">
        <f>(VLOOKUP($A23,'Occupancy Raw Data'!$B$8:$BE$45,'Occupancy Raw Data'!T$3,FALSE))/100</f>
        <v>-3.3075908394769597E-3</v>
      </c>
      <c r="N23" s="119">
        <f>(VLOOKUP($A23,'Occupancy Raw Data'!$B$8:$BE$45,'Occupancy Raw Data'!U$3,FALSE))/100</f>
        <v>5.1792538731632899E-2</v>
      </c>
      <c r="O23" s="119">
        <f>(VLOOKUP($A23,'Occupancy Raw Data'!$B$8:$BE$45,'Occupancy Raw Data'!V$3,FALSE))/100</f>
        <v>5.4086668974828299E-2</v>
      </c>
      <c r="P23" s="119">
        <f>(VLOOKUP($A23,'Occupancy Raw Data'!$B$8:$BE$45,'Occupancy Raw Data'!W$3,FALSE))/100</f>
        <v>4.2765261556487397E-2</v>
      </c>
      <c r="Q23" s="119">
        <f>(VLOOKUP($A23,'Occupancy Raw Data'!$B$8:$BE$45,'Occupancy Raw Data'!X$3,FALSE))/100</f>
        <v>2.2016684665134699E-2</v>
      </c>
      <c r="R23" s="130">
        <f>(VLOOKUP($A23,'Occupancy Raw Data'!$B$8:$BE$45,'Occupancy Raw Data'!Y$3,FALSE))/100</f>
        <v>3.47650157348132E-2</v>
      </c>
      <c r="S23" s="119">
        <f>(VLOOKUP($A23,'Occupancy Raw Data'!$B$8:$BE$45,'Occupancy Raw Data'!AA$3,FALSE))/100</f>
        <v>-5.0408500596762905E-2</v>
      </c>
      <c r="T23" s="119">
        <f>(VLOOKUP($A23,'Occupancy Raw Data'!$B$8:$BE$45,'Occupancy Raw Data'!AB$3,FALSE))/100</f>
        <v>-5.6028618048245597E-2</v>
      </c>
      <c r="U23" s="130">
        <f>(VLOOKUP($A23,'Occupancy Raw Data'!$B$8:$BE$45,'Occupancy Raw Data'!AC$3,FALSE))/100</f>
        <v>-5.3275878015449196E-2</v>
      </c>
      <c r="V23" s="131">
        <f>(VLOOKUP($A23,'Occupancy Raw Data'!$B$8:$BE$45,'Occupancy Raw Data'!AE$3,FALSE))/100</f>
        <v>5.4972765353483496E-3</v>
      </c>
      <c r="X23" s="49">
        <f>VLOOKUP($A23,'ADR Raw Data'!$B$6:$BE$43,'ADR Raw Data'!G$1,FALSE)</f>
        <v>89.827558230296304</v>
      </c>
      <c r="Y23" s="50">
        <f>VLOOKUP($A23,'ADR Raw Data'!$B$6:$BE$43,'ADR Raw Data'!H$1,FALSE)</f>
        <v>93.1764805418034</v>
      </c>
      <c r="Z23" s="50">
        <f>VLOOKUP($A23,'ADR Raw Data'!$B$6:$BE$43,'ADR Raw Data'!I$1,FALSE)</f>
        <v>94.927730110352002</v>
      </c>
      <c r="AA23" s="50">
        <f>VLOOKUP($A23,'ADR Raw Data'!$B$6:$BE$43,'ADR Raw Data'!J$1,FALSE)</f>
        <v>94.200501368371903</v>
      </c>
      <c r="AB23" s="50">
        <f>VLOOKUP($A23,'ADR Raw Data'!$B$6:$BE$43,'ADR Raw Data'!K$1,FALSE)</f>
        <v>93.622574629560702</v>
      </c>
      <c r="AC23" s="51">
        <f>VLOOKUP($A23,'ADR Raw Data'!$B$6:$BE$43,'ADR Raw Data'!L$1,FALSE)</f>
        <v>93.321558665714306</v>
      </c>
      <c r="AD23" s="50">
        <f>VLOOKUP($A23,'ADR Raw Data'!$B$6:$BE$43,'ADR Raw Data'!N$1,FALSE)</f>
        <v>106.747463356266</v>
      </c>
      <c r="AE23" s="50">
        <f>VLOOKUP($A23,'ADR Raw Data'!$B$6:$BE$43,'ADR Raw Data'!O$1,FALSE)</f>
        <v>110.86430037079801</v>
      </c>
      <c r="AF23" s="51">
        <f>VLOOKUP($A23,'ADR Raw Data'!$B$6:$BE$43,'ADR Raw Data'!P$1,FALSE)</f>
        <v>108.841580479619</v>
      </c>
      <c r="AG23" s="52">
        <f>VLOOKUP($A23,'ADR Raw Data'!$B$6:$BE$43,'ADR Raw Data'!R$1,FALSE)</f>
        <v>98.179255288660499</v>
      </c>
      <c r="AI23" s="129">
        <f>(VLOOKUP($A23,'ADR Raw Data'!$B$6:$BE$43,'ADR Raw Data'!T$1,FALSE))/100</f>
        <v>-1.01524865881114E-2</v>
      </c>
      <c r="AJ23" s="119">
        <f>(VLOOKUP($A23,'ADR Raw Data'!$B$6:$BE$43,'ADR Raw Data'!U$1,FALSE))/100</f>
        <v>2.1096165677016797E-2</v>
      </c>
      <c r="AK23" s="119">
        <f>(VLOOKUP($A23,'ADR Raw Data'!$B$6:$BE$43,'ADR Raw Data'!V$1,FALSE))/100</f>
        <v>1.9406622461157399E-2</v>
      </c>
      <c r="AL23" s="119">
        <f>(VLOOKUP($A23,'ADR Raw Data'!$B$6:$BE$43,'ADR Raw Data'!W$1,FALSE))/100</f>
        <v>2.0612355617048501E-2</v>
      </c>
      <c r="AM23" s="119">
        <f>(VLOOKUP($A23,'ADR Raw Data'!$B$6:$BE$43,'ADR Raw Data'!X$1,FALSE))/100</f>
        <v>2.3419386954600697E-2</v>
      </c>
      <c r="AN23" s="130">
        <f>(VLOOKUP($A23,'ADR Raw Data'!$B$6:$BE$43,'ADR Raw Data'!Y$1,FALSE))/100</f>
        <v>1.6252649679954101E-2</v>
      </c>
      <c r="AO23" s="119">
        <f>(VLOOKUP($A23,'ADR Raw Data'!$B$6:$BE$43,'ADR Raw Data'!AA$1,FALSE))/100</f>
        <v>1.83736853693953E-2</v>
      </c>
      <c r="AP23" s="119">
        <f>(VLOOKUP($A23,'ADR Raw Data'!$B$6:$BE$43,'ADR Raw Data'!AB$1,FALSE))/100</f>
        <v>6.31377765784614E-3</v>
      </c>
      <c r="AQ23" s="130">
        <f>(VLOOKUP($A23,'ADR Raw Data'!$B$6:$BE$43,'ADR Raw Data'!AC$1,FALSE))/100</f>
        <v>1.2014317367433001E-2</v>
      </c>
      <c r="AR23" s="131">
        <f>(VLOOKUP($A23,'ADR Raw Data'!$B$6:$BE$43,'ADR Raw Data'!AE$1,FALSE))/100</f>
        <v>1.15836759516478E-2</v>
      </c>
      <c r="AS23" s="40"/>
      <c r="AT23" s="49">
        <f>VLOOKUP($A23,'RevPAR Raw Data'!$B$6:$BE$43,'RevPAR Raw Data'!G$1,FALSE)</f>
        <v>33.419859182257397</v>
      </c>
      <c r="AU23" s="50">
        <f>VLOOKUP($A23,'RevPAR Raw Data'!$B$6:$BE$43,'RevPAR Raw Data'!H$1,FALSE)</f>
        <v>43.046710287314902</v>
      </c>
      <c r="AV23" s="50">
        <f>VLOOKUP($A23,'RevPAR Raw Data'!$B$6:$BE$43,'RevPAR Raw Data'!I$1,FALSE)</f>
        <v>46.424617187499997</v>
      </c>
      <c r="AW23" s="50">
        <f>VLOOKUP($A23,'RevPAR Raw Data'!$B$6:$BE$43,'RevPAR Raw Data'!J$1,FALSE)</f>
        <v>46.705650516550101</v>
      </c>
      <c r="AX23" s="50">
        <f>VLOOKUP($A23,'RevPAR Raw Data'!$B$6:$BE$43,'RevPAR Raw Data'!K$1,FALSE)</f>
        <v>45.302720438425098</v>
      </c>
      <c r="AY23" s="51">
        <f>VLOOKUP($A23,'RevPAR Raw Data'!$B$6:$BE$43,'RevPAR Raw Data'!L$1,FALSE)</f>
        <v>42.979911522409502</v>
      </c>
      <c r="AZ23" s="50">
        <f>VLOOKUP($A23,'RevPAR Raw Data'!$B$6:$BE$43,'RevPAR Raw Data'!N$1,FALSE)</f>
        <v>55.025200966282803</v>
      </c>
      <c r="BA23" s="50">
        <f>VLOOKUP($A23,'RevPAR Raw Data'!$B$6:$BE$43,'RevPAR Raw Data'!O$1,FALSE)</f>
        <v>59.165995772403598</v>
      </c>
      <c r="BB23" s="51">
        <f>VLOOKUP($A23,'RevPAR Raw Data'!$B$6:$BE$43,'RevPAR Raw Data'!P$1,FALSE)</f>
        <v>57.095571765416302</v>
      </c>
      <c r="BC23" s="52">
        <f>VLOOKUP($A23,'RevPAR Raw Data'!$B$6:$BE$43,'RevPAR Raw Data'!R$1,FALSE)</f>
        <v>47.012920289812499</v>
      </c>
      <c r="BE23" s="129">
        <f>(VLOOKUP($A23,'RevPAR Raw Data'!$B$6:$BE$43,'RevPAR Raw Data'!T$1,FALSE))/100</f>
        <v>-1.34264971559516E-2</v>
      </c>
      <c r="BF23" s="119">
        <f>(VLOOKUP($A23,'RevPAR Raw Data'!$B$6:$BE$43,'RevPAR Raw Data'!U$1,FALSE))/100</f>
        <v>7.3981328386565501E-2</v>
      </c>
      <c r="BG23" s="119">
        <f>(VLOOKUP($A23,'RevPAR Raw Data'!$B$6:$BE$43,'RevPAR Raw Data'!V$1,FALSE))/100</f>
        <v>7.4542931000961807E-2</v>
      </c>
      <c r="BH23" s="119">
        <f>(VLOOKUP($A23,'RevPAR Raw Data'!$B$6:$BE$43,'RevPAR Raw Data'!W$1,FALSE))/100</f>
        <v>6.425910995279431E-2</v>
      </c>
      <c r="BI23" s="119">
        <f>(VLOOKUP($A23,'RevPAR Raw Data'!$B$6:$BE$43,'RevPAR Raw Data'!X$1,FALSE))/100</f>
        <v>4.5951688877365698E-2</v>
      </c>
      <c r="BJ23" s="130">
        <f>(VLOOKUP($A23,'RevPAR Raw Data'!$B$6:$BE$43,'RevPAR Raw Data'!Y$1,FALSE))/100</f>
        <v>5.15826890366234E-2</v>
      </c>
      <c r="BK23" s="119">
        <f>(VLOOKUP($A23,'RevPAR Raw Data'!$B$6:$BE$43,'RevPAR Raw Data'!AA$1,FALSE))/100</f>
        <v>-3.29610051572755E-2</v>
      </c>
      <c r="BL23" s="119">
        <f>(VLOOKUP($A23,'RevPAR Raw Data'!$B$6:$BE$43,'RevPAR Raw Data'!AB$1,FALSE))/100</f>
        <v>-5.00685926272324E-2</v>
      </c>
      <c r="BM23" s="130">
        <f>(VLOOKUP($A23,'RevPAR Raw Data'!$B$6:$BE$43,'RevPAR Raw Data'!AC$1,FALSE))/100</f>
        <v>-4.1901633954522399E-2</v>
      </c>
      <c r="BN23" s="131">
        <f>(VLOOKUP($A23,'RevPAR Raw Data'!$B$6:$BE$43,'RevPAR Raw Data'!AE$1,FALSE))/100</f>
        <v>1.71446311569982E-2</v>
      </c>
    </row>
    <row r="24" spans="1:66" x14ac:dyDescent="0.25">
      <c r="A24" s="59" t="s">
        <v>91</v>
      </c>
      <c r="B24" s="118">
        <f>(VLOOKUP($A24,'Occupancy Raw Data'!$B$8:$BE$45,'Occupancy Raw Data'!G$3,FALSE))/100</f>
        <v>0.48032814331156798</v>
      </c>
      <c r="C24" s="115">
        <f>(VLOOKUP($A24,'Occupancy Raw Data'!$B$8:$BE$45,'Occupancy Raw Data'!H$3,FALSE))/100</f>
        <v>0.61275740833751802</v>
      </c>
      <c r="D24" s="115">
        <f>(VLOOKUP($A24,'Occupancy Raw Data'!$B$8:$BE$45,'Occupancy Raw Data'!I$3,FALSE))/100</f>
        <v>0.65628662313745101</v>
      </c>
      <c r="E24" s="115">
        <f>(VLOOKUP($A24,'Occupancy Raw Data'!$B$8:$BE$45,'Occupancy Raw Data'!J$3,FALSE))/100</f>
        <v>0.66298342541436395</v>
      </c>
      <c r="F24" s="115">
        <f>(VLOOKUP($A24,'Occupancy Raw Data'!$B$8:$BE$45,'Occupancy Raw Data'!K$3,FALSE))/100</f>
        <v>0.60438640549137701</v>
      </c>
      <c r="G24" s="116">
        <f>(VLOOKUP($A24,'Occupancy Raw Data'!$B$8:$BE$45,'Occupancy Raw Data'!L$3,FALSE))/100</f>
        <v>0.603348401138456</v>
      </c>
      <c r="H24" s="119">
        <f>(VLOOKUP($A24,'Occupancy Raw Data'!$B$8:$BE$45,'Occupancy Raw Data'!N$3,FALSE))/100</f>
        <v>0.56755399296835696</v>
      </c>
      <c r="I24" s="119">
        <f>(VLOOKUP($A24,'Occupancy Raw Data'!$B$8:$BE$45,'Occupancy Raw Data'!O$3,FALSE))/100</f>
        <v>0.57083054253181498</v>
      </c>
      <c r="J24" s="116">
        <f>(VLOOKUP($A24,'Occupancy Raw Data'!$B$8:$BE$45,'Occupancy Raw Data'!P$3,FALSE))/100</f>
        <v>0.56919213059857598</v>
      </c>
      <c r="K24" s="117">
        <f>(VLOOKUP($A24,'Occupancy Raw Data'!$B$8:$BE$45,'Occupancy Raw Data'!R$3,FALSE))/100</f>
        <v>0.593590050227218</v>
      </c>
      <c r="M24" s="129">
        <f>(VLOOKUP($A24,'Occupancy Raw Data'!$B$8:$BE$45,'Occupancy Raw Data'!T$3,FALSE))/100</f>
        <v>4.35388470218343E-3</v>
      </c>
      <c r="N24" s="119">
        <f>(VLOOKUP($A24,'Occupancy Raw Data'!$B$8:$BE$45,'Occupancy Raw Data'!U$3,FALSE))/100</f>
        <v>1.14062814313573E-2</v>
      </c>
      <c r="O24" s="119">
        <f>(VLOOKUP($A24,'Occupancy Raw Data'!$B$8:$BE$45,'Occupancy Raw Data'!V$3,FALSE))/100</f>
        <v>1.5785657051978298E-2</v>
      </c>
      <c r="P24" s="119">
        <f>(VLOOKUP($A24,'Occupancy Raw Data'!$B$8:$BE$45,'Occupancy Raw Data'!W$3,FALSE))/100</f>
        <v>2.9164073354119101E-2</v>
      </c>
      <c r="Q24" s="119">
        <f>(VLOOKUP($A24,'Occupancy Raw Data'!$B$8:$BE$45,'Occupancy Raw Data'!X$3,FALSE))/100</f>
        <v>-3.1549477009544601E-2</v>
      </c>
      <c r="R24" s="130">
        <f>(VLOOKUP($A24,'Occupancy Raw Data'!$B$8:$BE$45,'Occupancy Raw Data'!Y$3,FALSE))/100</f>
        <v>6.0997225912261602E-3</v>
      </c>
      <c r="S24" s="119">
        <f>(VLOOKUP($A24,'Occupancy Raw Data'!$B$8:$BE$45,'Occupancy Raw Data'!AA$3,FALSE))/100</f>
        <v>-6.7177368821085506E-2</v>
      </c>
      <c r="T24" s="119">
        <f>(VLOOKUP($A24,'Occupancy Raw Data'!$B$8:$BE$45,'Occupancy Raw Data'!AB$3,FALSE))/100</f>
        <v>-8.2537422658235202E-2</v>
      </c>
      <c r="U24" s="130">
        <f>(VLOOKUP($A24,'Occupancy Raw Data'!$B$8:$BE$45,'Occupancy Raw Data'!AC$3,FALSE))/100</f>
        <v>-7.4943476961787492E-2</v>
      </c>
      <c r="V24" s="131">
        <f>(VLOOKUP($A24,'Occupancy Raw Data'!$B$8:$BE$45,'Occupancy Raw Data'!AE$3,FALSE))/100</f>
        <v>-1.7481986235404801E-2</v>
      </c>
      <c r="X24" s="49">
        <f>VLOOKUP($A24,'ADR Raw Data'!$B$6:$BE$43,'ADR Raw Data'!G$1,FALSE)</f>
        <v>81.8137753224119</v>
      </c>
      <c r="Y24" s="50">
        <f>VLOOKUP($A24,'ADR Raw Data'!$B$6:$BE$43,'ADR Raw Data'!H$1,FALSE)</f>
        <v>87.137232950819595</v>
      </c>
      <c r="Z24" s="50">
        <f>VLOOKUP($A24,'ADR Raw Data'!$B$6:$BE$43,'ADR Raw Data'!I$1,FALSE)</f>
        <v>89.195140153061203</v>
      </c>
      <c r="AA24" s="50">
        <f>VLOOKUP($A24,'ADR Raw Data'!$B$6:$BE$43,'ADR Raw Data'!J$1,FALSE)</f>
        <v>89.3714627272727</v>
      </c>
      <c r="AB24" s="50">
        <f>VLOOKUP($A24,'ADR Raw Data'!$B$6:$BE$43,'ADR Raw Data'!K$1,FALSE)</f>
        <v>87.432165678670302</v>
      </c>
      <c r="AC24" s="51">
        <f>VLOOKUP($A24,'ADR Raw Data'!$B$6:$BE$43,'ADR Raw Data'!L$1,FALSE)</f>
        <v>87.287421826960397</v>
      </c>
      <c r="AD24" s="50">
        <f>VLOOKUP($A24,'ADR Raw Data'!$B$6:$BE$43,'ADR Raw Data'!N$1,FALSE)</f>
        <v>86.708426755162193</v>
      </c>
      <c r="AE24" s="50">
        <f>VLOOKUP($A24,'ADR Raw Data'!$B$6:$BE$43,'ADR Raw Data'!O$1,FALSE)</f>
        <v>86.024489674391305</v>
      </c>
      <c r="AF24" s="51">
        <f>VLOOKUP($A24,'ADR Raw Data'!$B$6:$BE$43,'ADR Raw Data'!P$1,FALSE)</f>
        <v>86.365502573907904</v>
      </c>
      <c r="AG24" s="52">
        <f>VLOOKUP($A24,'ADR Raw Data'!$B$6:$BE$43,'ADR Raw Data'!R$1,FALSE)</f>
        <v>87.034858002256399</v>
      </c>
      <c r="AI24" s="129">
        <f>(VLOOKUP($A24,'ADR Raw Data'!$B$6:$BE$43,'ADR Raw Data'!T$1,FALSE))/100</f>
        <v>8.5906771736890195E-3</v>
      </c>
      <c r="AJ24" s="119">
        <f>(VLOOKUP($A24,'ADR Raw Data'!$B$6:$BE$43,'ADR Raw Data'!U$1,FALSE))/100</f>
        <v>1.3252821425507599E-2</v>
      </c>
      <c r="AK24" s="119">
        <f>(VLOOKUP($A24,'ADR Raw Data'!$B$6:$BE$43,'ADR Raw Data'!V$1,FALSE))/100</f>
        <v>1.0123713679108299E-2</v>
      </c>
      <c r="AL24" s="119">
        <f>(VLOOKUP($A24,'ADR Raw Data'!$B$6:$BE$43,'ADR Raw Data'!W$1,FALSE))/100</f>
        <v>1.1035622180361899E-2</v>
      </c>
      <c r="AM24" s="119">
        <f>(VLOOKUP($A24,'ADR Raw Data'!$B$6:$BE$43,'ADR Raw Data'!X$1,FALSE))/100</f>
        <v>6.3679012486298403E-3</v>
      </c>
      <c r="AN24" s="130">
        <f>(VLOOKUP($A24,'ADR Raw Data'!$B$6:$BE$43,'ADR Raw Data'!Y$1,FALSE))/100</f>
        <v>1.0105092293170298E-2</v>
      </c>
      <c r="AO24" s="119">
        <f>(VLOOKUP($A24,'ADR Raw Data'!$B$6:$BE$43,'ADR Raw Data'!AA$1,FALSE))/100</f>
        <v>4.9209750264005E-3</v>
      </c>
      <c r="AP24" s="119">
        <f>(VLOOKUP($A24,'ADR Raw Data'!$B$6:$BE$43,'ADR Raw Data'!AB$1,FALSE))/100</f>
        <v>-8.4368742008291194E-3</v>
      </c>
      <c r="AQ24" s="130">
        <f>(VLOOKUP($A24,'ADR Raw Data'!$B$6:$BE$43,'ADR Raw Data'!AC$1,FALSE))/100</f>
        <v>-1.8177150609911201E-3</v>
      </c>
      <c r="AR24" s="131">
        <f>(VLOOKUP($A24,'ADR Raw Data'!$B$6:$BE$43,'ADR Raw Data'!AE$1,FALSE))/100</f>
        <v>6.8142661398996E-3</v>
      </c>
      <c r="AS24" s="40"/>
      <c r="AT24" s="49">
        <f>VLOOKUP($A24,'RevPAR Raw Data'!$B$6:$BE$43,'RevPAR Raw Data'!G$1,FALSE)</f>
        <v>39.297458797923902</v>
      </c>
      <c r="AU24" s="50">
        <f>VLOOKUP($A24,'RevPAR Raw Data'!$B$6:$BE$43,'RevPAR Raw Data'!H$1,FALSE)</f>
        <v>53.393985032646903</v>
      </c>
      <c r="AV24" s="50">
        <f>VLOOKUP($A24,'RevPAR Raw Data'!$B$6:$BE$43,'RevPAR Raw Data'!I$1,FALSE)</f>
        <v>58.537577331324201</v>
      </c>
      <c r="AW24" s="50">
        <f>VLOOKUP($A24,'RevPAR Raw Data'!$B$6:$BE$43,'RevPAR Raw Data'!J$1,FALSE)</f>
        <v>59.251798493219397</v>
      </c>
      <c r="AX24" s="50">
        <f>VLOOKUP($A24,'RevPAR Raw Data'!$B$6:$BE$43,'RevPAR Raw Data'!K$1,FALSE)</f>
        <v>52.842812338858103</v>
      </c>
      <c r="AY24" s="51">
        <f>VLOOKUP($A24,'RevPAR Raw Data'!$B$6:$BE$43,'RevPAR Raw Data'!L$1,FALSE)</f>
        <v>52.6647263987945</v>
      </c>
      <c r="AZ24" s="50">
        <f>VLOOKUP($A24,'RevPAR Raw Data'!$B$6:$BE$43,'RevPAR Raw Data'!N$1,FALSE)</f>
        <v>49.211713828896698</v>
      </c>
      <c r="BA24" s="50">
        <f>VLOOKUP($A24,'RevPAR Raw Data'!$B$6:$BE$43,'RevPAR Raw Data'!O$1,FALSE)</f>
        <v>49.105406111855302</v>
      </c>
      <c r="BB24" s="51">
        <f>VLOOKUP($A24,'RevPAR Raw Data'!$B$6:$BE$43,'RevPAR Raw Data'!P$1,FALSE)</f>
        <v>49.158564420259502</v>
      </c>
      <c r="BC24" s="52">
        <f>VLOOKUP($A24,'RevPAR Raw Data'!$B$6:$BE$43,'RevPAR Raw Data'!R$1,FALSE)</f>
        <v>51.6630257330782</v>
      </c>
      <c r="BE24" s="129">
        <f>(VLOOKUP($A24,'RevPAR Raw Data'!$B$6:$BE$43,'RevPAR Raw Data'!T$1,FALSE))/100</f>
        <v>1.2981964693800301E-2</v>
      </c>
      <c r="BF24" s="119">
        <f>(VLOOKUP($A24,'RevPAR Raw Data'!$B$6:$BE$43,'RevPAR Raw Data'!U$1,FALSE))/100</f>
        <v>2.48102682678039E-2</v>
      </c>
      <c r="BG24" s="119">
        <f>(VLOOKUP($A24,'RevPAR Raw Data'!$B$6:$BE$43,'RevPAR Raw Data'!V$1,FALSE))/100</f>
        <v>2.6069180203317499E-2</v>
      </c>
      <c r="BH24" s="119">
        <f>(VLOOKUP($A24,'RevPAR Raw Data'!$B$6:$BE$43,'RevPAR Raw Data'!W$1,FALSE))/100</f>
        <v>4.0521539229257497E-2</v>
      </c>
      <c r="BI24" s="119">
        <f>(VLOOKUP($A24,'RevPAR Raw Data'!$B$6:$BE$43,'RevPAR Raw Data'!X$1,FALSE))/100</f>
        <v>-2.5382479714957502E-2</v>
      </c>
      <c r="BJ24" s="130">
        <f>(VLOOKUP($A24,'RevPAR Raw Data'!$B$6:$BE$43,'RevPAR Raw Data'!Y$1,FALSE))/100</f>
        <v>1.6266453144143499E-2</v>
      </c>
      <c r="BK24" s="119">
        <f>(VLOOKUP($A24,'RevPAR Raw Data'!$B$6:$BE$43,'RevPAR Raw Data'!AA$1,FALSE))/100</f>
        <v>-6.2586971948992792E-2</v>
      </c>
      <c r="BL24" s="119">
        <f>(VLOOKUP($A24,'RevPAR Raw Data'!$B$6:$BE$43,'RevPAR Raw Data'!AB$1,FALSE))/100</f>
        <v>-9.0277939007236102E-2</v>
      </c>
      <c r="BM24" s="130">
        <f>(VLOOKUP($A24,'RevPAR Raw Data'!$B$6:$BE$43,'RevPAR Raw Data'!AC$1,FALSE))/100</f>
        <v>-7.6624966135982103E-2</v>
      </c>
      <c r="BN24" s="131">
        <f>(VLOOKUP($A24,'RevPAR Raw Data'!$B$6:$BE$43,'RevPAR Raw Data'!AE$1,FALSE))/100</f>
        <v>-1.07868470023673E-2</v>
      </c>
    </row>
    <row r="25" spans="1:66" x14ac:dyDescent="0.25">
      <c r="A25" s="59" t="s">
        <v>32</v>
      </c>
      <c r="B25" s="118">
        <f>(VLOOKUP($A25,'Occupancy Raw Data'!$B$8:$BE$45,'Occupancy Raw Data'!G$3,FALSE))/100</f>
        <v>0.44376856698259998</v>
      </c>
      <c r="C25" s="115">
        <f>(VLOOKUP($A25,'Occupancy Raw Data'!$B$8:$BE$45,'Occupancy Raw Data'!H$3,FALSE))/100</f>
        <v>0.53586080067902098</v>
      </c>
      <c r="D25" s="115">
        <f>(VLOOKUP($A25,'Occupancy Raw Data'!$B$8:$BE$45,'Occupancy Raw Data'!I$3,FALSE))/100</f>
        <v>0.56443627104257998</v>
      </c>
      <c r="E25" s="115">
        <f>(VLOOKUP($A25,'Occupancy Raw Data'!$B$8:$BE$45,'Occupancy Raw Data'!J$3,FALSE))/100</f>
        <v>0.57264110906776</v>
      </c>
      <c r="F25" s="115">
        <f>(VLOOKUP($A25,'Occupancy Raw Data'!$B$8:$BE$45,'Occupancy Raw Data'!K$3,FALSE))/100</f>
        <v>0.55835337388598094</v>
      </c>
      <c r="G25" s="116">
        <f>(VLOOKUP($A25,'Occupancy Raw Data'!$B$8:$BE$45,'Occupancy Raw Data'!L$3,FALSE))/100</f>
        <v>0.53501202433158801</v>
      </c>
      <c r="H25" s="119">
        <f>(VLOOKUP($A25,'Occupancy Raw Data'!$B$8:$BE$45,'Occupancy Raw Data'!N$3,FALSE))/100</f>
        <v>0.65666996746357298</v>
      </c>
      <c r="I25" s="119">
        <f>(VLOOKUP($A25,'Occupancy Raw Data'!$B$8:$BE$45,'Occupancy Raw Data'!O$3,FALSE))/100</f>
        <v>0.65313339934927095</v>
      </c>
      <c r="J25" s="116">
        <f>(VLOOKUP($A25,'Occupancy Raw Data'!$B$8:$BE$45,'Occupancy Raw Data'!P$3,FALSE))/100</f>
        <v>0.65490168340642196</v>
      </c>
      <c r="K25" s="117">
        <f>(VLOOKUP($A25,'Occupancy Raw Data'!$B$8:$BE$45,'Occupancy Raw Data'!R$3,FALSE))/100</f>
        <v>0.56926621263868293</v>
      </c>
      <c r="M25" s="129">
        <f>(VLOOKUP($A25,'Occupancy Raw Data'!$B$8:$BE$45,'Occupancy Raw Data'!T$3,FALSE))/100</f>
        <v>2.7962732520214303E-2</v>
      </c>
      <c r="N25" s="119">
        <f>(VLOOKUP($A25,'Occupancy Raw Data'!$B$8:$BE$45,'Occupancy Raw Data'!U$3,FALSE))/100</f>
        <v>5.6363502360147297E-2</v>
      </c>
      <c r="O25" s="119">
        <f>(VLOOKUP($A25,'Occupancy Raw Data'!$B$8:$BE$45,'Occupancy Raw Data'!V$3,FALSE))/100</f>
        <v>2.3261684481420901E-2</v>
      </c>
      <c r="P25" s="119">
        <f>(VLOOKUP($A25,'Occupancy Raw Data'!$B$8:$BE$45,'Occupancy Raw Data'!W$3,FALSE))/100</f>
        <v>4.5802486600336305E-3</v>
      </c>
      <c r="Q25" s="119">
        <f>(VLOOKUP($A25,'Occupancy Raw Data'!$B$8:$BE$45,'Occupancy Raw Data'!X$3,FALSE))/100</f>
        <v>-3.8691229644136203E-2</v>
      </c>
      <c r="R25" s="130">
        <f>(VLOOKUP($A25,'Occupancy Raw Data'!$B$8:$BE$45,'Occupancy Raw Data'!Y$3,FALSE))/100</f>
        <v>1.2732570308323199E-2</v>
      </c>
      <c r="S25" s="119">
        <f>(VLOOKUP($A25,'Occupancy Raw Data'!$B$8:$BE$45,'Occupancy Raw Data'!AA$3,FALSE))/100</f>
        <v>9.2144185771952089E-2</v>
      </c>
      <c r="T25" s="119">
        <f>(VLOOKUP($A25,'Occupancy Raw Data'!$B$8:$BE$45,'Occupancy Raw Data'!AB$3,FALSE))/100</f>
        <v>6.5348139300161701E-2</v>
      </c>
      <c r="U25" s="130">
        <f>(VLOOKUP($A25,'Occupancy Raw Data'!$B$8:$BE$45,'Occupancy Raw Data'!AC$3,FALSE))/100</f>
        <v>7.8615930446755911E-2</v>
      </c>
      <c r="V25" s="131">
        <f>(VLOOKUP($A25,'Occupancy Raw Data'!$B$8:$BE$45,'Occupancy Raw Data'!AE$3,FALSE))/100</f>
        <v>3.3481917957386802E-2</v>
      </c>
      <c r="X25" s="49">
        <f>VLOOKUP($A25,'ADR Raw Data'!$B$6:$BE$43,'ADR Raw Data'!G$1,FALSE)</f>
        <v>74.211675900541906</v>
      </c>
      <c r="Y25" s="50">
        <f>VLOOKUP($A25,'ADR Raw Data'!$B$6:$BE$43,'ADR Raw Data'!H$1,FALSE)</f>
        <v>79.707145300950302</v>
      </c>
      <c r="Z25" s="50">
        <f>VLOOKUP($A25,'ADR Raw Data'!$B$6:$BE$43,'ADR Raw Data'!I$1,FALSE)</f>
        <v>81.676872080200496</v>
      </c>
      <c r="AA25" s="50">
        <f>VLOOKUP($A25,'ADR Raw Data'!$B$6:$BE$43,'ADR Raw Data'!J$1,FALSE)</f>
        <v>82.581748221343801</v>
      </c>
      <c r="AB25" s="50">
        <f>VLOOKUP($A25,'ADR Raw Data'!$B$6:$BE$43,'ADR Raw Data'!K$1,FALSE)</f>
        <v>81.125273169495799</v>
      </c>
      <c r="AC25" s="51">
        <f>VLOOKUP($A25,'ADR Raw Data'!$B$6:$BE$43,'ADR Raw Data'!L$1,FALSE)</f>
        <v>80.122463421470101</v>
      </c>
      <c r="AD25" s="50">
        <f>VLOOKUP($A25,'ADR Raw Data'!$B$6:$BE$43,'ADR Raw Data'!N$1,FALSE)</f>
        <v>98.303547199482907</v>
      </c>
      <c r="AE25" s="50">
        <f>VLOOKUP($A25,'ADR Raw Data'!$B$6:$BE$43,'ADR Raw Data'!O$1,FALSE)</f>
        <v>99.249670955165598</v>
      </c>
      <c r="AF25" s="51">
        <f>VLOOKUP($A25,'ADR Raw Data'!$B$6:$BE$43,'ADR Raw Data'!P$1,FALSE)</f>
        <v>98.775331774489601</v>
      </c>
      <c r="AG25" s="52">
        <f>VLOOKUP($A25,'ADR Raw Data'!$B$6:$BE$43,'ADR Raw Data'!R$1,FALSE)</f>
        <v>86.253561723880793</v>
      </c>
      <c r="AI25" s="129">
        <f>(VLOOKUP($A25,'ADR Raw Data'!$B$6:$BE$43,'ADR Raw Data'!T$1,FALSE))/100</f>
        <v>-3.4050774448231402E-2</v>
      </c>
      <c r="AJ25" s="119">
        <f>(VLOOKUP($A25,'ADR Raw Data'!$B$6:$BE$43,'ADR Raw Data'!U$1,FALSE))/100</f>
        <v>-5.0639110074210802E-3</v>
      </c>
      <c r="AK25" s="119">
        <f>(VLOOKUP($A25,'ADR Raw Data'!$B$6:$BE$43,'ADR Raw Data'!V$1,FALSE))/100</f>
        <v>-2.0633469317333997E-2</v>
      </c>
      <c r="AL25" s="119">
        <f>(VLOOKUP($A25,'ADR Raw Data'!$B$6:$BE$43,'ADR Raw Data'!W$1,FALSE))/100</f>
        <v>-1.69060037502918E-2</v>
      </c>
      <c r="AM25" s="119">
        <f>(VLOOKUP($A25,'ADR Raw Data'!$B$6:$BE$43,'ADR Raw Data'!X$1,FALSE))/100</f>
        <v>-2.8380489781652099E-2</v>
      </c>
      <c r="AN25" s="130">
        <f>(VLOOKUP($A25,'ADR Raw Data'!$B$6:$BE$43,'ADR Raw Data'!Y$1,FALSE))/100</f>
        <v>-2.10446226412579E-2</v>
      </c>
      <c r="AO25" s="119">
        <f>(VLOOKUP($A25,'ADR Raw Data'!$B$6:$BE$43,'ADR Raw Data'!AA$1,FALSE))/100</f>
        <v>0.11329838779099401</v>
      </c>
      <c r="AP25" s="119">
        <f>(VLOOKUP($A25,'ADR Raw Data'!$B$6:$BE$43,'ADR Raw Data'!AB$1,FALSE))/100</f>
        <v>0.11458083072456199</v>
      </c>
      <c r="AQ25" s="130">
        <f>(VLOOKUP($A25,'ADR Raw Data'!$B$6:$BE$43,'ADR Raw Data'!AC$1,FALSE))/100</f>
        <v>0.11388228506326699</v>
      </c>
      <c r="AR25" s="131">
        <f>(VLOOKUP($A25,'ADR Raw Data'!$B$6:$BE$43,'ADR Raw Data'!AE$1,FALSE))/100</f>
        <v>2.68713711374561E-2</v>
      </c>
      <c r="AS25" s="40"/>
      <c r="AT25" s="49">
        <f>VLOOKUP($A25,'RevPAR Raw Data'!$B$6:$BE$43,'RevPAR Raw Data'!G$1,FALSE)</f>
        <v>32.932809067760601</v>
      </c>
      <c r="AU25" s="50">
        <f>VLOOKUP($A25,'RevPAR Raw Data'!$B$6:$BE$43,'RevPAR Raw Data'!H$1,FALSE)</f>
        <v>42.711934700806303</v>
      </c>
      <c r="AV25" s="50">
        <f>VLOOKUP($A25,'RevPAR Raw Data'!$B$6:$BE$43,'RevPAR Raw Data'!I$1,FALSE)</f>
        <v>46.101389107370203</v>
      </c>
      <c r="AW25" s="50">
        <f>VLOOKUP($A25,'RevPAR Raw Data'!$B$6:$BE$43,'RevPAR Raw Data'!J$1,FALSE)</f>
        <v>47.289703890224899</v>
      </c>
      <c r="AX25" s="50">
        <f>VLOOKUP($A25,'RevPAR Raw Data'!$B$6:$BE$43,'RevPAR Raw Data'!K$1,FALSE)</f>
        <v>45.2965699816098</v>
      </c>
      <c r="AY25" s="51">
        <f>VLOOKUP($A25,'RevPAR Raw Data'!$B$6:$BE$43,'RevPAR Raw Data'!L$1,FALSE)</f>
        <v>42.866481349554299</v>
      </c>
      <c r="AZ25" s="50">
        <f>VLOOKUP($A25,'RevPAR Raw Data'!$B$6:$BE$43,'RevPAR Raw Data'!N$1,FALSE)</f>
        <v>64.552987141038301</v>
      </c>
      <c r="BA25" s="50">
        <f>VLOOKUP($A25,'RevPAR Raw Data'!$B$6:$BE$43,'RevPAR Raw Data'!O$1,FALSE)</f>
        <v>64.823274975244004</v>
      </c>
      <c r="BB25" s="51">
        <f>VLOOKUP($A25,'RevPAR Raw Data'!$B$6:$BE$43,'RevPAR Raw Data'!P$1,FALSE)</f>
        <v>64.688131058141096</v>
      </c>
      <c r="BC25" s="52">
        <f>VLOOKUP($A25,'RevPAR Raw Data'!$B$6:$BE$43,'RevPAR Raw Data'!R$1,FALSE)</f>
        <v>49.101238409150604</v>
      </c>
      <c r="BE25" s="129">
        <f>(VLOOKUP($A25,'RevPAR Raw Data'!$B$6:$BE$43,'RevPAR Raw Data'!T$1,FALSE))/100</f>
        <v>-7.0401946260191597E-3</v>
      </c>
      <c r="BF25" s="119">
        <f>(VLOOKUP($A25,'RevPAR Raw Data'!$B$6:$BE$43,'RevPAR Raw Data'!U$1,FALSE))/100</f>
        <v>5.1014171592707901E-2</v>
      </c>
      <c r="BG25" s="119">
        <f>(VLOOKUP($A25,'RevPAR Raw Data'!$B$6:$BE$43,'RevPAR Raw Data'!V$1,FALSE))/100</f>
        <v>2.1482459110699899E-3</v>
      </c>
      <c r="BH25" s="119">
        <f>(VLOOKUP($A25,'RevPAR Raw Data'!$B$6:$BE$43,'RevPAR Raw Data'!W$1,FALSE))/100</f>
        <v>-1.24031887912819E-2</v>
      </c>
      <c r="BI25" s="119">
        <f>(VLOOKUP($A25,'RevPAR Raw Data'!$B$6:$BE$43,'RevPAR Raw Data'!X$1,FALSE))/100</f>
        <v>-6.5973643378233401E-2</v>
      </c>
      <c r="BJ25" s="130">
        <f>(VLOOKUP($A25,'RevPAR Raw Data'!$B$6:$BE$43,'RevPAR Raw Data'!Y$1,FALSE))/100</f>
        <v>-8.5800044703266999E-3</v>
      </c>
      <c r="BK25" s="119">
        <f>(VLOOKUP($A25,'RevPAR Raw Data'!$B$6:$BE$43,'RevPAR Raw Data'!AA$1,FALSE))/100</f>
        <v>0.21588236125522201</v>
      </c>
      <c r="BL25" s="119">
        <f>(VLOOKUP($A25,'RevPAR Raw Data'!$B$6:$BE$43,'RevPAR Raw Data'!AB$1,FALSE))/100</f>
        <v>0.187416614112041</v>
      </c>
      <c r="BM25" s="130">
        <f>(VLOOKUP($A25,'RevPAR Raw Data'!$B$6:$BE$43,'RevPAR Raw Data'!AC$1,FALSE))/100</f>
        <v>0.201451177311675</v>
      </c>
      <c r="BN25" s="131">
        <f>(VLOOKUP($A25,'RevPAR Raw Data'!$B$6:$BE$43,'RevPAR Raw Data'!AE$1,FALSE))/100</f>
        <v>6.1252994138669699E-2</v>
      </c>
    </row>
    <row r="26" spans="1:66" x14ac:dyDescent="0.25">
      <c r="A26" s="59" t="s">
        <v>92</v>
      </c>
      <c r="B26" s="118">
        <f>(VLOOKUP($A26,'Occupancy Raw Data'!$B$8:$BE$45,'Occupancy Raw Data'!G$3,FALSE))/100</f>
        <v>0.43980343980343906</v>
      </c>
      <c r="C26" s="115">
        <f>(VLOOKUP($A26,'Occupancy Raw Data'!$B$8:$BE$45,'Occupancy Raw Data'!H$3,FALSE))/100</f>
        <v>0.56212706212706198</v>
      </c>
      <c r="D26" s="115">
        <f>(VLOOKUP($A26,'Occupancy Raw Data'!$B$8:$BE$45,'Occupancy Raw Data'!I$3,FALSE))/100</f>
        <v>0.59670059670059605</v>
      </c>
      <c r="E26" s="115">
        <f>(VLOOKUP($A26,'Occupancy Raw Data'!$B$8:$BE$45,'Occupancy Raw Data'!J$3,FALSE))/100</f>
        <v>0.62969462969462908</v>
      </c>
      <c r="F26" s="115">
        <f>(VLOOKUP($A26,'Occupancy Raw Data'!$B$8:$BE$45,'Occupancy Raw Data'!K$3,FALSE))/100</f>
        <v>0.60600210600210602</v>
      </c>
      <c r="G26" s="116">
        <f>(VLOOKUP($A26,'Occupancy Raw Data'!$B$8:$BE$45,'Occupancy Raw Data'!L$3,FALSE))/100</f>
        <v>0.566865566865566</v>
      </c>
      <c r="H26" s="119">
        <f>(VLOOKUP($A26,'Occupancy Raw Data'!$B$8:$BE$45,'Occupancy Raw Data'!N$3,FALSE))/100</f>
        <v>0.63197613197613101</v>
      </c>
      <c r="I26" s="119">
        <f>(VLOOKUP($A26,'Occupancy Raw Data'!$B$8:$BE$45,'Occupancy Raw Data'!O$3,FALSE))/100</f>
        <v>0.62829062829062798</v>
      </c>
      <c r="J26" s="116">
        <f>(VLOOKUP($A26,'Occupancy Raw Data'!$B$8:$BE$45,'Occupancy Raw Data'!P$3,FALSE))/100</f>
        <v>0.63013338013338005</v>
      </c>
      <c r="K26" s="117">
        <f>(VLOOKUP($A26,'Occupancy Raw Data'!$B$8:$BE$45,'Occupancy Raw Data'!R$3,FALSE))/100</f>
        <v>0.584942084942084</v>
      </c>
      <c r="M26" s="129">
        <f>(VLOOKUP($A26,'Occupancy Raw Data'!$B$8:$BE$45,'Occupancy Raw Data'!T$3,FALSE))/100</f>
        <v>1.9247501261889701E-4</v>
      </c>
      <c r="N26" s="119">
        <f>(VLOOKUP($A26,'Occupancy Raw Data'!$B$8:$BE$45,'Occupancy Raw Data'!U$3,FALSE))/100</f>
        <v>5.07565648827146E-2</v>
      </c>
      <c r="O26" s="119">
        <f>(VLOOKUP($A26,'Occupancy Raw Data'!$B$8:$BE$45,'Occupancy Raw Data'!V$3,FALSE))/100</f>
        <v>2.7610894438981601E-2</v>
      </c>
      <c r="P26" s="119">
        <f>(VLOOKUP($A26,'Occupancy Raw Data'!$B$8:$BE$45,'Occupancy Raw Data'!W$3,FALSE))/100</f>
        <v>8.0833316127433705E-2</v>
      </c>
      <c r="Q26" s="119">
        <f>(VLOOKUP($A26,'Occupancy Raw Data'!$B$8:$BE$45,'Occupancy Raw Data'!X$3,FALSE))/100</f>
        <v>9.7089399666555193E-2</v>
      </c>
      <c r="R26" s="130">
        <f>(VLOOKUP($A26,'Occupancy Raw Data'!$B$8:$BE$45,'Occupancy Raw Data'!Y$3,FALSE))/100</f>
        <v>5.3522692534973597E-2</v>
      </c>
      <c r="S26" s="119">
        <f>(VLOOKUP($A26,'Occupancy Raw Data'!$B$8:$BE$45,'Occupancy Raw Data'!AA$3,FALSE))/100</f>
        <v>-6.0961329618046001E-3</v>
      </c>
      <c r="T26" s="119">
        <f>(VLOOKUP($A26,'Occupancy Raw Data'!$B$8:$BE$45,'Occupancy Raw Data'!AB$3,FALSE))/100</f>
        <v>-8.0539192636861802E-3</v>
      </c>
      <c r="U26" s="130">
        <f>(VLOOKUP($A26,'Occupancy Raw Data'!$B$8:$BE$45,'Occupancy Raw Data'!AC$3,FALSE))/100</f>
        <v>-7.0731285076341801E-3</v>
      </c>
      <c r="V26" s="131">
        <f>(VLOOKUP($A26,'Occupancy Raw Data'!$B$8:$BE$45,'Occupancy Raw Data'!AE$3,FALSE))/100</f>
        <v>3.4098679238492802E-2</v>
      </c>
      <c r="X26" s="49">
        <f>VLOOKUP($A26,'ADR Raw Data'!$B$6:$BE$43,'ADR Raw Data'!G$1,FALSE)</f>
        <v>96.615440063846705</v>
      </c>
      <c r="Y26" s="50">
        <f>VLOOKUP($A26,'ADR Raw Data'!$B$6:$BE$43,'ADR Raw Data'!H$1,FALSE)</f>
        <v>101.979540586949</v>
      </c>
      <c r="Z26" s="50">
        <f>VLOOKUP($A26,'ADR Raw Data'!$B$6:$BE$43,'ADR Raw Data'!I$1,FALSE)</f>
        <v>103.631115235294</v>
      </c>
      <c r="AA26" s="50">
        <f>VLOOKUP($A26,'ADR Raw Data'!$B$6:$BE$43,'ADR Raw Data'!J$1,FALSE)</f>
        <v>103.927284698996</v>
      </c>
      <c r="AB26" s="50">
        <f>VLOOKUP($A26,'ADR Raw Data'!$B$6:$BE$43,'ADR Raw Data'!K$1,FALSE)</f>
        <v>107.001061251086</v>
      </c>
      <c r="AC26" s="51">
        <f>VLOOKUP($A26,'ADR Raw Data'!$B$6:$BE$43,'ADR Raw Data'!L$1,FALSE)</f>
        <v>103.001257900928</v>
      </c>
      <c r="AD26" s="50">
        <f>VLOOKUP($A26,'ADR Raw Data'!$B$6:$BE$43,'ADR Raw Data'!N$1,FALSE)</f>
        <v>116.824397111913</v>
      </c>
      <c r="AE26" s="50">
        <f>VLOOKUP($A26,'ADR Raw Data'!$B$6:$BE$43,'ADR Raw Data'!O$1,FALSE)</f>
        <v>115.226180698324</v>
      </c>
      <c r="AF26" s="51">
        <f>VLOOKUP($A26,'ADR Raw Data'!$B$6:$BE$43,'ADR Raw Data'!P$1,FALSE)</f>
        <v>116.027625804205</v>
      </c>
      <c r="AG26" s="52">
        <f>VLOOKUP($A26,'ADR Raw Data'!$B$6:$BE$43,'ADR Raw Data'!R$1,FALSE)</f>
        <v>107.010616604517</v>
      </c>
      <c r="AI26" s="129">
        <f>(VLOOKUP($A26,'ADR Raw Data'!$B$6:$BE$43,'ADR Raw Data'!T$1,FALSE))/100</f>
        <v>-1.9123395577429201E-3</v>
      </c>
      <c r="AJ26" s="119">
        <f>(VLOOKUP($A26,'ADR Raw Data'!$B$6:$BE$43,'ADR Raw Data'!U$1,FALSE))/100</f>
        <v>-4.8602737370076095E-3</v>
      </c>
      <c r="AK26" s="119">
        <f>(VLOOKUP($A26,'ADR Raw Data'!$B$6:$BE$43,'ADR Raw Data'!V$1,FALSE))/100</f>
        <v>-2.1011387149800199E-2</v>
      </c>
      <c r="AL26" s="119">
        <f>(VLOOKUP($A26,'ADR Raw Data'!$B$6:$BE$43,'ADR Raw Data'!W$1,FALSE))/100</f>
        <v>2.79232597627594E-2</v>
      </c>
      <c r="AM26" s="119">
        <f>(VLOOKUP($A26,'ADR Raw Data'!$B$6:$BE$43,'ADR Raw Data'!X$1,FALSE))/100</f>
        <v>6.7981807600979993E-2</v>
      </c>
      <c r="AN26" s="130">
        <f>(VLOOKUP($A26,'ADR Raw Data'!$B$6:$BE$43,'ADR Raw Data'!Y$1,FALSE))/100</f>
        <v>1.46745205988748E-2</v>
      </c>
      <c r="AO26" s="119">
        <f>(VLOOKUP($A26,'ADR Raw Data'!$B$6:$BE$43,'ADR Raw Data'!AA$1,FALSE))/100</f>
        <v>5.7049674845856095E-2</v>
      </c>
      <c r="AP26" s="119">
        <f>(VLOOKUP($A26,'ADR Raw Data'!$B$6:$BE$43,'ADR Raw Data'!AB$1,FALSE))/100</f>
        <v>1.2892800462936E-2</v>
      </c>
      <c r="AQ26" s="130">
        <f>(VLOOKUP($A26,'ADR Raw Data'!$B$6:$BE$43,'ADR Raw Data'!AC$1,FALSE))/100</f>
        <v>3.4702083837794599E-2</v>
      </c>
      <c r="AR26" s="131">
        <f>(VLOOKUP($A26,'ADR Raw Data'!$B$6:$BE$43,'ADR Raw Data'!AE$1,FALSE))/100</f>
        <v>1.9951519388882E-2</v>
      </c>
      <c r="AS26" s="40"/>
      <c r="AT26" s="49">
        <f>VLOOKUP($A26,'RevPAR Raw Data'!$B$6:$BE$43,'RevPAR Raw Data'!G$1,FALSE)</f>
        <v>42.491802878202797</v>
      </c>
      <c r="AU26" s="50">
        <f>VLOOKUP($A26,'RevPAR Raw Data'!$B$6:$BE$43,'RevPAR Raw Data'!H$1,FALSE)</f>
        <v>57.325459547209498</v>
      </c>
      <c r="AV26" s="50">
        <f>VLOOKUP($A26,'RevPAR Raw Data'!$B$6:$BE$43,'RevPAR Raw Data'!I$1,FALSE)</f>
        <v>61.836748297648199</v>
      </c>
      <c r="AW26" s="50">
        <f>VLOOKUP($A26,'RevPAR Raw Data'!$B$6:$BE$43,'RevPAR Raw Data'!J$1,FALSE)</f>
        <v>65.442453053703005</v>
      </c>
      <c r="AX26" s="50">
        <f>VLOOKUP($A26,'RevPAR Raw Data'!$B$6:$BE$43,'RevPAR Raw Data'!K$1,FALSE)</f>
        <v>64.842868462618398</v>
      </c>
      <c r="AY26" s="51">
        <f>VLOOKUP($A26,'RevPAR Raw Data'!$B$6:$BE$43,'RevPAR Raw Data'!L$1,FALSE)</f>
        <v>58.387866447876398</v>
      </c>
      <c r="AZ26" s="50">
        <f>VLOOKUP($A26,'RevPAR Raw Data'!$B$6:$BE$43,'RevPAR Raw Data'!N$1,FALSE)</f>
        <v>73.830230607230604</v>
      </c>
      <c r="BA26" s="50">
        <f>VLOOKUP($A26,'RevPAR Raw Data'!$B$6:$BE$43,'RevPAR Raw Data'!O$1,FALSE)</f>
        <v>72.395529466479402</v>
      </c>
      <c r="BB26" s="51">
        <f>VLOOKUP($A26,'RevPAR Raw Data'!$B$6:$BE$43,'RevPAR Raw Data'!P$1,FALSE)</f>
        <v>73.112880036855003</v>
      </c>
      <c r="BC26" s="52">
        <f>VLOOKUP($A26,'RevPAR Raw Data'!$B$6:$BE$43,'RevPAR Raw Data'!R$1,FALSE)</f>
        <v>62.595013187584598</v>
      </c>
      <c r="BE26" s="129">
        <f>(VLOOKUP($A26,'RevPAR Raw Data'!$B$6:$BE$43,'RevPAR Raw Data'!T$1,FALSE))/100</f>
        <v>-1.72023262270453E-3</v>
      </c>
      <c r="BF26" s="119">
        <f>(VLOOKUP($A26,'RevPAR Raw Data'!$B$6:$BE$43,'RevPAR Raw Data'!U$1,FALSE))/100</f>
        <v>4.5649600346426802E-2</v>
      </c>
      <c r="BG26" s="119">
        <f>(VLOOKUP($A26,'RevPAR Raw Data'!$B$6:$BE$43,'RevPAR Raw Data'!V$1,FALSE))/100</f>
        <v>6.0193640965716597E-3</v>
      </c>
      <c r="BH26" s="119">
        <f>(VLOOKUP($A26,'RevPAR Raw Data'!$B$6:$BE$43,'RevPAR Raw Data'!W$1,FALSE))/100</f>
        <v>0.111013705573904</v>
      </c>
      <c r="BI26" s="119">
        <f>(VLOOKUP($A26,'RevPAR Raw Data'!$B$6:$BE$43,'RevPAR Raw Data'!X$1,FALSE))/100</f>
        <v>0.17167152015576101</v>
      </c>
      <c r="BJ26" s="130">
        <f>(VLOOKUP($A26,'RevPAR Raw Data'!$B$6:$BE$43,'RevPAR Raw Data'!Y$1,FALSE))/100</f>
        <v>6.8982632987960202E-2</v>
      </c>
      <c r="BK26" s="119">
        <f>(VLOOKUP($A26,'RevPAR Raw Data'!$B$6:$BE$43,'RevPAR Raw Data'!AA$1,FALSE))/100</f>
        <v>5.0605759480763401E-2</v>
      </c>
      <c r="BL26" s="119">
        <f>(VLOOKUP($A26,'RevPAR Raw Data'!$B$6:$BE$43,'RevPAR Raw Data'!AB$1,FALSE))/100</f>
        <v>4.7350436252385905E-3</v>
      </c>
      <c r="BM26" s="130">
        <f>(VLOOKUP($A26,'RevPAR Raw Data'!$B$6:$BE$43,'RevPAR Raw Data'!AC$1,FALSE))/100</f>
        <v>2.7383503031692999E-2</v>
      </c>
      <c r="BN26" s="131">
        <f>(VLOOKUP($A26,'RevPAR Raw Data'!$B$6:$BE$43,'RevPAR Raw Data'!AE$1,FALSE))/100</f>
        <v>5.47305190873369E-2</v>
      </c>
    </row>
    <row r="27" spans="1:66" x14ac:dyDescent="0.25">
      <c r="A27" s="59" t="s">
        <v>93</v>
      </c>
      <c r="B27" s="118">
        <f>(VLOOKUP($A27,'Occupancy Raw Data'!$B$8:$BE$45,'Occupancy Raw Data'!G$3,FALSE))/100</f>
        <v>0.30995403391979698</v>
      </c>
      <c r="C27" s="115">
        <f>(VLOOKUP($A27,'Occupancy Raw Data'!$B$8:$BE$45,'Occupancy Raw Data'!H$3,FALSE))/100</f>
        <v>0.39467427484545803</v>
      </c>
      <c r="D27" s="115">
        <f>(VLOOKUP($A27,'Occupancy Raw Data'!$B$8:$BE$45,'Occupancy Raw Data'!I$3,FALSE))/100</f>
        <v>0.42819781264859702</v>
      </c>
      <c r="E27" s="115">
        <f>(VLOOKUP($A27,'Occupancy Raw Data'!$B$8:$BE$45,'Occupancy Raw Data'!J$3,FALSE))/100</f>
        <v>0.42605801236329</v>
      </c>
      <c r="F27" s="115">
        <f>(VLOOKUP($A27,'Occupancy Raw Data'!$B$8:$BE$45,'Occupancy Raw Data'!K$3,FALSE))/100</f>
        <v>0.40759232841971704</v>
      </c>
      <c r="G27" s="116">
        <f>(VLOOKUP($A27,'Occupancy Raw Data'!$B$8:$BE$45,'Occupancy Raw Data'!L$3,FALSE))/100</f>
        <v>0.393295292439372</v>
      </c>
      <c r="H27" s="119">
        <f>(VLOOKUP($A27,'Occupancy Raw Data'!$B$8:$BE$45,'Occupancy Raw Data'!N$3,FALSE))/100</f>
        <v>0.444523696306863</v>
      </c>
      <c r="I27" s="119">
        <f>(VLOOKUP($A27,'Occupancy Raw Data'!$B$8:$BE$45,'Occupancy Raw Data'!O$3,FALSE))/100</f>
        <v>0.48430813124108396</v>
      </c>
      <c r="J27" s="116">
        <f>(VLOOKUP($A27,'Occupancy Raw Data'!$B$8:$BE$45,'Occupancy Raw Data'!P$3,FALSE))/100</f>
        <v>0.46441591377397301</v>
      </c>
      <c r="K27" s="117">
        <f>(VLOOKUP($A27,'Occupancy Raw Data'!$B$8:$BE$45,'Occupancy Raw Data'!R$3,FALSE))/100</f>
        <v>0.41361546996354398</v>
      </c>
      <c r="M27" s="129">
        <f>(VLOOKUP($A27,'Occupancy Raw Data'!$B$8:$BE$45,'Occupancy Raw Data'!T$3,FALSE))/100</f>
        <v>-6.3081671731530994E-2</v>
      </c>
      <c r="N27" s="119">
        <f>(VLOOKUP($A27,'Occupancy Raw Data'!$B$8:$BE$45,'Occupancy Raw Data'!U$3,FALSE))/100</f>
        <v>4.6986604185198295E-2</v>
      </c>
      <c r="O27" s="119">
        <f>(VLOOKUP($A27,'Occupancy Raw Data'!$B$8:$BE$45,'Occupancy Raw Data'!V$3,FALSE))/100</f>
        <v>5.1038569517300098E-2</v>
      </c>
      <c r="P27" s="119">
        <f>(VLOOKUP($A27,'Occupancy Raw Data'!$B$8:$BE$45,'Occupancy Raw Data'!W$3,FALSE))/100</f>
        <v>-3.1700744967506705E-4</v>
      </c>
      <c r="Q27" s="119">
        <f>(VLOOKUP($A27,'Occupancy Raw Data'!$B$8:$BE$45,'Occupancy Raw Data'!X$3,FALSE))/100</f>
        <v>-2.8280168080453302E-2</v>
      </c>
      <c r="R27" s="130">
        <f>(VLOOKUP($A27,'Occupancy Raw Data'!$B$8:$BE$45,'Occupancy Raw Data'!Y$3,FALSE))/100</f>
        <v>2.8759640232559401E-3</v>
      </c>
      <c r="S27" s="119">
        <f>(VLOOKUP($A27,'Occupancy Raw Data'!$B$8:$BE$45,'Occupancy Raw Data'!AA$3,FALSE))/100</f>
        <v>-0.156935512672564</v>
      </c>
      <c r="T27" s="119">
        <f>(VLOOKUP($A27,'Occupancy Raw Data'!$B$8:$BE$45,'Occupancy Raw Data'!AB$3,FALSE))/100</f>
        <v>-0.14844399672776101</v>
      </c>
      <c r="U27" s="130">
        <f>(VLOOKUP($A27,'Occupancy Raw Data'!$B$8:$BE$45,'Occupancy Raw Data'!AC$3,FALSE))/100</f>
        <v>-0.15252913759928999</v>
      </c>
      <c r="V27" s="131">
        <f>(VLOOKUP($A27,'Occupancy Raw Data'!$B$8:$BE$45,'Occupancy Raw Data'!AE$3,FALSE))/100</f>
        <v>-5.2843207374646102E-2</v>
      </c>
      <c r="X27" s="49">
        <f>VLOOKUP($A27,'ADR Raw Data'!$B$6:$BE$43,'ADR Raw Data'!G$1,FALSE)</f>
        <v>95.794719764766</v>
      </c>
      <c r="Y27" s="50">
        <f>VLOOKUP($A27,'ADR Raw Data'!$B$6:$BE$43,'ADR Raw Data'!H$1,FALSE)</f>
        <v>101.25032192771</v>
      </c>
      <c r="Z27" s="50">
        <f>VLOOKUP($A27,'ADR Raw Data'!$B$6:$BE$43,'ADR Raw Data'!I$1,FALSE)</f>
        <v>104.70749827873399</v>
      </c>
      <c r="AA27" s="50">
        <f>VLOOKUP($A27,'ADR Raw Data'!$B$6:$BE$43,'ADR Raw Data'!J$1,FALSE)</f>
        <v>102.209346391369</v>
      </c>
      <c r="AB27" s="50">
        <f>VLOOKUP($A27,'ADR Raw Data'!$B$6:$BE$43,'ADR Raw Data'!K$1,FALSE)</f>
        <v>99.730659517791096</v>
      </c>
      <c r="AC27" s="51">
        <f>VLOOKUP($A27,'ADR Raw Data'!$B$6:$BE$43,'ADR Raw Data'!L$1,FALSE)</f>
        <v>101.03601311812299</v>
      </c>
      <c r="AD27" s="50">
        <f>VLOOKUP($A27,'ADR Raw Data'!$B$6:$BE$43,'ADR Raw Data'!N$1,FALSE)</f>
        <v>111.515366945979</v>
      </c>
      <c r="AE27" s="50">
        <f>VLOOKUP($A27,'ADR Raw Data'!$B$6:$BE$43,'ADR Raw Data'!O$1,FALSE)</f>
        <v>113.820975045</v>
      </c>
      <c r="AF27" s="51">
        <f>VLOOKUP($A27,'ADR Raw Data'!$B$6:$BE$43,'ADR Raw Data'!P$1,FALSE)</f>
        <v>112.71754877986299</v>
      </c>
      <c r="AG27" s="52">
        <f>VLOOKUP($A27,'ADR Raw Data'!$B$6:$BE$43,'ADR Raw Data'!R$1,FALSE)</f>
        <v>104.78351805764601</v>
      </c>
      <c r="AI27" s="129">
        <f>(VLOOKUP($A27,'ADR Raw Data'!$B$6:$BE$43,'ADR Raw Data'!T$1,FALSE))/100</f>
        <v>1.6809672143127299E-2</v>
      </c>
      <c r="AJ27" s="119">
        <f>(VLOOKUP($A27,'ADR Raw Data'!$B$6:$BE$43,'ADR Raw Data'!U$1,FALSE))/100</f>
        <v>4.3163581843146594E-2</v>
      </c>
      <c r="AK27" s="119">
        <f>(VLOOKUP($A27,'ADR Raw Data'!$B$6:$BE$43,'ADR Raw Data'!V$1,FALSE))/100</f>
        <v>5.1074304152323398E-2</v>
      </c>
      <c r="AL27" s="119">
        <f>(VLOOKUP($A27,'ADR Raw Data'!$B$6:$BE$43,'ADR Raw Data'!W$1,FALSE))/100</f>
        <v>3.1926646282106799E-2</v>
      </c>
      <c r="AM27" s="119">
        <f>(VLOOKUP($A27,'ADR Raw Data'!$B$6:$BE$43,'ADR Raw Data'!X$1,FALSE))/100</f>
        <v>2.2303921195788702E-2</v>
      </c>
      <c r="AN27" s="130">
        <f>(VLOOKUP($A27,'ADR Raw Data'!$B$6:$BE$43,'ADR Raw Data'!Y$1,FALSE))/100</f>
        <v>3.4685176070649304E-2</v>
      </c>
      <c r="AO27" s="119">
        <f>(VLOOKUP($A27,'ADR Raw Data'!$B$6:$BE$43,'ADR Raw Data'!AA$1,FALSE))/100</f>
        <v>-2.8055419290732398E-2</v>
      </c>
      <c r="AP27" s="119">
        <f>(VLOOKUP($A27,'ADR Raw Data'!$B$6:$BE$43,'ADR Raw Data'!AB$1,FALSE))/100</f>
        <v>-4.0679102436824398E-2</v>
      </c>
      <c r="AQ27" s="130">
        <f>(VLOOKUP($A27,'ADR Raw Data'!$B$6:$BE$43,'ADR Raw Data'!AC$1,FALSE))/100</f>
        <v>-3.4662260044323101E-2</v>
      </c>
      <c r="AR27" s="131">
        <f>(VLOOKUP($A27,'ADR Raw Data'!$B$6:$BE$43,'ADR Raw Data'!AE$1,FALSE))/100</f>
        <v>2.6856328757240799E-3</v>
      </c>
      <c r="AS27" s="40"/>
      <c r="AT27" s="49">
        <f>VLOOKUP($A27,'RevPAR Raw Data'!$B$6:$BE$43,'RevPAR Raw Data'!G$1,FALSE)</f>
        <v>29.691959819305701</v>
      </c>
      <c r="AU27" s="50">
        <f>VLOOKUP($A27,'RevPAR Raw Data'!$B$6:$BE$43,'RevPAR Raw Data'!H$1,FALSE)</f>
        <v>39.960897384688501</v>
      </c>
      <c r="AV27" s="50">
        <f>VLOOKUP($A27,'RevPAR Raw Data'!$B$6:$BE$43,'RevPAR Raw Data'!I$1,FALSE)</f>
        <v>44.835521730860599</v>
      </c>
      <c r="AW27" s="50">
        <f>VLOOKUP($A27,'RevPAR Raw Data'!$B$6:$BE$43,'RevPAR Raw Data'!J$1,FALSE)</f>
        <v>43.547110968457702</v>
      </c>
      <c r="AX27" s="50">
        <f>VLOOKUP($A27,'RevPAR Raw Data'!$B$6:$BE$43,'RevPAR Raw Data'!K$1,FALSE)</f>
        <v>40.649451727690597</v>
      </c>
      <c r="AY27" s="51">
        <f>VLOOKUP($A27,'RevPAR Raw Data'!$B$6:$BE$43,'RevPAR Raw Data'!L$1,FALSE)</f>
        <v>39.736988326200603</v>
      </c>
      <c r="AZ27" s="50">
        <f>VLOOKUP($A27,'RevPAR Raw Data'!$B$6:$BE$43,'RevPAR Raw Data'!N$1,FALSE)</f>
        <v>49.571223109842997</v>
      </c>
      <c r="BA27" s="50">
        <f>VLOOKUP($A27,'RevPAR Raw Data'!$B$6:$BE$43,'RevPAR Raw Data'!O$1,FALSE)</f>
        <v>55.124423720082397</v>
      </c>
      <c r="BB27" s="51">
        <f>VLOOKUP($A27,'RevPAR Raw Data'!$B$6:$BE$43,'RevPAR Raw Data'!P$1,FALSE)</f>
        <v>52.347823414962697</v>
      </c>
      <c r="BC27" s="52">
        <f>VLOOKUP($A27,'RevPAR Raw Data'!$B$6:$BE$43,'RevPAR Raw Data'!R$1,FALSE)</f>
        <v>43.340084065846902</v>
      </c>
      <c r="BE27" s="129">
        <f>(VLOOKUP($A27,'RevPAR Raw Data'!$B$6:$BE$43,'RevPAR Raw Data'!T$1,FALSE))/100</f>
        <v>-4.7332381808451097E-2</v>
      </c>
      <c r="BF27" s="119">
        <f>(VLOOKUP($A27,'RevPAR Raw Data'!$B$6:$BE$43,'RevPAR Raw Data'!U$1,FALSE))/100</f>
        <v>9.2178296163624301E-2</v>
      </c>
      <c r="BG27" s="119">
        <f>(VLOOKUP($A27,'RevPAR Raw Data'!$B$6:$BE$43,'RevPAR Raw Data'!V$1,FALSE))/100</f>
        <v>0.10471963309264901</v>
      </c>
      <c r="BH27" s="119">
        <f>(VLOOKUP($A27,'RevPAR Raw Data'!$B$6:$BE$43,'RevPAR Raw Data'!W$1,FALSE))/100</f>
        <v>3.1599517847717203E-2</v>
      </c>
      <c r="BI27" s="119">
        <f>(VLOOKUP($A27,'RevPAR Raw Data'!$B$6:$BE$43,'RevPAR Raw Data'!X$1,FALSE))/100</f>
        <v>-6.6070055249347103E-3</v>
      </c>
      <c r="BJ27" s="130">
        <f>(VLOOKUP($A27,'RevPAR Raw Data'!$B$6:$BE$43,'RevPAR Raw Data'!Y$1,FALSE))/100</f>
        <v>3.7660893412424803E-2</v>
      </c>
      <c r="BK27" s="119">
        <f>(VLOOKUP($A27,'RevPAR Raw Data'!$B$6:$BE$43,'RevPAR Raw Data'!AA$1,FALSE))/100</f>
        <v>-0.18058804035366202</v>
      </c>
      <c r="BL27" s="119">
        <f>(VLOOKUP($A27,'RevPAR Raw Data'!$B$6:$BE$43,'RevPAR Raw Data'!AB$1,FALSE))/100</f>
        <v>-0.18308453061556601</v>
      </c>
      <c r="BM27" s="130">
        <f>(VLOOKUP($A27,'RevPAR Raw Data'!$B$6:$BE$43,'RevPAR Raw Data'!AC$1,FALSE))/100</f>
        <v>-0.18190439301181002</v>
      </c>
      <c r="BN27" s="131">
        <f>(VLOOKUP($A27,'RevPAR Raw Data'!$B$6:$BE$43,'RevPAR Raw Data'!AE$1,FALSE))/100</f>
        <v>-5.0299491953905998E-2</v>
      </c>
    </row>
    <row r="28" spans="1:66" x14ac:dyDescent="0.25">
      <c r="A28" s="59" t="s">
        <v>29</v>
      </c>
      <c r="B28" s="118">
        <f>(VLOOKUP($A28,'Occupancy Raw Data'!$B$8:$BE$45,'Occupancy Raw Data'!G$3,FALSE))/100</f>
        <v>0.27190892242520504</v>
      </c>
      <c r="C28" s="115">
        <f>(VLOOKUP($A28,'Occupancy Raw Data'!$B$8:$BE$45,'Occupancy Raw Data'!H$3,FALSE))/100</f>
        <v>0.31056393963463003</v>
      </c>
      <c r="D28" s="115">
        <f>(VLOOKUP($A28,'Occupancy Raw Data'!$B$8:$BE$45,'Occupancy Raw Data'!I$3,FALSE))/100</f>
        <v>0.30672491395287199</v>
      </c>
      <c r="E28" s="115">
        <f>(VLOOKUP($A28,'Occupancy Raw Data'!$B$8:$BE$45,'Occupancy Raw Data'!J$3,FALSE))/100</f>
        <v>0.307254434736563</v>
      </c>
      <c r="F28" s="115">
        <f>(VLOOKUP($A28,'Occupancy Raw Data'!$B$8:$BE$45,'Occupancy Raw Data'!K$3,FALSE))/100</f>
        <v>0.35424940428911805</v>
      </c>
      <c r="G28" s="116">
        <f>(VLOOKUP($A28,'Occupancy Raw Data'!$B$8:$BE$45,'Occupancy Raw Data'!L$3,FALSE))/100</f>
        <v>0.31014032300767796</v>
      </c>
      <c r="H28" s="119">
        <f>(VLOOKUP($A28,'Occupancy Raw Data'!$B$8:$BE$45,'Occupancy Raw Data'!N$3,FALSE))/100</f>
        <v>0.37278263171829401</v>
      </c>
      <c r="I28" s="119">
        <f>(VLOOKUP($A28,'Occupancy Raw Data'!$B$8:$BE$45,'Occupancy Raw Data'!O$3,FALSE))/100</f>
        <v>0.403627217368281</v>
      </c>
      <c r="J28" s="116">
        <f>(VLOOKUP($A28,'Occupancy Raw Data'!$B$8:$BE$45,'Occupancy Raw Data'!P$3,FALSE))/100</f>
        <v>0.38820492454328798</v>
      </c>
      <c r="K28" s="117">
        <f>(VLOOKUP($A28,'Occupancy Raw Data'!$B$8:$BE$45,'Occupancy Raw Data'!R$3,FALSE))/100</f>
        <v>0.332444494874995</v>
      </c>
      <c r="M28" s="129">
        <f>(VLOOKUP($A28,'Occupancy Raw Data'!$B$8:$BE$45,'Occupancy Raw Data'!T$3,FALSE))/100</f>
        <v>4.1500992652700297E-2</v>
      </c>
      <c r="N28" s="119">
        <f>(VLOOKUP($A28,'Occupancy Raw Data'!$B$8:$BE$45,'Occupancy Raw Data'!U$3,FALSE))/100</f>
        <v>9.9836108294228704E-2</v>
      </c>
      <c r="O28" s="119">
        <f>(VLOOKUP($A28,'Occupancy Raw Data'!$B$8:$BE$45,'Occupancy Raw Data'!V$3,FALSE))/100</f>
        <v>0.21499263275431299</v>
      </c>
      <c r="P28" s="119">
        <f>(VLOOKUP($A28,'Occupancy Raw Data'!$B$8:$BE$45,'Occupancy Raw Data'!W$3,FALSE))/100</f>
        <v>0.16811633832037701</v>
      </c>
      <c r="Q28" s="119">
        <f>(VLOOKUP($A28,'Occupancy Raw Data'!$B$8:$BE$45,'Occupancy Raw Data'!X$3,FALSE))/100</f>
        <v>0.21354999598237298</v>
      </c>
      <c r="R28" s="130">
        <f>(VLOOKUP($A28,'Occupancy Raw Data'!$B$8:$BE$45,'Occupancy Raw Data'!Y$3,FALSE))/100</f>
        <v>0.147951195578332</v>
      </c>
      <c r="S28" s="119">
        <f>(VLOOKUP($A28,'Occupancy Raw Data'!$B$8:$BE$45,'Occupancy Raw Data'!AA$3,FALSE))/100</f>
        <v>-5.9688371608401E-2</v>
      </c>
      <c r="T28" s="119">
        <f>(VLOOKUP($A28,'Occupancy Raw Data'!$B$8:$BE$45,'Occupancy Raw Data'!AB$3,FALSE))/100</f>
        <v>-4.5144020241279705E-2</v>
      </c>
      <c r="U28" s="130">
        <f>(VLOOKUP($A28,'Occupancy Raw Data'!$B$8:$BE$45,'Occupancy Raw Data'!AC$3,FALSE))/100</f>
        <v>-5.2183031574482203E-2</v>
      </c>
      <c r="V28" s="131">
        <f>(VLOOKUP($A28,'Occupancy Raw Data'!$B$8:$BE$45,'Occupancy Raw Data'!AE$3,FALSE))/100</f>
        <v>7.2402242123705107E-2</v>
      </c>
      <c r="X28" s="49">
        <f>VLOOKUP($A28,'ADR Raw Data'!$B$6:$BE$43,'ADR Raw Data'!G$1,FALSE)</f>
        <v>105.22705452775</v>
      </c>
      <c r="Y28" s="50">
        <f>VLOOKUP($A28,'ADR Raw Data'!$B$6:$BE$43,'ADR Raw Data'!H$1,FALSE)</f>
        <v>95.189079283887395</v>
      </c>
      <c r="Z28" s="50">
        <f>VLOOKUP($A28,'ADR Raw Data'!$B$6:$BE$43,'ADR Raw Data'!I$1,FALSE)</f>
        <v>91.868204574881304</v>
      </c>
      <c r="AA28" s="50">
        <f>VLOOKUP($A28,'ADR Raw Data'!$B$6:$BE$43,'ADR Raw Data'!J$1,FALSE)</f>
        <v>89.116682464454897</v>
      </c>
      <c r="AB28" s="50">
        <f>VLOOKUP($A28,'ADR Raw Data'!$B$6:$BE$43,'ADR Raw Data'!K$1,FALSE)</f>
        <v>91.404499252615807</v>
      </c>
      <c r="AC28" s="51">
        <f>VLOOKUP($A28,'ADR Raw Data'!$B$6:$BE$43,'ADR Raw Data'!L$1,FALSE)</f>
        <v>94.224589380228707</v>
      </c>
      <c r="AD28" s="50">
        <f>VLOOKUP($A28,'ADR Raw Data'!$B$6:$BE$43,'ADR Raw Data'!N$1,FALSE)</f>
        <v>122.407542613636</v>
      </c>
      <c r="AE28" s="50">
        <f>VLOOKUP($A28,'ADR Raw Data'!$B$6:$BE$43,'ADR Raw Data'!O$1,FALSE)</f>
        <v>145.177153164972</v>
      </c>
      <c r="AF28" s="51">
        <f>VLOOKUP($A28,'ADR Raw Data'!$B$6:$BE$43,'ADR Raw Data'!P$1,FALSE)</f>
        <v>134.24463427109899</v>
      </c>
      <c r="AG28" s="52">
        <f>VLOOKUP($A28,'ADR Raw Data'!$B$6:$BE$43,'ADR Raw Data'!R$1,FALSE)</f>
        <v>107.576746117526</v>
      </c>
      <c r="AI28" s="129">
        <f>(VLOOKUP($A28,'ADR Raw Data'!$B$6:$BE$43,'ADR Raw Data'!T$1,FALSE))/100</f>
        <v>-4.5489745292903602E-2</v>
      </c>
      <c r="AJ28" s="119">
        <f>(VLOOKUP($A28,'ADR Raw Data'!$B$6:$BE$43,'ADR Raw Data'!U$1,FALSE))/100</f>
        <v>6.4938802203897097E-2</v>
      </c>
      <c r="AK28" s="119">
        <f>(VLOOKUP($A28,'ADR Raw Data'!$B$6:$BE$43,'ADR Raw Data'!V$1,FALSE))/100</f>
        <v>0.110696315869851</v>
      </c>
      <c r="AL28" s="119">
        <f>(VLOOKUP($A28,'ADR Raw Data'!$B$6:$BE$43,'ADR Raw Data'!W$1,FALSE))/100</f>
        <v>6.9142448168965198E-2</v>
      </c>
      <c r="AM28" s="119">
        <f>(VLOOKUP($A28,'ADR Raw Data'!$B$6:$BE$43,'ADR Raw Data'!X$1,FALSE))/100</f>
        <v>5.3818387795919104E-2</v>
      </c>
      <c r="AN28" s="130">
        <f>(VLOOKUP($A28,'ADR Raw Data'!$B$6:$BE$43,'ADR Raw Data'!Y$1,FALSE))/100</f>
        <v>4.2053145318840503E-2</v>
      </c>
      <c r="AO28" s="119">
        <f>(VLOOKUP($A28,'ADR Raw Data'!$B$6:$BE$43,'ADR Raw Data'!AA$1,FALSE))/100</f>
        <v>1.4481146852397599E-2</v>
      </c>
      <c r="AP28" s="119">
        <f>(VLOOKUP($A28,'ADR Raw Data'!$B$6:$BE$43,'ADR Raw Data'!AB$1,FALSE))/100</f>
        <v>2.7018291012495702E-2</v>
      </c>
      <c r="AQ28" s="130">
        <f>(VLOOKUP($A28,'ADR Raw Data'!$B$6:$BE$43,'ADR Raw Data'!AC$1,FALSE))/100</f>
        <v>2.2108504796744401E-2</v>
      </c>
      <c r="AR28" s="131">
        <f>(VLOOKUP($A28,'ADR Raw Data'!$B$6:$BE$43,'ADR Raw Data'!AE$1,FALSE))/100</f>
        <v>1.6134939480859201E-2</v>
      </c>
      <c r="AS28" s="40"/>
      <c r="AT28" s="49">
        <f>VLOOKUP($A28,'RevPAR Raw Data'!$B$6:$BE$43,'RevPAR Raw Data'!G$1,FALSE)</f>
        <v>28.612175006619001</v>
      </c>
      <c r="AU28" s="50">
        <f>VLOOKUP($A28,'RevPAR Raw Data'!$B$6:$BE$43,'RevPAR Raw Data'!H$1,FALSE)</f>
        <v>29.562295472597199</v>
      </c>
      <c r="AV28" s="50">
        <f>VLOOKUP($A28,'RevPAR Raw Data'!$B$6:$BE$43,'RevPAR Raw Data'!I$1,FALSE)</f>
        <v>28.178267143235299</v>
      </c>
      <c r="AW28" s="50">
        <f>VLOOKUP($A28,'RevPAR Raw Data'!$B$6:$BE$43,'RevPAR Raw Data'!J$1,FALSE)</f>
        <v>27.381495896213899</v>
      </c>
      <c r="AX28" s="50">
        <f>VLOOKUP($A28,'RevPAR Raw Data'!$B$6:$BE$43,'RevPAR Raw Data'!K$1,FALSE)</f>
        <v>32.379989409584297</v>
      </c>
      <c r="AY28" s="51">
        <f>VLOOKUP($A28,'RevPAR Raw Data'!$B$6:$BE$43,'RevPAR Raw Data'!L$1,FALSE)</f>
        <v>29.222844585649899</v>
      </c>
      <c r="AZ28" s="50">
        <f>VLOOKUP($A28,'RevPAR Raw Data'!$B$6:$BE$43,'RevPAR Raw Data'!N$1,FALSE)</f>
        <v>45.631405877680599</v>
      </c>
      <c r="BA28" s="50">
        <f>VLOOKUP($A28,'RevPAR Raw Data'!$B$6:$BE$43,'RevPAR Raw Data'!O$1,FALSE)</f>
        <v>58.597450357426503</v>
      </c>
      <c r="BB28" s="51">
        <f>VLOOKUP($A28,'RevPAR Raw Data'!$B$6:$BE$43,'RevPAR Raw Data'!P$1,FALSE)</f>
        <v>52.114428117553601</v>
      </c>
      <c r="BC28" s="52">
        <f>VLOOKUP($A28,'RevPAR Raw Data'!$B$6:$BE$43,'RevPAR Raw Data'!R$1,FALSE)</f>
        <v>35.763297023336698</v>
      </c>
      <c r="BE28" s="129">
        <f>(VLOOKUP($A28,'RevPAR Raw Data'!$B$6:$BE$43,'RevPAR Raw Data'!T$1,FALSE))/100</f>
        <v>-5.87662222537726E-3</v>
      </c>
      <c r="BF28" s="119">
        <f>(VLOOKUP($A28,'RevPAR Raw Data'!$B$6:$BE$43,'RevPAR Raw Data'!U$1,FALSE))/100</f>
        <v>0.17125814778745099</v>
      </c>
      <c r="BG28" s="119">
        <f>(VLOOKUP($A28,'RevPAR Raw Data'!$B$6:$BE$43,'RevPAR Raw Data'!V$1,FALSE))/100</f>
        <v>0.34948784100922703</v>
      </c>
      <c r="BH28" s="119">
        <f>(VLOOKUP($A28,'RevPAR Raw Data'!$B$6:$BE$43,'RevPAR Raw Data'!W$1,FALSE))/100</f>
        <v>0.24888276169801501</v>
      </c>
      <c r="BI28" s="119">
        <f>(VLOOKUP($A28,'RevPAR Raw Data'!$B$6:$BE$43,'RevPAR Raw Data'!X$1,FALSE))/100</f>
        <v>0.27886130027588901</v>
      </c>
      <c r="BJ28" s="130">
        <f>(VLOOKUP($A28,'RevPAR Raw Data'!$B$6:$BE$43,'RevPAR Raw Data'!Y$1,FALSE))/100</f>
        <v>0.19622615402492399</v>
      </c>
      <c r="BK28" s="119">
        <f>(VLOOKUP($A28,'RevPAR Raw Data'!$B$6:$BE$43,'RevPAR Raw Data'!AA$1,FALSE))/100</f>
        <v>-4.6071580830645102E-2</v>
      </c>
      <c r="BL28" s="119">
        <f>(VLOOKUP($A28,'RevPAR Raw Data'!$B$6:$BE$43,'RevPAR Raw Data'!AB$1,FALSE))/100</f>
        <v>-1.9345443505136898E-2</v>
      </c>
      <c r="BM28" s="130">
        <f>(VLOOKUP($A28,'RevPAR Raw Data'!$B$6:$BE$43,'RevPAR Raw Data'!AC$1,FALSE))/100</f>
        <v>-3.1228215581610801E-2</v>
      </c>
      <c r="BN28" s="131">
        <f>(VLOOKUP($A28,'RevPAR Raw Data'!$B$6:$BE$43,'RevPAR Raw Data'!AE$1,FALSE))/100</f>
        <v>8.9705387399508896E-2</v>
      </c>
    </row>
    <row r="29" spans="1:66" x14ac:dyDescent="0.2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18">
        <f>(VLOOKUP($A30,'Occupancy Raw Data'!$B$8:$BE$45,'Occupancy Raw Data'!G$3,FALSE))/100</f>
        <v>0.31822626492325101</v>
      </c>
      <c r="C30" s="115">
        <f>(VLOOKUP($A30,'Occupancy Raw Data'!$B$8:$BE$45,'Occupancy Raw Data'!H$3,FALSE))/100</f>
        <v>0.44545764638999402</v>
      </c>
      <c r="D30" s="115">
        <f>(VLOOKUP($A30,'Occupancy Raw Data'!$B$8:$BE$45,'Occupancy Raw Data'!I$3,FALSE))/100</f>
        <v>0.48088686753837401</v>
      </c>
      <c r="E30" s="115">
        <f>(VLOOKUP($A30,'Occupancy Raw Data'!$B$8:$BE$45,'Occupancy Raw Data'!J$3,FALSE))/100</f>
        <v>0.48432063672541198</v>
      </c>
      <c r="F30" s="115">
        <f>(VLOOKUP($A30,'Occupancy Raw Data'!$B$8:$BE$45,'Occupancy Raw Data'!K$3,FALSE))/100</f>
        <v>0.45578169414439995</v>
      </c>
      <c r="G30" s="116">
        <f>(VLOOKUP($A30,'Occupancy Raw Data'!$B$8:$BE$45,'Occupancy Raw Data'!L$3,FALSE))/100</f>
        <v>0.43693462194428601</v>
      </c>
      <c r="H30" s="119">
        <f>(VLOOKUP($A30,'Occupancy Raw Data'!$B$8:$BE$45,'Occupancy Raw Data'!N$3,FALSE))/100</f>
        <v>0.47433769187038005</v>
      </c>
      <c r="I30" s="119">
        <f>(VLOOKUP($A30,'Occupancy Raw Data'!$B$8:$BE$45,'Occupancy Raw Data'!O$3,FALSE))/100</f>
        <v>0.46479352336893598</v>
      </c>
      <c r="J30" s="116">
        <f>(VLOOKUP($A30,'Occupancy Raw Data'!$B$8:$BE$45,'Occupancy Raw Data'!P$3,FALSE))/100</f>
        <v>0.46955899718412197</v>
      </c>
      <c r="K30" s="117">
        <f>(VLOOKUP($A30,'Occupancy Raw Data'!$B$8:$BE$45,'Occupancy Raw Data'!R$3,FALSE))/100</f>
        <v>0.44626510406011399</v>
      </c>
      <c r="M30" s="129">
        <f>(VLOOKUP($A30,'Occupancy Raw Data'!$B$8:$BE$45,'Occupancy Raw Data'!T$3,FALSE))/100</f>
        <v>-4.2037341148690004E-2</v>
      </c>
      <c r="N30" s="119">
        <f>(VLOOKUP($A30,'Occupancy Raw Data'!$B$8:$BE$45,'Occupancy Raw Data'!U$3,FALSE))/100</f>
        <v>-5.3097512813600603E-2</v>
      </c>
      <c r="O30" s="119">
        <f>(VLOOKUP($A30,'Occupancy Raw Data'!$B$8:$BE$45,'Occupancy Raw Data'!V$3,FALSE))/100</f>
        <v>-5.3255340863168403E-2</v>
      </c>
      <c r="P30" s="119">
        <f>(VLOOKUP($A30,'Occupancy Raw Data'!$B$8:$BE$45,'Occupancy Raw Data'!W$3,FALSE))/100</f>
        <v>-3.1269578210539502E-2</v>
      </c>
      <c r="Q30" s="119">
        <f>(VLOOKUP($A30,'Occupancy Raw Data'!$B$8:$BE$45,'Occupancy Raw Data'!X$3,FALSE))/100</f>
        <v>-1.8122064071684402E-2</v>
      </c>
      <c r="R30" s="130">
        <f>(VLOOKUP($A30,'Occupancy Raw Data'!$B$8:$BE$45,'Occupancy Raw Data'!Y$3,FALSE))/100</f>
        <v>-3.9589366281702301E-2</v>
      </c>
      <c r="S30" s="119">
        <f>(VLOOKUP($A30,'Occupancy Raw Data'!$B$8:$BE$45,'Occupancy Raw Data'!AA$3,FALSE))/100</f>
        <v>2.8826497162318599E-2</v>
      </c>
      <c r="T30" s="119">
        <f>(VLOOKUP($A30,'Occupancy Raw Data'!$B$8:$BE$45,'Occupancy Raw Data'!AB$3,FALSE))/100</f>
        <v>2.7316615436494298E-2</v>
      </c>
      <c r="U30" s="130">
        <f>(VLOOKUP($A30,'Occupancy Raw Data'!$B$8:$BE$45,'Occupancy Raw Data'!AC$3,FALSE))/100</f>
        <v>2.8064201211710202E-2</v>
      </c>
      <c r="V30" s="131">
        <f>(VLOOKUP($A30,'Occupancy Raw Data'!$B$8:$BE$45,'Occupancy Raw Data'!AE$3,FALSE))/100</f>
        <v>-2.0186155576580399E-2</v>
      </c>
      <c r="X30" s="49">
        <f>VLOOKUP($A30,'ADR Raw Data'!$B$6:$BE$43,'ADR Raw Data'!G$1,FALSE)</f>
        <v>93.715858939545498</v>
      </c>
      <c r="Y30" s="50">
        <f>VLOOKUP($A30,'ADR Raw Data'!$B$6:$BE$43,'ADR Raw Data'!H$1,FALSE)</f>
        <v>99.231968451681993</v>
      </c>
      <c r="Z30" s="50">
        <f>VLOOKUP($A30,'ADR Raw Data'!$B$6:$BE$43,'ADR Raw Data'!I$1,FALSE)</f>
        <v>100.54132359199799</v>
      </c>
      <c r="AA30" s="50">
        <f>VLOOKUP($A30,'ADR Raw Data'!$B$6:$BE$43,'ADR Raw Data'!J$1,FALSE)</f>
        <v>100.67826979058999</v>
      </c>
      <c r="AB30" s="50">
        <f>VLOOKUP($A30,'ADR Raw Data'!$B$6:$BE$43,'ADR Raw Data'!K$1,FALSE)</f>
        <v>99.606887192536007</v>
      </c>
      <c r="AC30" s="51">
        <f>VLOOKUP($A30,'ADR Raw Data'!$B$6:$BE$43,'ADR Raw Data'!L$1,FALSE)</f>
        <v>99.115537050722907</v>
      </c>
      <c r="AD30" s="50">
        <f>VLOOKUP($A30,'ADR Raw Data'!$B$6:$BE$43,'ADR Raw Data'!N$1,FALSE)</f>
        <v>110.008072774342</v>
      </c>
      <c r="AE30" s="50">
        <f>VLOOKUP($A30,'ADR Raw Data'!$B$6:$BE$43,'ADR Raw Data'!O$1,FALSE)</f>
        <v>111.929730191256</v>
      </c>
      <c r="AF30" s="51">
        <f>VLOOKUP($A30,'ADR Raw Data'!$B$6:$BE$43,'ADR Raw Data'!P$1,FALSE)</f>
        <v>110.960467658082</v>
      </c>
      <c r="AG30" s="52">
        <f>VLOOKUP($A30,'ADR Raw Data'!$B$6:$BE$43,'ADR Raw Data'!R$1,FALSE)</f>
        <v>102.679979770931</v>
      </c>
      <c r="AI30" s="129">
        <f>(VLOOKUP($A30,'ADR Raw Data'!$B$6:$BE$43,'ADR Raw Data'!T$1,FALSE))/100</f>
        <v>2.6771563444378896E-3</v>
      </c>
      <c r="AJ30" s="119">
        <f>(VLOOKUP($A30,'ADR Raw Data'!$B$6:$BE$43,'ADR Raw Data'!U$1,FALSE))/100</f>
        <v>1.5687261793038101E-2</v>
      </c>
      <c r="AK30" s="119">
        <f>(VLOOKUP($A30,'ADR Raw Data'!$B$6:$BE$43,'ADR Raw Data'!V$1,FALSE))/100</f>
        <v>2.2140628886452102E-2</v>
      </c>
      <c r="AL30" s="119">
        <f>(VLOOKUP($A30,'ADR Raw Data'!$B$6:$BE$43,'ADR Raw Data'!W$1,FALSE))/100</f>
        <v>8.4136356133289198E-3</v>
      </c>
      <c r="AM30" s="119">
        <f>(VLOOKUP($A30,'ADR Raw Data'!$B$6:$BE$43,'ADR Raw Data'!X$1,FALSE))/100</f>
        <v>1.4770933025573401E-2</v>
      </c>
      <c r="AN30" s="130">
        <f>(VLOOKUP($A30,'ADR Raw Data'!$B$6:$BE$43,'ADR Raw Data'!Y$1,FALSE))/100</f>
        <v>1.3523830271836099E-2</v>
      </c>
      <c r="AO30" s="119">
        <f>(VLOOKUP($A30,'ADR Raw Data'!$B$6:$BE$43,'ADR Raw Data'!AA$1,FALSE))/100</f>
        <v>2.0995482695447102E-2</v>
      </c>
      <c r="AP30" s="119">
        <f>(VLOOKUP($A30,'ADR Raw Data'!$B$6:$BE$43,'ADR Raw Data'!AB$1,FALSE))/100</f>
        <v>1.7962938639440901E-2</v>
      </c>
      <c r="AQ30" s="130">
        <f>(VLOOKUP($A30,'ADR Raw Data'!$B$6:$BE$43,'ADR Raw Data'!AC$1,FALSE))/100</f>
        <v>1.9483868734226799E-2</v>
      </c>
      <c r="AR30" s="131">
        <f>(VLOOKUP($A30,'ADR Raw Data'!$B$6:$BE$43,'ADR Raw Data'!AE$1,FALSE))/100</f>
        <v>1.7024135755474502E-2</v>
      </c>
      <c r="AS30" s="40"/>
      <c r="AT30" s="49">
        <f>VLOOKUP($A30,'RevPAR Raw Data'!$B$6:$BE$43,'RevPAR Raw Data'!G$1,FALSE)</f>
        <v>29.822847754405899</v>
      </c>
      <c r="AU30" s="50">
        <f>VLOOKUP($A30,'RevPAR Raw Data'!$B$6:$BE$43,'RevPAR Raw Data'!H$1,FALSE)</f>
        <v>44.203639113132397</v>
      </c>
      <c r="AV30" s="50">
        <f>VLOOKUP($A30,'RevPAR Raw Data'!$B$6:$BE$43,'RevPAR Raw Data'!I$1,FALSE)</f>
        <v>48.3490021603183</v>
      </c>
      <c r="AW30" s="50">
        <f>VLOOKUP($A30,'RevPAR Raw Data'!$B$6:$BE$43,'RevPAR Raw Data'!J$1,FALSE)</f>
        <v>48.760563729391599</v>
      </c>
      <c r="AX30" s="50">
        <f>VLOOKUP($A30,'RevPAR Raw Data'!$B$6:$BE$43,'RevPAR Raw Data'!K$1,FALSE)</f>
        <v>45.398995793064202</v>
      </c>
      <c r="AY30" s="51">
        <f>VLOOKUP($A30,'RevPAR Raw Data'!$B$6:$BE$43,'RevPAR Raw Data'!L$1,FALSE)</f>
        <v>43.307009710062502</v>
      </c>
      <c r="AZ30" s="50">
        <f>VLOOKUP($A30,'RevPAR Raw Data'!$B$6:$BE$43,'RevPAR Raw Data'!N$1,FALSE)</f>
        <v>52.180975326890199</v>
      </c>
      <c r="BA30" s="50">
        <f>VLOOKUP($A30,'RevPAR Raw Data'!$B$6:$BE$43,'RevPAR Raw Data'!O$1,FALSE)</f>
        <v>52.024213665328702</v>
      </c>
      <c r="BB30" s="51">
        <f>VLOOKUP($A30,'RevPAR Raw Data'!$B$6:$BE$43,'RevPAR Raw Data'!P$1,FALSE)</f>
        <v>52.102485920610398</v>
      </c>
      <c r="BC30" s="52">
        <f>VLOOKUP($A30,'RevPAR Raw Data'!$B$6:$BE$43,'RevPAR Raw Data'!R$1,FALSE)</f>
        <v>45.822491857365002</v>
      </c>
      <c r="BE30" s="129">
        <f>(VLOOKUP($A30,'RevPAR Raw Data'!$B$6:$BE$43,'RevPAR Raw Data'!T$1,FALSE))/100</f>
        <v>-3.9472725338811604E-2</v>
      </c>
      <c r="BF30" s="119">
        <f>(VLOOKUP($A30,'RevPAR Raw Data'!$B$6:$BE$43,'RevPAR Raw Data'!U$1,FALSE))/100</f>
        <v>-3.82432056046286E-2</v>
      </c>
      <c r="BG30" s="119">
        <f>(VLOOKUP($A30,'RevPAR Raw Data'!$B$6:$BE$43,'RevPAR Raw Data'!V$1,FALSE))/100</f>
        <v>-3.2293818714989202E-2</v>
      </c>
      <c r="BH30" s="119">
        <f>(VLOOKUP($A30,'RevPAR Raw Data'!$B$6:$BE$43,'RevPAR Raw Data'!W$1,FALSE))/100</f>
        <v>-2.3119033434056503E-2</v>
      </c>
      <c r="BI30" s="119">
        <f>(VLOOKUP($A30,'RevPAR Raw Data'!$B$6:$BE$43,'RevPAR Raw Data'!X$1,FALSE))/100</f>
        <v>-3.6188108407990099E-3</v>
      </c>
      <c r="BJ30" s="130">
        <f>(VLOOKUP($A30,'RevPAR Raw Data'!$B$6:$BE$43,'RevPAR Raw Data'!Y$1,FALSE))/100</f>
        <v>-2.6600935880029399E-2</v>
      </c>
      <c r="BK30" s="119">
        <f>(VLOOKUP($A30,'RevPAR Raw Data'!$B$6:$BE$43,'RevPAR Raw Data'!AA$1,FALSE))/100</f>
        <v>5.0427206080107603E-2</v>
      </c>
      <c r="BL30" s="119">
        <f>(VLOOKUP($A30,'RevPAR Raw Data'!$B$6:$BE$43,'RevPAR Raw Data'!AB$1,FALSE))/100</f>
        <v>4.5770240762858204E-2</v>
      </c>
      <c r="BM30" s="130">
        <f>(VLOOKUP($A30,'RevPAR Raw Data'!$B$6:$BE$43,'RevPAR Raw Data'!AC$1,FALSE))/100</f>
        <v>4.8094869158476897E-2</v>
      </c>
      <c r="BN30" s="131">
        <f>(VLOOKUP($A30,'RevPAR Raw Data'!$B$6:$BE$43,'RevPAR Raw Data'!AE$1,FALSE))/100</f>
        <v>-3.5056716740227002E-3</v>
      </c>
    </row>
    <row r="31" spans="1:66" x14ac:dyDescent="0.25">
      <c r="A31" s="59" t="s">
        <v>70</v>
      </c>
      <c r="B31" s="118">
        <f>(VLOOKUP($A31,'Occupancy Raw Data'!$B$8:$BE$45,'Occupancy Raw Data'!G$3,FALSE))/100</f>
        <v>0.305084745762711</v>
      </c>
      <c r="C31" s="115">
        <f>(VLOOKUP($A31,'Occupancy Raw Data'!$B$8:$BE$45,'Occupancy Raw Data'!H$3,FALSE))/100</f>
        <v>0.416969949048559</v>
      </c>
      <c r="D31" s="115">
        <f>(VLOOKUP($A31,'Occupancy Raw Data'!$B$8:$BE$45,'Occupancy Raw Data'!I$3,FALSE))/100</f>
        <v>0.45721118852032805</v>
      </c>
      <c r="E31" s="115">
        <f>(VLOOKUP($A31,'Occupancy Raw Data'!$B$8:$BE$45,'Occupancy Raw Data'!J$3,FALSE))/100</f>
        <v>0.435582822085889</v>
      </c>
      <c r="F31" s="115">
        <f>(VLOOKUP($A31,'Occupancy Raw Data'!$B$8:$BE$45,'Occupancy Raw Data'!K$3,FALSE))/100</f>
        <v>0.40792346885723096</v>
      </c>
      <c r="G31" s="116">
        <f>(VLOOKUP($A31,'Occupancy Raw Data'!$B$8:$BE$45,'Occupancy Raw Data'!L$3,FALSE))/100</f>
        <v>0.40455443485494397</v>
      </c>
      <c r="H31" s="119">
        <f>(VLOOKUP($A31,'Occupancy Raw Data'!$B$8:$BE$45,'Occupancy Raw Data'!N$3,FALSE))/100</f>
        <v>0.422273058126234</v>
      </c>
      <c r="I31" s="119">
        <f>(VLOOKUP($A31,'Occupancy Raw Data'!$B$8:$BE$45,'Occupancy Raw Data'!O$3,FALSE))/100</f>
        <v>0.42830404492045299</v>
      </c>
      <c r="J31" s="116">
        <f>(VLOOKUP($A31,'Occupancy Raw Data'!$B$8:$BE$45,'Occupancy Raw Data'!P$3,FALSE))/100</f>
        <v>0.42528855152334399</v>
      </c>
      <c r="K31" s="117">
        <f>(VLOOKUP($A31,'Occupancy Raw Data'!$B$8:$BE$45,'Occupancy Raw Data'!R$3,FALSE))/100</f>
        <v>0.41047846818877198</v>
      </c>
      <c r="M31" s="129">
        <f>(VLOOKUP($A31,'Occupancy Raw Data'!$B$8:$BE$45,'Occupancy Raw Data'!T$3,FALSE))/100</f>
        <v>-0.105435850279002</v>
      </c>
      <c r="N31" s="119">
        <f>(VLOOKUP($A31,'Occupancy Raw Data'!$B$8:$BE$45,'Occupancy Raw Data'!U$3,FALSE))/100</f>
        <v>-9.4263951735578611E-2</v>
      </c>
      <c r="O31" s="119">
        <f>(VLOOKUP($A31,'Occupancy Raw Data'!$B$8:$BE$45,'Occupancy Raw Data'!V$3,FALSE))/100</f>
        <v>-6.5134818313549891E-2</v>
      </c>
      <c r="P31" s="119">
        <f>(VLOOKUP($A31,'Occupancy Raw Data'!$B$8:$BE$45,'Occupancy Raw Data'!W$3,FALSE))/100</f>
        <v>-9.4764298955433299E-2</v>
      </c>
      <c r="Q31" s="119">
        <f>(VLOOKUP($A31,'Occupancy Raw Data'!$B$8:$BE$45,'Occupancy Raw Data'!X$3,FALSE))/100</f>
        <v>-3.7916347034830197E-2</v>
      </c>
      <c r="R31" s="130">
        <f>(VLOOKUP($A31,'Occupancy Raw Data'!$B$8:$BE$45,'Occupancy Raw Data'!Y$3,FALSE))/100</f>
        <v>-7.8747400934727207E-2</v>
      </c>
      <c r="S31" s="119">
        <f>(VLOOKUP($A31,'Occupancy Raw Data'!$B$8:$BE$45,'Occupancy Raw Data'!AA$3,FALSE))/100</f>
        <v>-2.1801011412038301E-2</v>
      </c>
      <c r="T31" s="119">
        <f>(VLOOKUP($A31,'Occupancy Raw Data'!$B$8:$BE$45,'Occupancy Raw Data'!AB$3,FALSE))/100</f>
        <v>1.4685393203068999E-2</v>
      </c>
      <c r="U31" s="130">
        <f>(VLOOKUP($A31,'Occupancy Raw Data'!$B$8:$BE$45,'Occupancy Raw Data'!AC$3,FALSE))/100</f>
        <v>-3.7624856437507696E-3</v>
      </c>
      <c r="V31" s="131">
        <f>(VLOOKUP($A31,'Occupancy Raw Data'!$B$8:$BE$45,'Occupancy Raw Data'!AE$3,FALSE))/100</f>
        <v>-5.7758576764290401E-2</v>
      </c>
      <c r="X31" s="49">
        <f>VLOOKUP($A31,'ADR Raw Data'!$B$6:$BE$43,'ADR Raw Data'!G$1,FALSE)</f>
        <v>89.707590320381698</v>
      </c>
      <c r="Y31" s="50">
        <f>VLOOKUP($A31,'ADR Raw Data'!$B$6:$BE$43,'ADR Raw Data'!H$1,FALSE)</f>
        <v>91.509930174563493</v>
      </c>
      <c r="Z31" s="50">
        <f>VLOOKUP($A31,'ADR Raw Data'!$B$6:$BE$43,'ADR Raw Data'!I$1,FALSE)</f>
        <v>93.323659313167994</v>
      </c>
      <c r="AA31" s="50">
        <f>VLOOKUP($A31,'ADR Raw Data'!$B$6:$BE$43,'ADR Raw Data'!J$1,FALSE)</f>
        <v>92.881279541656696</v>
      </c>
      <c r="AB31" s="50">
        <f>VLOOKUP($A31,'ADR Raw Data'!$B$6:$BE$43,'ADR Raw Data'!K$1,FALSE)</f>
        <v>95.477807800152902</v>
      </c>
      <c r="AC31" s="51">
        <f>VLOOKUP($A31,'ADR Raw Data'!$B$6:$BE$43,'ADR Raw Data'!L$1,FALSE)</f>
        <v>92.743542898267606</v>
      </c>
      <c r="AD31" s="50">
        <f>VLOOKUP($A31,'ADR Raw Data'!$B$6:$BE$43,'ADR Raw Data'!N$1,FALSE)</f>
        <v>111.658822950012</v>
      </c>
      <c r="AE31" s="50">
        <f>VLOOKUP($A31,'ADR Raw Data'!$B$6:$BE$43,'ADR Raw Data'!O$1,FALSE)</f>
        <v>116.569261956785</v>
      </c>
      <c r="AF31" s="51">
        <f>VLOOKUP($A31,'ADR Raw Data'!$B$6:$BE$43,'ADR Raw Data'!P$1,FALSE)</f>
        <v>114.13145110024401</v>
      </c>
      <c r="AG31" s="52">
        <f>VLOOKUP($A31,'ADR Raw Data'!$B$6:$BE$43,'ADR Raw Data'!R$1,FALSE)</f>
        <v>99.074852893279697</v>
      </c>
      <c r="AI31" s="129">
        <f>(VLOOKUP($A31,'ADR Raw Data'!$B$6:$BE$43,'ADR Raw Data'!T$1,FALSE))/100</f>
        <v>3.8424527749729702E-2</v>
      </c>
      <c r="AJ31" s="119">
        <f>(VLOOKUP($A31,'ADR Raw Data'!$B$6:$BE$43,'ADR Raw Data'!U$1,FALSE))/100</f>
        <v>2.8150494486865199E-2</v>
      </c>
      <c r="AK31" s="119">
        <f>(VLOOKUP($A31,'ADR Raw Data'!$B$6:$BE$43,'ADR Raw Data'!V$1,FALSE))/100</f>
        <v>6.0221164513360501E-2</v>
      </c>
      <c r="AL31" s="119">
        <f>(VLOOKUP($A31,'ADR Raw Data'!$B$6:$BE$43,'ADR Raw Data'!W$1,FALSE))/100</f>
        <v>4.2941032830852002E-2</v>
      </c>
      <c r="AM31" s="119">
        <f>(VLOOKUP($A31,'ADR Raw Data'!$B$6:$BE$43,'ADR Raw Data'!X$1,FALSE))/100</f>
        <v>9.7104352517831297E-2</v>
      </c>
      <c r="AN31" s="130">
        <f>(VLOOKUP($A31,'ADR Raw Data'!$B$6:$BE$43,'ADR Raw Data'!Y$1,FALSE))/100</f>
        <v>5.37920103146418E-2</v>
      </c>
      <c r="AO31" s="119">
        <f>(VLOOKUP($A31,'ADR Raw Data'!$B$6:$BE$43,'ADR Raw Data'!AA$1,FALSE))/100</f>
        <v>0.12816336165127201</v>
      </c>
      <c r="AP31" s="119">
        <f>(VLOOKUP($A31,'ADR Raw Data'!$B$6:$BE$43,'ADR Raw Data'!AB$1,FALSE))/100</f>
        <v>0.119342221352818</v>
      </c>
      <c r="AQ31" s="130">
        <f>(VLOOKUP($A31,'ADR Raw Data'!$B$6:$BE$43,'ADR Raw Data'!AC$1,FALSE))/100</f>
        <v>0.12413283838657399</v>
      </c>
      <c r="AR31" s="131">
        <f>(VLOOKUP($A31,'ADR Raw Data'!$B$6:$BE$43,'ADR Raw Data'!AE$1,FALSE))/100</f>
        <v>7.9344726376929908E-2</v>
      </c>
      <c r="AS31" s="40"/>
      <c r="AT31" s="49">
        <f>VLOOKUP($A31,'RevPAR Raw Data'!$B$6:$BE$43,'RevPAR Raw Data'!G$1,FALSE)</f>
        <v>27.368417385879098</v>
      </c>
      <c r="AU31" s="50">
        <f>VLOOKUP($A31,'RevPAR Raw Data'!$B$6:$BE$43,'RevPAR Raw Data'!H$1,FALSE)</f>
        <v>38.156890922324997</v>
      </c>
      <c r="AV31" s="50">
        <f>VLOOKUP($A31,'RevPAR Raw Data'!$B$6:$BE$43,'RevPAR Raw Data'!I$1,FALSE)</f>
        <v>42.668621191639801</v>
      </c>
      <c r="AW31" s="50">
        <f>VLOOKUP($A31,'RevPAR Raw Data'!$B$6:$BE$43,'RevPAR Raw Data'!J$1,FALSE)</f>
        <v>40.457489861703202</v>
      </c>
      <c r="AX31" s="50">
        <f>VLOOKUP($A31,'RevPAR Raw Data'!$B$6:$BE$43,'RevPAR Raw Data'!K$1,FALSE)</f>
        <v>38.947638556722403</v>
      </c>
      <c r="AY31" s="51">
        <f>VLOOKUP($A31,'RevPAR Raw Data'!$B$6:$BE$43,'RevPAR Raw Data'!L$1,FALSE)</f>
        <v>37.519811583653897</v>
      </c>
      <c r="AZ31" s="50">
        <f>VLOOKUP($A31,'RevPAR Raw Data'!$B$6:$BE$43,'RevPAR Raw Data'!N$1,FALSE)</f>
        <v>47.150512633877497</v>
      </c>
      <c r="BA31" s="50">
        <f>VLOOKUP($A31,'RevPAR Raw Data'!$B$6:$BE$43,'RevPAR Raw Data'!O$1,FALSE)</f>
        <v>49.927086409483202</v>
      </c>
      <c r="BB31" s="51">
        <f>VLOOKUP($A31,'RevPAR Raw Data'!$B$6:$BE$43,'RevPAR Raw Data'!P$1,FALSE)</f>
        <v>48.538799521680303</v>
      </c>
      <c r="BC31" s="52">
        <f>VLOOKUP($A31,'RevPAR Raw Data'!$B$6:$BE$43,'RevPAR Raw Data'!R$1,FALSE)</f>
        <v>40.668093851661403</v>
      </c>
      <c r="BE31" s="129">
        <f>(VLOOKUP($A31,'RevPAR Raw Data'!$B$6:$BE$43,'RevPAR Raw Data'!T$1,FALSE))/100</f>
        <v>-7.1062645284134807E-2</v>
      </c>
      <c r="BF31" s="119">
        <f>(VLOOKUP($A31,'RevPAR Raw Data'!$B$6:$BE$43,'RevPAR Raw Data'!U$1,FALSE))/100</f>
        <v>-6.8767034102355906E-2</v>
      </c>
      <c r="BG31" s="119">
        <f>(VLOOKUP($A31,'RevPAR Raw Data'!$B$6:$BE$43,'RevPAR Raw Data'!V$1,FALSE))/100</f>
        <v>-8.8361484093975994E-3</v>
      </c>
      <c r="BH31" s="119">
        <f>(VLOOKUP($A31,'RevPAR Raw Data'!$B$6:$BE$43,'RevPAR Raw Data'!W$1,FALSE))/100</f>
        <v>-5.5892542997219199E-2</v>
      </c>
      <c r="BI31" s="119">
        <f>(VLOOKUP($A31,'RevPAR Raw Data'!$B$6:$BE$43,'RevPAR Raw Data'!X$1,FALSE))/100</f>
        <v>5.5506163154342501E-2</v>
      </c>
      <c r="BJ31" s="130">
        <f>(VLOOKUP($A31,'RevPAR Raw Data'!$B$6:$BE$43,'RevPAR Raw Data'!Y$1,FALSE))/100</f>
        <v>-2.9191371623417402E-2</v>
      </c>
      <c r="BK31" s="119">
        <f>(VLOOKUP($A31,'RevPAR Raw Data'!$B$6:$BE$43,'RevPAR Raw Data'!AA$1,FALSE))/100</f>
        <v>0.10356825932926901</v>
      </c>
      <c r="BL31" s="119">
        <f>(VLOOKUP($A31,'RevPAR Raw Data'!$B$6:$BE$43,'RevPAR Raw Data'!AB$1,FALSE))/100</f>
        <v>0.13578020200217999</v>
      </c>
      <c r="BM31" s="130">
        <f>(VLOOKUP($A31,'RevPAR Raw Data'!$B$6:$BE$43,'RevPAR Raw Data'!AC$1,FALSE))/100</f>
        <v>0.119903304720476</v>
      </c>
      <c r="BN31" s="131">
        <f>(VLOOKUP($A31,'RevPAR Raw Data'!$B$6:$BE$43,'RevPAR Raw Data'!AE$1,FALSE))/100</f>
        <v>1.70033111433559E-2</v>
      </c>
    </row>
    <row r="32" spans="1:66" x14ac:dyDescent="0.25">
      <c r="A32" s="59" t="s">
        <v>52</v>
      </c>
      <c r="B32" s="118">
        <f>(VLOOKUP($A32,'Occupancy Raw Data'!$B$8:$BE$45,'Occupancy Raw Data'!G$3,FALSE))/100</f>
        <v>0.31004756242568299</v>
      </c>
      <c r="C32" s="115">
        <f>(VLOOKUP($A32,'Occupancy Raw Data'!$B$8:$BE$45,'Occupancy Raw Data'!H$3,FALSE))/100</f>
        <v>0.47146254458977405</v>
      </c>
      <c r="D32" s="115">
        <f>(VLOOKUP($A32,'Occupancy Raw Data'!$B$8:$BE$45,'Occupancy Raw Data'!I$3,FALSE))/100</f>
        <v>0.50683709869203297</v>
      </c>
      <c r="E32" s="115">
        <f>(VLOOKUP($A32,'Occupancy Raw Data'!$B$8:$BE$45,'Occupancy Raw Data'!J$3,FALSE))/100</f>
        <v>0.52378121284185397</v>
      </c>
      <c r="F32" s="115">
        <f>(VLOOKUP($A32,'Occupancy Raw Data'!$B$8:$BE$45,'Occupancy Raw Data'!K$3,FALSE))/100</f>
        <v>0.442033293697978</v>
      </c>
      <c r="G32" s="116">
        <f>(VLOOKUP($A32,'Occupancy Raw Data'!$B$8:$BE$45,'Occupancy Raw Data'!L$3,FALSE))/100</f>
        <v>0.45083234244946396</v>
      </c>
      <c r="H32" s="119">
        <f>(VLOOKUP($A32,'Occupancy Raw Data'!$B$8:$BE$45,'Occupancy Raw Data'!N$3,FALSE))/100</f>
        <v>0.44738406658739499</v>
      </c>
      <c r="I32" s="119">
        <f>(VLOOKUP($A32,'Occupancy Raw Data'!$B$8:$BE$45,'Occupancy Raw Data'!O$3,FALSE))/100</f>
        <v>0.42324888226527496</v>
      </c>
      <c r="J32" s="116">
        <f>(VLOOKUP($A32,'Occupancy Raw Data'!$B$8:$BE$45,'Occupancy Raw Data'!P$3,FALSE))/100</f>
        <v>0.43533263878553297</v>
      </c>
      <c r="K32" s="117">
        <f>(VLOOKUP($A32,'Occupancy Raw Data'!$B$8:$BE$45,'Occupancy Raw Data'!R$3,FALSE))/100</f>
        <v>0.44640808870385301</v>
      </c>
      <c r="M32" s="129">
        <f>(VLOOKUP($A32,'Occupancy Raw Data'!$B$8:$BE$45,'Occupancy Raw Data'!T$3,FALSE))/100</f>
        <v>-5.9156044243704103E-2</v>
      </c>
      <c r="N32" s="119">
        <f>(VLOOKUP($A32,'Occupancy Raw Data'!$B$8:$BE$45,'Occupancy Raw Data'!U$3,FALSE))/100</f>
        <v>-8.8729852911149598E-2</v>
      </c>
      <c r="O32" s="119">
        <f>(VLOOKUP($A32,'Occupancy Raw Data'!$B$8:$BE$45,'Occupancy Raw Data'!V$3,FALSE))/100</f>
        <v>-0.10345781291724601</v>
      </c>
      <c r="P32" s="119">
        <f>(VLOOKUP($A32,'Occupancy Raw Data'!$B$8:$BE$45,'Occupancy Raw Data'!W$3,FALSE))/100</f>
        <v>-4.9185108607949696E-2</v>
      </c>
      <c r="Q32" s="119">
        <f>(VLOOKUP($A32,'Occupancy Raw Data'!$B$8:$BE$45,'Occupancy Raw Data'!X$3,FALSE))/100</f>
        <v>-0.125344097080581</v>
      </c>
      <c r="R32" s="130">
        <f>(VLOOKUP($A32,'Occupancy Raw Data'!$B$8:$BE$45,'Occupancy Raw Data'!Y$3,FALSE))/100</f>
        <v>-8.6825896645012807E-2</v>
      </c>
      <c r="S32" s="119">
        <f>(VLOOKUP($A32,'Occupancy Raw Data'!$B$8:$BE$45,'Occupancy Raw Data'!AA$3,FALSE))/100</f>
        <v>-0.19860111860748902</v>
      </c>
      <c r="T32" s="119">
        <f>(VLOOKUP($A32,'Occupancy Raw Data'!$B$8:$BE$45,'Occupancy Raw Data'!AB$3,FALSE))/100</f>
        <v>-9.1202234977596108E-2</v>
      </c>
      <c r="U32" s="130">
        <f>(VLOOKUP($A32,'Occupancy Raw Data'!$B$8:$BE$45,'Occupancy Raw Data'!AC$3,FALSE))/100</f>
        <v>-0.14972256141138301</v>
      </c>
      <c r="V32" s="131">
        <f>(VLOOKUP($A32,'Occupancy Raw Data'!$B$8:$BE$45,'Occupancy Raw Data'!AE$3,FALSE))/100</f>
        <v>-0.105258464230662</v>
      </c>
      <c r="X32" s="49">
        <f>VLOOKUP($A32,'ADR Raw Data'!$B$6:$BE$43,'ADR Raw Data'!G$1,FALSE)</f>
        <v>90.693854266538807</v>
      </c>
      <c r="Y32" s="50">
        <f>VLOOKUP($A32,'ADR Raw Data'!$B$6:$BE$43,'ADR Raw Data'!H$1,FALSE)</f>
        <v>100.171872635561</v>
      </c>
      <c r="Z32" s="50">
        <f>VLOOKUP($A32,'ADR Raw Data'!$B$6:$BE$43,'ADR Raw Data'!I$1,FALSE)</f>
        <v>102.15957771260901</v>
      </c>
      <c r="AA32" s="50">
        <f>VLOOKUP($A32,'ADR Raw Data'!$B$6:$BE$43,'ADR Raw Data'!J$1,FALSE)</f>
        <v>100.44543132803599</v>
      </c>
      <c r="AB32" s="50">
        <f>VLOOKUP($A32,'ADR Raw Data'!$B$6:$BE$43,'ADR Raw Data'!K$1,FALSE)</f>
        <v>100.18733019502299</v>
      </c>
      <c r="AC32" s="51">
        <f>VLOOKUP($A32,'ADR Raw Data'!$B$6:$BE$43,'ADR Raw Data'!L$1,FALSE)</f>
        <v>99.381744692074307</v>
      </c>
      <c r="AD32" s="50">
        <f>VLOOKUP($A32,'ADR Raw Data'!$B$6:$BE$43,'ADR Raw Data'!N$1,FALSE)</f>
        <v>104.29760797342099</v>
      </c>
      <c r="AE32" s="50">
        <f>VLOOKUP($A32,'ADR Raw Data'!$B$6:$BE$43,'ADR Raw Data'!O$1,FALSE)</f>
        <v>105.29578169014</v>
      </c>
      <c r="AF32" s="51">
        <f>VLOOKUP($A32,'ADR Raw Data'!$B$6:$BE$43,'ADR Raw Data'!P$1,FALSE)</f>
        <v>104.782191452991</v>
      </c>
      <c r="AG32" s="52">
        <f>VLOOKUP($A32,'ADR Raw Data'!$B$6:$BE$43,'ADR Raw Data'!R$1,FALSE)</f>
        <v>100.885009516558</v>
      </c>
      <c r="AI32" s="129">
        <f>(VLOOKUP($A32,'ADR Raw Data'!$B$6:$BE$43,'ADR Raw Data'!T$1,FALSE))/100</f>
        <v>-3.8687772515402598E-2</v>
      </c>
      <c r="AJ32" s="119">
        <f>(VLOOKUP($A32,'ADR Raw Data'!$B$6:$BE$43,'ADR Raw Data'!U$1,FALSE))/100</f>
        <v>-9.25289544785028E-4</v>
      </c>
      <c r="AK32" s="119">
        <f>(VLOOKUP($A32,'ADR Raw Data'!$B$6:$BE$43,'ADR Raw Data'!V$1,FALSE))/100</f>
        <v>-2.7970587305717901E-2</v>
      </c>
      <c r="AL32" s="119">
        <f>(VLOOKUP($A32,'ADR Raw Data'!$B$6:$BE$43,'ADR Raw Data'!W$1,FALSE))/100</f>
        <v>-5.5755203260986506E-2</v>
      </c>
      <c r="AM32" s="119">
        <f>(VLOOKUP($A32,'ADR Raw Data'!$B$6:$BE$43,'ADR Raw Data'!X$1,FALSE))/100</f>
        <v>-1.2456826512298201E-2</v>
      </c>
      <c r="AN32" s="130">
        <f>(VLOOKUP($A32,'ADR Raw Data'!$B$6:$BE$43,'ADR Raw Data'!Y$1,FALSE))/100</f>
        <v>-2.7464180185687002E-2</v>
      </c>
      <c r="AO32" s="119">
        <f>(VLOOKUP($A32,'ADR Raw Data'!$B$6:$BE$43,'ADR Raw Data'!AA$1,FALSE))/100</f>
        <v>-8.0896053440443302E-2</v>
      </c>
      <c r="AP32" s="119">
        <f>(VLOOKUP($A32,'ADR Raw Data'!$B$6:$BE$43,'ADR Raw Data'!AB$1,FALSE))/100</f>
        <v>-6.84622559640677E-2</v>
      </c>
      <c r="AQ32" s="130">
        <f>(VLOOKUP($A32,'ADR Raw Data'!$B$6:$BE$43,'ADR Raw Data'!AC$1,FALSE))/100</f>
        <v>-7.4982895307814892E-2</v>
      </c>
      <c r="AR32" s="131">
        <f>(VLOOKUP($A32,'ADR Raw Data'!$B$6:$BE$43,'ADR Raw Data'!AE$1,FALSE))/100</f>
        <v>-4.3191918404975403E-2</v>
      </c>
      <c r="AS32" s="40"/>
      <c r="AT32" s="49">
        <f>VLOOKUP($A32,'RevPAR Raw Data'!$B$6:$BE$43,'RevPAR Raw Data'!G$1,FALSE)</f>
        <v>28.119408442330499</v>
      </c>
      <c r="AU32" s="50">
        <f>VLOOKUP($A32,'RevPAR Raw Data'!$B$6:$BE$43,'RevPAR Raw Data'!H$1,FALSE)</f>
        <v>47.227285969084399</v>
      </c>
      <c r="AV32" s="50">
        <f>VLOOKUP($A32,'RevPAR Raw Data'!$B$6:$BE$43,'RevPAR Raw Data'!I$1,FALSE)</f>
        <v>51.778263971462501</v>
      </c>
      <c r="AW32" s="50">
        <f>VLOOKUP($A32,'RevPAR Raw Data'!$B$6:$BE$43,'RevPAR Raw Data'!J$1,FALSE)</f>
        <v>52.611429845422101</v>
      </c>
      <c r="AX32" s="50">
        <f>VLOOKUP($A32,'RevPAR Raw Data'!$B$6:$BE$43,'RevPAR Raw Data'!K$1,FALSE)</f>
        <v>44.286135552913102</v>
      </c>
      <c r="AY32" s="51">
        <f>VLOOKUP($A32,'RevPAR Raw Data'!$B$6:$BE$43,'RevPAR Raw Data'!L$1,FALSE)</f>
        <v>44.804504756242501</v>
      </c>
      <c r="AZ32" s="50">
        <f>VLOOKUP($A32,'RevPAR Raw Data'!$B$6:$BE$43,'RevPAR Raw Data'!N$1,FALSE)</f>
        <v>46.661087990487502</v>
      </c>
      <c r="BA32" s="50">
        <f>VLOOKUP($A32,'RevPAR Raw Data'!$B$6:$BE$43,'RevPAR Raw Data'!O$1,FALSE)</f>
        <v>44.566321907600503</v>
      </c>
      <c r="BB32" s="51">
        <f>VLOOKUP($A32,'RevPAR Raw Data'!$B$6:$BE$43,'RevPAR Raw Data'!P$1,FALSE)</f>
        <v>45.615107902961697</v>
      </c>
      <c r="BC32" s="52">
        <f>VLOOKUP($A32,'RevPAR Raw Data'!$B$6:$BE$43,'RevPAR Raw Data'!R$1,FALSE)</f>
        <v>45.035884277157002</v>
      </c>
      <c r="BE32" s="129">
        <f>(VLOOKUP($A32,'RevPAR Raw Data'!$B$6:$BE$43,'RevPAR Raw Data'!T$1,FALSE))/100</f>
        <v>-9.5555201176495311E-2</v>
      </c>
      <c r="BF32" s="119">
        <f>(VLOOKUP($A32,'RevPAR Raw Data'!$B$6:$BE$43,'RevPAR Raw Data'!U$1,FALSE))/100</f>
        <v>-8.9573041650725702E-2</v>
      </c>
      <c r="BG32" s="119">
        <f>(VLOOKUP($A32,'RevPAR Raw Data'!$B$6:$BE$43,'RevPAR Raw Data'!V$1,FALSE))/100</f>
        <v>-0.128534624434303</v>
      </c>
      <c r="BH32" s="119">
        <f>(VLOOKUP($A32,'RevPAR Raw Data'!$B$6:$BE$43,'RevPAR Raw Data'!W$1,FALSE))/100</f>
        <v>-0.10219798614108599</v>
      </c>
      <c r="BI32" s="119">
        <f>(VLOOKUP($A32,'RevPAR Raw Data'!$B$6:$BE$43,'RevPAR Raw Data'!X$1,FALSE))/100</f>
        <v>-0.136239533921206</v>
      </c>
      <c r="BJ32" s="130">
        <f>(VLOOKUP($A32,'RevPAR Raw Data'!$B$6:$BE$43,'RevPAR Raw Data'!Y$1,FALSE))/100</f>
        <v>-0.11190547476045699</v>
      </c>
      <c r="BK32" s="119">
        <f>(VLOOKUP($A32,'RevPAR Raw Data'!$B$6:$BE$43,'RevPAR Raw Data'!AA$1,FALSE))/100</f>
        <v>-0.26343112534372898</v>
      </c>
      <c r="BL32" s="119">
        <f>(VLOOKUP($A32,'RevPAR Raw Data'!$B$6:$BE$43,'RevPAR Raw Data'!AB$1,FALSE))/100</f>
        <v>-0.153420580186132</v>
      </c>
      <c r="BM32" s="130">
        <f>(VLOOKUP($A32,'RevPAR Raw Data'!$B$6:$BE$43,'RevPAR Raw Data'!AC$1,FALSE))/100</f>
        <v>-0.21347882557167</v>
      </c>
      <c r="BN32" s="131">
        <f>(VLOOKUP($A32,'RevPAR Raw Data'!$B$6:$BE$43,'RevPAR Raw Data'!AE$1,FALSE))/100</f>
        <v>-0.14390406763715402</v>
      </c>
    </row>
    <row r="33" spans="1:66" x14ac:dyDescent="0.25">
      <c r="A33" s="59" t="s">
        <v>51</v>
      </c>
      <c r="B33" s="118">
        <f>(VLOOKUP($A33,'Occupancy Raw Data'!$B$8:$BE$45,'Occupancy Raw Data'!G$3,FALSE))/100</f>
        <v>0.26970055161544498</v>
      </c>
      <c r="C33" s="115">
        <f>(VLOOKUP($A33,'Occupancy Raw Data'!$B$8:$BE$45,'Occupancy Raw Data'!H$3,FALSE))/100</f>
        <v>0.37096138691883296</v>
      </c>
      <c r="D33" s="115">
        <f>(VLOOKUP($A33,'Occupancy Raw Data'!$B$8:$BE$45,'Occupancy Raw Data'!I$3,FALSE))/100</f>
        <v>0.42218282111899103</v>
      </c>
      <c r="E33" s="115">
        <f>(VLOOKUP($A33,'Occupancy Raw Data'!$B$8:$BE$45,'Occupancy Raw Data'!J$3,FALSE))/100</f>
        <v>0.45114263199369503</v>
      </c>
      <c r="F33" s="115">
        <f>(VLOOKUP($A33,'Occupancy Raw Data'!$B$8:$BE$45,'Occupancy Raw Data'!K$3,FALSE))/100</f>
        <v>0.40445232466508996</v>
      </c>
      <c r="G33" s="116">
        <f>(VLOOKUP($A33,'Occupancy Raw Data'!$B$8:$BE$45,'Occupancy Raw Data'!L$3,FALSE))/100</f>
        <v>0.38368794326241101</v>
      </c>
      <c r="H33" s="119">
        <f>(VLOOKUP($A33,'Occupancy Raw Data'!$B$8:$BE$45,'Occupancy Raw Data'!N$3,FALSE))/100</f>
        <v>0.43262411347517699</v>
      </c>
      <c r="I33" s="119">
        <f>(VLOOKUP($A33,'Occupancy Raw Data'!$B$8:$BE$45,'Occupancy Raw Data'!O$3,FALSE))/100</f>
        <v>0.37076438140267903</v>
      </c>
      <c r="J33" s="116">
        <f>(VLOOKUP($A33,'Occupancy Raw Data'!$B$8:$BE$45,'Occupancy Raw Data'!P$3,FALSE))/100</f>
        <v>0.40169424743892795</v>
      </c>
      <c r="K33" s="117">
        <f>(VLOOKUP($A33,'Occupancy Raw Data'!$B$8:$BE$45,'Occupancy Raw Data'!R$3,FALSE))/100</f>
        <v>0.38883260159855904</v>
      </c>
      <c r="M33" s="129">
        <f>(VLOOKUP($A33,'Occupancy Raw Data'!$B$8:$BE$45,'Occupancy Raw Data'!T$3,FALSE))/100</f>
        <v>-0.14142379488710199</v>
      </c>
      <c r="N33" s="119">
        <f>(VLOOKUP($A33,'Occupancy Raw Data'!$B$8:$BE$45,'Occupancy Raw Data'!U$3,FALSE))/100</f>
        <v>-0.18604736737226302</v>
      </c>
      <c r="O33" s="119">
        <f>(VLOOKUP($A33,'Occupancy Raw Data'!$B$8:$BE$45,'Occupancy Raw Data'!V$3,FALSE))/100</f>
        <v>-0.106310028165937</v>
      </c>
      <c r="P33" s="119">
        <f>(VLOOKUP($A33,'Occupancy Raw Data'!$B$8:$BE$45,'Occupancy Raw Data'!W$3,FALSE))/100</f>
        <v>-0.14430185663367401</v>
      </c>
      <c r="Q33" s="119">
        <f>(VLOOKUP($A33,'Occupancy Raw Data'!$B$8:$BE$45,'Occupancy Raw Data'!X$3,FALSE))/100</f>
        <v>-0.19275665596157199</v>
      </c>
      <c r="R33" s="130">
        <f>(VLOOKUP($A33,'Occupancy Raw Data'!$B$8:$BE$45,'Occupancy Raw Data'!Y$3,FALSE))/100</f>
        <v>-0.155070840170736</v>
      </c>
      <c r="S33" s="119">
        <f>(VLOOKUP($A33,'Occupancy Raw Data'!$B$8:$BE$45,'Occupancy Raw Data'!AA$3,FALSE))/100</f>
        <v>-9.2117830182637306E-2</v>
      </c>
      <c r="T33" s="119">
        <f>(VLOOKUP($A33,'Occupancy Raw Data'!$B$8:$BE$45,'Occupancy Raw Data'!AB$3,FALSE))/100</f>
        <v>-8.9275910571084208E-2</v>
      </c>
      <c r="U33" s="130">
        <f>(VLOOKUP($A33,'Occupancy Raw Data'!$B$8:$BE$45,'Occupancy Raw Data'!AC$3,FALSE))/100</f>
        <v>-9.0808489281782007E-2</v>
      </c>
      <c r="V33" s="131">
        <f>(VLOOKUP($A33,'Occupancy Raw Data'!$B$8:$BE$45,'Occupancy Raw Data'!AE$3,FALSE))/100</f>
        <v>-0.13706792877335</v>
      </c>
      <c r="X33" s="49">
        <f>VLOOKUP($A33,'ADR Raw Data'!$B$6:$BE$43,'ADR Raw Data'!G$1,FALSE)</f>
        <v>81.870460189919598</v>
      </c>
      <c r="Y33" s="50">
        <f>VLOOKUP($A33,'ADR Raw Data'!$B$6:$BE$43,'ADR Raw Data'!H$1,FALSE)</f>
        <v>87.860807222517195</v>
      </c>
      <c r="Z33" s="50">
        <f>VLOOKUP($A33,'ADR Raw Data'!$B$6:$BE$43,'ADR Raw Data'!I$1,FALSE)</f>
        <v>90.640975268315401</v>
      </c>
      <c r="AA33" s="50">
        <f>VLOOKUP($A33,'ADR Raw Data'!$B$6:$BE$43,'ADR Raw Data'!J$1,FALSE)</f>
        <v>91.573524017467193</v>
      </c>
      <c r="AB33" s="50">
        <f>VLOOKUP($A33,'ADR Raw Data'!$B$6:$BE$43,'ADR Raw Data'!K$1,FALSE)</f>
        <v>88.358285435947295</v>
      </c>
      <c r="AC33" s="51">
        <f>VLOOKUP($A33,'ADR Raw Data'!$B$6:$BE$43,'ADR Raw Data'!L$1,FALSE)</f>
        <v>88.608451427397796</v>
      </c>
      <c r="AD33" s="50">
        <f>VLOOKUP($A33,'ADR Raw Data'!$B$6:$BE$43,'ADR Raw Data'!N$1,FALSE)</f>
        <v>95.558697632058198</v>
      </c>
      <c r="AE33" s="50">
        <f>VLOOKUP($A33,'ADR Raw Data'!$B$6:$BE$43,'ADR Raw Data'!O$1,FALSE)</f>
        <v>94.295791710945807</v>
      </c>
      <c r="AF33" s="51">
        <f>VLOOKUP($A33,'ADR Raw Data'!$B$6:$BE$43,'ADR Raw Data'!P$1,FALSE)</f>
        <v>94.975865620402104</v>
      </c>
      <c r="AG33" s="52">
        <f>VLOOKUP($A33,'ADR Raw Data'!$B$6:$BE$43,'ADR Raw Data'!R$1,FALSE)</f>
        <v>90.487889403590003</v>
      </c>
      <c r="AI33" s="129">
        <f>(VLOOKUP($A33,'ADR Raw Data'!$B$6:$BE$43,'ADR Raw Data'!T$1,FALSE))/100</f>
        <v>-7.7067950681560596E-2</v>
      </c>
      <c r="AJ33" s="119">
        <f>(VLOOKUP($A33,'ADR Raw Data'!$B$6:$BE$43,'ADR Raw Data'!U$1,FALSE))/100</f>
        <v>-4.1752514213268005E-2</v>
      </c>
      <c r="AK33" s="119">
        <f>(VLOOKUP($A33,'ADR Raw Data'!$B$6:$BE$43,'ADR Raw Data'!V$1,FALSE))/100</f>
        <v>1.48490010208264E-2</v>
      </c>
      <c r="AL33" s="119">
        <f>(VLOOKUP($A33,'ADR Raw Data'!$B$6:$BE$43,'ADR Raw Data'!W$1,FALSE))/100</f>
        <v>-2.8722544614436896E-2</v>
      </c>
      <c r="AM33" s="119">
        <f>(VLOOKUP($A33,'ADR Raw Data'!$B$6:$BE$43,'ADR Raw Data'!X$1,FALSE))/100</f>
        <v>-9.4925686287985409E-2</v>
      </c>
      <c r="AN33" s="130">
        <f>(VLOOKUP($A33,'ADR Raw Data'!$B$6:$BE$43,'ADR Raw Data'!Y$1,FALSE))/100</f>
        <v>-4.4079983286834198E-2</v>
      </c>
      <c r="AO33" s="119">
        <f>(VLOOKUP($A33,'ADR Raw Data'!$B$6:$BE$43,'ADR Raw Data'!AA$1,FALSE))/100</f>
        <v>-0.11318172462063499</v>
      </c>
      <c r="AP33" s="119">
        <f>(VLOOKUP($A33,'ADR Raw Data'!$B$6:$BE$43,'ADR Raw Data'!AB$1,FALSE))/100</f>
        <v>-4.4332896210313805E-2</v>
      </c>
      <c r="AQ33" s="130">
        <f>(VLOOKUP($A33,'ADR Raw Data'!$B$6:$BE$43,'ADR Raw Data'!AC$1,FALSE))/100</f>
        <v>-8.2971307463917496E-2</v>
      </c>
      <c r="AR33" s="131">
        <f>(VLOOKUP($A33,'ADR Raw Data'!$B$6:$BE$43,'ADR Raw Data'!AE$1,FALSE))/100</f>
        <v>-5.48673286222656E-2</v>
      </c>
      <c r="AS33" s="40"/>
      <c r="AT33" s="49">
        <f>VLOOKUP($A33,'RevPAR Raw Data'!$B$6:$BE$43,'RevPAR Raw Data'!G$1,FALSE)</f>
        <v>22.080508274231601</v>
      </c>
      <c r="AU33" s="50">
        <f>VLOOKUP($A33,'RevPAR Raw Data'!$B$6:$BE$43,'RevPAR Raw Data'!H$1,FALSE)</f>
        <v>32.592966903073197</v>
      </c>
      <c r="AV33" s="50">
        <f>VLOOKUP($A33,'RevPAR Raw Data'!$B$6:$BE$43,'RevPAR Raw Data'!I$1,FALSE)</f>
        <v>38.267062647754102</v>
      </c>
      <c r="AW33" s="50">
        <f>VLOOKUP($A33,'RevPAR Raw Data'!$B$6:$BE$43,'RevPAR Raw Data'!J$1,FALSE)</f>
        <v>41.312720646178001</v>
      </c>
      <c r="AX33" s="50">
        <f>VLOOKUP($A33,'RevPAR Raw Data'!$B$6:$BE$43,'RevPAR Raw Data'!K$1,FALSE)</f>
        <v>35.736713947990502</v>
      </c>
      <c r="AY33" s="51">
        <f>VLOOKUP($A33,'RevPAR Raw Data'!$B$6:$BE$43,'RevPAR Raw Data'!L$1,FALSE)</f>
        <v>33.997994483845503</v>
      </c>
      <c r="AZ33" s="50">
        <f>VLOOKUP($A33,'RevPAR Raw Data'!$B$6:$BE$43,'RevPAR Raw Data'!N$1,FALSE)</f>
        <v>41.340996847911697</v>
      </c>
      <c r="BA33" s="50">
        <f>VLOOKUP($A33,'RevPAR Raw Data'!$B$6:$BE$43,'RevPAR Raw Data'!O$1,FALSE)</f>
        <v>34.961520882584701</v>
      </c>
      <c r="BB33" s="51">
        <f>VLOOKUP($A33,'RevPAR Raw Data'!$B$6:$BE$43,'RevPAR Raw Data'!P$1,FALSE)</f>
        <v>38.151258865248202</v>
      </c>
      <c r="BC33" s="52">
        <f>VLOOKUP($A33,'RevPAR Raw Data'!$B$6:$BE$43,'RevPAR Raw Data'!R$1,FALSE)</f>
        <v>35.184641449960502</v>
      </c>
      <c r="BE33" s="129">
        <f>(VLOOKUP($A33,'RevPAR Raw Data'!$B$6:$BE$43,'RevPAR Raw Data'!T$1,FALSE))/100</f>
        <v>-0.20759250351910399</v>
      </c>
      <c r="BF33" s="119">
        <f>(VLOOKUP($A33,'RevPAR Raw Data'!$B$6:$BE$43,'RevPAR Raw Data'!U$1,FALSE))/100</f>
        <v>-0.22003193623497899</v>
      </c>
      <c r="BG33" s="119">
        <f>(VLOOKUP($A33,'RevPAR Raw Data'!$B$6:$BE$43,'RevPAR Raw Data'!V$1,FALSE))/100</f>
        <v>-9.3039624861870701E-2</v>
      </c>
      <c r="BH33" s="119">
        <f>(VLOOKUP($A33,'RevPAR Raw Data'!$B$6:$BE$43,'RevPAR Raw Data'!W$1,FALSE))/100</f>
        <v>-0.16887968473300499</v>
      </c>
      <c r="BI33" s="119">
        <f>(VLOOKUP($A33,'RevPAR Raw Data'!$B$6:$BE$43,'RevPAR Raw Data'!X$1,FALSE))/100</f>
        <v>-0.26938478439582797</v>
      </c>
      <c r="BJ33" s="130">
        <f>(VLOOKUP($A33,'RevPAR Raw Data'!$B$6:$BE$43,'RevPAR Raw Data'!Y$1,FALSE))/100</f>
        <v>-0.19231530341456898</v>
      </c>
      <c r="BK33" s="119">
        <f>(VLOOKUP($A33,'RevPAR Raw Data'!$B$6:$BE$43,'RevPAR Raw Data'!AA$1,FALSE))/100</f>
        <v>-0.19487349991489</v>
      </c>
      <c r="BL33" s="119">
        <f>(VLOOKUP($A33,'RevPAR Raw Data'!$B$6:$BE$43,'RevPAR Raw Data'!AB$1,FALSE))/100</f>
        <v>-0.12965094710396799</v>
      </c>
      <c r="BM33" s="130">
        <f>(VLOOKUP($A33,'RevPAR Raw Data'!$B$6:$BE$43,'RevPAR Raw Data'!AC$1,FALSE))/100</f>
        <v>-0.16624529766116702</v>
      </c>
      <c r="BN33" s="131">
        <f>(VLOOKUP($A33,'RevPAR Raw Data'!$B$6:$BE$43,'RevPAR Raw Data'!AE$1,FALSE))/100</f>
        <v>-0.184414706304035</v>
      </c>
    </row>
    <row r="34" spans="1:66" x14ac:dyDescent="0.25">
      <c r="A34" s="59" t="s">
        <v>50</v>
      </c>
      <c r="B34" s="118">
        <f>(VLOOKUP($A34,'Occupancy Raw Data'!$B$8:$BE$45,'Occupancy Raw Data'!G$3,FALSE))/100</f>
        <v>0.32795409718486601</v>
      </c>
      <c r="C34" s="115">
        <f>(VLOOKUP($A34,'Occupancy Raw Data'!$B$8:$BE$45,'Occupancy Raw Data'!H$3,FALSE))/100</f>
        <v>0.429621660390891</v>
      </c>
      <c r="D34" s="115">
        <f>(VLOOKUP($A34,'Occupancy Raw Data'!$B$8:$BE$45,'Occupancy Raw Data'!I$3,FALSE))/100</f>
        <v>0.43894566971490001</v>
      </c>
      <c r="E34" s="115">
        <f>(VLOOKUP($A34,'Occupancy Raw Data'!$B$8:$BE$45,'Occupancy Raw Data'!J$3,FALSE))/100</f>
        <v>0.42065626681011203</v>
      </c>
      <c r="F34" s="115">
        <f>(VLOOKUP($A34,'Occupancy Raw Data'!$B$8:$BE$45,'Occupancy Raw Data'!K$3,FALSE))/100</f>
        <v>0.44091805630267106</v>
      </c>
      <c r="G34" s="116">
        <f>(VLOOKUP($A34,'Occupancy Raw Data'!$B$8:$BE$45,'Occupancy Raw Data'!L$3,FALSE))/100</f>
        <v>0.41161915008068806</v>
      </c>
      <c r="H34" s="119">
        <f>(VLOOKUP($A34,'Occupancy Raw Data'!$B$8:$BE$45,'Occupancy Raw Data'!N$3,FALSE))/100</f>
        <v>0.48986910525371996</v>
      </c>
      <c r="I34" s="119">
        <f>(VLOOKUP($A34,'Occupancy Raw Data'!$B$8:$BE$45,'Occupancy Raw Data'!O$3,FALSE))/100</f>
        <v>0.53128922359691499</v>
      </c>
      <c r="J34" s="116">
        <f>(VLOOKUP($A34,'Occupancy Raw Data'!$B$8:$BE$45,'Occupancy Raw Data'!P$3,FALSE))/100</f>
        <v>0.51057916442531803</v>
      </c>
      <c r="K34" s="117">
        <f>(VLOOKUP($A34,'Occupancy Raw Data'!$B$8:$BE$45,'Occupancy Raw Data'!R$3,FALSE))/100</f>
        <v>0.43989343989343899</v>
      </c>
      <c r="M34" s="129">
        <f>(VLOOKUP($A34,'Occupancy Raw Data'!$B$8:$BE$45,'Occupancy Raw Data'!T$3,FALSE))/100</f>
        <v>0.154257633715675</v>
      </c>
      <c r="N34" s="119">
        <f>(VLOOKUP($A34,'Occupancy Raw Data'!$B$8:$BE$45,'Occupancy Raw Data'!U$3,FALSE))/100</f>
        <v>0.15428470201408101</v>
      </c>
      <c r="O34" s="119">
        <f>(VLOOKUP($A34,'Occupancy Raw Data'!$B$8:$BE$45,'Occupancy Raw Data'!V$3,FALSE))/100</f>
        <v>4.7121141917231497E-2</v>
      </c>
      <c r="P34" s="119">
        <f>(VLOOKUP($A34,'Occupancy Raw Data'!$B$8:$BE$45,'Occupancy Raw Data'!W$3,FALSE))/100</f>
        <v>0.10101346829407501</v>
      </c>
      <c r="Q34" s="119">
        <f>(VLOOKUP($A34,'Occupancy Raw Data'!$B$8:$BE$45,'Occupancy Raw Data'!X$3,FALSE))/100</f>
        <v>9.1042238742740603E-2</v>
      </c>
      <c r="R34" s="130">
        <f>(VLOOKUP($A34,'Occupancy Raw Data'!$B$8:$BE$45,'Occupancy Raw Data'!Y$3,FALSE))/100</f>
        <v>0.10549029853542599</v>
      </c>
      <c r="S34" s="119">
        <f>(VLOOKUP($A34,'Occupancy Raw Data'!$B$8:$BE$45,'Occupancy Raw Data'!AA$3,FALSE))/100</f>
        <v>0.103888545589932</v>
      </c>
      <c r="T34" s="119">
        <f>(VLOOKUP($A34,'Occupancy Raw Data'!$B$8:$BE$45,'Occupancy Raw Data'!AB$3,FALSE))/100</f>
        <v>7.6285400273548701E-2</v>
      </c>
      <c r="U34" s="130">
        <f>(VLOOKUP($A34,'Occupancy Raw Data'!$B$8:$BE$45,'Occupancy Raw Data'!AC$3,FALSE))/100</f>
        <v>8.9352790536222401E-2</v>
      </c>
      <c r="V34" s="131">
        <f>(VLOOKUP($A34,'Occupancy Raw Data'!$B$8:$BE$45,'Occupancy Raw Data'!AE$3,FALSE))/100</f>
        <v>0.100085965513713</v>
      </c>
      <c r="X34" s="49">
        <f>VLOOKUP($A34,'ADR Raw Data'!$B$6:$BE$43,'ADR Raw Data'!G$1,FALSE)</f>
        <v>90.151170038272198</v>
      </c>
      <c r="Y34" s="50">
        <f>VLOOKUP($A34,'ADR Raw Data'!$B$6:$BE$43,'ADR Raw Data'!H$1,FALSE)</f>
        <v>89.682671118530806</v>
      </c>
      <c r="Z34" s="50">
        <f>VLOOKUP($A34,'ADR Raw Data'!$B$6:$BE$43,'ADR Raw Data'!I$1,FALSE)</f>
        <v>88.123815359477106</v>
      </c>
      <c r="AA34" s="50">
        <f>VLOOKUP($A34,'ADR Raw Data'!$B$6:$BE$43,'ADR Raw Data'!J$1,FALSE)</f>
        <v>87.643393009377604</v>
      </c>
      <c r="AB34" s="50">
        <f>VLOOKUP($A34,'ADR Raw Data'!$B$6:$BE$43,'ADR Raw Data'!K$1,FALSE)</f>
        <v>89.158263521756794</v>
      </c>
      <c r="AC34" s="51">
        <f>VLOOKUP($A34,'ADR Raw Data'!$B$6:$BE$43,'ADR Raw Data'!L$1,FALSE)</f>
        <v>88.895699599233296</v>
      </c>
      <c r="AD34" s="50">
        <f>VLOOKUP($A34,'ADR Raw Data'!$B$6:$BE$43,'ADR Raw Data'!N$1,FALSE)</f>
        <v>102.001899707174</v>
      </c>
      <c r="AE34" s="50">
        <f>VLOOKUP($A34,'ADR Raw Data'!$B$6:$BE$43,'ADR Raw Data'!O$1,FALSE)</f>
        <v>104.98905838677</v>
      </c>
      <c r="AF34" s="51">
        <f>VLOOKUP($A34,'ADR Raw Data'!$B$6:$BE$43,'ADR Raw Data'!P$1,FALSE)</f>
        <v>103.556061457418</v>
      </c>
      <c r="AG34" s="52">
        <f>VLOOKUP($A34,'ADR Raw Data'!$B$6:$BE$43,'ADR Raw Data'!R$1,FALSE)</f>
        <v>93.75744540849</v>
      </c>
      <c r="AI34" s="129">
        <f>(VLOOKUP($A34,'ADR Raw Data'!$B$6:$BE$43,'ADR Raw Data'!T$1,FALSE))/100</f>
        <v>-1.9935510881087101E-3</v>
      </c>
      <c r="AJ34" s="119">
        <f>(VLOOKUP($A34,'ADR Raw Data'!$B$6:$BE$43,'ADR Raw Data'!U$1,FALSE))/100</f>
        <v>1.1154736695248199E-2</v>
      </c>
      <c r="AK34" s="119">
        <f>(VLOOKUP($A34,'ADR Raw Data'!$B$6:$BE$43,'ADR Raw Data'!V$1,FALSE))/100</f>
        <v>-2.9396509985102699E-2</v>
      </c>
      <c r="AL34" s="119">
        <f>(VLOOKUP($A34,'ADR Raw Data'!$B$6:$BE$43,'ADR Raw Data'!W$1,FALSE))/100</f>
        <v>-5.2012700654781897E-2</v>
      </c>
      <c r="AM34" s="119">
        <f>(VLOOKUP($A34,'ADR Raw Data'!$B$6:$BE$43,'ADR Raw Data'!X$1,FALSE))/100</f>
        <v>-8.7099445508372997E-4</v>
      </c>
      <c r="AN34" s="130">
        <f>(VLOOKUP($A34,'ADR Raw Data'!$B$6:$BE$43,'ADR Raw Data'!Y$1,FALSE))/100</f>
        <v>-1.5608248645316E-2</v>
      </c>
      <c r="AO34" s="119">
        <f>(VLOOKUP($A34,'ADR Raw Data'!$B$6:$BE$43,'ADR Raw Data'!AA$1,FALSE))/100</f>
        <v>1.71816605158732E-2</v>
      </c>
      <c r="AP34" s="119">
        <f>(VLOOKUP($A34,'ADR Raw Data'!$B$6:$BE$43,'ADR Raw Data'!AB$1,FALSE))/100</f>
        <v>1.1495685205503601E-2</v>
      </c>
      <c r="AQ34" s="130">
        <f>(VLOOKUP($A34,'ADR Raw Data'!$B$6:$BE$43,'ADR Raw Data'!AC$1,FALSE))/100</f>
        <v>1.3953870696089601E-2</v>
      </c>
      <c r="AR34" s="131">
        <f>(VLOOKUP($A34,'ADR Raw Data'!$B$6:$BE$43,'ADR Raw Data'!AE$1,FALSE))/100</f>
        <v>-5.3902167434899291E-3</v>
      </c>
      <c r="AS34" s="40"/>
      <c r="AT34" s="49">
        <f>VLOOKUP($A34,'RevPAR Raw Data'!$B$6:$BE$43,'RevPAR Raw Data'!G$1,FALSE)</f>
        <v>29.565445580060899</v>
      </c>
      <c r="AU34" s="50">
        <f>VLOOKUP($A34,'RevPAR Raw Data'!$B$6:$BE$43,'RevPAR Raw Data'!H$1,FALSE)</f>
        <v>38.529618074233397</v>
      </c>
      <c r="AV34" s="50">
        <f>VLOOKUP($A34,'RevPAR Raw Data'!$B$6:$BE$43,'RevPAR Raw Data'!I$1,FALSE)</f>
        <v>38.681567150797903</v>
      </c>
      <c r="AW34" s="50">
        <f>VLOOKUP($A34,'RevPAR Raw Data'!$B$6:$BE$43,'RevPAR Raw Data'!J$1,FALSE)</f>
        <v>36.867742513896303</v>
      </c>
      <c r="AX34" s="50">
        <f>VLOOKUP($A34,'RevPAR Raw Data'!$B$6:$BE$43,'RevPAR Raw Data'!K$1,FALSE)</f>
        <v>39.311488255334403</v>
      </c>
      <c r="AY34" s="51">
        <f>VLOOKUP($A34,'RevPAR Raw Data'!$B$6:$BE$43,'RevPAR Raw Data'!L$1,FALSE)</f>
        <v>36.5911723148646</v>
      </c>
      <c r="AZ34" s="50">
        <f>VLOOKUP($A34,'RevPAR Raw Data'!$B$6:$BE$43,'RevPAR Raw Data'!N$1,FALSE)</f>
        <v>49.9675793437331</v>
      </c>
      <c r="BA34" s="50">
        <f>VLOOKUP($A34,'RevPAR Raw Data'!$B$6:$BE$43,'RevPAR Raw Data'!O$1,FALSE)</f>
        <v>55.779555316478302</v>
      </c>
      <c r="BB34" s="51">
        <f>VLOOKUP($A34,'RevPAR Raw Data'!$B$6:$BE$43,'RevPAR Raw Data'!P$1,FALSE)</f>
        <v>52.873567330105701</v>
      </c>
      <c r="BC34" s="52">
        <f>VLOOKUP($A34,'RevPAR Raw Data'!$B$6:$BE$43,'RevPAR Raw Data'!R$1,FALSE)</f>
        <v>41.243285176362001</v>
      </c>
      <c r="BE34" s="129">
        <f>(VLOOKUP($A34,'RevPAR Raw Data'!$B$6:$BE$43,'RevPAR Raw Data'!T$1,FALSE))/100</f>
        <v>0.15195656215402401</v>
      </c>
      <c r="BF34" s="119">
        <f>(VLOOKUP($A34,'RevPAR Raw Data'!$B$6:$BE$43,'RevPAR Raw Data'!U$1,FALSE))/100</f>
        <v>0.167160443936401</v>
      </c>
      <c r="BG34" s="119">
        <f>(VLOOKUP($A34,'RevPAR Raw Data'!$B$6:$BE$43,'RevPAR Raw Data'!V$1,FALSE))/100</f>
        <v>1.6339434813249402E-2</v>
      </c>
      <c r="BH34" s="119">
        <f>(VLOOKUP($A34,'RevPAR Raw Data'!$B$6:$BE$43,'RevPAR Raw Data'!W$1,FALSE))/100</f>
        <v>4.3746784350812001E-2</v>
      </c>
      <c r="BI34" s="119">
        <f>(VLOOKUP($A34,'RevPAR Raw Data'!$B$6:$BE$43,'RevPAR Raw Data'!X$1,FALSE))/100</f>
        <v>9.0091947002533493E-2</v>
      </c>
      <c r="BJ34" s="130">
        <f>(VLOOKUP($A34,'RevPAR Raw Data'!$B$6:$BE$43,'RevPAR Raw Data'!Y$1,FALSE))/100</f>
        <v>8.8235531080901014E-2</v>
      </c>
      <c r="BK34" s="119">
        <f>(VLOOKUP($A34,'RevPAR Raw Data'!$B$6:$BE$43,'RevPAR Raw Data'!AA$1,FALSE))/100</f>
        <v>0.12285518382761901</v>
      </c>
      <c r="BL34" s="119">
        <f>(VLOOKUP($A34,'RevPAR Raw Data'!$B$6:$BE$43,'RevPAR Raw Data'!AB$1,FALSE))/100</f>
        <v>8.8658038426373001E-2</v>
      </c>
      <c r="BM34" s="130">
        <f>(VLOOKUP($A34,'RevPAR Raw Data'!$B$6:$BE$43,'RevPAR Raw Data'!AC$1,FALSE))/100</f>
        <v>0.104553478517789</v>
      </c>
      <c r="BN34" s="131">
        <f>(VLOOKUP($A34,'RevPAR Raw Data'!$B$6:$BE$43,'RevPAR Raw Data'!AE$1,FALSE))/100</f>
        <v>9.4156263723122691E-2</v>
      </c>
    </row>
    <row r="35" spans="1:66" x14ac:dyDescent="0.25">
      <c r="A35" s="59" t="s">
        <v>47</v>
      </c>
      <c r="B35" s="118">
        <f>(VLOOKUP($A35,'Occupancy Raw Data'!$B$8:$BE$45,'Occupancy Raw Data'!G$3,FALSE))/100</f>
        <v>0.33787961447535897</v>
      </c>
      <c r="C35" s="115">
        <f>(VLOOKUP($A35,'Occupancy Raw Data'!$B$8:$BE$45,'Occupancy Raw Data'!H$3,FALSE))/100</f>
        <v>0.47717766866703004</v>
      </c>
      <c r="D35" s="115">
        <f>(VLOOKUP($A35,'Occupancy Raw Data'!$B$8:$BE$45,'Occupancy Raw Data'!I$3,FALSE))/100</f>
        <v>0.520094562647754</v>
      </c>
      <c r="E35" s="115">
        <f>(VLOOKUP($A35,'Occupancy Raw Data'!$B$8:$BE$45,'Occupancy Raw Data'!J$3,FALSE))/100</f>
        <v>0.54500818330605494</v>
      </c>
      <c r="F35" s="115">
        <f>(VLOOKUP($A35,'Occupancy Raw Data'!$B$8:$BE$45,'Occupancy Raw Data'!K$3,FALSE))/100</f>
        <v>0.51027459538097797</v>
      </c>
      <c r="G35" s="116">
        <f>(VLOOKUP($A35,'Occupancy Raw Data'!$B$8:$BE$45,'Occupancy Raw Data'!L$3,FALSE))/100</f>
        <v>0.47808692489543503</v>
      </c>
      <c r="H35" s="119">
        <f>(VLOOKUP($A35,'Occupancy Raw Data'!$B$8:$BE$45,'Occupancy Raw Data'!N$3,FALSE))/100</f>
        <v>0.52427714129841707</v>
      </c>
      <c r="I35" s="119">
        <f>(VLOOKUP($A35,'Occupancy Raw Data'!$B$8:$BE$45,'Occupancy Raw Data'!O$3,FALSE))/100</f>
        <v>0.49040852575488403</v>
      </c>
      <c r="J35" s="116">
        <f>(VLOOKUP($A35,'Occupancy Raw Data'!$B$8:$BE$45,'Occupancy Raw Data'!P$3,FALSE))/100</f>
        <v>0.507143498966663</v>
      </c>
      <c r="K35" s="117">
        <f>(VLOOKUP($A35,'Occupancy Raw Data'!$B$8:$BE$45,'Occupancy Raw Data'!R$3,FALSE))/100</f>
        <v>0.486459196354598</v>
      </c>
      <c r="M35" s="129">
        <f>(VLOOKUP($A35,'Occupancy Raw Data'!$B$8:$BE$45,'Occupancy Raw Data'!T$3,FALSE))/100</f>
        <v>-0.10419521789366099</v>
      </c>
      <c r="N35" s="119">
        <f>(VLOOKUP($A35,'Occupancy Raw Data'!$B$8:$BE$45,'Occupancy Raw Data'!U$3,FALSE))/100</f>
        <v>-9.3093217871899198E-2</v>
      </c>
      <c r="O35" s="119">
        <f>(VLOOKUP($A35,'Occupancy Raw Data'!$B$8:$BE$45,'Occupancy Raw Data'!V$3,FALSE))/100</f>
        <v>-8.0882067976591795E-2</v>
      </c>
      <c r="P35" s="119">
        <f>(VLOOKUP($A35,'Occupancy Raw Data'!$B$8:$BE$45,'Occupancy Raw Data'!W$3,FALSE))/100</f>
        <v>-9.5771719421308306E-3</v>
      </c>
      <c r="Q35" s="119">
        <f>(VLOOKUP($A35,'Occupancy Raw Data'!$B$8:$BE$45,'Occupancy Raw Data'!X$3,FALSE))/100</f>
        <v>5.5235530327128898E-2</v>
      </c>
      <c r="R35" s="130">
        <f>(VLOOKUP($A35,'Occupancy Raw Data'!$B$8:$BE$45,'Occupancy Raw Data'!Y$3,FALSE))/100</f>
        <v>-4.4885974915170601E-2</v>
      </c>
      <c r="S35" s="119">
        <f>(VLOOKUP($A35,'Occupancy Raw Data'!$B$8:$BE$45,'Occupancy Raw Data'!AA$3,FALSE))/100</f>
        <v>9.7454749904486299E-2</v>
      </c>
      <c r="T35" s="119">
        <f>(VLOOKUP($A35,'Occupancy Raw Data'!$B$8:$BE$45,'Occupancy Raw Data'!AB$3,FALSE))/100</f>
        <v>1.1860243795684899E-2</v>
      </c>
      <c r="U35" s="130">
        <f>(VLOOKUP($A35,'Occupancy Raw Data'!$B$8:$BE$45,'Occupancy Raw Data'!AC$3,FALSE))/100</f>
        <v>5.3934649085939299E-2</v>
      </c>
      <c r="V35" s="131">
        <f>(VLOOKUP($A35,'Occupancy Raw Data'!$B$8:$BE$45,'Occupancy Raw Data'!AE$3,FALSE))/100</f>
        <v>-1.71987474808022E-2</v>
      </c>
      <c r="X35" s="49">
        <f>VLOOKUP($A35,'ADR Raw Data'!$B$6:$BE$43,'ADR Raw Data'!G$1,FALSE)</f>
        <v>88.298514531754506</v>
      </c>
      <c r="Y35" s="50">
        <f>VLOOKUP($A35,'ADR Raw Data'!$B$6:$BE$43,'ADR Raw Data'!H$1,FALSE)</f>
        <v>101.08209984756</v>
      </c>
      <c r="Z35" s="50">
        <f>VLOOKUP($A35,'ADR Raw Data'!$B$6:$BE$43,'ADR Raw Data'!I$1,FALSE)</f>
        <v>99.454513986013893</v>
      </c>
      <c r="AA35" s="50">
        <f>VLOOKUP($A35,'ADR Raw Data'!$B$6:$BE$43,'ADR Raw Data'!J$1,FALSE)</f>
        <v>99.2964030697364</v>
      </c>
      <c r="AB35" s="50">
        <f>VLOOKUP($A35,'ADR Raw Data'!$B$6:$BE$43,'ADR Raw Data'!K$1,FALSE)</f>
        <v>94.063449750534502</v>
      </c>
      <c r="AC35" s="51">
        <f>VLOOKUP($A35,'ADR Raw Data'!$B$6:$BE$43,'ADR Raw Data'!L$1,FALSE)</f>
        <v>97.015697223278806</v>
      </c>
      <c r="AD35" s="50">
        <f>VLOOKUP($A35,'ADR Raw Data'!$B$6:$BE$43,'ADR Raw Data'!N$1,FALSE)</f>
        <v>98.906198404439806</v>
      </c>
      <c r="AE35" s="50">
        <f>VLOOKUP($A35,'ADR Raw Data'!$B$6:$BE$43,'ADR Raw Data'!O$1,FALSE)</f>
        <v>99.071271278522204</v>
      </c>
      <c r="AF35" s="51">
        <f>VLOOKUP($A35,'ADR Raw Data'!$B$6:$BE$43,'ADR Raw Data'!P$1,FALSE)</f>
        <v>98.986950744153006</v>
      </c>
      <c r="AG35" s="52">
        <f>VLOOKUP($A35,'ADR Raw Data'!$B$6:$BE$43,'ADR Raw Data'!R$1,FALSE)</f>
        <v>97.607839161211302</v>
      </c>
      <c r="AI35" s="129">
        <f>(VLOOKUP($A35,'ADR Raw Data'!$B$6:$BE$43,'ADR Raw Data'!T$1,FALSE))/100</f>
        <v>6.9348083336224896E-3</v>
      </c>
      <c r="AJ35" s="119">
        <f>(VLOOKUP($A35,'ADR Raw Data'!$B$6:$BE$43,'ADR Raw Data'!U$1,FALSE))/100</f>
        <v>4.9949729767629396E-2</v>
      </c>
      <c r="AK35" s="119">
        <f>(VLOOKUP($A35,'ADR Raw Data'!$B$6:$BE$43,'ADR Raw Data'!V$1,FALSE))/100</f>
        <v>1.87991740462592E-2</v>
      </c>
      <c r="AL35" s="119">
        <f>(VLOOKUP($A35,'ADR Raw Data'!$B$6:$BE$43,'ADR Raw Data'!W$1,FALSE))/100</f>
        <v>4.0483281008854802E-2</v>
      </c>
      <c r="AM35" s="119">
        <f>(VLOOKUP($A35,'ADR Raw Data'!$B$6:$BE$43,'ADR Raw Data'!X$1,FALSE))/100</f>
        <v>1.5755484569189598E-2</v>
      </c>
      <c r="AN35" s="130">
        <f>(VLOOKUP($A35,'ADR Raw Data'!$B$6:$BE$43,'ADR Raw Data'!Y$1,FALSE))/100</f>
        <v>2.7869501603345E-2</v>
      </c>
      <c r="AO35" s="119">
        <f>(VLOOKUP($A35,'ADR Raw Data'!$B$6:$BE$43,'ADR Raw Data'!AA$1,FALSE))/100</f>
        <v>7.8278464161489203E-3</v>
      </c>
      <c r="AP35" s="119">
        <f>(VLOOKUP($A35,'ADR Raw Data'!$B$6:$BE$43,'ADR Raw Data'!AB$1,FALSE))/100</f>
        <v>-9.6034006131723408E-3</v>
      </c>
      <c r="AQ35" s="130">
        <f>(VLOOKUP($A35,'ADR Raw Data'!$B$6:$BE$43,'ADR Raw Data'!AC$1,FALSE))/100</f>
        <v>-1.0579186047636E-3</v>
      </c>
      <c r="AR35" s="131">
        <f>(VLOOKUP($A35,'ADR Raw Data'!$B$6:$BE$43,'ADR Raw Data'!AE$1,FALSE))/100</f>
        <v>1.9889215536977301E-2</v>
      </c>
      <c r="AS35" s="40"/>
      <c r="AT35" s="49">
        <f>VLOOKUP($A35,'RevPAR Raw Data'!$B$6:$BE$43,'RevPAR Raw Data'!G$1,FALSE)</f>
        <v>29.834268048736099</v>
      </c>
      <c r="AU35" s="50">
        <f>VLOOKUP($A35,'RevPAR Raw Data'!$B$6:$BE$43,'RevPAR Raw Data'!H$1,FALSE)</f>
        <v>48.234120749227102</v>
      </c>
      <c r="AV35" s="50">
        <f>VLOOKUP($A35,'RevPAR Raw Data'!$B$6:$BE$43,'RevPAR Raw Data'!I$1,FALSE)</f>
        <v>51.725751954900801</v>
      </c>
      <c r="AW35" s="50">
        <f>VLOOKUP($A35,'RevPAR Raw Data'!$B$6:$BE$43,'RevPAR Raw Data'!J$1,FALSE)</f>
        <v>54.117352245862797</v>
      </c>
      <c r="AX35" s="50">
        <f>VLOOKUP($A35,'RevPAR Raw Data'!$B$6:$BE$43,'RevPAR Raw Data'!K$1,FALSE)</f>
        <v>47.998188761592999</v>
      </c>
      <c r="AY35" s="51">
        <f>VLOOKUP($A35,'RevPAR Raw Data'!$B$6:$BE$43,'RevPAR Raw Data'!L$1,FALSE)</f>
        <v>46.381936352064002</v>
      </c>
      <c r="AZ35" s="50">
        <f>VLOOKUP($A35,'RevPAR Raw Data'!$B$6:$BE$43,'RevPAR Raw Data'!N$1,FALSE)</f>
        <v>51.854258956173801</v>
      </c>
      <c r="BA35" s="50">
        <f>VLOOKUP($A35,'RevPAR Raw Data'!$B$6:$BE$43,'RevPAR Raw Data'!O$1,FALSE)</f>
        <v>48.585396092362302</v>
      </c>
      <c r="BB35" s="51">
        <f>VLOOKUP($A35,'RevPAR Raw Data'!$B$6:$BE$43,'RevPAR Raw Data'!P$1,FALSE)</f>
        <v>50.200588552430503</v>
      </c>
      <c r="BC35" s="52">
        <f>VLOOKUP($A35,'RevPAR Raw Data'!$B$6:$BE$43,'RevPAR Raw Data'!R$1,FALSE)</f>
        <v>47.482230996271703</v>
      </c>
      <c r="BE35" s="129">
        <f>(VLOOKUP($A35,'RevPAR Raw Data'!$B$6:$BE$43,'RevPAR Raw Data'!T$1,FALSE))/100</f>
        <v>-9.7982983425411702E-2</v>
      </c>
      <c r="BF35" s="119">
        <f>(VLOOKUP($A35,'RevPAR Raw Data'!$B$6:$BE$43,'RevPAR Raw Data'!U$1,FALSE))/100</f>
        <v>-4.7793469180170203E-2</v>
      </c>
      <c r="BG35" s="119">
        <f>(VLOOKUP($A35,'RevPAR Raw Data'!$B$6:$BE$43,'RevPAR Raw Data'!V$1,FALSE))/100</f>
        <v>-6.3603410003445895E-2</v>
      </c>
      <c r="BH35" s="119">
        <f>(VLOOKUP($A35,'RevPAR Raw Data'!$B$6:$BE$43,'RevPAR Raw Data'!W$1,FALSE))/100</f>
        <v>3.0518393723720602E-2</v>
      </c>
      <c r="BI35" s="119">
        <f>(VLOOKUP($A35,'RevPAR Raw Data'!$B$6:$BE$43,'RevPAR Raw Data'!X$1,FALSE))/100</f>
        <v>7.1861277442058599E-2</v>
      </c>
      <c r="BJ35" s="130">
        <f>(VLOOKUP($A35,'RevPAR Raw Data'!$B$6:$BE$43,'RevPAR Raw Data'!Y$1,FALSE))/100</f>
        <v>-1.8267423061691598E-2</v>
      </c>
      <c r="BK35" s="119">
        <f>(VLOOKUP($A35,'RevPAR Raw Data'!$B$6:$BE$43,'RevPAR Raw Data'!AA$1,FALSE))/100</f>
        <v>0.106045457135411</v>
      </c>
      <c r="BL35" s="119">
        <f>(VLOOKUP($A35,'RevPAR Raw Data'!$B$6:$BE$43,'RevPAR Raw Data'!AB$1,FALSE))/100</f>
        <v>2.1429445099727103E-3</v>
      </c>
      <c r="BM35" s="130">
        <f>(VLOOKUP($A35,'RevPAR Raw Data'!$B$6:$BE$43,'RevPAR Raw Data'!AC$1,FALSE))/100</f>
        <v>5.2819672012466297E-2</v>
      </c>
      <c r="BN35" s="131">
        <f>(VLOOKUP($A35,'RevPAR Raw Data'!$B$6:$BE$43,'RevPAR Raw Data'!AE$1,FALSE))/100</f>
        <v>2.3483984605633603E-3</v>
      </c>
    </row>
    <row r="36" spans="1:66" x14ac:dyDescent="0.25">
      <c r="A36" s="59" t="s">
        <v>48</v>
      </c>
      <c r="B36" s="118">
        <f>(VLOOKUP($A36,'Occupancy Raw Data'!$B$8:$BE$45,'Occupancy Raw Data'!G$3,FALSE))/100</f>
        <v>0.36793771211818699</v>
      </c>
      <c r="C36" s="115">
        <f>(VLOOKUP($A36,'Occupancy Raw Data'!$B$8:$BE$45,'Occupancy Raw Data'!H$3,FALSE))/100</f>
        <v>0.50968257137153106</v>
      </c>
      <c r="D36" s="115">
        <f>(VLOOKUP($A36,'Occupancy Raw Data'!$B$8:$BE$45,'Occupancy Raw Data'!I$3,FALSE))/100</f>
        <v>0.54581752844879194</v>
      </c>
      <c r="E36" s="115">
        <f>(VLOOKUP($A36,'Occupancy Raw Data'!$B$8:$BE$45,'Occupancy Raw Data'!J$3,FALSE))/100</f>
        <v>0.57516470353363902</v>
      </c>
      <c r="F36" s="115">
        <f>(VLOOKUP($A36,'Occupancy Raw Data'!$B$8:$BE$45,'Occupancy Raw Data'!K$3,FALSE))/100</f>
        <v>0.50169694549810306</v>
      </c>
      <c r="G36" s="116">
        <f>(VLOOKUP($A36,'Occupancy Raw Data'!$B$8:$BE$45,'Occupancy Raw Data'!L$3,FALSE))/100</f>
        <v>0.50005989219405</v>
      </c>
      <c r="H36" s="119">
        <f>(VLOOKUP($A36,'Occupancy Raw Data'!$B$8:$BE$45,'Occupancy Raw Data'!N$3,FALSE))/100</f>
        <v>0.49750449191455304</v>
      </c>
      <c r="I36" s="119">
        <f>(VLOOKUP($A36,'Occupancy Raw Data'!$B$8:$BE$45,'Occupancy Raw Data'!O$3,FALSE))/100</f>
        <v>0.52405669794370102</v>
      </c>
      <c r="J36" s="116">
        <f>(VLOOKUP($A36,'Occupancy Raw Data'!$B$8:$BE$45,'Occupancy Raw Data'!P$3,FALSE))/100</f>
        <v>0.51078059492912697</v>
      </c>
      <c r="K36" s="117">
        <f>(VLOOKUP($A36,'Occupancy Raw Data'!$B$8:$BE$45,'Occupancy Raw Data'!R$3,FALSE))/100</f>
        <v>0.50312295011835806</v>
      </c>
      <c r="M36" s="129">
        <f>(VLOOKUP($A36,'Occupancy Raw Data'!$B$8:$BE$45,'Occupancy Raw Data'!T$3,FALSE))/100</f>
        <v>0.116791137338928</v>
      </c>
      <c r="N36" s="119">
        <f>(VLOOKUP($A36,'Occupancy Raw Data'!$B$8:$BE$45,'Occupancy Raw Data'!U$3,FALSE))/100</f>
        <v>8.875307739047919E-3</v>
      </c>
      <c r="O36" s="119">
        <f>(VLOOKUP($A36,'Occupancy Raw Data'!$B$8:$BE$45,'Occupancy Raw Data'!V$3,FALSE))/100</f>
        <v>-8.313870649269671E-2</v>
      </c>
      <c r="P36" s="119">
        <f>(VLOOKUP($A36,'Occupancy Raw Data'!$B$8:$BE$45,'Occupancy Raw Data'!W$3,FALSE))/100</f>
        <v>-2.2120322068456998E-2</v>
      </c>
      <c r="Q36" s="119">
        <f>(VLOOKUP($A36,'Occupancy Raw Data'!$B$8:$BE$45,'Occupancy Raw Data'!X$3,FALSE))/100</f>
        <v>-0.104829567963551</v>
      </c>
      <c r="R36" s="130">
        <f>(VLOOKUP($A36,'Occupancy Raw Data'!$B$8:$BE$45,'Occupancy Raw Data'!Y$3,FALSE))/100</f>
        <v>-3.0362993670217098E-2</v>
      </c>
      <c r="S36" s="119">
        <f>(VLOOKUP($A36,'Occupancy Raw Data'!$B$8:$BE$45,'Occupancy Raw Data'!AA$3,FALSE))/100</f>
        <v>8.119607126313079E-2</v>
      </c>
      <c r="T36" s="119">
        <f>(VLOOKUP($A36,'Occupancy Raw Data'!$B$8:$BE$45,'Occupancy Raw Data'!AB$3,FALSE))/100</f>
        <v>1.7616034605643302E-2</v>
      </c>
      <c r="U36" s="130">
        <f>(VLOOKUP($A36,'Occupancy Raw Data'!$B$8:$BE$45,'Occupancy Raw Data'!AC$3,FALSE))/100</f>
        <v>4.7618155186021596E-2</v>
      </c>
      <c r="V36" s="131">
        <f>(VLOOKUP($A36,'Occupancy Raw Data'!$B$8:$BE$45,'Occupancy Raw Data'!AE$3,FALSE))/100</f>
        <v>-8.9652634780657894E-3</v>
      </c>
      <c r="X36" s="49">
        <f>VLOOKUP($A36,'ADR Raw Data'!$B$6:$BE$43,'ADR Raw Data'!G$1,FALSE)</f>
        <v>126.80733043950001</v>
      </c>
      <c r="Y36" s="50">
        <f>VLOOKUP($A36,'ADR Raw Data'!$B$6:$BE$43,'ADR Raw Data'!H$1,FALSE)</f>
        <v>126.782945554249</v>
      </c>
      <c r="Z36" s="50">
        <f>VLOOKUP($A36,'ADR Raw Data'!$B$6:$BE$43,'ADR Raw Data'!I$1,FALSE)</f>
        <v>129.11737015362101</v>
      </c>
      <c r="AA36" s="50">
        <f>VLOOKUP($A36,'ADR Raw Data'!$B$6:$BE$43,'ADR Raw Data'!J$1,FALSE)</f>
        <v>130.63320374869801</v>
      </c>
      <c r="AB36" s="50">
        <f>VLOOKUP($A36,'ADR Raw Data'!$B$6:$BE$43,'ADR Raw Data'!K$1,FALSE)</f>
        <v>133.21680461599601</v>
      </c>
      <c r="AC36" s="51">
        <f>VLOOKUP($A36,'ADR Raw Data'!$B$6:$BE$43,'ADR Raw Data'!L$1,FALSE)</f>
        <v>129.47283216224801</v>
      </c>
      <c r="AD36" s="50">
        <f>VLOOKUP($A36,'ADR Raw Data'!$B$6:$BE$43,'ADR Raw Data'!N$1,FALSE)</f>
        <v>150.29430979133201</v>
      </c>
      <c r="AE36" s="50">
        <f>VLOOKUP($A36,'ADR Raw Data'!$B$6:$BE$43,'ADR Raw Data'!O$1,FALSE)</f>
        <v>152.69902095238001</v>
      </c>
      <c r="AF36" s="51">
        <f>VLOOKUP($A36,'ADR Raw Data'!$B$6:$BE$43,'ADR Raw Data'!P$1,FALSE)</f>
        <v>151.52791674809399</v>
      </c>
      <c r="AG36" s="52">
        <f>VLOOKUP($A36,'ADR Raw Data'!$B$6:$BE$43,'ADR Raw Data'!R$1,FALSE)</f>
        <v>135.870194433422</v>
      </c>
      <c r="AI36" s="129">
        <f>(VLOOKUP($A36,'ADR Raw Data'!$B$6:$BE$43,'ADR Raw Data'!T$1,FALSE))/100</f>
        <v>2.9012808346350798E-4</v>
      </c>
      <c r="AJ36" s="119">
        <f>(VLOOKUP($A36,'ADR Raw Data'!$B$6:$BE$43,'ADR Raw Data'!U$1,FALSE))/100</f>
        <v>-1.5274142057783999E-2</v>
      </c>
      <c r="AK36" s="119">
        <f>(VLOOKUP($A36,'ADR Raw Data'!$B$6:$BE$43,'ADR Raw Data'!V$1,FALSE))/100</f>
        <v>2.4189882294460799E-2</v>
      </c>
      <c r="AL36" s="119">
        <f>(VLOOKUP($A36,'ADR Raw Data'!$B$6:$BE$43,'ADR Raw Data'!W$1,FALSE))/100</f>
        <v>1.9686085135624101E-2</v>
      </c>
      <c r="AM36" s="119">
        <f>(VLOOKUP($A36,'ADR Raw Data'!$B$6:$BE$43,'ADR Raw Data'!X$1,FALSE))/100</f>
        <v>3.67687253742554E-2</v>
      </c>
      <c r="AN36" s="130">
        <f>(VLOOKUP($A36,'ADR Raw Data'!$B$6:$BE$43,'ADR Raw Data'!Y$1,FALSE))/100</f>
        <v>1.40730466970114E-2</v>
      </c>
      <c r="AO36" s="119">
        <f>(VLOOKUP($A36,'ADR Raw Data'!$B$6:$BE$43,'ADR Raw Data'!AA$1,FALSE))/100</f>
        <v>-5.8113418176864197E-3</v>
      </c>
      <c r="AP36" s="119">
        <f>(VLOOKUP($A36,'ADR Raw Data'!$B$6:$BE$43,'ADR Raw Data'!AB$1,FALSE))/100</f>
        <v>-3.6355684867379098E-2</v>
      </c>
      <c r="AQ36" s="130">
        <f>(VLOOKUP($A36,'ADR Raw Data'!$B$6:$BE$43,'ADR Raw Data'!AC$1,FALSE))/100</f>
        <v>-2.25348625064191E-2</v>
      </c>
      <c r="AR36" s="131">
        <f>(VLOOKUP($A36,'ADR Raw Data'!$B$6:$BE$43,'ADR Raw Data'!AE$1,FALSE))/100</f>
        <v>5.1096381803453807E-3</v>
      </c>
      <c r="AS36" s="40"/>
      <c r="AT36" s="49">
        <f>VLOOKUP($A36,'RevPAR Raw Data'!$B$6:$BE$43,'RevPAR Raw Data'!G$1,FALSE)</f>
        <v>46.657199041724802</v>
      </c>
      <c r="AU36" s="50">
        <f>VLOOKUP($A36,'RevPAR Raw Data'!$B$6:$BE$43,'RevPAR Raw Data'!H$1,FALSE)</f>
        <v>64.619057696146896</v>
      </c>
      <c r="AV36" s="50">
        <f>VLOOKUP($A36,'RevPAR Raw Data'!$B$6:$BE$43,'RevPAR Raw Data'!I$1,FALSE)</f>
        <v>70.474523857057207</v>
      </c>
      <c r="AW36" s="50">
        <f>VLOOKUP($A36,'RevPAR Raw Data'!$B$6:$BE$43,'RevPAR Raw Data'!J$1,FALSE)</f>
        <v>75.135607905769604</v>
      </c>
      <c r="AX36" s="50">
        <f>VLOOKUP($A36,'RevPAR Raw Data'!$B$6:$BE$43,'RevPAR Raw Data'!K$1,FALSE)</f>
        <v>66.834463964863204</v>
      </c>
      <c r="AY36" s="51">
        <f>VLOOKUP($A36,'RevPAR Raw Data'!$B$6:$BE$43,'RevPAR Raw Data'!L$1,FALSE)</f>
        <v>64.744170493112307</v>
      </c>
      <c r="AZ36" s="50">
        <f>VLOOKUP($A36,'RevPAR Raw Data'!$B$6:$BE$43,'RevPAR Raw Data'!N$1,FALSE)</f>
        <v>74.772094230385306</v>
      </c>
      <c r="BA36" s="50">
        <f>VLOOKUP($A36,'RevPAR Raw Data'!$B$6:$BE$43,'RevPAR Raw Data'!O$1,FALSE)</f>
        <v>80.022944699540801</v>
      </c>
      <c r="BB36" s="51">
        <f>VLOOKUP($A36,'RevPAR Raw Data'!$B$6:$BE$43,'RevPAR Raw Data'!P$1,FALSE)</f>
        <v>77.397519464962997</v>
      </c>
      <c r="BC36" s="52">
        <f>VLOOKUP($A36,'RevPAR Raw Data'!$B$6:$BE$43,'RevPAR Raw Data'!R$1,FALSE)</f>
        <v>68.359413056498298</v>
      </c>
      <c r="BE36" s="129">
        <f>(VLOOKUP($A36,'RevPAR Raw Data'!$B$6:$BE$43,'RevPAR Raw Data'!T$1,FALSE))/100</f>
        <v>0.117115149811233</v>
      </c>
      <c r="BF36" s="119">
        <f>(VLOOKUP($A36,'RevPAR Raw Data'!$B$6:$BE$43,'RevPAR Raw Data'!U$1,FALSE))/100</f>
        <v>-6.5343970299489192E-3</v>
      </c>
      <c r="BG36" s="119">
        <f>(VLOOKUP($A36,'RevPAR Raw Data'!$B$6:$BE$43,'RevPAR Raw Data'!V$1,FALSE))/100</f>
        <v>-6.0959939722407902E-2</v>
      </c>
      <c r="BH36" s="119">
        <f>(VLOOKUP($A36,'RevPAR Raw Data'!$B$6:$BE$43,'RevPAR Raw Data'!W$1,FALSE))/100</f>
        <v>-2.8696994762999399E-3</v>
      </c>
      <c r="BI36" s="119">
        <f>(VLOOKUP($A36,'RevPAR Raw Data'!$B$6:$BE$43,'RevPAR Raw Data'!X$1,FALSE))/100</f>
        <v>-7.19152921848496E-2</v>
      </c>
      <c r="BJ36" s="130">
        <f>(VLOOKUP($A36,'RevPAR Raw Data'!$B$6:$BE$43,'RevPAR Raw Data'!Y$1,FALSE))/100</f>
        <v>-1.6717246800987601E-2</v>
      </c>
      <c r="BK36" s="119">
        <f>(VLOOKUP($A36,'RevPAR Raw Data'!$B$6:$BE$43,'RevPAR Raw Data'!AA$1,FALSE))/100</f>
        <v>7.4912871321081098E-2</v>
      </c>
      <c r="BL36" s="119">
        <f>(VLOOKUP($A36,'RevPAR Raw Data'!$B$6:$BE$43,'RevPAR Raw Data'!AB$1,FALSE))/100</f>
        <v>-1.93800932644713E-2</v>
      </c>
      <c r="BM36" s="130">
        <f>(VLOOKUP($A36,'RevPAR Raw Data'!$B$6:$BE$43,'RevPAR Raw Data'!AC$1,FALSE))/100</f>
        <v>2.4010224099676097E-2</v>
      </c>
      <c r="BN36" s="131">
        <f>(VLOOKUP($A36,'RevPAR Raw Data'!$B$6:$BE$43,'RevPAR Raw Data'!AE$1,FALSE))/100</f>
        <v>-3.9014345502847905E-3</v>
      </c>
    </row>
    <row r="37" spans="1:66" x14ac:dyDescent="0.2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18">
        <f>(VLOOKUP($A38,'Occupancy Raw Data'!$B$8:$BE$45,'Occupancy Raw Data'!G$3,FALSE))/100</f>
        <v>0.46221716237370103</v>
      </c>
      <c r="C38" s="115">
        <f>(VLOOKUP($A38,'Occupancy Raw Data'!$B$8:$BE$45,'Occupancy Raw Data'!H$3,FALSE))/100</f>
        <v>0.60623310089654092</v>
      </c>
      <c r="D38" s="115">
        <f>(VLOOKUP($A38,'Occupancy Raw Data'!$B$8:$BE$45,'Occupancy Raw Data'!I$3,FALSE))/100</f>
        <v>0.62202931549736695</v>
      </c>
      <c r="E38" s="115">
        <f>(VLOOKUP($A38,'Occupancy Raw Data'!$B$8:$BE$45,'Occupancy Raw Data'!J$3,FALSE))/100</f>
        <v>0.60779849153265897</v>
      </c>
      <c r="F38" s="115">
        <f>(VLOOKUP($A38,'Occupancy Raw Data'!$B$8:$BE$45,'Occupancy Raw Data'!K$3,FALSE))/100</f>
        <v>0.54447132488971095</v>
      </c>
      <c r="G38" s="116">
        <f>(VLOOKUP($A38,'Occupancy Raw Data'!$B$8:$BE$45,'Occupancy Raw Data'!L$3,FALSE))/100</f>
        <v>0.56854987903799603</v>
      </c>
      <c r="H38" s="119">
        <f>(VLOOKUP($A38,'Occupancy Raw Data'!$B$8:$BE$45,'Occupancy Raw Data'!N$3,FALSE))/100</f>
        <v>0.54461363312935807</v>
      </c>
      <c r="I38" s="119">
        <f>(VLOOKUP($A38,'Occupancy Raw Data'!$B$8:$BE$45,'Occupancy Raw Data'!O$3,FALSE))/100</f>
        <v>0.55030596271524101</v>
      </c>
      <c r="J38" s="116">
        <f>(VLOOKUP($A38,'Occupancy Raw Data'!$B$8:$BE$45,'Occupancy Raw Data'!P$3,FALSE))/100</f>
        <v>0.54745979792229904</v>
      </c>
      <c r="K38" s="117">
        <f>(VLOOKUP($A38,'Occupancy Raw Data'!$B$8:$BE$45,'Occupancy Raw Data'!R$3,FALSE))/100</f>
        <v>0.56252414157636799</v>
      </c>
      <c r="M38" s="129">
        <f>(VLOOKUP($A38,'Occupancy Raw Data'!$B$8:$BE$45,'Occupancy Raw Data'!T$3,FALSE))/100</f>
        <v>0.52699166374779094</v>
      </c>
      <c r="N38" s="119">
        <f>(VLOOKUP($A38,'Occupancy Raw Data'!$B$8:$BE$45,'Occupancy Raw Data'!U$3,FALSE))/100</f>
        <v>0.37190489723182502</v>
      </c>
      <c r="O38" s="119">
        <f>(VLOOKUP($A38,'Occupancy Raw Data'!$B$8:$BE$45,'Occupancy Raw Data'!V$3,FALSE))/100</f>
        <v>0.20684778899776798</v>
      </c>
      <c r="P38" s="119">
        <f>(VLOOKUP($A38,'Occupancy Raw Data'!$B$8:$BE$45,'Occupancy Raw Data'!W$3,FALSE))/100</f>
        <v>0.19959292682250498</v>
      </c>
      <c r="Q38" s="119">
        <f>(VLOOKUP($A38,'Occupancy Raw Data'!$B$8:$BE$45,'Occupancy Raw Data'!X$3,FALSE))/100</f>
        <v>0.159601858661541</v>
      </c>
      <c r="R38" s="130">
        <f>(VLOOKUP($A38,'Occupancy Raw Data'!$B$8:$BE$45,'Occupancy Raw Data'!Y$3,FALSE))/100</f>
        <v>0.27123757839393897</v>
      </c>
      <c r="S38" s="119">
        <f>(VLOOKUP($A38,'Occupancy Raw Data'!$B$8:$BE$45,'Occupancy Raw Data'!AA$3,FALSE))/100</f>
        <v>9.818204946413181E-2</v>
      </c>
      <c r="T38" s="119">
        <f>(VLOOKUP($A38,'Occupancy Raw Data'!$B$8:$BE$45,'Occupancy Raw Data'!AB$3,FALSE))/100</f>
        <v>0.26510351687604</v>
      </c>
      <c r="U38" s="130">
        <f>(VLOOKUP($A38,'Occupancy Raw Data'!$B$8:$BE$45,'Occupancy Raw Data'!AC$3,FALSE))/100</f>
        <v>0.176179753777961</v>
      </c>
      <c r="V38" s="131">
        <f>(VLOOKUP($A38,'Occupancy Raw Data'!$B$8:$BE$45,'Occupancy Raw Data'!AE$3,FALSE))/100</f>
        <v>0.243298419822811</v>
      </c>
      <c r="X38" s="49">
        <f>VLOOKUP($A38,'ADR Raw Data'!$B$6:$BE$43,'ADR Raw Data'!G$1,FALSE)</f>
        <v>97.515551108374297</v>
      </c>
      <c r="Y38" s="50">
        <f>VLOOKUP($A38,'ADR Raw Data'!$B$6:$BE$43,'ADR Raw Data'!H$1,FALSE)</f>
        <v>103.459983568075</v>
      </c>
      <c r="Z38" s="50">
        <f>VLOOKUP($A38,'ADR Raw Data'!$B$6:$BE$43,'ADR Raw Data'!I$1,FALSE)</f>
        <v>108.852374742621</v>
      </c>
      <c r="AA38" s="50">
        <f>VLOOKUP($A38,'ADR Raw Data'!$B$6:$BE$43,'ADR Raw Data'!J$1,FALSE)</f>
        <v>106.556668227581</v>
      </c>
      <c r="AB38" s="50">
        <f>VLOOKUP($A38,'ADR Raw Data'!$B$6:$BE$43,'ADR Raw Data'!K$1,FALSE)</f>
        <v>100.40147673810699</v>
      </c>
      <c r="AC38" s="51">
        <f>VLOOKUP($A38,'ADR Raw Data'!$B$6:$BE$43,'ADR Raw Data'!L$1,FALSE)</f>
        <v>103.74966710052</v>
      </c>
      <c r="AD38" s="50">
        <f>VLOOKUP($A38,'ADR Raw Data'!$B$6:$BE$43,'ADR Raw Data'!N$1,FALSE)</f>
        <v>106.61577998432099</v>
      </c>
      <c r="AE38" s="50">
        <f>VLOOKUP($A38,'ADR Raw Data'!$B$6:$BE$43,'ADR Raw Data'!O$1,FALSE)</f>
        <v>109.87344711662701</v>
      </c>
      <c r="AF38" s="51">
        <f>VLOOKUP($A38,'ADR Raw Data'!$B$6:$BE$43,'ADR Raw Data'!P$1,FALSE)</f>
        <v>108.253081622043</v>
      </c>
      <c r="AG38" s="52">
        <f>VLOOKUP($A38,'ADR Raw Data'!$B$6:$BE$43,'ADR Raw Data'!R$1,FALSE)</f>
        <v>105.001899530177</v>
      </c>
      <c r="AH38" s="61"/>
      <c r="AI38" s="129">
        <f>(VLOOKUP($A38,'ADR Raw Data'!$B$6:$BE$43,'ADR Raw Data'!T$1,FALSE))/100</f>
        <v>0.16291550970349403</v>
      </c>
      <c r="AJ38" s="119">
        <f>(VLOOKUP($A38,'ADR Raw Data'!$B$6:$BE$43,'ADR Raw Data'!U$1,FALSE))/100</f>
        <v>9.9328567240348706E-2</v>
      </c>
      <c r="AK38" s="119">
        <f>(VLOOKUP($A38,'ADR Raw Data'!$B$6:$BE$43,'ADR Raw Data'!V$1,FALSE))/100</f>
        <v>0.117884037694932</v>
      </c>
      <c r="AL38" s="119">
        <f>(VLOOKUP($A38,'ADR Raw Data'!$B$6:$BE$43,'ADR Raw Data'!W$1,FALSE))/100</f>
        <v>7.2792653270524102E-2</v>
      </c>
      <c r="AM38" s="119">
        <f>(VLOOKUP($A38,'ADR Raw Data'!$B$6:$BE$43,'ADR Raw Data'!X$1,FALSE))/100</f>
        <v>4.5566717841293097E-2</v>
      </c>
      <c r="AN38" s="130">
        <f>(VLOOKUP($A38,'ADR Raw Data'!$B$6:$BE$43,'ADR Raw Data'!Y$1,FALSE))/100</f>
        <v>9.1429167608508596E-2</v>
      </c>
      <c r="AO38" s="119">
        <f>(VLOOKUP($A38,'ADR Raw Data'!$B$6:$BE$43,'ADR Raw Data'!AA$1,FALSE))/100</f>
        <v>7.9254202748045705E-2</v>
      </c>
      <c r="AP38" s="119">
        <f>(VLOOKUP($A38,'ADR Raw Data'!$B$6:$BE$43,'ADR Raw Data'!AB$1,FALSE))/100</f>
        <v>0.15038823606726701</v>
      </c>
      <c r="AQ38" s="130">
        <f>(VLOOKUP($A38,'ADR Raw Data'!$B$6:$BE$43,'ADR Raw Data'!AC$1,FALSE))/100</f>
        <v>0.113079886679324</v>
      </c>
      <c r="AR38" s="131">
        <f>(VLOOKUP($A38,'ADR Raw Data'!$B$6:$BE$43,'ADR Raw Data'!AE$1,FALSE))/100</f>
        <v>9.7150085610171202E-2</v>
      </c>
      <c r="AS38" s="40"/>
      <c r="AT38" s="49">
        <f>VLOOKUP($A38,'RevPAR Raw Data'!$B$6:$BE$43,'RevPAR Raw Data'!G$1,FALSE)</f>
        <v>45.0733613206204</v>
      </c>
      <c r="AU38" s="50">
        <f>VLOOKUP($A38,'RevPAR Raw Data'!$B$6:$BE$43,'RevPAR Raw Data'!H$1,FALSE)</f>
        <v>62.7208666571794</v>
      </c>
      <c r="AV38" s="50">
        <f>VLOOKUP($A38,'RevPAR Raw Data'!$B$6:$BE$43,'RevPAR Raw Data'!I$1,FALSE)</f>
        <v>67.709368151415902</v>
      </c>
      <c r="AW38" s="50">
        <f>VLOOKUP($A38,'RevPAR Raw Data'!$B$6:$BE$43,'RevPAR Raw Data'!J$1,FALSE)</f>
        <v>64.764982211469999</v>
      </c>
      <c r="AX38" s="50">
        <f>VLOOKUP($A38,'RevPAR Raw Data'!$B$6:$BE$43,'RevPAR Raw Data'!K$1,FALSE)</f>
        <v>54.665725060481002</v>
      </c>
      <c r="AY38" s="51">
        <f>VLOOKUP($A38,'RevPAR Raw Data'!$B$6:$BE$43,'RevPAR Raw Data'!L$1,FALSE)</f>
        <v>58.986860680233299</v>
      </c>
      <c r="AZ38" s="50">
        <f>VLOOKUP($A38,'RevPAR Raw Data'!$B$6:$BE$43,'RevPAR Raw Data'!N$1,FALSE)</f>
        <v>58.064407286181797</v>
      </c>
      <c r="BA38" s="50">
        <f>VLOOKUP($A38,'RevPAR Raw Data'!$B$6:$BE$43,'RevPAR Raw Data'!O$1,FALSE)</f>
        <v>60.464013092358002</v>
      </c>
      <c r="BB38" s="51">
        <f>VLOOKUP($A38,'RevPAR Raw Data'!$B$6:$BE$43,'RevPAR Raw Data'!P$1,FALSE)</f>
        <v>59.264210189269903</v>
      </c>
      <c r="BC38" s="52">
        <f>VLOOKUP($A38,'RevPAR Raw Data'!$B$6:$BE$43,'RevPAR Raw Data'!R$1,FALSE)</f>
        <v>59.066103397100903</v>
      </c>
      <c r="BE38" s="129">
        <f>(VLOOKUP($A38,'RevPAR Raw Data'!$B$6:$BE$43,'RevPAR Raw Data'!T$1,FALSE))/100</f>
        <v>0.77576228896024901</v>
      </c>
      <c r="BF38" s="119">
        <f>(VLOOKUP($A38,'RevPAR Raw Data'!$B$6:$BE$43,'RevPAR Raw Data'!U$1,FALSE))/100</f>
        <v>0.50817424506387998</v>
      </c>
      <c r="BG38" s="119">
        <f>(VLOOKUP($A38,'RevPAR Raw Data'!$B$6:$BE$43,'RevPAR Raw Data'!V$1,FALSE))/100</f>
        <v>0.34911587924802701</v>
      </c>
      <c r="BH38" s="119">
        <f>(VLOOKUP($A38,'RevPAR Raw Data'!$B$6:$BE$43,'RevPAR Raw Data'!W$1,FALSE))/100</f>
        <v>0.286914478810469</v>
      </c>
      <c r="BI38" s="119">
        <f>(VLOOKUP($A38,'RevPAR Raw Data'!$B$6:$BE$43,'RevPAR Raw Data'!X$1,FALSE))/100</f>
        <v>0.21244110936340999</v>
      </c>
      <c r="BJ38" s="130">
        <f>(VLOOKUP($A38,'RevPAR Raw Data'!$B$6:$BE$43,'RevPAR Raw Data'!Y$1,FALSE))/100</f>
        <v>0.387465772019153</v>
      </c>
      <c r="BK38" s="119">
        <f>(VLOOKUP($A38,'RevPAR Raw Data'!$B$6:$BE$43,'RevPAR Raw Data'!AA$1,FALSE))/100</f>
        <v>0.18521759226662599</v>
      </c>
      <c r="BL38" s="119">
        <f>(VLOOKUP($A38,'RevPAR Raw Data'!$B$6:$BE$43,'RevPAR Raw Data'!AB$1,FALSE))/100</f>
        <v>0.45536020322152404</v>
      </c>
      <c r="BM38" s="130">
        <f>(VLOOKUP($A38,'RevPAR Raw Data'!$B$6:$BE$43,'RevPAR Raw Data'!AC$1,FALSE))/100</f>
        <v>0.30918202704969</v>
      </c>
      <c r="BN38" s="131">
        <f>(VLOOKUP($A38,'RevPAR Raw Data'!$B$6:$BE$43,'RevPAR Raw Data'!AE$1,FALSE))/100</f>
        <v>0.36408496774758803</v>
      </c>
    </row>
    <row r="39" spans="1:66" x14ac:dyDescent="0.2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18">
        <f>(VLOOKUP($A40,'Occupancy Raw Data'!$B$8:$BE$45,'Occupancy Raw Data'!G$3,FALSE))/100</f>
        <v>0.44023525341636299</v>
      </c>
      <c r="C40" s="115">
        <f>(VLOOKUP($A40,'Occupancy Raw Data'!$B$8:$BE$45,'Occupancy Raw Data'!H$3,FALSE))/100</f>
        <v>0.62385400449749095</v>
      </c>
      <c r="D40" s="115">
        <f>(VLOOKUP($A40,'Occupancy Raw Data'!$B$8:$BE$45,'Occupancy Raw Data'!I$3,FALSE))/100</f>
        <v>0.674580522400968</v>
      </c>
      <c r="E40" s="115">
        <f>(VLOOKUP($A40,'Occupancy Raw Data'!$B$8:$BE$45,'Occupancy Raw Data'!J$3,FALSE))/100</f>
        <v>0.6672288531395949</v>
      </c>
      <c r="F40" s="115">
        <f>(VLOOKUP($A40,'Occupancy Raw Data'!$B$8:$BE$45,'Occupancy Raw Data'!K$3,FALSE))/100</f>
        <v>0.57710603701781604</v>
      </c>
      <c r="G40" s="116">
        <f>(VLOOKUP($A40,'Occupancy Raw Data'!$B$8:$BE$45,'Occupancy Raw Data'!L$3,FALSE))/100</f>
        <v>0.59660093409444703</v>
      </c>
      <c r="H40" s="119">
        <f>(VLOOKUP($A40,'Occupancy Raw Data'!$B$8:$BE$45,'Occupancy Raw Data'!N$3,FALSE))/100</f>
        <v>0.59807991696938201</v>
      </c>
      <c r="I40" s="119">
        <f>(VLOOKUP($A40,'Occupancy Raw Data'!$B$8:$BE$45,'Occupancy Raw Data'!O$3,FALSE))/100</f>
        <v>0.61632935478290896</v>
      </c>
      <c r="J40" s="116">
        <f>(VLOOKUP($A40,'Occupancy Raw Data'!$B$8:$BE$45,'Occupancy Raw Data'!P$3,FALSE))/100</f>
        <v>0.60720463587614504</v>
      </c>
      <c r="K40" s="117">
        <f>(VLOOKUP($A40,'Occupancy Raw Data'!$B$8:$BE$45,'Occupancy Raw Data'!R$3,FALSE))/100</f>
        <v>0.59963056317493202</v>
      </c>
      <c r="M40" s="129">
        <f>(VLOOKUP($A40,'Occupancy Raw Data'!$B$8:$BE$45,'Occupancy Raw Data'!T$3,FALSE))/100</f>
        <v>4.0748988321770901E-2</v>
      </c>
      <c r="N40" s="119">
        <f>(VLOOKUP($A40,'Occupancy Raw Data'!$B$8:$BE$45,'Occupancy Raw Data'!U$3,FALSE))/100</f>
        <v>8.7886412604701508E-2</v>
      </c>
      <c r="O40" s="119">
        <f>(VLOOKUP($A40,'Occupancy Raw Data'!$B$8:$BE$45,'Occupancy Raw Data'!V$3,FALSE))/100</f>
        <v>6.9674358521091703E-2</v>
      </c>
      <c r="P40" s="119">
        <f>(VLOOKUP($A40,'Occupancy Raw Data'!$B$8:$BE$45,'Occupancy Raw Data'!W$3,FALSE))/100</f>
        <v>6.81533226260016E-2</v>
      </c>
      <c r="Q40" s="119">
        <f>(VLOOKUP($A40,'Occupancy Raw Data'!$B$8:$BE$45,'Occupancy Raw Data'!X$3,FALSE))/100</f>
        <v>7.0324589578879798E-2</v>
      </c>
      <c r="R40" s="130">
        <f>(VLOOKUP($A40,'Occupancy Raw Data'!$B$8:$BE$45,'Occupancy Raw Data'!Y$3,FALSE))/100</f>
        <v>6.8817614227146801E-2</v>
      </c>
      <c r="S40" s="119">
        <f>(VLOOKUP($A40,'Occupancy Raw Data'!$B$8:$BE$45,'Occupancy Raw Data'!AA$3,FALSE))/100</f>
        <v>1.8148574975120998E-2</v>
      </c>
      <c r="T40" s="119">
        <f>(VLOOKUP($A40,'Occupancy Raw Data'!$B$8:$BE$45,'Occupancy Raw Data'!AB$3,FALSE))/100</f>
        <v>-1.5287372675623401E-2</v>
      </c>
      <c r="U40" s="130">
        <f>(VLOOKUP($A40,'Occupancy Raw Data'!$B$8:$BE$45,'Occupancy Raw Data'!AC$3,FALSE))/100</f>
        <v>9.0041476756312492E-4</v>
      </c>
      <c r="V40" s="131">
        <f>(VLOOKUP($A40,'Occupancy Raw Data'!$B$8:$BE$45,'Occupancy Raw Data'!AE$3,FALSE))/100</f>
        <v>4.8238239623382702E-2</v>
      </c>
      <c r="X40" s="49">
        <f>VLOOKUP($A40,'ADR Raw Data'!$B$6:$BE$43,'ADR Raw Data'!G$1,FALSE)</f>
        <v>97.698164842829001</v>
      </c>
      <c r="Y40" s="50">
        <f>VLOOKUP($A40,'ADR Raw Data'!$B$6:$BE$43,'ADR Raw Data'!H$1,FALSE)</f>
        <v>115.33089279772599</v>
      </c>
      <c r="Z40" s="50">
        <f>VLOOKUP($A40,'ADR Raw Data'!$B$6:$BE$43,'ADR Raw Data'!I$1,FALSE)</f>
        <v>117.33769442913</v>
      </c>
      <c r="AA40" s="50">
        <f>VLOOKUP($A40,'ADR Raw Data'!$B$6:$BE$43,'ADR Raw Data'!J$1,FALSE)</f>
        <v>116.582002339749</v>
      </c>
      <c r="AB40" s="50">
        <f>VLOOKUP($A40,'ADR Raw Data'!$B$6:$BE$43,'ADR Raw Data'!K$1,FALSE)</f>
        <v>104.162893488197</v>
      </c>
      <c r="AC40" s="51">
        <f>VLOOKUP($A40,'ADR Raw Data'!$B$6:$BE$43,'ADR Raw Data'!L$1,FALSE)</f>
        <v>111.301686030531</v>
      </c>
      <c r="AD40" s="50">
        <f>VLOOKUP($A40,'ADR Raw Data'!$B$6:$BE$43,'ADR Raw Data'!N$1,FALSE)</f>
        <v>112.984569197396</v>
      </c>
      <c r="AE40" s="50">
        <f>VLOOKUP($A40,'ADR Raw Data'!$B$6:$BE$43,'ADR Raw Data'!O$1,FALSE)</f>
        <v>113.41555188043699</v>
      </c>
      <c r="AF40" s="51">
        <f>VLOOKUP($A40,'ADR Raw Data'!$B$6:$BE$43,'ADR Raw Data'!P$1,FALSE)</f>
        <v>113.20329881774801</v>
      </c>
      <c r="AG40" s="52">
        <f>VLOOKUP($A40,'ADR Raw Data'!$B$6:$BE$43,'ADR Raw Data'!R$1,FALSE)</f>
        <v>111.851866744624</v>
      </c>
      <c r="AI40" s="129">
        <f>(VLOOKUP($A40,'ADR Raw Data'!$B$6:$BE$43,'ADR Raw Data'!T$1,FALSE))/100</f>
        <v>2.5362020805225001E-3</v>
      </c>
      <c r="AJ40" s="119">
        <f>(VLOOKUP($A40,'ADR Raw Data'!$B$6:$BE$43,'ADR Raw Data'!U$1,FALSE))/100</f>
        <v>7.6900100737422497E-2</v>
      </c>
      <c r="AK40" s="119">
        <f>(VLOOKUP($A40,'ADR Raw Data'!$B$6:$BE$43,'ADR Raw Data'!V$1,FALSE))/100</f>
        <v>4.9087567685294597E-2</v>
      </c>
      <c r="AL40" s="119">
        <f>(VLOOKUP($A40,'ADR Raw Data'!$B$6:$BE$43,'ADR Raw Data'!W$1,FALSE))/100</f>
        <v>3.8994177262232504E-2</v>
      </c>
      <c r="AM40" s="119">
        <f>(VLOOKUP($A40,'ADR Raw Data'!$B$6:$BE$43,'ADR Raw Data'!X$1,FALSE))/100</f>
        <v>-1.5928058478735898E-3</v>
      </c>
      <c r="AN40" s="130">
        <f>(VLOOKUP($A40,'ADR Raw Data'!$B$6:$BE$43,'ADR Raw Data'!Y$1,FALSE))/100</f>
        <v>3.7130584601510301E-2</v>
      </c>
      <c r="AO40" s="119">
        <f>(VLOOKUP($A40,'ADR Raw Data'!$B$6:$BE$43,'ADR Raw Data'!AA$1,FALSE))/100</f>
        <v>-6.6405209885453106E-2</v>
      </c>
      <c r="AP40" s="119">
        <f>(VLOOKUP($A40,'ADR Raw Data'!$B$6:$BE$43,'ADR Raw Data'!AB$1,FALSE))/100</f>
        <v>-6.3680075443678708E-2</v>
      </c>
      <c r="AQ40" s="130">
        <f>(VLOOKUP($A40,'ADR Raw Data'!$B$6:$BE$43,'ADR Raw Data'!AC$1,FALSE))/100</f>
        <v>-6.5028521192875E-2</v>
      </c>
      <c r="AR40" s="131">
        <f>(VLOOKUP($A40,'ADR Raw Data'!$B$6:$BE$43,'ADR Raw Data'!AE$1,FALSE))/100</f>
        <v>3.2794166237832103E-3</v>
      </c>
      <c r="AS40" s="40"/>
      <c r="AT40" s="49">
        <f>VLOOKUP($A40,'RevPAR Raw Data'!$B$6:$BE$43,'RevPAR Raw Data'!G$1,FALSE)</f>
        <v>43.010176357896498</v>
      </c>
      <c r="AU40" s="50">
        <f>VLOOKUP($A40,'RevPAR Raw Data'!$B$6:$BE$43,'RevPAR Raw Data'!H$1,FALSE)</f>
        <v>71.949639314132497</v>
      </c>
      <c r="AV40" s="50">
        <f>VLOOKUP($A40,'RevPAR Raw Data'!$B$6:$BE$43,'RevPAR Raw Data'!I$1,FALSE)</f>
        <v>79.153723205327694</v>
      </c>
      <c r="AW40" s="50">
        <f>VLOOKUP($A40,'RevPAR Raw Data'!$B$6:$BE$43,'RevPAR Raw Data'!J$1,FALSE)</f>
        <v>77.786875717868796</v>
      </c>
      <c r="AX40" s="50">
        <f>VLOOKUP($A40,'RevPAR Raw Data'!$B$6:$BE$43,'RevPAR Raw Data'!K$1,FALSE)</f>
        <v>60.113034665282797</v>
      </c>
      <c r="AY40" s="51">
        <f>VLOOKUP($A40,'RevPAR Raw Data'!$B$6:$BE$43,'RevPAR Raw Data'!L$1,FALSE)</f>
        <v>66.402689852101702</v>
      </c>
      <c r="AZ40" s="50">
        <f>VLOOKUP($A40,'RevPAR Raw Data'!$B$6:$BE$43,'RevPAR Raw Data'!N$1,FALSE)</f>
        <v>67.573801764400599</v>
      </c>
      <c r="BA40" s="50">
        <f>VLOOKUP($A40,'RevPAR Raw Data'!$B$6:$BE$43,'RevPAR Raw Data'!O$1,FALSE)</f>
        <v>69.901333912817805</v>
      </c>
      <c r="BB40" s="51">
        <f>VLOOKUP($A40,'RevPAR Raw Data'!$B$6:$BE$43,'RevPAR Raw Data'!P$1,FALSE)</f>
        <v>68.737567838609195</v>
      </c>
      <c r="BC40" s="52">
        <f>VLOOKUP($A40,'RevPAR Raw Data'!$B$6:$BE$43,'RevPAR Raw Data'!R$1,FALSE)</f>
        <v>67.069797848246694</v>
      </c>
      <c r="BD40" s="61"/>
      <c r="BE40" s="129">
        <f>(VLOOKUP($A40,'RevPAR Raw Data'!$B$6:$BE$43,'RevPAR Raw Data'!T$1,FALSE))/100</f>
        <v>4.3388538071254201E-2</v>
      </c>
      <c r="BF40" s="119">
        <f>(VLOOKUP($A40,'RevPAR Raw Data'!$B$6:$BE$43,'RevPAR Raw Data'!U$1,FALSE))/100</f>
        <v>0.171544987324876</v>
      </c>
      <c r="BG40" s="119">
        <f>(VLOOKUP($A40,'RevPAR Raw Data'!$B$6:$BE$43,'RevPAR Raw Data'!V$1,FALSE))/100</f>
        <v>0.122182070996219</v>
      </c>
      <c r="BH40" s="119">
        <f>(VLOOKUP($A40,'RevPAR Raw Data'!$B$6:$BE$43,'RevPAR Raw Data'!W$1,FALSE))/100</f>
        <v>0.10980508263172201</v>
      </c>
      <c r="BI40" s="119">
        <f>(VLOOKUP($A40,'RevPAR Raw Data'!$B$6:$BE$43,'RevPAR Raw Data'!X$1,FALSE))/100</f>
        <v>6.8619770313475603E-2</v>
      </c>
      <c r="BJ40" s="130">
        <f>(VLOOKUP($A40,'RevPAR Raw Data'!$B$6:$BE$43,'RevPAR Raw Data'!Y$1,FALSE))/100</f>
        <v>0.10850343707579199</v>
      </c>
      <c r="BK40" s="119">
        <f>(VLOOKUP($A40,'RevPAR Raw Data'!$B$6:$BE$43,'RevPAR Raw Data'!AA$1,FALSE))/100</f>
        <v>-4.9461794840676802E-2</v>
      </c>
      <c r="BL40" s="119">
        <f>(VLOOKUP($A40,'RevPAR Raw Data'!$B$6:$BE$43,'RevPAR Raw Data'!AB$1,FALSE))/100</f>
        <v>-7.79939470739828E-2</v>
      </c>
      <c r="BM40" s="130">
        <f>(VLOOKUP($A40,'RevPAR Raw Data'!$B$6:$BE$43,'RevPAR Raw Data'!AC$1,FALSE))/100</f>
        <v>-6.4186659066106697E-2</v>
      </c>
      <c r="BN40" s="131">
        <f>(VLOOKUP($A40,'RevPAR Raw Data'!$B$6:$BE$43,'RevPAR Raw Data'!AE$1,FALSE))/100</f>
        <v>5.1675849532088904E-2</v>
      </c>
    </row>
    <row r="41" spans="1:66" x14ac:dyDescent="0.25">
      <c r="A41" s="59" t="s">
        <v>45</v>
      </c>
      <c r="B41" s="118">
        <f>(VLOOKUP($A41,'Occupancy Raw Data'!$B$8:$BE$45,'Occupancy Raw Data'!G$3,FALSE))/100</f>
        <v>0.49646445850390697</v>
      </c>
      <c r="C41" s="115">
        <f>(VLOOKUP($A41,'Occupancy Raw Data'!$B$8:$BE$45,'Occupancy Raw Data'!H$3,FALSE))/100</f>
        <v>0.62709341272794905</v>
      </c>
      <c r="D41" s="115">
        <f>(VLOOKUP($A41,'Occupancy Raw Data'!$B$8:$BE$45,'Occupancy Raw Data'!I$3,FALSE))/100</f>
        <v>0.66393747673985803</v>
      </c>
      <c r="E41" s="115">
        <f>(VLOOKUP($A41,'Occupancy Raw Data'!$B$8:$BE$45,'Occupancy Raw Data'!J$3,FALSE))/100</f>
        <v>0.66542612579084404</v>
      </c>
      <c r="F41" s="115">
        <f>(VLOOKUP($A41,'Occupancy Raw Data'!$B$8:$BE$45,'Occupancy Raw Data'!K$3,FALSE))/100</f>
        <v>0.60215854112393008</v>
      </c>
      <c r="G41" s="116">
        <f>(VLOOKUP($A41,'Occupancy Raw Data'!$B$8:$BE$45,'Occupancy Raw Data'!L$3,FALSE))/100</f>
        <v>0.61101600297729808</v>
      </c>
      <c r="H41" s="119">
        <f>(VLOOKUP($A41,'Occupancy Raw Data'!$B$8:$BE$45,'Occupancy Raw Data'!N$3,FALSE))/100</f>
        <v>0.57164123557871205</v>
      </c>
      <c r="I41" s="119">
        <f>(VLOOKUP($A41,'Occupancy Raw Data'!$B$8:$BE$45,'Occupancy Raw Data'!O$3,FALSE))/100</f>
        <v>0.57015258652772605</v>
      </c>
      <c r="J41" s="116">
        <f>(VLOOKUP($A41,'Occupancy Raw Data'!$B$8:$BE$45,'Occupancy Raw Data'!P$3,FALSE))/100</f>
        <v>0.57089691105321894</v>
      </c>
      <c r="K41" s="117">
        <f>(VLOOKUP($A41,'Occupancy Raw Data'!$B$8:$BE$45,'Occupancy Raw Data'!R$3,FALSE))/100</f>
        <v>0.59955340528470402</v>
      </c>
      <c r="M41" s="129">
        <f>(VLOOKUP($A41,'Occupancy Raw Data'!$B$8:$BE$45,'Occupancy Raw Data'!T$3,FALSE))/100</f>
        <v>-2.6349473577580398E-2</v>
      </c>
      <c r="N41" s="119">
        <f>(VLOOKUP($A41,'Occupancy Raw Data'!$B$8:$BE$45,'Occupancy Raw Data'!U$3,FALSE))/100</f>
        <v>-2.0189638274509199E-2</v>
      </c>
      <c r="O41" s="119">
        <f>(VLOOKUP($A41,'Occupancy Raw Data'!$B$8:$BE$45,'Occupancy Raw Data'!V$3,FALSE))/100</f>
        <v>-1.5419340282027301E-2</v>
      </c>
      <c r="P41" s="119">
        <f>(VLOOKUP($A41,'Occupancy Raw Data'!$B$8:$BE$45,'Occupancy Raw Data'!W$3,FALSE))/100</f>
        <v>-5.1438553513250499E-3</v>
      </c>
      <c r="Q41" s="119">
        <f>(VLOOKUP($A41,'Occupancy Raw Data'!$B$8:$BE$45,'Occupancy Raw Data'!X$3,FALSE))/100</f>
        <v>-1.8368661672240702E-2</v>
      </c>
      <c r="R41" s="130">
        <f>(VLOOKUP($A41,'Occupancy Raw Data'!$B$8:$BE$45,'Occupancy Raw Data'!Y$3,FALSE))/100</f>
        <v>-1.6566145505459498E-2</v>
      </c>
      <c r="S41" s="119">
        <f>(VLOOKUP($A41,'Occupancy Raw Data'!$B$8:$BE$45,'Occupancy Raw Data'!AA$3,FALSE))/100</f>
        <v>3.2497776660051499E-2</v>
      </c>
      <c r="T41" s="119">
        <f>(VLOOKUP($A41,'Occupancy Raw Data'!$B$8:$BE$45,'Occupancy Raw Data'!AB$3,FALSE))/100</f>
        <v>2.1114206807339202E-2</v>
      </c>
      <c r="U41" s="130">
        <f>(VLOOKUP($A41,'Occupancy Raw Data'!$B$8:$BE$45,'Occupancy Raw Data'!AC$3,FALSE))/100</f>
        <v>2.6781861731463897E-2</v>
      </c>
      <c r="V41" s="131">
        <f>(VLOOKUP($A41,'Occupancy Raw Data'!$B$8:$BE$45,'Occupancy Raw Data'!AE$3,FALSE))/100</f>
        <v>-5.1396022719814903E-3</v>
      </c>
      <c r="X41" s="49">
        <f>VLOOKUP($A41,'ADR Raw Data'!$B$6:$BE$43,'ADR Raw Data'!G$1,FALSE)</f>
        <v>86.291077511244296</v>
      </c>
      <c r="Y41" s="50">
        <f>VLOOKUP($A41,'ADR Raw Data'!$B$6:$BE$43,'ADR Raw Data'!H$1,FALSE)</f>
        <v>92.850480860534105</v>
      </c>
      <c r="Z41" s="50">
        <f>VLOOKUP($A41,'ADR Raw Data'!$B$6:$BE$43,'ADR Raw Data'!I$1,FALSE)</f>
        <v>94.888316507847506</v>
      </c>
      <c r="AA41" s="50">
        <f>VLOOKUP($A41,'ADR Raw Data'!$B$6:$BE$43,'ADR Raw Data'!J$1,FALSE)</f>
        <v>93.6400241051454</v>
      </c>
      <c r="AB41" s="50">
        <f>VLOOKUP($A41,'ADR Raw Data'!$B$6:$BE$43,'ADR Raw Data'!K$1,FALSE)</f>
        <v>89.5285266069221</v>
      </c>
      <c r="AC41" s="51">
        <f>VLOOKUP($A41,'ADR Raw Data'!$B$6:$BE$43,'ADR Raw Data'!L$1,FALSE)</f>
        <v>91.744625831404505</v>
      </c>
      <c r="AD41" s="50">
        <f>VLOOKUP($A41,'ADR Raw Data'!$B$6:$BE$43,'ADR Raw Data'!N$1,FALSE)</f>
        <v>89.882874772135395</v>
      </c>
      <c r="AE41" s="50">
        <f>VLOOKUP($A41,'ADR Raw Data'!$B$6:$BE$43,'ADR Raw Data'!O$1,FALSE)</f>
        <v>90.643597552219305</v>
      </c>
      <c r="AF41" s="51">
        <f>VLOOKUP($A41,'ADR Raw Data'!$B$6:$BE$43,'ADR Raw Data'!P$1,FALSE)</f>
        <v>90.262740254237201</v>
      </c>
      <c r="AG41" s="52">
        <f>VLOOKUP($A41,'ADR Raw Data'!$B$6:$BE$43,'ADR Raw Data'!R$1,FALSE)</f>
        <v>91.341466750908907</v>
      </c>
      <c r="AI41" s="129">
        <f>(VLOOKUP($A41,'ADR Raw Data'!$B$6:$BE$43,'ADR Raw Data'!T$1,FALSE))/100</f>
        <v>-3.1755763399404502E-3</v>
      </c>
      <c r="AJ41" s="119">
        <f>(VLOOKUP($A41,'ADR Raw Data'!$B$6:$BE$43,'ADR Raw Data'!U$1,FALSE))/100</f>
        <v>1.1214204379995102E-2</v>
      </c>
      <c r="AK41" s="119">
        <f>(VLOOKUP($A41,'ADR Raw Data'!$B$6:$BE$43,'ADR Raw Data'!V$1,FALSE))/100</f>
        <v>1.6658483698577999E-2</v>
      </c>
      <c r="AL41" s="119">
        <f>(VLOOKUP($A41,'ADR Raw Data'!$B$6:$BE$43,'ADR Raw Data'!W$1,FALSE))/100</f>
        <v>-1.1382286740084901E-3</v>
      </c>
      <c r="AM41" s="119">
        <f>(VLOOKUP($A41,'ADR Raw Data'!$B$6:$BE$43,'ADR Raw Data'!X$1,FALSE))/100</f>
        <v>-1.4970987084234399E-2</v>
      </c>
      <c r="AN41" s="130">
        <f>(VLOOKUP($A41,'ADR Raw Data'!$B$6:$BE$43,'ADR Raw Data'!Y$1,FALSE))/100</f>
        <v>2.48322380936314E-3</v>
      </c>
      <c r="AO41" s="119">
        <f>(VLOOKUP($A41,'ADR Raw Data'!$B$6:$BE$43,'ADR Raw Data'!AA$1,FALSE))/100</f>
        <v>-8.4823961284260091E-3</v>
      </c>
      <c r="AP41" s="119">
        <f>(VLOOKUP($A41,'ADR Raw Data'!$B$6:$BE$43,'ADR Raw Data'!AB$1,FALSE))/100</f>
        <v>3.0977056956761101E-3</v>
      </c>
      <c r="AQ41" s="130">
        <f>(VLOOKUP($A41,'ADR Raw Data'!$B$6:$BE$43,'ADR Raw Data'!AC$1,FALSE))/100</f>
        <v>-2.7003108847692397E-3</v>
      </c>
      <c r="AR41" s="131">
        <f>(VLOOKUP($A41,'ADR Raw Data'!$B$6:$BE$43,'ADR Raw Data'!AE$1,FALSE))/100</f>
        <v>9.90628034168521E-4</v>
      </c>
      <c r="AS41" s="40"/>
      <c r="AT41" s="49">
        <f>VLOOKUP($A41,'RevPAR Raw Data'!$B$6:$BE$43,'RevPAR Raw Data'!G$1,FALSE)</f>
        <v>42.840453070338597</v>
      </c>
      <c r="AU41" s="50">
        <f>VLOOKUP($A41,'RevPAR Raw Data'!$B$6:$BE$43,'RevPAR Raw Data'!H$1,FALSE)</f>
        <v>58.225924916263402</v>
      </c>
      <c r="AV41" s="50">
        <f>VLOOKUP($A41,'RevPAR Raw Data'!$B$6:$BE$43,'RevPAR Raw Data'!I$1,FALSE)</f>
        <v>62.999909434313302</v>
      </c>
      <c r="AW41" s="50">
        <f>VLOOKUP($A41,'RevPAR Raw Data'!$B$6:$BE$43,'RevPAR Raw Data'!J$1,FALSE)</f>
        <v>62.3105184592482</v>
      </c>
      <c r="AX41" s="50">
        <f>VLOOKUP($A41,'RevPAR Raw Data'!$B$6:$BE$43,'RevPAR Raw Data'!K$1,FALSE)</f>
        <v>53.9103669705991</v>
      </c>
      <c r="AY41" s="51">
        <f>VLOOKUP($A41,'RevPAR Raw Data'!$B$6:$BE$43,'RevPAR Raw Data'!L$1,FALSE)</f>
        <v>56.057434570152502</v>
      </c>
      <c r="AZ41" s="50">
        <f>VLOOKUP($A41,'RevPAR Raw Data'!$B$6:$BE$43,'RevPAR Raw Data'!N$1,FALSE)</f>
        <v>51.380757592110101</v>
      </c>
      <c r="BA41" s="50">
        <f>VLOOKUP($A41,'RevPAR Raw Data'!$B$6:$BE$43,'RevPAR Raw Data'!O$1,FALSE)</f>
        <v>51.6806815965761</v>
      </c>
      <c r="BB41" s="51">
        <f>VLOOKUP($A41,'RevPAR Raw Data'!$B$6:$BE$43,'RevPAR Raw Data'!P$1,FALSE)</f>
        <v>51.530719594343097</v>
      </c>
      <c r="BC41" s="52">
        <f>VLOOKUP($A41,'RevPAR Raw Data'!$B$6:$BE$43,'RevPAR Raw Data'!R$1,FALSE)</f>
        <v>54.764087434206999</v>
      </c>
      <c r="BE41" s="129">
        <f>(VLOOKUP($A41,'RevPAR Raw Data'!$B$6:$BE$43,'RevPAR Raw Data'!T$1,FALSE))/100</f>
        <v>-2.9441375152658E-2</v>
      </c>
      <c r="BF41" s="119">
        <f>(VLOOKUP($A41,'RevPAR Raw Data'!$B$6:$BE$43,'RevPAR Raw Data'!U$1,FALSE))/100</f>
        <v>-9.2018446244825896E-3</v>
      </c>
      <c r="BG41" s="119">
        <f>(VLOOKUP($A41,'RevPAR Raw Data'!$B$6:$BE$43,'RevPAR Raw Data'!V$1,FALSE))/100</f>
        <v>9.8228058781965394E-4</v>
      </c>
      <c r="BH41" s="119">
        <f>(VLOOKUP($A41,'RevPAR Raw Data'!$B$6:$BE$43,'RevPAR Raw Data'!W$1,FALSE))/100</f>
        <v>-6.2762291416777203E-3</v>
      </c>
      <c r="BI41" s="119">
        <f>(VLOOKUP($A41,'RevPAR Raw Data'!$B$6:$BE$43,'RevPAR Raw Data'!X$1,FALSE))/100</f>
        <v>-3.30646517598253E-2</v>
      </c>
      <c r="BJ41" s="130">
        <f>(VLOOKUP($A41,'RevPAR Raw Data'!$B$6:$BE$43,'RevPAR Raw Data'!Y$1,FALSE))/100</f>
        <v>-1.41240591430449E-2</v>
      </c>
      <c r="BK41" s="119">
        <f>(VLOOKUP($A41,'RevPAR Raw Data'!$B$6:$BE$43,'RevPAR Raw Data'!AA$1,FALSE))/100</f>
        <v>2.3739721516701801E-2</v>
      </c>
      <c r="BL41" s="119">
        <f>(VLOOKUP($A41,'RevPAR Raw Data'!$B$6:$BE$43,'RevPAR Raw Data'!AB$1,FALSE))/100</f>
        <v>2.4277318101702101E-2</v>
      </c>
      <c r="BM41" s="130">
        <f>(VLOOKUP($A41,'RevPAR Raw Data'!$B$6:$BE$43,'RevPAR Raw Data'!AC$1,FALSE))/100</f>
        <v>2.4009231493946799E-2</v>
      </c>
      <c r="BN41" s="131">
        <f>(VLOOKUP($A41,'RevPAR Raw Data'!$B$6:$BE$43,'RevPAR Raw Data'!AE$1,FALSE))/100</f>
        <v>-4.1540656719080702E-3</v>
      </c>
    </row>
    <row r="42" spans="1:66" x14ac:dyDescent="0.25">
      <c r="A42" s="59" t="s">
        <v>109</v>
      </c>
      <c r="B42" s="118">
        <f>(VLOOKUP($A42,'Occupancy Raw Data'!$B$8:$BE$45,'Occupancy Raw Data'!G$3,FALSE))/100</f>
        <v>0.50801068090787704</v>
      </c>
      <c r="C42" s="115">
        <f>(VLOOKUP($A42,'Occupancy Raw Data'!$B$8:$BE$45,'Occupancy Raw Data'!H$3,FALSE))/100</f>
        <v>0.86448598130841103</v>
      </c>
      <c r="D42" s="115">
        <f>(VLOOKUP($A42,'Occupancy Raw Data'!$B$8:$BE$45,'Occupancy Raw Data'!I$3,FALSE))/100</f>
        <v>0.87149532710280297</v>
      </c>
      <c r="E42" s="115">
        <f>(VLOOKUP($A42,'Occupancy Raw Data'!$B$8:$BE$45,'Occupancy Raw Data'!J$3,FALSE))/100</f>
        <v>0.881842456608811</v>
      </c>
      <c r="F42" s="115">
        <f>(VLOOKUP($A42,'Occupancy Raw Data'!$B$8:$BE$45,'Occupancy Raw Data'!K$3,FALSE))/100</f>
        <v>0.67990654205607404</v>
      </c>
      <c r="G42" s="116">
        <f>(VLOOKUP($A42,'Occupancy Raw Data'!$B$8:$BE$45,'Occupancy Raw Data'!L$3,FALSE))/100</f>
        <v>0.76114819759679508</v>
      </c>
      <c r="H42" s="119">
        <f>(VLOOKUP($A42,'Occupancy Raw Data'!$B$8:$BE$45,'Occupancy Raw Data'!N$3,FALSE))/100</f>
        <v>0.67556742323097396</v>
      </c>
      <c r="I42" s="119">
        <f>(VLOOKUP($A42,'Occupancy Raw Data'!$B$8:$BE$45,'Occupancy Raw Data'!O$3,FALSE))/100</f>
        <v>0.72596795727636798</v>
      </c>
      <c r="J42" s="116">
        <f>(VLOOKUP($A42,'Occupancy Raw Data'!$B$8:$BE$45,'Occupancy Raw Data'!P$3,FALSE))/100</f>
        <v>0.70076769025367103</v>
      </c>
      <c r="K42" s="117">
        <f>(VLOOKUP($A42,'Occupancy Raw Data'!$B$8:$BE$45,'Occupancy Raw Data'!R$3,FALSE))/100</f>
        <v>0.74389662407018808</v>
      </c>
      <c r="M42" s="129">
        <f>(VLOOKUP($A42,'Occupancy Raw Data'!$B$8:$BE$45,'Occupancy Raw Data'!T$3,FALSE))/100</f>
        <v>0.21178343949044501</v>
      </c>
      <c r="N42" s="119">
        <f>(VLOOKUP($A42,'Occupancy Raw Data'!$B$8:$BE$45,'Occupancy Raw Data'!U$3,FALSE))/100</f>
        <v>0.39622641509433898</v>
      </c>
      <c r="O42" s="119">
        <f>(VLOOKUP($A42,'Occupancy Raw Data'!$B$8:$BE$45,'Occupancy Raw Data'!V$3,FALSE))/100</f>
        <v>0.25831325301204799</v>
      </c>
      <c r="P42" s="119">
        <f>(VLOOKUP($A42,'Occupancy Raw Data'!$B$8:$BE$45,'Occupancy Raw Data'!W$3,FALSE))/100</f>
        <v>0.254510921177587</v>
      </c>
      <c r="Q42" s="119">
        <f>(VLOOKUP($A42,'Occupancy Raw Data'!$B$8:$BE$45,'Occupancy Raw Data'!X$3,FALSE))/100</f>
        <v>0.35258964143426197</v>
      </c>
      <c r="R42" s="130">
        <f>(VLOOKUP($A42,'Occupancy Raw Data'!$B$8:$BE$45,'Occupancy Raw Data'!Y$3,FALSE))/100</f>
        <v>0.29597635826324104</v>
      </c>
      <c r="S42" s="119">
        <f>(VLOOKUP($A42,'Occupancy Raw Data'!$B$8:$BE$45,'Occupancy Raw Data'!AA$3,FALSE))/100</f>
        <v>2.74111675126903E-2</v>
      </c>
      <c r="T42" s="119">
        <f>(VLOOKUP($A42,'Occupancy Raw Data'!$B$8:$BE$45,'Occupancy Raw Data'!AB$3,FALSE))/100</f>
        <v>1.0687732342007402E-2</v>
      </c>
      <c r="U42" s="130">
        <f>(VLOOKUP($A42,'Occupancy Raw Data'!$B$8:$BE$45,'Occupancy Raw Data'!AC$3,FALSE))/100</f>
        <v>1.86802523047064E-2</v>
      </c>
      <c r="V42" s="131">
        <f>(VLOOKUP($A42,'Occupancy Raw Data'!$B$8:$BE$45,'Occupancy Raw Data'!AE$3,FALSE))/100</f>
        <v>0.20750773993808</v>
      </c>
      <c r="X42" s="49">
        <f>VLOOKUP($A42,'ADR Raw Data'!$B$6:$BE$43,'ADR Raw Data'!G$1,FALSE)</f>
        <v>163.230164257555</v>
      </c>
      <c r="Y42" s="50">
        <f>VLOOKUP($A42,'ADR Raw Data'!$B$6:$BE$43,'ADR Raw Data'!H$1,FALSE)</f>
        <v>197.051652509652</v>
      </c>
      <c r="Z42" s="50">
        <f>VLOOKUP($A42,'ADR Raw Data'!$B$6:$BE$43,'ADR Raw Data'!I$1,FALSE)</f>
        <v>197.12578322481801</v>
      </c>
      <c r="AA42" s="50">
        <f>VLOOKUP($A42,'ADR Raw Data'!$B$6:$BE$43,'ADR Raw Data'!J$1,FALSE)</f>
        <v>200.543550340651</v>
      </c>
      <c r="AB42" s="50">
        <f>VLOOKUP($A42,'ADR Raw Data'!$B$6:$BE$43,'ADR Raw Data'!K$1,FALSE)</f>
        <v>168.926843397152</v>
      </c>
      <c r="AC42" s="51">
        <f>VLOOKUP($A42,'ADR Raw Data'!$B$6:$BE$43,'ADR Raw Data'!L$1,FALSE)</f>
        <v>188.33849763199399</v>
      </c>
      <c r="AD42" s="50">
        <f>VLOOKUP($A42,'ADR Raw Data'!$B$6:$BE$43,'ADR Raw Data'!N$1,FALSE)</f>
        <v>189.80855731225199</v>
      </c>
      <c r="AE42" s="50">
        <f>VLOOKUP($A42,'ADR Raw Data'!$B$6:$BE$43,'ADR Raw Data'!O$1,FALSE)</f>
        <v>190.273977011494</v>
      </c>
      <c r="AF42" s="51">
        <f>VLOOKUP($A42,'ADR Raw Data'!$B$6:$BE$43,'ADR Raw Data'!P$1,FALSE)</f>
        <v>190.04963562752999</v>
      </c>
      <c r="AG42" s="52">
        <f>VLOOKUP($A42,'ADR Raw Data'!$B$6:$BE$43,'ADR Raw Data'!R$1,FALSE)</f>
        <v>188.79904941990799</v>
      </c>
      <c r="AI42" s="129">
        <f>(VLOOKUP($A42,'ADR Raw Data'!$B$6:$BE$43,'ADR Raw Data'!T$1,FALSE))/100</f>
        <v>-9.336796077135669E-3</v>
      </c>
      <c r="AJ42" s="119">
        <f>(VLOOKUP($A42,'ADR Raw Data'!$B$6:$BE$43,'ADR Raw Data'!U$1,FALSE))/100</f>
        <v>0.13559496635335699</v>
      </c>
      <c r="AK42" s="119">
        <f>(VLOOKUP($A42,'ADR Raw Data'!$B$6:$BE$43,'ADR Raw Data'!V$1,FALSE))/100</f>
        <v>5.9843252333535706E-2</v>
      </c>
      <c r="AL42" s="119">
        <f>(VLOOKUP($A42,'ADR Raw Data'!$B$6:$BE$43,'ADR Raw Data'!W$1,FALSE))/100</f>
        <v>5.4049407290162499E-2</v>
      </c>
      <c r="AM42" s="119">
        <f>(VLOOKUP($A42,'ADR Raw Data'!$B$6:$BE$43,'ADR Raw Data'!X$1,FALSE))/100</f>
        <v>-1.0902589304114601E-2</v>
      </c>
      <c r="AN42" s="130">
        <f>(VLOOKUP($A42,'ADR Raw Data'!$B$6:$BE$43,'ADR Raw Data'!Y$1,FALSE))/100</f>
        <v>5.3623446920019698E-2</v>
      </c>
      <c r="AO42" s="119">
        <f>(VLOOKUP($A42,'ADR Raw Data'!$B$6:$BE$43,'ADR Raw Data'!AA$1,FALSE))/100</f>
        <v>-0.16334533224651998</v>
      </c>
      <c r="AP42" s="119">
        <f>(VLOOKUP($A42,'ADR Raw Data'!$B$6:$BE$43,'ADR Raw Data'!AB$1,FALSE))/100</f>
        <v>-0.151415468387256</v>
      </c>
      <c r="AQ42" s="130">
        <f>(VLOOKUP($A42,'ADR Raw Data'!$B$6:$BE$43,'ADR Raw Data'!AC$1,FALSE))/100</f>
        <v>-0.15716034652528399</v>
      </c>
      <c r="AR42" s="131">
        <f>(VLOOKUP($A42,'ADR Raw Data'!$B$6:$BE$43,'ADR Raw Data'!AE$1,FALSE))/100</f>
        <v>-2.5116625791049299E-2</v>
      </c>
      <c r="AS42" s="40"/>
      <c r="AT42" s="49">
        <f>VLOOKUP($A42,'RevPAR Raw Data'!$B$6:$BE$43,'RevPAR Raw Data'!G$1,FALSE)</f>
        <v>82.922666889185507</v>
      </c>
      <c r="AU42" s="50">
        <f>VLOOKUP($A42,'RevPAR Raw Data'!$B$6:$BE$43,'RevPAR Raw Data'!H$1,FALSE)</f>
        <v>170.34839118825101</v>
      </c>
      <c r="AV42" s="50">
        <f>VLOOKUP($A42,'RevPAR Raw Data'!$B$6:$BE$43,'RevPAR Raw Data'!I$1,FALSE)</f>
        <v>171.79419893190899</v>
      </c>
      <c r="AW42" s="50">
        <f>VLOOKUP($A42,'RevPAR Raw Data'!$B$6:$BE$43,'RevPAR Raw Data'!J$1,FALSE)</f>
        <v>176.84781708945201</v>
      </c>
      <c r="AX42" s="50">
        <f>VLOOKUP($A42,'RevPAR Raw Data'!$B$6:$BE$43,'RevPAR Raw Data'!K$1,FALSE)</f>
        <v>114.854465954606</v>
      </c>
      <c r="AY42" s="51">
        <f>VLOOKUP($A42,'RevPAR Raw Data'!$B$6:$BE$43,'RevPAR Raw Data'!L$1,FALSE)</f>
        <v>143.35350801068</v>
      </c>
      <c r="AZ42" s="50">
        <f>VLOOKUP($A42,'RevPAR Raw Data'!$B$6:$BE$43,'RevPAR Raw Data'!N$1,FALSE)</f>
        <v>128.22847797062701</v>
      </c>
      <c r="BA42" s="50">
        <f>VLOOKUP($A42,'RevPAR Raw Data'!$B$6:$BE$43,'RevPAR Raw Data'!O$1,FALSE)</f>
        <v>138.13281041388501</v>
      </c>
      <c r="BB42" s="51">
        <f>VLOOKUP($A42,'RevPAR Raw Data'!$B$6:$BE$43,'RevPAR Raw Data'!P$1,FALSE)</f>
        <v>133.18064419225601</v>
      </c>
      <c r="BC42" s="52">
        <f>VLOOKUP($A42,'RevPAR Raw Data'!$B$6:$BE$43,'RevPAR Raw Data'!R$1,FALSE)</f>
        <v>140.44697549113101</v>
      </c>
      <c r="BE42" s="129">
        <f>(VLOOKUP($A42,'RevPAR Raw Data'!$B$6:$BE$43,'RevPAR Raw Data'!T$1,FALSE))/100</f>
        <v>0.20046926462627301</v>
      </c>
      <c r="BF42" s="119">
        <f>(VLOOKUP($A42,'RevPAR Raw Data'!$B$6:$BE$43,'RevPAR Raw Data'!U$1,FALSE))/100</f>
        <v>0.58554768887072495</v>
      </c>
      <c r="BG42" s="119">
        <f>(VLOOKUP($A42,'RevPAR Raw Data'!$B$6:$BE$43,'RevPAR Raw Data'!V$1,FALSE))/100</f>
        <v>0.33361481052667996</v>
      </c>
      <c r="BH42" s="119">
        <f>(VLOOKUP($A42,'RevPAR Raw Data'!$B$6:$BE$43,'RevPAR Raw Data'!W$1,FALSE))/100</f>
        <v>0.32231649290627201</v>
      </c>
      <c r="BI42" s="119">
        <f>(VLOOKUP($A42,'RevPAR Raw Data'!$B$6:$BE$43,'RevPAR Raw Data'!X$1,FALSE))/100</f>
        <v>0.33784291207670497</v>
      </c>
      <c r="BJ42" s="130">
        <f>(VLOOKUP($A42,'RevPAR Raw Data'!$B$6:$BE$43,'RevPAR Raw Data'!Y$1,FALSE))/100</f>
        <v>0.36547107772017101</v>
      </c>
      <c r="BK42" s="119">
        <f>(VLOOKUP($A42,'RevPAR Raw Data'!$B$6:$BE$43,'RevPAR Raw Data'!AA$1,FALSE))/100</f>
        <v>-0.14041165099845501</v>
      </c>
      <c r="BL42" s="119">
        <f>(VLOOKUP($A42,'RevPAR Raw Data'!$B$6:$BE$43,'RevPAR Raw Data'!AB$1,FALSE))/100</f>
        <v>-0.142346024043811</v>
      </c>
      <c r="BM42" s="130">
        <f>(VLOOKUP($A42,'RevPAR Raw Data'!$B$6:$BE$43,'RevPAR Raw Data'!AC$1,FALSE))/100</f>
        <v>-0.14141588914596501</v>
      </c>
      <c r="BN42" s="131">
        <f>(VLOOKUP($A42,'RevPAR Raw Data'!$B$6:$BE$43,'RevPAR Raw Data'!AE$1,FALSE))/100</f>
        <v>0.17717921989426</v>
      </c>
    </row>
    <row r="43" spans="1:66" x14ac:dyDescent="0.25">
      <c r="A43" s="59" t="s">
        <v>94</v>
      </c>
      <c r="B43" s="118">
        <f>(VLOOKUP($A43,'Occupancy Raw Data'!$B$8:$BE$45,'Occupancy Raw Data'!G$3,FALSE))/100</f>
        <v>0.36914312289268603</v>
      </c>
      <c r="C43" s="115">
        <f>(VLOOKUP($A43,'Occupancy Raw Data'!$B$8:$BE$45,'Occupancy Raw Data'!H$3,FALSE))/100</f>
        <v>0.54400651087082796</v>
      </c>
      <c r="D43" s="115">
        <f>(VLOOKUP($A43,'Occupancy Raw Data'!$B$8:$BE$45,'Occupancy Raw Data'!I$3,FALSE))/100</f>
        <v>0.63015928380420805</v>
      </c>
      <c r="E43" s="115">
        <f>(VLOOKUP($A43,'Occupancy Raw Data'!$B$8:$BE$45,'Occupancy Raw Data'!J$3,FALSE))/100</f>
        <v>0.60202302057900203</v>
      </c>
      <c r="F43" s="115">
        <f>(VLOOKUP($A43,'Occupancy Raw Data'!$B$8:$BE$45,'Occupancy Raw Data'!K$3,FALSE))/100</f>
        <v>0.50842925241251002</v>
      </c>
      <c r="G43" s="116">
        <f>(VLOOKUP($A43,'Occupancy Raw Data'!$B$8:$BE$45,'Occupancy Raw Data'!L$3,FALSE))/100</f>
        <v>0.53075223811184702</v>
      </c>
      <c r="H43" s="119">
        <f>(VLOOKUP($A43,'Occupancy Raw Data'!$B$8:$BE$45,'Occupancy Raw Data'!N$3,FALSE))/100</f>
        <v>0.56784094872689206</v>
      </c>
      <c r="I43" s="119">
        <f>(VLOOKUP($A43,'Occupancy Raw Data'!$B$8:$BE$45,'Occupancy Raw Data'!O$3,FALSE))/100</f>
        <v>0.593535635391233</v>
      </c>
      <c r="J43" s="116">
        <f>(VLOOKUP($A43,'Occupancy Raw Data'!$B$8:$BE$45,'Occupancy Raw Data'!P$3,FALSE))/100</f>
        <v>0.58068829205906203</v>
      </c>
      <c r="K43" s="117">
        <f>(VLOOKUP($A43,'Occupancy Raw Data'!$B$8:$BE$45,'Occupancy Raw Data'!R$3,FALSE))/100</f>
        <v>0.54501968209676599</v>
      </c>
      <c r="M43" s="129">
        <f>(VLOOKUP($A43,'Occupancy Raw Data'!$B$8:$BE$45,'Occupancy Raw Data'!T$3,FALSE))/100</f>
        <v>-3.3246950361272697E-2</v>
      </c>
      <c r="N43" s="119">
        <f>(VLOOKUP($A43,'Occupancy Raw Data'!$B$8:$BE$45,'Occupancy Raw Data'!U$3,FALSE))/100</f>
        <v>-6.6598094509568995E-3</v>
      </c>
      <c r="O43" s="119">
        <f>(VLOOKUP($A43,'Occupancy Raw Data'!$B$8:$BE$45,'Occupancy Raw Data'!V$3,FALSE))/100</f>
        <v>1.0662949614626899E-2</v>
      </c>
      <c r="P43" s="119">
        <f>(VLOOKUP($A43,'Occupancy Raw Data'!$B$8:$BE$45,'Occupancy Raw Data'!W$3,FALSE))/100</f>
        <v>-2.4188893146231696E-2</v>
      </c>
      <c r="Q43" s="119">
        <f>(VLOOKUP($A43,'Occupancy Raw Data'!$B$8:$BE$45,'Occupancy Raw Data'!X$3,FALSE))/100</f>
        <v>-1.3366588736657501E-2</v>
      </c>
      <c r="R43" s="130">
        <f>(VLOOKUP($A43,'Occupancy Raw Data'!$B$8:$BE$45,'Occupancy Raw Data'!Y$3,FALSE))/100</f>
        <v>-1.1732556768514299E-2</v>
      </c>
      <c r="S43" s="119">
        <f>(VLOOKUP($A43,'Occupancy Raw Data'!$B$8:$BE$45,'Occupancy Raw Data'!AA$3,FALSE))/100</f>
        <v>-1.16251281787102E-2</v>
      </c>
      <c r="T43" s="119">
        <f>(VLOOKUP($A43,'Occupancy Raw Data'!$B$8:$BE$45,'Occupancy Raw Data'!AB$3,FALSE))/100</f>
        <v>-3.4712507566570301E-2</v>
      </c>
      <c r="U43" s="130">
        <f>(VLOOKUP($A43,'Occupancy Raw Data'!$B$8:$BE$45,'Occupancy Raw Data'!AC$3,FALSE))/100</f>
        <v>-2.3560529338133299E-2</v>
      </c>
      <c r="V43" s="131">
        <f>(VLOOKUP($A43,'Occupancy Raw Data'!$B$8:$BE$45,'Occupancy Raw Data'!AE$3,FALSE))/100</f>
        <v>-1.5363369168387299E-2</v>
      </c>
      <c r="X43" s="49">
        <f>VLOOKUP($A43,'ADR Raw Data'!$B$6:$BE$43,'ADR Raw Data'!G$1,FALSE)</f>
        <v>86.240853543306997</v>
      </c>
      <c r="Y43" s="50">
        <f>VLOOKUP($A43,'ADR Raw Data'!$B$6:$BE$43,'ADR Raw Data'!H$1,FALSE)</f>
        <v>103.308798888651</v>
      </c>
      <c r="Z43" s="50">
        <f>VLOOKUP($A43,'ADR Raw Data'!$B$6:$BE$43,'ADR Raw Data'!I$1,FALSE)</f>
        <v>109.498426199261</v>
      </c>
      <c r="AA43" s="50">
        <f>VLOOKUP($A43,'ADR Raw Data'!$B$6:$BE$43,'ADR Raw Data'!J$1,FALSE)</f>
        <v>105.670083043646</v>
      </c>
      <c r="AB43" s="50">
        <f>VLOOKUP($A43,'ADR Raw Data'!$B$6:$BE$43,'ADR Raw Data'!K$1,FALSE)</f>
        <v>91.223199176766499</v>
      </c>
      <c r="AC43" s="51">
        <f>VLOOKUP($A43,'ADR Raw Data'!$B$6:$BE$43,'ADR Raw Data'!L$1,FALSE)</f>
        <v>100.624612924424</v>
      </c>
      <c r="AD43" s="50">
        <f>VLOOKUP($A43,'ADR Raw Data'!$B$6:$BE$43,'ADR Raw Data'!N$1,FALSE)</f>
        <v>100.98076781326699</v>
      </c>
      <c r="AE43" s="50">
        <f>VLOOKUP($A43,'ADR Raw Data'!$B$6:$BE$43,'ADR Raw Data'!O$1,FALSE)</f>
        <v>104.757173359451</v>
      </c>
      <c r="AF43" s="51">
        <f>VLOOKUP($A43,'ADR Raw Data'!$B$6:$BE$43,'ADR Raw Data'!P$1,FALSE)</f>
        <v>102.910745820402</v>
      </c>
      <c r="AG43" s="52">
        <f>VLOOKUP($A43,'ADR Raw Data'!$B$6:$BE$43,'ADR Raw Data'!R$1,FALSE)</f>
        <v>101.320540927652</v>
      </c>
      <c r="AI43" s="129">
        <f>(VLOOKUP($A43,'ADR Raw Data'!$B$6:$BE$43,'ADR Raw Data'!T$1,FALSE))/100</f>
        <v>-3.8974081102809602E-2</v>
      </c>
      <c r="AJ43" s="119">
        <f>(VLOOKUP($A43,'ADR Raw Data'!$B$6:$BE$43,'ADR Raw Data'!U$1,FALSE))/100</f>
        <v>-1.3794865048943899E-4</v>
      </c>
      <c r="AK43" s="119">
        <f>(VLOOKUP($A43,'ADR Raw Data'!$B$6:$BE$43,'ADR Raw Data'!V$1,FALSE))/100</f>
        <v>2.40857978860811E-2</v>
      </c>
      <c r="AL43" s="119">
        <f>(VLOOKUP($A43,'ADR Raw Data'!$B$6:$BE$43,'ADR Raw Data'!W$1,FALSE))/100</f>
        <v>-1.06867622158757E-2</v>
      </c>
      <c r="AM43" s="119">
        <f>(VLOOKUP($A43,'ADR Raw Data'!$B$6:$BE$43,'ADR Raw Data'!X$1,FALSE))/100</f>
        <v>-9.7399009922005605E-2</v>
      </c>
      <c r="AN43" s="130">
        <f>(VLOOKUP($A43,'ADR Raw Data'!$B$6:$BE$43,'ADR Raw Data'!Y$1,FALSE))/100</f>
        <v>-1.9213189745509701E-2</v>
      </c>
      <c r="AO43" s="119">
        <f>(VLOOKUP($A43,'ADR Raw Data'!$B$6:$BE$43,'ADR Raw Data'!AA$1,FALSE))/100</f>
        <v>-7.6083390764754996E-2</v>
      </c>
      <c r="AP43" s="119">
        <f>(VLOOKUP($A43,'ADR Raw Data'!$B$6:$BE$43,'ADR Raw Data'!AB$1,FALSE))/100</f>
        <v>-4.8798602259423694E-2</v>
      </c>
      <c r="AQ43" s="130">
        <f>(VLOOKUP($A43,'ADR Raw Data'!$B$6:$BE$43,'ADR Raw Data'!AC$1,FALSE))/100</f>
        <v>-6.2129423519778106E-2</v>
      </c>
      <c r="AR43" s="131">
        <f>(VLOOKUP($A43,'ADR Raw Data'!$B$6:$BE$43,'ADR Raw Data'!AE$1,FALSE))/100</f>
        <v>-3.3064303737248203E-2</v>
      </c>
      <c r="AS43" s="40"/>
      <c r="AT43" s="49">
        <f>VLOOKUP($A43,'RevPAR Raw Data'!$B$6:$BE$43,'RevPAR Raw Data'!G$1,FALSE)</f>
        <v>31.835217997907201</v>
      </c>
      <c r="AU43" s="50">
        <f>VLOOKUP($A43,'RevPAR Raw Data'!$B$6:$BE$43,'RevPAR Raw Data'!H$1,FALSE)</f>
        <v>56.200659225671401</v>
      </c>
      <c r="AV43" s="50">
        <f>VLOOKUP($A43,'RevPAR Raw Data'!$B$6:$BE$43,'RevPAR Raw Data'!I$1,FALSE)</f>
        <v>69.001449831414902</v>
      </c>
      <c r="AW43" s="50">
        <f>VLOOKUP($A43,'RevPAR Raw Data'!$B$6:$BE$43,'RevPAR Raw Data'!J$1,FALSE)</f>
        <v>63.615822578769901</v>
      </c>
      <c r="AX43" s="50">
        <f>VLOOKUP($A43,'RevPAR Raw Data'!$B$6:$BE$43,'RevPAR Raw Data'!K$1,FALSE)</f>
        <v>46.380542960120898</v>
      </c>
      <c r="AY43" s="51">
        <f>VLOOKUP($A43,'RevPAR Raw Data'!$B$6:$BE$43,'RevPAR Raw Data'!L$1,FALSE)</f>
        <v>53.406738518776798</v>
      </c>
      <c r="AZ43" s="50">
        <f>VLOOKUP($A43,'RevPAR Raw Data'!$B$6:$BE$43,'RevPAR Raw Data'!N$1,FALSE)</f>
        <v>57.341014998256</v>
      </c>
      <c r="BA43" s="50">
        <f>VLOOKUP($A43,'RevPAR Raw Data'!$B$6:$BE$43,'RevPAR Raw Data'!O$1,FALSE)</f>
        <v>62.177115451691598</v>
      </c>
      <c r="BB43" s="51">
        <f>VLOOKUP($A43,'RevPAR Raw Data'!$B$6:$BE$43,'RevPAR Raw Data'!P$1,FALSE)</f>
        <v>59.759065224973803</v>
      </c>
      <c r="BC43" s="52">
        <f>VLOOKUP($A43,'RevPAR Raw Data'!$B$6:$BE$43,'RevPAR Raw Data'!R$1,FALSE)</f>
        <v>55.221689006261698</v>
      </c>
      <c r="BE43" s="129">
        <f>(VLOOKUP($A43,'RevPAR Raw Data'!$B$6:$BE$43,'RevPAR Raw Data'!T$1,FALSE))/100</f>
        <v>-7.0925262124281005E-2</v>
      </c>
      <c r="BF43" s="119">
        <f>(VLOOKUP($A43,'RevPAR Raw Data'!$B$6:$BE$43,'RevPAR Raw Data'!U$1,FALSE))/100</f>
        <v>-6.7968393897200694E-3</v>
      </c>
      <c r="BG43" s="119">
        <f>(VLOOKUP($A43,'RevPAR Raw Data'!$B$6:$BE$43,'RevPAR Raw Data'!V$1,FALSE))/100</f>
        <v>3.5005573149995396E-2</v>
      </c>
      <c r="BH43" s="119">
        <f>(VLOOKUP($A43,'RevPAR Raw Data'!$B$6:$BE$43,'RevPAR Raw Data'!W$1,FALSE))/100</f>
        <v>-3.4617154412788398E-2</v>
      </c>
      <c r="BI43" s="119">
        <f>(VLOOKUP($A43,'RevPAR Raw Data'!$B$6:$BE$43,'RevPAR Raw Data'!X$1,FALSE))/100</f>
        <v>-0.10946370614967799</v>
      </c>
      <c r="BJ43" s="130">
        <f>(VLOOKUP($A43,'RevPAR Raw Data'!$B$6:$BE$43,'RevPAR Raw Data'!Y$1,FALSE))/100</f>
        <v>-3.0720326674630601E-2</v>
      </c>
      <c r="BK43" s="119">
        <f>(VLOOKUP($A43,'RevPAR Raw Data'!$B$6:$BE$43,'RevPAR Raw Data'!AA$1,FALSE))/100</f>
        <v>-8.6824039773554101E-2</v>
      </c>
      <c r="BL43" s="119">
        <f>(VLOOKUP($A43,'RevPAR Raw Data'!$B$6:$BE$43,'RevPAR Raw Data'!AB$1,FALSE))/100</f>
        <v>-8.1817187975825711E-2</v>
      </c>
      <c r="BM43" s="130">
        <f>(VLOOKUP($A43,'RevPAR Raw Data'!$B$6:$BE$43,'RevPAR Raw Data'!AC$1,FALSE))/100</f>
        <v>-8.422615075231249E-2</v>
      </c>
      <c r="BN43" s="131">
        <f>(VLOOKUP($A43,'RevPAR Raw Data'!$B$6:$BE$43,'RevPAR Raw Data'!AE$1,FALSE))/100</f>
        <v>-4.7919693801024496E-2</v>
      </c>
    </row>
    <row r="44" spans="1:66" x14ac:dyDescent="0.25">
      <c r="A44" s="59" t="s">
        <v>44</v>
      </c>
      <c r="B44" s="118">
        <f>(VLOOKUP($A44,'Occupancy Raw Data'!$B$8:$BE$45,'Occupancy Raw Data'!G$3,FALSE))/100</f>
        <v>0.43792710706150301</v>
      </c>
      <c r="C44" s="115">
        <f>(VLOOKUP($A44,'Occupancy Raw Data'!$B$8:$BE$45,'Occupancy Raw Data'!H$3,FALSE))/100</f>
        <v>0.55153758542141196</v>
      </c>
      <c r="D44" s="115">
        <f>(VLOOKUP($A44,'Occupancy Raw Data'!$B$8:$BE$45,'Occupancy Raw Data'!I$3,FALSE))/100</f>
        <v>0.573177676537585</v>
      </c>
      <c r="E44" s="115">
        <f>(VLOOKUP($A44,'Occupancy Raw Data'!$B$8:$BE$45,'Occupancy Raw Data'!J$3,FALSE))/100</f>
        <v>0.58143507972665098</v>
      </c>
      <c r="F44" s="115">
        <f>(VLOOKUP($A44,'Occupancy Raw Data'!$B$8:$BE$45,'Occupancy Raw Data'!K$3,FALSE))/100</f>
        <v>0.55011389521639997</v>
      </c>
      <c r="G44" s="116">
        <f>(VLOOKUP($A44,'Occupancy Raw Data'!$B$8:$BE$45,'Occupancy Raw Data'!L$3,FALSE))/100</f>
        <v>0.53883826879271002</v>
      </c>
      <c r="H44" s="119">
        <f>(VLOOKUP($A44,'Occupancy Raw Data'!$B$8:$BE$45,'Occupancy Raw Data'!N$3,FALSE))/100</f>
        <v>0.63952164009111601</v>
      </c>
      <c r="I44" s="119">
        <f>(VLOOKUP($A44,'Occupancy Raw Data'!$B$8:$BE$45,'Occupancy Raw Data'!O$3,FALSE))/100</f>
        <v>0.66002277904327999</v>
      </c>
      <c r="J44" s="116">
        <f>(VLOOKUP($A44,'Occupancy Raw Data'!$B$8:$BE$45,'Occupancy Raw Data'!P$3,FALSE))/100</f>
        <v>0.64977220956719806</v>
      </c>
      <c r="K44" s="117">
        <f>(VLOOKUP($A44,'Occupancy Raw Data'!$B$8:$BE$45,'Occupancy Raw Data'!R$3,FALSE))/100</f>
        <v>0.57053368044256403</v>
      </c>
      <c r="M44" s="129">
        <f>(VLOOKUP($A44,'Occupancy Raw Data'!$B$8:$BE$45,'Occupancy Raw Data'!T$3,FALSE))/100</f>
        <v>5.6318681318681299E-2</v>
      </c>
      <c r="N44" s="119">
        <f>(VLOOKUP($A44,'Occupancy Raw Data'!$B$8:$BE$45,'Occupancy Raw Data'!U$3,FALSE))/100</f>
        <v>5.0433839479392596E-2</v>
      </c>
      <c r="O44" s="119">
        <f>(VLOOKUP($A44,'Occupancy Raw Data'!$B$8:$BE$45,'Occupancy Raw Data'!V$3,FALSE))/100</f>
        <v>-3.4653465346534602E-3</v>
      </c>
      <c r="P44" s="119">
        <f>(VLOOKUP($A44,'Occupancy Raw Data'!$B$8:$BE$45,'Occupancy Raw Data'!W$3,FALSE))/100</f>
        <v>6.2988027069234703E-2</v>
      </c>
      <c r="Q44" s="119">
        <f>(VLOOKUP($A44,'Occupancy Raw Data'!$B$8:$BE$45,'Occupancy Raw Data'!X$3,FALSE))/100</f>
        <v>4.8859934853420099E-2</v>
      </c>
      <c r="R44" s="130">
        <f>(VLOOKUP($A44,'Occupancy Raw Data'!$B$8:$BE$45,'Occupancy Raw Data'!Y$3,FALSE))/100</f>
        <v>4.1726301882637803E-2</v>
      </c>
      <c r="S44" s="119">
        <f>(VLOOKUP($A44,'Occupancy Raw Data'!$B$8:$BE$45,'Occupancy Raw Data'!AA$3,FALSE))/100</f>
        <v>-1.7497812773403301E-2</v>
      </c>
      <c r="T44" s="119">
        <f>(VLOOKUP($A44,'Occupancy Raw Data'!$B$8:$BE$45,'Occupancy Raw Data'!AB$3,FALSE))/100</f>
        <v>-5.3104575163398601E-2</v>
      </c>
      <c r="U44" s="130">
        <f>(VLOOKUP($A44,'Occupancy Raw Data'!$B$8:$BE$45,'Occupancy Raw Data'!AC$3,FALSE))/100</f>
        <v>-3.5910435149978798E-2</v>
      </c>
      <c r="V44" s="131">
        <f>(VLOOKUP($A44,'Occupancy Raw Data'!$B$8:$BE$45,'Occupancy Raw Data'!AE$3,FALSE))/100</f>
        <v>1.51262936961713E-2</v>
      </c>
      <c r="X44" s="49">
        <f>VLOOKUP($A44,'ADR Raw Data'!$B$6:$BE$43,'ADR Raw Data'!G$1,FALSE)</f>
        <v>77.963909817945293</v>
      </c>
      <c r="Y44" s="50">
        <f>VLOOKUP($A44,'ADR Raw Data'!$B$6:$BE$43,'ADR Raw Data'!H$1,FALSE)</f>
        <v>83.041863190500706</v>
      </c>
      <c r="Z44" s="50">
        <f>VLOOKUP($A44,'ADR Raw Data'!$B$6:$BE$43,'ADR Raw Data'!I$1,FALSE)</f>
        <v>85.167606607054097</v>
      </c>
      <c r="AA44" s="50">
        <f>VLOOKUP($A44,'ADR Raw Data'!$B$6:$BE$43,'ADR Raw Data'!J$1,FALSE)</f>
        <v>85.086673800195797</v>
      </c>
      <c r="AB44" s="50">
        <f>VLOOKUP($A44,'ADR Raw Data'!$B$6:$BE$43,'ADR Raw Data'!K$1,FALSE)</f>
        <v>91.456817546583807</v>
      </c>
      <c r="AC44" s="51">
        <f>VLOOKUP($A44,'ADR Raw Data'!$B$6:$BE$43,'ADR Raw Data'!L$1,FALSE)</f>
        <v>84.828211139293998</v>
      </c>
      <c r="AD44" s="50">
        <f>VLOOKUP($A44,'ADR Raw Data'!$B$6:$BE$43,'ADR Raw Data'!N$1,FALSE)</f>
        <v>109.70402524487901</v>
      </c>
      <c r="AE44" s="50">
        <f>VLOOKUP($A44,'ADR Raw Data'!$B$6:$BE$43,'ADR Raw Data'!O$1,FALSE)</f>
        <v>100.406567083692</v>
      </c>
      <c r="AF44" s="51">
        <f>VLOOKUP($A44,'ADR Raw Data'!$B$6:$BE$43,'ADR Raw Data'!P$1,FALSE)</f>
        <v>104.981959509202</v>
      </c>
      <c r="AG44" s="52">
        <f>VLOOKUP($A44,'ADR Raw Data'!$B$6:$BE$43,'ADR Raw Data'!R$1,FALSE)</f>
        <v>91.386154071010907</v>
      </c>
      <c r="AI44" s="129">
        <f>(VLOOKUP($A44,'ADR Raw Data'!$B$6:$BE$43,'ADR Raw Data'!T$1,FALSE))/100</f>
        <v>-3.2798692715694799E-2</v>
      </c>
      <c r="AJ44" s="119">
        <f>(VLOOKUP($A44,'ADR Raw Data'!$B$6:$BE$43,'ADR Raw Data'!U$1,FALSE))/100</f>
        <v>-2.7645328790334198E-2</v>
      </c>
      <c r="AK44" s="119">
        <f>(VLOOKUP($A44,'ADR Raw Data'!$B$6:$BE$43,'ADR Raw Data'!V$1,FALSE))/100</f>
        <v>-4.3052592712013699E-2</v>
      </c>
      <c r="AL44" s="119">
        <f>(VLOOKUP($A44,'ADR Raw Data'!$B$6:$BE$43,'ADR Raw Data'!W$1,FALSE))/100</f>
        <v>-3.2096946564657398E-2</v>
      </c>
      <c r="AM44" s="119">
        <f>(VLOOKUP($A44,'ADR Raw Data'!$B$6:$BE$43,'ADR Raw Data'!X$1,FALSE))/100</f>
        <v>5.95449739505211E-2</v>
      </c>
      <c r="AN44" s="130">
        <f>(VLOOKUP($A44,'ADR Raw Data'!$B$6:$BE$43,'ADR Raw Data'!Y$1,FALSE))/100</f>
        <v>-1.5334804720642199E-2</v>
      </c>
      <c r="AO44" s="119">
        <f>(VLOOKUP($A44,'ADR Raw Data'!$B$6:$BE$43,'ADR Raw Data'!AA$1,FALSE))/100</f>
        <v>4.8598946617222805E-2</v>
      </c>
      <c r="AP44" s="119">
        <f>(VLOOKUP($A44,'ADR Raw Data'!$B$6:$BE$43,'ADR Raw Data'!AB$1,FALSE))/100</f>
        <v>-2.9110060771234698E-2</v>
      </c>
      <c r="AQ44" s="130">
        <f>(VLOOKUP($A44,'ADR Raw Data'!$B$6:$BE$43,'ADR Raw Data'!AC$1,FALSE))/100</f>
        <v>9.463697231070661E-3</v>
      </c>
      <c r="AR44" s="131">
        <f>(VLOOKUP($A44,'ADR Raw Data'!$B$6:$BE$43,'ADR Raw Data'!AE$1,FALSE))/100</f>
        <v>-9.5205031215203888E-3</v>
      </c>
      <c r="AS44" s="40"/>
      <c r="AT44" s="49">
        <f>VLOOKUP($A44,'RevPAR Raw Data'!$B$6:$BE$43,'RevPAR Raw Data'!G$1,FALSE)</f>
        <v>34.142509481776699</v>
      </c>
      <c r="AU44" s="50">
        <f>VLOOKUP($A44,'RevPAR Raw Data'!$B$6:$BE$43,'RevPAR Raw Data'!H$1,FALSE)</f>
        <v>45.800708712983997</v>
      </c>
      <c r="AV44" s="50">
        <f>VLOOKUP($A44,'RevPAR Raw Data'!$B$6:$BE$43,'RevPAR Raw Data'!I$1,FALSE)</f>
        <v>48.816170871298397</v>
      </c>
      <c r="AW44" s="50">
        <f>VLOOKUP($A44,'RevPAR Raw Data'!$B$6:$BE$43,'RevPAR Raw Data'!J$1,FALSE)</f>
        <v>49.472376964692401</v>
      </c>
      <c r="AX44" s="50">
        <f>VLOOKUP($A44,'RevPAR Raw Data'!$B$6:$BE$43,'RevPAR Raw Data'!K$1,FALSE)</f>
        <v>50.3116661446469</v>
      </c>
      <c r="AY44" s="51">
        <f>VLOOKUP($A44,'RevPAR Raw Data'!$B$6:$BE$43,'RevPAR Raw Data'!L$1,FALSE)</f>
        <v>45.708686435079699</v>
      </c>
      <c r="AZ44" s="50">
        <f>VLOOKUP($A44,'RevPAR Raw Data'!$B$6:$BE$43,'RevPAR Raw Data'!N$1,FALSE)</f>
        <v>70.158098149202701</v>
      </c>
      <c r="BA44" s="50">
        <f>VLOOKUP($A44,'RevPAR Raw Data'!$B$6:$BE$43,'RevPAR Raw Data'!O$1,FALSE)</f>
        <v>66.270621440774406</v>
      </c>
      <c r="BB44" s="51">
        <f>VLOOKUP($A44,'RevPAR Raw Data'!$B$6:$BE$43,'RevPAR Raw Data'!P$1,FALSE)</f>
        <v>68.214359794988596</v>
      </c>
      <c r="BC44" s="52">
        <f>VLOOKUP($A44,'RevPAR Raw Data'!$B$6:$BE$43,'RevPAR Raw Data'!R$1,FALSE)</f>
        <v>52.138878823625099</v>
      </c>
      <c r="BE44" s="129">
        <f>(VLOOKUP($A44,'RevPAR Raw Data'!$B$6:$BE$43,'RevPAR Raw Data'!T$1,FALSE))/100</f>
        <v>2.1672809480261897E-2</v>
      </c>
      <c r="BF44" s="119">
        <f>(VLOOKUP($A44,'RevPAR Raw Data'!$B$6:$BE$43,'RevPAR Raw Data'!U$1,FALSE))/100</f>
        <v>2.13942506144916E-2</v>
      </c>
      <c r="BG44" s="119">
        <f>(VLOOKUP($A44,'RevPAR Raw Data'!$B$6:$BE$43,'RevPAR Raw Data'!V$1,FALSE))/100</f>
        <v>-4.6368747093704803E-2</v>
      </c>
      <c r="BH44" s="119">
        <f>(VLOOKUP($A44,'RevPAR Raw Data'!$B$6:$BE$43,'RevPAR Raw Data'!W$1,FALSE))/100</f>
        <v>2.8869357165522903E-2</v>
      </c>
      <c r="BI44" s="119">
        <f>(VLOOKUP($A44,'RevPAR Raw Data'!$B$6:$BE$43,'RevPAR Raw Data'!X$1,FALSE))/100</f>
        <v>0.11131427235201199</v>
      </c>
      <c r="BJ44" s="130">
        <f>(VLOOKUP($A44,'RevPAR Raw Data'!$B$6:$BE$43,'RevPAR Raw Data'!Y$1,FALSE))/100</f>
        <v>2.5751632470910703E-2</v>
      </c>
      <c r="BK44" s="119">
        <f>(VLOOKUP($A44,'RevPAR Raw Data'!$B$6:$BE$43,'RevPAR Raw Data'!AA$1,FALSE))/100</f>
        <v>3.0250758574926602E-2</v>
      </c>
      <c r="BL44" s="119">
        <f>(VLOOKUP($A44,'RevPAR Raw Data'!$B$6:$BE$43,'RevPAR Raw Data'!AB$1,FALSE))/100</f>
        <v>-8.06687585243962E-2</v>
      </c>
      <c r="BM44" s="130">
        <f>(VLOOKUP($A44,'RevPAR Raw Data'!$B$6:$BE$43,'RevPAR Raw Data'!AC$1,FALSE))/100</f>
        <v>-2.67865834046036E-2</v>
      </c>
      <c r="BN44" s="131">
        <f>(VLOOKUP($A44,'RevPAR Raw Data'!$B$6:$BE$43,'RevPAR Raw Data'!AE$1,FALSE))/100</f>
        <v>5.4617806482995497E-3</v>
      </c>
    </row>
    <row r="45" spans="1:66" x14ac:dyDescent="0.2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18">
        <f>(VLOOKUP($A47,'Occupancy Raw Data'!$B$8:$BE$45,'Occupancy Raw Data'!G$3,FALSE))/100</f>
        <v>0.41208573432116802</v>
      </c>
      <c r="C47" s="115">
        <f>(VLOOKUP($A47,'Occupancy Raw Data'!$B$8:$BE$45,'Occupancy Raw Data'!H$3,FALSE))/100</f>
        <v>0.58565809933229607</v>
      </c>
      <c r="D47" s="115">
        <f>(VLOOKUP($A47,'Occupancy Raw Data'!$B$8:$BE$45,'Occupancy Raw Data'!I$3,FALSE))/100</f>
        <v>0.63206195310832602</v>
      </c>
      <c r="E47" s="115">
        <f>(VLOOKUP($A47,'Occupancy Raw Data'!$B$8:$BE$45,'Occupancy Raw Data'!J$3,FALSE))/100</f>
        <v>0.63023262904356803</v>
      </c>
      <c r="F47" s="115">
        <f>(VLOOKUP($A47,'Occupancy Raw Data'!$B$8:$BE$45,'Occupancy Raw Data'!K$3,FALSE))/100</f>
        <v>0.54608372206469702</v>
      </c>
      <c r="G47" s="116">
        <f>(VLOOKUP($A47,'Occupancy Raw Data'!$B$8:$BE$45,'Occupancy Raw Data'!L$3,FALSE))/100</f>
        <v>0.56122442757401103</v>
      </c>
      <c r="H47" s="119">
        <f>(VLOOKUP($A47,'Occupancy Raw Data'!$B$8:$BE$45,'Occupancy Raw Data'!N$3,FALSE))/100</f>
        <v>0.56074880331717403</v>
      </c>
      <c r="I47" s="119">
        <f>(VLOOKUP($A47,'Occupancy Raw Data'!$B$8:$BE$45,'Occupancy Raw Data'!O$3,FALSE))/100</f>
        <v>0.57581579749923695</v>
      </c>
      <c r="J47" s="116">
        <f>(VLOOKUP($A47,'Occupancy Raw Data'!$B$8:$BE$45,'Occupancy Raw Data'!P$3,FALSE))/100</f>
        <v>0.56828126667581402</v>
      </c>
      <c r="K47" s="117">
        <f>(VLOOKUP($A47,'Occupancy Raw Data'!$B$8:$BE$45,'Occupancy Raw Data'!R$3,FALSE))/100</f>
        <v>0.56324046971914399</v>
      </c>
      <c r="M47" s="129">
        <f>(VLOOKUP($A47,'Occupancy Raw Data'!$B$8:$BE$45,'Occupancy Raw Data'!T$3,FALSE))/100</f>
        <v>4.1773634531105698E-2</v>
      </c>
      <c r="N47" s="119">
        <f>(VLOOKUP($A47,'Occupancy Raw Data'!$B$8:$BE$45,'Occupancy Raw Data'!U$3,FALSE))/100</f>
        <v>5.78517806203699E-2</v>
      </c>
      <c r="O47" s="119">
        <f>(VLOOKUP($A47,'Occupancy Raw Data'!$B$8:$BE$45,'Occupancy Raw Data'!V$3,FALSE))/100</f>
        <v>2.7426736229074603E-2</v>
      </c>
      <c r="P47" s="119">
        <f>(VLOOKUP($A47,'Occupancy Raw Data'!$B$8:$BE$45,'Occupancy Raw Data'!W$3,FALSE))/100</f>
        <v>3.7456364326196E-2</v>
      </c>
      <c r="Q47" s="119">
        <f>(VLOOKUP($A47,'Occupancy Raw Data'!$B$8:$BE$45,'Occupancy Raw Data'!X$3,FALSE))/100</f>
        <v>1.9978635252742502E-2</v>
      </c>
      <c r="R47" s="130">
        <f>(VLOOKUP($A47,'Occupancy Raw Data'!$B$8:$BE$45,'Occupancy Raw Data'!Y$3,FALSE))/100</f>
        <v>3.6522492087786497E-2</v>
      </c>
      <c r="S47" s="119">
        <f>(VLOOKUP($A47,'Occupancy Raw Data'!$B$8:$BE$45,'Occupancy Raw Data'!AA$3,FALSE))/100</f>
        <v>-1.04525987529119E-4</v>
      </c>
      <c r="T47" s="119">
        <f>(VLOOKUP($A47,'Occupancy Raw Data'!$B$8:$BE$45,'Occupancy Raw Data'!AB$3,FALSE))/100</f>
        <v>-1.7024602524711E-2</v>
      </c>
      <c r="U47" s="130">
        <f>(VLOOKUP($A47,'Occupancy Raw Data'!$B$8:$BE$45,'Occupancy Raw Data'!AC$3,FALSE))/100</f>
        <v>-8.7506884981172102E-3</v>
      </c>
      <c r="V47" s="131">
        <f>(VLOOKUP($A47,'Occupancy Raw Data'!$B$8:$BE$45,'Occupancy Raw Data'!AE$3,FALSE))/100</f>
        <v>2.3052447857612499E-2</v>
      </c>
      <c r="X47" s="49">
        <f>VLOOKUP($A47,'ADR Raw Data'!$B$6:$BE$43,'ADR Raw Data'!G$1,FALSE)</f>
        <v>100.970183486238</v>
      </c>
      <c r="Y47" s="50">
        <f>VLOOKUP($A47,'ADR Raw Data'!$B$6:$BE$43,'ADR Raw Data'!H$1,FALSE)</f>
        <v>114.76090946951901</v>
      </c>
      <c r="Z47" s="50">
        <f>VLOOKUP($A47,'ADR Raw Data'!$B$6:$BE$43,'ADR Raw Data'!I$1,FALSE)</f>
        <v>116.85981477015</v>
      </c>
      <c r="AA47" s="50">
        <f>VLOOKUP($A47,'ADR Raw Data'!$B$6:$BE$43,'ADR Raw Data'!J$1,FALSE)</f>
        <v>116.39600745005001</v>
      </c>
      <c r="AB47" s="50">
        <f>VLOOKUP($A47,'ADR Raw Data'!$B$6:$BE$43,'ADR Raw Data'!K$1,FALSE)</f>
        <v>107.69941990955201</v>
      </c>
      <c r="AC47" s="51">
        <f>VLOOKUP($A47,'ADR Raw Data'!$B$6:$BE$43,'ADR Raw Data'!L$1,FALSE)</f>
        <v>112.20150709489501</v>
      </c>
      <c r="AD47" s="50">
        <f>VLOOKUP($A47,'ADR Raw Data'!$B$6:$BE$43,'ADR Raw Data'!N$1,FALSE)</f>
        <v>117.199508481948</v>
      </c>
      <c r="AE47" s="50">
        <f>VLOOKUP($A47,'ADR Raw Data'!$B$6:$BE$43,'ADR Raw Data'!O$1,FALSE)</f>
        <v>118.42924792119</v>
      </c>
      <c r="AF47" s="51">
        <f>VLOOKUP($A47,'ADR Raw Data'!$B$6:$BE$43,'ADR Raw Data'!P$1,FALSE)</f>
        <v>117.822444933329</v>
      </c>
      <c r="AG47" s="52">
        <f>VLOOKUP($A47,'ADR Raw Data'!$B$6:$BE$43,'ADR Raw Data'!R$1,FALSE)</f>
        <v>113.82170349003501</v>
      </c>
      <c r="AI47" s="129">
        <f>(VLOOKUP($A47,'ADR Raw Data'!$B$6:$BE$43,'ADR Raw Data'!T$1,FALSE))/100</f>
        <v>4.1295365534034E-3</v>
      </c>
      <c r="AJ47" s="119">
        <f>(VLOOKUP($A47,'ADR Raw Data'!$B$6:$BE$43,'ADR Raw Data'!U$1,FALSE))/100</f>
        <v>5.4583854639630294E-2</v>
      </c>
      <c r="AK47" s="119">
        <f>(VLOOKUP($A47,'ADR Raw Data'!$B$6:$BE$43,'ADR Raw Data'!V$1,FALSE))/100</f>
        <v>3.8884491996019899E-2</v>
      </c>
      <c r="AL47" s="119">
        <f>(VLOOKUP($A47,'ADR Raw Data'!$B$6:$BE$43,'ADR Raw Data'!W$1,FALSE))/100</f>
        <v>2.6966537641353899E-2</v>
      </c>
      <c r="AM47" s="119">
        <f>(VLOOKUP($A47,'ADR Raw Data'!$B$6:$BE$43,'ADR Raw Data'!X$1,FALSE))/100</f>
        <v>3.2746568810151301E-3</v>
      </c>
      <c r="AN47" s="130">
        <f>(VLOOKUP($A47,'ADR Raw Data'!$B$6:$BE$43,'ADR Raw Data'!Y$1,FALSE))/100</f>
        <v>2.7781462932586896E-2</v>
      </c>
      <c r="AO47" s="119">
        <f>(VLOOKUP($A47,'ADR Raw Data'!$B$6:$BE$43,'ADR Raw Data'!AA$1,FALSE))/100</f>
        <v>-4.7075642140922698E-2</v>
      </c>
      <c r="AP47" s="119">
        <f>(VLOOKUP($A47,'ADR Raw Data'!$B$6:$BE$43,'ADR Raw Data'!AB$1,FALSE))/100</f>
        <v>-4.9232881172059699E-2</v>
      </c>
      <c r="AQ47" s="130">
        <f>(VLOOKUP($A47,'ADR Raw Data'!$B$6:$BE$43,'ADR Raw Data'!AC$1,FALSE))/100</f>
        <v>-4.8227661765568607E-2</v>
      </c>
      <c r="AR47" s="131">
        <f>(VLOOKUP($A47,'ADR Raw Data'!$B$6:$BE$43,'ADR Raw Data'!AE$1,FALSE))/100</f>
        <v>2.66135286330673E-3</v>
      </c>
      <c r="AS47" s="40"/>
      <c r="AT47" s="49">
        <f>VLOOKUP($A47,'RevPAR Raw Data'!$B$6:$BE$43,'RevPAR Raw Data'!G$1,FALSE)</f>
        <v>41.608372206469703</v>
      </c>
      <c r="AU47" s="50">
        <f>VLOOKUP($A47,'RevPAR Raw Data'!$B$6:$BE$43,'RevPAR Raw Data'!H$1,FALSE)</f>
        <v>67.210656117564497</v>
      </c>
      <c r="AV47" s="50">
        <f>VLOOKUP($A47,'RevPAR Raw Data'!$B$6:$BE$43,'RevPAR Raw Data'!I$1,FALSE)</f>
        <v>73.862642763498798</v>
      </c>
      <c r="AW47" s="50">
        <f>VLOOKUP($A47,'RevPAR Raw Data'!$B$6:$BE$43,'RevPAR Raw Data'!J$1,FALSE)</f>
        <v>73.356561785420197</v>
      </c>
      <c r="AX47" s="50">
        <f>VLOOKUP($A47,'RevPAR Raw Data'!$B$6:$BE$43,'RevPAR Raw Data'!K$1,FALSE)</f>
        <v>58.812900088417301</v>
      </c>
      <c r="AY47" s="51">
        <f>VLOOKUP($A47,'RevPAR Raw Data'!$B$6:$BE$43,'RevPAR Raw Data'!L$1,FALSE)</f>
        <v>62.970226592274102</v>
      </c>
      <c r="AZ47" s="50">
        <f>VLOOKUP($A47,'RevPAR Raw Data'!$B$6:$BE$43,'RevPAR Raw Data'!N$1,FALSE)</f>
        <v>65.719484130613694</v>
      </c>
      <c r="BA47" s="50">
        <f>VLOOKUP($A47,'RevPAR Raw Data'!$B$6:$BE$43,'RevPAR Raw Data'!O$1,FALSE)</f>
        <v>68.193431838975201</v>
      </c>
      <c r="BB47" s="51">
        <f>VLOOKUP($A47,'RevPAR Raw Data'!$B$6:$BE$43,'RevPAR Raw Data'!P$1,FALSE)</f>
        <v>66.956288249554007</v>
      </c>
      <c r="BC47" s="52">
        <f>VLOOKUP($A47,'RevPAR Raw Data'!$B$6:$BE$43,'RevPAR Raw Data'!R$1,FALSE)</f>
        <v>64.108989737960798</v>
      </c>
      <c r="BE47" s="129">
        <f>(VLOOKUP($A47,'RevPAR Raw Data'!$B$6:$BE$43,'RevPAR Raw Data'!T$1,FALSE))/100</f>
        <v>4.6075676835273797E-2</v>
      </c>
      <c r="BF47" s="119">
        <f>(VLOOKUP($A47,'RevPAR Raw Data'!$B$6:$BE$43,'RevPAR Raw Data'!U$1,FALSE))/100</f>
        <v>0.11559340844402601</v>
      </c>
      <c r="BG47" s="119">
        <f>(VLOOKUP($A47,'RevPAR Raw Data'!$B$6:$BE$43,'RevPAR Raw Data'!V$1,FALSE))/100</f>
        <v>6.7377702930470906E-2</v>
      </c>
      <c r="BH47" s="119">
        <f>(VLOOKUP($A47,'RevPAR Raw Data'!$B$6:$BE$43,'RevPAR Raw Data'!W$1,FALSE))/100</f>
        <v>6.5432970426060597E-2</v>
      </c>
      <c r="BI47" s="119">
        <f>(VLOOKUP($A47,'RevPAR Raw Data'!$B$6:$BE$43,'RevPAR Raw Data'!X$1,FALSE))/100</f>
        <v>2.3318715309161398E-2</v>
      </c>
      <c r="BJ47" s="130">
        <f>(VLOOKUP($A47,'RevPAR Raw Data'!$B$6:$BE$43,'RevPAR Raw Data'!Y$1,FALSE))/100</f>
        <v>6.5318603280515905E-2</v>
      </c>
      <c r="BK47" s="119">
        <f>(VLOOKUP($A47,'RevPAR Raw Data'!$B$6:$BE$43,'RevPAR Raw Data'!AA$1,FALSE))/100</f>
        <v>-4.7175247500468497E-2</v>
      </c>
      <c r="BL47" s="119">
        <f>(VLOOKUP($A47,'RevPAR Raw Data'!$B$6:$BE$43,'RevPAR Raw Data'!AB$1,FALSE))/100</f>
        <v>-6.5419313463669998E-2</v>
      </c>
      <c r="BM47" s="130">
        <f>(VLOOKUP($A47,'RevPAR Raw Data'!$B$6:$BE$43,'RevPAR Raw Data'!AC$1,FALSE))/100</f>
        <v>-5.65563250185828E-2</v>
      </c>
      <c r="BN47" s="131">
        <f>(VLOOKUP($A47,'RevPAR Raw Data'!$B$6:$BE$43,'RevPAR Raw Data'!AE$1,FALSE))/100</f>
        <v>2.5775151419031302E-2</v>
      </c>
    </row>
    <row r="48" spans="1:66" x14ac:dyDescent="0.25">
      <c r="A48" s="59" t="s">
        <v>78</v>
      </c>
      <c r="B48" s="118">
        <f>(VLOOKUP($A48,'Occupancy Raw Data'!$B$8:$BE$45,'Occupancy Raw Data'!G$3,FALSE))/100</f>
        <v>0.398749022673964</v>
      </c>
      <c r="C48" s="115">
        <f>(VLOOKUP($A48,'Occupancy Raw Data'!$B$8:$BE$45,'Occupancy Raw Data'!H$3,FALSE))/100</f>
        <v>0.56528537920250099</v>
      </c>
      <c r="D48" s="115">
        <f>(VLOOKUP($A48,'Occupancy Raw Data'!$B$8:$BE$45,'Occupancy Raw Data'!I$3,FALSE))/100</f>
        <v>0.630179827990617</v>
      </c>
      <c r="E48" s="115">
        <f>(VLOOKUP($A48,'Occupancy Raw Data'!$B$8:$BE$45,'Occupancy Raw Data'!J$3,FALSE))/100</f>
        <v>0.61688819390148497</v>
      </c>
      <c r="F48" s="115">
        <f>(VLOOKUP($A48,'Occupancy Raw Data'!$B$8:$BE$45,'Occupancy Raw Data'!K$3,FALSE))/100</f>
        <v>0.52384675527755997</v>
      </c>
      <c r="G48" s="116">
        <f>(VLOOKUP($A48,'Occupancy Raw Data'!$B$8:$BE$45,'Occupancy Raw Data'!L$3,FALSE))/100</f>
        <v>0.546989835809225</v>
      </c>
      <c r="H48" s="119">
        <f>(VLOOKUP($A48,'Occupancy Raw Data'!$B$8:$BE$45,'Occupancy Raw Data'!N$3,FALSE))/100</f>
        <v>0.49022673964034397</v>
      </c>
      <c r="I48" s="119">
        <f>(VLOOKUP($A48,'Occupancy Raw Data'!$B$8:$BE$45,'Occupancy Raw Data'!O$3,FALSE))/100</f>
        <v>0.48631743549648099</v>
      </c>
      <c r="J48" s="116">
        <f>(VLOOKUP($A48,'Occupancy Raw Data'!$B$8:$BE$45,'Occupancy Raw Data'!P$3,FALSE))/100</f>
        <v>0.48827208756841201</v>
      </c>
      <c r="K48" s="117">
        <f>(VLOOKUP($A48,'Occupancy Raw Data'!$B$8:$BE$45,'Occupancy Raw Data'!R$3,FALSE))/100</f>
        <v>0.53021333631184997</v>
      </c>
      <c r="M48" s="129">
        <f>(VLOOKUP($A48,'Occupancy Raw Data'!$B$8:$BE$45,'Occupancy Raw Data'!T$3,FALSE))/100</f>
        <v>-0.12521440823327601</v>
      </c>
      <c r="N48" s="119">
        <f>(VLOOKUP($A48,'Occupancy Raw Data'!$B$8:$BE$45,'Occupancy Raw Data'!U$3,FALSE))/100</f>
        <v>-5.7366362451108203E-2</v>
      </c>
      <c r="O48" s="119">
        <f>(VLOOKUP($A48,'Occupancy Raw Data'!$B$8:$BE$45,'Occupancy Raw Data'!V$3,FALSE))/100</f>
        <v>3.5989717223650304E-2</v>
      </c>
      <c r="P48" s="119">
        <f>(VLOOKUP($A48,'Occupancy Raw Data'!$B$8:$BE$45,'Occupancy Raw Data'!W$3,FALSE))/100</f>
        <v>3.5433070866141697E-2</v>
      </c>
      <c r="Q48" s="119">
        <f>(VLOOKUP($A48,'Occupancy Raw Data'!$B$8:$BE$45,'Occupancy Raw Data'!X$3,FALSE))/100</f>
        <v>2.9940119760479E-3</v>
      </c>
      <c r="R48" s="130">
        <f>(VLOOKUP($A48,'Occupancy Raw Data'!$B$8:$BE$45,'Occupancy Raw Data'!Y$3,FALSE))/100</f>
        <v>-1.6863406408094399E-2</v>
      </c>
      <c r="S48" s="119">
        <f>(VLOOKUP($A48,'Occupancy Raw Data'!$B$8:$BE$45,'Occupancy Raw Data'!AA$3,FALSE))/100</f>
        <v>2.4509803921568599E-2</v>
      </c>
      <c r="T48" s="119">
        <f>(VLOOKUP($A48,'Occupancy Raw Data'!$B$8:$BE$45,'Occupancy Raw Data'!AB$3,FALSE))/100</f>
        <v>4.1876046901172498E-2</v>
      </c>
      <c r="U48" s="130">
        <f>(VLOOKUP($A48,'Occupancy Raw Data'!$B$8:$BE$45,'Occupancy Raw Data'!AC$3,FALSE))/100</f>
        <v>3.3085194375516901E-2</v>
      </c>
      <c r="V48" s="131">
        <f>(VLOOKUP($A48,'Occupancy Raw Data'!$B$8:$BE$45,'Occupancy Raw Data'!AE$3,FALSE))/100</f>
        <v>-4.1955108034403103E-3</v>
      </c>
      <c r="X48" s="49">
        <f>VLOOKUP($A48,'ADR Raw Data'!$B$6:$BE$43,'ADR Raw Data'!G$1,FALSE)</f>
        <v>95.060803921568606</v>
      </c>
      <c r="Y48" s="50">
        <f>VLOOKUP($A48,'ADR Raw Data'!$B$6:$BE$43,'ADR Raw Data'!H$1,FALSE)</f>
        <v>98.734121715076</v>
      </c>
      <c r="Z48" s="50">
        <f>VLOOKUP($A48,'ADR Raw Data'!$B$6:$BE$43,'ADR Raw Data'!I$1,FALSE)</f>
        <v>99.970483870967698</v>
      </c>
      <c r="AA48" s="50">
        <f>VLOOKUP($A48,'ADR Raw Data'!$B$6:$BE$43,'ADR Raw Data'!J$1,FALSE)</f>
        <v>100.86433460076</v>
      </c>
      <c r="AB48" s="50">
        <f>VLOOKUP($A48,'ADR Raw Data'!$B$6:$BE$43,'ADR Raw Data'!K$1,FALSE)</f>
        <v>99.180104477611906</v>
      </c>
      <c r="AC48" s="51">
        <f>VLOOKUP($A48,'ADR Raw Data'!$B$6:$BE$43,'ADR Raw Data'!L$1,FALSE)</f>
        <v>99.049348198970804</v>
      </c>
      <c r="AD48" s="50">
        <f>VLOOKUP($A48,'ADR Raw Data'!$B$6:$BE$43,'ADR Raw Data'!N$1,FALSE)</f>
        <v>104.67258373205701</v>
      </c>
      <c r="AE48" s="50">
        <f>VLOOKUP($A48,'ADR Raw Data'!$B$6:$BE$43,'ADR Raw Data'!O$1,FALSE)</f>
        <v>105.72676848874499</v>
      </c>
      <c r="AF48" s="51">
        <f>VLOOKUP($A48,'ADR Raw Data'!$B$6:$BE$43,'ADR Raw Data'!P$1,FALSE)</f>
        <v>105.19756605284201</v>
      </c>
      <c r="AG48" s="52">
        <f>VLOOKUP($A48,'ADR Raw Data'!$B$6:$BE$43,'ADR Raw Data'!R$1,FALSE)</f>
        <v>100.667027596376</v>
      </c>
      <c r="AI48" s="129">
        <f>(VLOOKUP($A48,'ADR Raw Data'!$B$6:$BE$43,'ADR Raw Data'!T$1,FALSE))/100</f>
        <v>6.8781134338925201E-2</v>
      </c>
      <c r="AJ48" s="119">
        <f>(VLOOKUP($A48,'ADR Raw Data'!$B$6:$BE$43,'ADR Raw Data'!U$1,FALSE))/100</f>
        <v>6.5464940602567592E-2</v>
      </c>
      <c r="AK48" s="119">
        <f>(VLOOKUP($A48,'ADR Raw Data'!$B$6:$BE$43,'ADR Raw Data'!V$1,FALSE))/100</f>
        <v>7.9851920136963697E-2</v>
      </c>
      <c r="AL48" s="119">
        <f>(VLOOKUP($A48,'ADR Raw Data'!$B$6:$BE$43,'ADR Raw Data'!W$1,FALSE))/100</f>
        <v>8.0398995233134998E-2</v>
      </c>
      <c r="AM48" s="119">
        <f>(VLOOKUP($A48,'ADR Raw Data'!$B$6:$BE$43,'ADR Raw Data'!X$1,FALSE))/100</f>
        <v>8.2880892175216492E-2</v>
      </c>
      <c r="AN48" s="130">
        <f>(VLOOKUP($A48,'ADR Raw Data'!$B$6:$BE$43,'ADR Raw Data'!Y$1,FALSE))/100</f>
        <v>7.6819906399985399E-2</v>
      </c>
      <c r="AO48" s="119">
        <f>(VLOOKUP($A48,'ADR Raw Data'!$B$6:$BE$43,'ADR Raw Data'!AA$1,FALSE))/100</f>
        <v>3.9407187885871803E-2</v>
      </c>
      <c r="AP48" s="119">
        <f>(VLOOKUP($A48,'ADR Raw Data'!$B$6:$BE$43,'ADR Raw Data'!AB$1,FALSE))/100</f>
        <v>2.3984916197570101E-2</v>
      </c>
      <c r="AQ48" s="130">
        <f>(VLOOKUP($A48,'ADR Raw Data'!$B$6:$BE$43,'ADR Raw Data'!AC$1,FALSE))/100</f>
        <v>3.1738899918734603E-2</v>
      </c>
      <c r="AR48" s="131">
        <f>(VLOOKUP($A48,'ADR Raw Data'!$B$6:$BE$43,'ADR Raw Data'!AE$1,FALSE))/100</f>
        <v>6.5103243033355601E-2</v>
      </c>
      <c r="AS48" s="40"/>
      <c r="AT48" s="49">
        <f>VLOOKUP($A48,'RevPAR Raw Data'!$B$6:$BE$43,'RevPAR Raw Data'!G$1,FALSE)</f>
        <v>37.9054026583268</v>
      </c>
      <c r="AU48" s="50">
        <f>VLOOKUP($A48,'RevPAR Raw Data'!$B$6:$BE$43,'RevPAR Raw Data'!H$1,FALSE)</f>
        <v>55.8129554339327</v>
      </c>
      <c r="AV48" s="50">
        <f>VLOOKUP($A48,'RevPAR Raw Data'!$B$6:$BE$43,'RevPAR Raw Data'!I$1,FALSE)</f>
        <v>62.999382329945199</v>
      </c>
      <c r="AW48" s="50">
        <f>VLOOKUP($A48,'RevPAR Raw Data'!$B$6:$BE$43,'RevPAR Raw Data'!J$1,FALSE)</f>
        <v>62.222017200938197</v>
      </c>
      <c r="AX48" s="50">
        <f>VLOOKUP($A48,'RevPAR Raw Data'!$B$6:$BE$43,'RevPAR Raw Data'!K$1,FALSE)</f>
        <v>51.9551759186864</v>
      </c>
      <c r="AY48" s="51">
        <f>VLOOKUP($A48,'RevPAR Raw Data'!$B$6:$BE$43,'RevPAR Raw Data'!L$1,FALSE)</f>
        <v>54.178986708365898</v>
      </c>
      <c r="AZ48" s="50">
        <f>VLOOKUP($A48,'RevPAR Raw Data'!$B$6:$BE$43,'RevPAR Raw Data'!N$1,FALSE)</f>
        <v>51.3132994526974</v>
      </c>
      <c r="BA48" s="50">
        <f>VLOOKUP($A48,'RevPAR Raw Data'!$B$6:$BE$43,'RevPAR Raw Data'!O$1,FALSE)</f>
        <v>51.416770914777103</v>
      </c>
      <c r="BB48" s="51">
        <f>VLOOKUP($A48,'RevPAR Raw Data'!$B$6:$BE$43,'RevPAR Raw Data'!P$1,FALSE)</f>
        <v>51.365035183737199</v>
      </c>
      <c r="BC48" s="52">
        <f>VLOOKUP($A48,'RevPAR Raw Data'!$B$6:$BE$43,'RevPAR Raw Data'!R$1,FALSE)</f>
        <v>53.375000558472003</v>
      </c>
      <c r="BE48" s="129">
        <f>(VLOOKUP($A48,'RevPAR Raw Data'!$B$6:$BE$43,'RevPAR Raw Data'!T$1,FALSE))/100</f>
        <v>-6.5045662928212802E-2</v>
      </c>
      <c r="BF48" s="119">
        <f>(VLOOKUP($A48,'RevPAR Raw Data'!$B$6:$BE$43,'RevPAR Raw Data'!U$1,FALSE))/100</f>
        <v>4.34309264101227E-3</v>
      </c>
      <c r="BG48" s="119">
        <f>(VLOOKUP($A48,'RevPAR Raw Data'!$B$6:$BE$43,'RevPAR Raw Data'!V$1,FALSE))/100</f>
        <v>0.11871548538610799</v>
      </c>
      <c r="BH48" s="119">
        <f>(VLOOKUP($A48,'RevPAR Raw Data'!$B$6:$BE$43,'RevPAR Raw Data'!W$1,FALSE))/100</f>
        <v>0.11868084939493899</v>
      </c>
      <c r="BI48" s="119">
        <f>(VLOOKUP($A48,'RevPAR Raw Data'!$B$6:$BE$43,'RevPAR Raw Data'!X$1,FALSE))/100</f>
        <v>8.6123050535022505E-2</v>
      </c>
      <c r="BJ48" s="130">
        <f>(VLOOKUP($A48,'RevPAR Raw Data'!$B$6:$BE$43,'RevPAR Raw Data'!Y$1,FALSE))/100</f>
        <v>5.8661054690036296E-2</v>
      </c>
      <c r="BK48" s="119">
        <f>(VLOOKUP($A48,'RevPAR Raw Data'!$B$6:$BE$43,'RevPAR Raw Data'!AA$1,FALSE))/100</f>
        <v>6.4882854255623595E-2</v>
      </c>
      <c r="BL48" s="119">
        <f>(VLOOKUP($A48,'RevPAR Raw Data'!$B$6:$BE$43,'RevPAR Raw Data'!AB$1,FALSE))/100</f>
        <v>6.6865356574352802E-2</v>
      </c>
      <c r="BM48" s="130">
        <f>(VLOOKUP($A48,'RevPAR Raw Data'!$B$6:$BE$43,'RevPAR Raw Data'!AC$1,FALSE))/100</f>
        <v>6.5874181967327999E-2</v>
      </c>
      <c r="BN48" s="131">
        <f>(VLOOKUP($A48,'RevPAR Raw Data'!$B$6:$BE$43,'RevPAR Raw Data'!AE$1,FALSE))/100</f>
        <v>6.06345908704298E-2</v>
      </c>
    </row>
    <row r="49" spans="1:66" x14ac:dyDescent="0.25">
      <c r="A49" s="59" t="s">
        <v>79</v>
      </c>
      <c r="B49" s="118">
        <f>(VLOOKUP($A49,'Occupancy Raw Data'!$B$8:$BE$45,'Occupancy Raw Data'!G$3,FALSE))/100</f>
        <v>0.27815063385533101</v>
      </c>
      <c r="C49" s="115">
        <f>(VLOOKUP($A49,'Occupancy Raw Data'!$B$8:$BE$45,'Occupancy Raw Data'!H$3,FALSE))/100</f>
        <v>0.40641312453392897</v>
      </c>
      <c r="D49" s="115">
        <f>(VLOOKUP($A49,'Occupancy Raw Data'!$B$8:$BE$45,'Occupancy Raw Data'!I$3,FALSE))/100</f>
        <v>0.457121551081282</v>
      </c>
      <c r="E49" s="115">
        <f>(VLOOKUP($A49,'Occupancy Raw Data'!$B$8:$BE$45,'Occupancy Raw Data'!J$3,FALSE))/100</f>
        <v>0.42729306487695701</v>
      </c>
      <c r="F49" s="115">
        <f>(VLOOKUP($A49,'Occupancy Raw Data'!$B$8:$BE$45,'Occupancy Raw Data'!K$3,FALSE))/100</f>
        <v>0.35197613721103599</v>
      </c>
      <c r="G49" s="116">
        <f>(VLOOKUP($A49,'Occupancy Raw Data'!$B$8:$BE$45,'Occupancy Raw Data'!L$3,FALSE))/100</f>
        <v>0.38419090231170699</v>
      </c>
      <c r="H49" s="119">
        <f>(VLOOKUP($A49,'Occupancy Raw Data'!$B$8:$BE$45,'Occupancy Raw Data'!N$3,FALSE))/100</f>
        <v>0.38702460850111797</v>
      </c>
      <c r="I49" s="119">
        <f>(VLOOKUP($A49,'Occupancy Raw Data'!$B$8:$BE$45,'Occupancy Raw Data'!O$3,FALSE))/100</f>
        <v>0.38180462341536098</v>
      </c>
      <c r="J49" s="116">
        <f>(VLOOKUP($A49,'Occupancy Raw Data'!$B$8:$BE$45,'Occupancy Raw Data'!P$3,FALSE))/100</f>
        <v>0.38441461595824</v>
      </c>
      <c r="K49" s="117">
        <f>(VLOOKUP($A49,'Occupancy Raw Data'!$B$8:$BE$45,'Occupancy Raw Data'!R$3,FALSE))/100</f>
        <v>0.384254820496431</v>
      </c>
      <c r="M49" s="129">
        <f>(VLOOKUP($A49,'Occupancy Raw Data'!$B$8:$BE$45,'Occupancy Raw Data'!T$3,FALSE))/100</f>
        <v>-0.27434502532944699</v>
      </c>
      <c r="N49" s="119">
        <f>(VLOOKUP($A49,'Occupancy Raw Data'!$B$8:$BE$45,'Occupancy Raw Data'!U$3,FALSE))/100</f>
        <v>-0.18254885051070102</v>
      </c>
      <c r="O49" s="119">
        <f>(VLOOKUP($A49,'Occupancy Raw Data'!$B$8:$BE$45,'Occupancy Raw Data'!V$3,FALSE))/100</f>
        <v>-0.110908014815772</v>
      </c>
      <c r="P49" s="119">
        <f>(VLOOKUP($A49,'Occupancy Raw Data'!$B$8:$BE$45,'Occupancy Raw Data'!W$3,FALSE))/100</f>
        <v>-0.134394851381063</v>
      </c>
      <c r="Q49" s="119">
        <f>(VLOOKUP($A49,'Occupancy Raw Data'!$B$8:$BE$45,'Occupancy Raw Data'!X$3,FALSE))/100</f>
        <v>-0.25383169712682802</v>
      </c>
      <c r="R49" s="130">
        <f>(VLOOKUP($A49,'Occupancy Raw Data'!$B$8:$BE$45,'Occupancy Raw Data'!Y$3,FALSE))/100</f>
        <v>-0.18602646708307599</v>
      </c>
      <c r="S49" s="119">
        <f>(VLOOKUP($A49,'Occupancy Raw Data'!$B$8:$BE$45,'Occupancy Raw Data'!AA$3,FALSE))/100</f>
        <v>-0.20802779099771102</v>
      </c>
      <c r="T49" s="119">
        <f>(VLOOKUP($A49,'Occupancy Raw Data'!$B$8:$BE$45,'Occupancy Raw Data'!AB$3,FALSE))/100</f>
        <v>-0.20723680248264098</v>
      </c>
      <c r="U49" s="130">
        <f>(VLOOKUP($A49,'Occupancy Raw Data'!$B$8:$BE$45,'Occupancy Raw Data'!AC$3,FALSE))/100</f>
        <v>-0.20763517935138201</v>
      </c>
      <c r="V49" s="131">
        <f>(VLOOKUP($A49,'Occupancy Raw Data'!$B$8:$BE$45,'Occupancy Raw Data'!AE$3,FALSE))/100</f>
        <v>-0.19232231614489698</v>
      </c>
      <c r="X49" s="49">
        <f>VLOOKUP($A49,'ADR Raw Data'!$B$6:$BE$43,'ADR Raw Data'!G$1,FALSE)</f>
        <v>89.788123324396693</v>
      </c>
      <c r="Y49" s="50">
        <f>VLOOKUP($A49,'ADR Raw Data'!$B$6:$BE$43,'ADR Raw Data'!H$1,FALSE)</f>
        <v>96.801229357798107</v>
      </c>
      <c r="Z49" s="50">
        <f>VLOOKUP($A49,'ADR Raw Data'!$B$6:$BE$43,'ADR Raw Data'!I$1,FALSE)</f>
        <v>97.803947797716106</v>
      </c>
      <c r="AA49" s="50">
        <f>VLOOKUP($A49,'ADR Raw Data'!$B$6:$BE$43,'ADR Raw Data'!J$1,FALSE)</f>
        <v>95.627172774869095</v>
      </c>
      <c r="AB49" s="50">
        <f>VLOOKUP($A49,'ADR Raw Data'!$B$6:$BE$43,'ADR Raw Data'!K$1,FALSE)</f>
        <v>91.194809322033805</v>
      </c>
      <c r="AC49" s="51">
        <f>VLOOKUP($A49,'ADR Raw Data'!$B$6:$BE$43,'ADR Raw Data'!L$1,FALSE)</f>
        <v>94.735939440993704</v>
      </c>
      <c r="AD49" s="50">
        <f>VLOOKUP($A49,'ADR Raw Data'!$B$6:$BE$43,'ADR Raw Data'!N$1,FALSE)</f>
        <v>97.691059730250402</v>
      </c>
      <c r="AE49" s="50">
        <f>VLOOKUP($A49,'ADR Raw Data'!$B$6:$BE$43,'ADR Raw Data'!O$1,FALSE)</f>
        <v>98.943378906250004</v>
      </c>
      <c r="AF49" s="51">
        <f>VLOOKUP($A49,'ADR Raw Data'!$B$6:$BE$43,'ADR Raw Data'!P$1,FALSE)</f>
        <v>98.312967992240502</v>
      </c>
      <c r="AG49" s="52">
        <f>VLOOKUP($A49,'ADR Raw Data'!$B$6:$BE$43,'ADR Raw Data'!R$1,FALSE)</f>
        <v>95.758372608816103</v>
      </c>
      <c r="AI49" s="129">
        <f>(VLOOKUP($A49,'ADR Raw Data'!$B$6:$BE$43,'ADR Raw Data'!T$1,FALSE))/100</f>
        <v>5.8208856042828598E-2</v>
      </c>
      <c r="AJ49" s="119">
        <f>(VLOOKUP($A49,'ADR Raw Data'!$B$6:$BE$43,'ADR Raw Data'!U$1,FALSE))/100</f>
        <v>7.0393026523423399E-2</v>
      </c>
      <c r="AK49" s="119">
        <f>(VLOOKUP($A49,'ADR Raw Data'!$B$6:$BE$43,'ADR Raw Data'!V$1,FALSE))/100</f>
        <v>8.9886409778818094E-2</v>
      </c>
      <c r="AL49" s="119">
        <f>(VLOOKUP($A49,'ADR Raw Data'!$B$6:$BE$43,'ADR Raw Data'!W$1,FALSE))/100</f>
        <v>6.0469208533966798E-2</v>
      </c>
      <c r="AM49" s="119">
        <f>(VLOOKUP($A49,'ADR Raw Data'!$B$6:$BE$43,'ADR Raw Data'!X$1,FALSE))/100</f>
        <v>2.4929947537670302E-2</v>
      </c>
      <c r="AN49" s="130">
        <f>(VLOOKUP($A49,'ADR Raw Data'!$B$6:$BE$43,'ADR Raw Data'!Y$1,FALSE))/100</f>
        <v>6.4091615837173294E-2</v>
      </c>
      <c r="AO49" s="119">
        <f>(VLOOKUP($A49,'ADR Raw Data'!$B$6:$BE$43,'ADR Raw Data'!AA$1,FALSE))/100</f>
        <v>5.4530612591299904E-2</v>
      </c>
      <c r="AP49" s="119">
        <f>(VLOOKUP($A49,'ADR Raw Data'!$B$6:$BE$43,'ADR Raw Data'!AB$1,FALSE))/100</f>
        <v>7.4214213542698693E-2</v>
      </c>
      <c r="AQ49" s="130">
        <f>(VLOOKUP($A49,'ADR Raw Data'!$B$6:$BE$43,'ADR Raw Data'!AC$1,FALSE))/100</f>
        <v>6.4275740590902103E-2</v>
      </c>
      <c r="AR49" s="131">
        <f>(VLOOKUP($A49,'ADR Raw Data'!$B$6:$BE$43,'ADR Raw Data'!AE$1,FALSE))/100</f>
        <v>6.3927141230017706E-2</v>
      </c>
      <c r="AS49" s="40"/>
      <c r="AT49" s="49">
        <f>VLOOKUP($A49,'RevPAR Raw Data'!$B$6:$BE$43,'RevPAR Raw Data'!G$1,FALSE)</f>
        <v>24.974623415361599</v>
      </c>
      <c r="AU49" s="50">
        <f>VLOOKUP($A49,'RevPAR Raw Data'!$B$6:$BE$43,'RevPAR Raw Data'!H$1,FALSE)</f>
        <v>39.341290082028301</v>
      </c>
      <c r="AV49" s="50">
        <f>VLOOKUP($A49,'RevPAR Raw Data'!$B$6:$BE$43,'RevPAR Raw Data'!I$1,FALSE)</f>
        <v>44.708292319164798</v>
      </c>
      <c r="AW49" s="50">
        <f>VLOOKUP($A49,'RevPAR Raw Data'!$B$6:$BE$43,'RevPAR Raw Data'!J$1,FALSE)</f>
        <v>40.860827740492098</v>
      </c>
      <c r="AX49" s="50">
        <f>VLOOKUP($A49,'RevPAR Raw Data'!$B$6:$BE$43,'RevPAR Raw Data'!K$1,FALSE)</f>
        <v>32.098396718866503</v>
      </c>
      <c r="AY49" s="51">
        <f>VLOOKUP($A49,'RevPAR Raw Data'!$B$6:$BE$43,'RevPAR Raw Data'!L$1,FALSE)</f>
        <v>36.396686055182599</v>
      </c>
      <c r="AZ49" s="50">
        <f>VLOOKUP($A49,'RevPAR Raw Data'!$B$6:$BE$43,'RevPAR Raw Data'!N$1,FALSE)</f>
        <v>37.808844146159501</v>
      </c>
      <c r="BA49" s="50">
        <f>VLOOKUP($A49,'RevPAR Raw Data'!$B$6:$BE$43,'RevPAR Raw Data'!O$1,FALSE)</f>
        <v>37.777039522744197</v>
      </c>
      <c r="BB49" s="51">
        <f>VLOOKUP($A49,'RevPAR Raw Data'!$B$6:$BE$43,'RevPAR Raw Data'!P$1,FALSE)</f>
        <v>37.792941834451902</v>
      </c>
      <c r="BC49" s="52">
        <f>VLOOKUP($A49,'RevPAR Raw Data'!$B$6:$BE$43,'RevPAR Raw Data'!R$1,FALSE)</f>
        <v>36.795616277831002</v>
      </c>
      <c r="BE49" s="129">
        <f>(VLOOKUP($A49,'RevPAR Raw Data'!$B$6:$BE$43,'RevPAR Raw Data'!T$1,FALSE))/100</f>
        <v>-0.23210547937208698</v>
      </c>
      <c r="BF49" s="119">
        <f>(VLOOKUP($A49,'RevPAR Raw Data'!$B$6:$BE$43,'RevPAR Raw Data'!U$1,FALSE))/100</f>
        <v>-0.12500599006309801</v>
      </c>
      <c r="BG49" s="119">
        <f>(VLOOKUP($A49,'RevPAR Raw Data'!$B$6:$BE$43,'RevPAR Raw Data'!V$1,FALSE))/100</f>
        <v>-3.0990728304439701E-2</v>
      </c>
      <c r="BH49" s="119">
        <f>(VLOOKUP($A49,'RevPAR Raw Data'!$B$6:$BE$43,'RevPAR Raw Data'!W$1,FALSE))/100</f>
        <v>-8.2052393141149302E-2</v>
      </c>
      <c r="BI49" s="119">
        <f>(VLOOKUP($A49,'RevPAR Raw Data'!$B$6:$BE$43,'RevPAR Raw Data'!X$1,FALSE))/100</f>
        <v>-0.23522976048192701</v>
      </c>
      <c r="BJ49" s="130">
        <f>(VLOOKUP($A49,'RevPAR Raw Data'!$B$6:$BE$43,'RevPAR Raw Data'!Y$1,FALSE))/100</f>
        <v>-0.133857588109738</v>
      </c>
      <c r="BK49" s="119">
        <f>(VLOOKUP($A49,'RevPAR Raw Data'!$B$6:$BE$43,'RevPAR Raw Data'!AA$1,FALSE))/100</f>
        <v>-0.164841061285531</v>
      </c>
      <c r="BL49" s="119">
        <f>(VLOOKUP($A49,'RevPAR Raw Data'!$B$6:$BE$43,'RevPAR Raw Data'!AB$1,FALSE))/100</f>
        <v>-0.14840250525329501</v>
      </c>
      <c r="BM49" s="130">
        <f>(VLOOKUP($A49,'RevPAR Raw Data'!$B$6:$BE$43,'RevPAR Raw Data'!AC$1,FALSE))/100</f>
        <v>-0.15670534368601499</v>
      </c>
      <c r="BN49" s="131">
        <f>(VLOOKUP($A49,'RevPAR Raw Data'!$B$6:$BE$43,'RevPAR Raw Data'!AE$1,FALSE))/100</f>
        <v>-0.14068979078075899</v>
      </c>
    </row>
    <row r="50" spans="1:66" x14ac:dyDescent="0.25">
      <c r="A50" s="59" t="s">
        <v>80</v>
      </c>
      <c r="B50" s="118">
        <f>(VLOOKUP($A50,'Occupancy Raw Data'!$B$8:$BE$45,'Occupancy Raw Data'!G$3,FALSE))/100</f>
        <v>0.37167098146771499</v>
      </c>
      <c r="C50" s="115">
        <f>(VLOOKUP($A50,'Occupancy Raw Data'!$B$8:$BE$45,'Occupancy Raw Data'!H$3,FALSE))/100</f>
        <v>0.46171788890882504</v>
      </c>
      <c r="D50" s="115">
        <f>(VLOOKUP($A50,'Occupancy Raw Data'!$B$8:$BE$45,'Occupancy Raw Data'!I$3,FALSE))/100</f>
        <v>0.48806807987081202</v>
      </c>
      <c r="E50" s="115">
        <f>(VLOOKUP($A50,'Occupancy Raw Data'!$B$8:$BE$45,'Occupancy Raw Data'!J$3,FALSE))/100</f>
        <v>0.49457873016686699</v>
      </c>
      <c r="F50" s="115">
        <f>(VLOOKUP($A50,'Occupancy Raw Data'!$B$8:$BE$45,'Occupancy Raw Data'!K$3,FALSE))/100</f>
        <v>0.48281342116730303</v>
      </c>
      <c r="G50" s="116">
        <f>(VLOOKUP($A50,'Occupancy Raw Data'!$B$8:$BE$45,'Occupancy Raw Data'!L$3,FALSE))/100</f>
        <v>0.45976982031630398</v>
      </c>
      <c r="H50" s="119">
        <f>(VLOOKUP($A50,'Occupancy Raw Data'!$B$8:$BE$45,'Occupancy Raw Data'!N$3,FALSE))/100</f>
        <v>0.51459769820316303</v>
      </c>
      <c r="I50" s="119">
        <f>(VLOOKUP($A50,'Occupancy Raw Data'!$B$8:$BE$45,'Occupancy Raw Data'!O$3,FALSE))/100</f>
        <v>0.532938583000102</v>
      </c>
      <c r="J50" s="116">
        <f>(VLOOKUP($A50,'Occupancy Raw Data'!$B$8:$BE$45,'Occupancy Raw Data'!P$3,FALSE))/100</f>
        <v>0.52376802306952797</v>
      </c>
      <c r="K50" s="117">
        <f>(VLOOKUP($A50,'Occupancy Raw Data'!$B$8:$BE$45,'Occupancy Raw Data'!R$3,FALSE))/100</f>
        <v>0.47805485371122997</v>
      </c>
      <c r="M50" s="129">
        <f>(VLOOKUP($A50,'Occupancy Raw Data'!$B$8:$BE$45,'Occupancy Raw Data'!T$3,FALSE))/100</f>
        <v>-3.8478665716148203E-3</v>
      </c>
      <c r="N50" s="119">
        <f>(VLOOKUP($A50,'Occupancy Raw Data'!$B$8:$BE$45,'Occupancy Raw Data'!U$3,FALSE))/100</f>
        <v>5.1624527542865305E-2</v>
      </c>
      <c r="O50" s="119">
        <f>(VLOOKUP($A50,'Occupancy Raw Data'!$B$8:$BE$45,'Occupancy Raw Data'!V$3,FALSE))/100</f>
        <v>5.1957296129306101E-2</v>
      </c>
      <c r="P50" s="119">
        <f>(VLOOKUP($A50,'Occupancy Raw Data'!$B$8:$BE$45,'Occupancy Raw Data'!W$3,FALSE))/100</f>
        <v>4.0682221533838901E-2</v>
      </c>
      <c r="Q50" s="119">
        <f>(VLOOKUP($A50,'Occupancy Raw Data'!$B$8:$BE$45,'Occupancy Raw Data'!X$3,FALSE))/100</f>
        <v>2.02948834901856E-2</v>
      </c>
      <c r="R50" s="130">
        <f>(VLOOKUP($A50,'Occupancy Raw Data'!$B$8:$BE$45,'Occupancy Raw Data'!Y$3,FALSE))/100</f>
        <v>3.3388014120229299E-2</v>
      </c>
      <c r="S50" s="119">
        <f>(VLOOKUP($A50,'Occupancy Raw Data'!$B$8:$BE$45,'Occupancy Raw Data'!AA$3,FALSE))/100</f>
        <v>-5.19347613190266E-2</v>
      </c>
      <c r="T50" s="119">
        <f>(VLOOKUP($A50,'Occupancy Raw Data'!$B$8:$BE$45,'Occupancy Raw Data'!AB$3,FALSE))/100</f>
        <v>-5.6990938873057999E-2</v>
      </c>
      <c r="U50" s="130">
        <f>(VLOOKUP($A50,'Occupancy Raw Data'!$B$8:$BE$45,'Occupancy Raw Data'!AC$3,FALSE))/100</f>
        <v>-5.4514082512944997E-2</v>
      </c>
      <c r="V50" s="131">
        <f>(VLOOKUP($A50,'Occupancy Raw Data'!$B$8:$BE$45,'Occupancy Raw Data'!AE$3,FALSE))/100</f>
        <v>4.16351762019849E-3</v>
      </c>
      <c r="X50" s="49">
        <f>VLOOKUP($A50,'ADR Raw Data'!$B$6:$BE$43,'ADR Raw Data'!G$1,FALSE)</f>
        <v>89.419368275861999</v>
      </c>
      <c r="Y50" s="50">
        <f>VLOOKUP($A50,'ADR Raw Data'!$B$6:$BE$43,'ADR Raw Data'!H$1,FALSE)</f>
        <v>92.857657247543401</v>
      </c>
      <c r="Z50" s="50">
        <f>VLOOKUP($A50,'ADR Raw Data'!$B$6:$BE$43,'ADR Raw Data'!I$1,FALSE)</f>
        <v>94.520400714248197</v>
      </c>
      <c r="AA50" s="50">
        <f>VLOOKUP($A50,'ADR Raw Data'!$B$6:$BE$43,'ADR Raw Data'!J$1,FALSE)</f>
        <v>93.933197201347397</v>
      </c>
      <c r="AB50" s="50">
        <f>VLOOKUP($A50,'ADR Raw Data'!$B$6:$BE$43,'ADR Raw Data'!K$1,FALSE)</f>
        <v>93.368824060310004</v>
      </c>
      <c r="AC50" s="51">
        <f>VLOOKUP($A50,'ADR Raw Data'!$B$6:$BE$43,'ADR Raw Data'!L$1,FALSE)</f>
        <v>92.993532697775507</v>
      </c>
      <c r="AD50" s="50">
        <f>VLOOKUP($A50,'ADR Raw Data'!$B$6:$BE$43,'ADR Raw Data'!N$1,FALSE)</f>
        <v>106.455141462442</v>
      </c>
      <c r="AE50" s="50">
        <f>VLOOKUP($A50,'ADR Raw Data'!$B$6:$BE$43,'ADR Raw Data'!O$1,FALSE)</f>
        <v>110.630262132653</v>
      </c>
      <c r="AF50" s="51">
        <f>VLOOKUP($A50,'ADR Raw Data'!$B$6:$BE$43,'ADR Raw Data'!P$1,FALSE)</f>
        <v>108.5792252918</v>
      </c>
      <c r="AG50" s="52">
        <f>VLOOKUP($A50,'ADR Raw Data'!$B$6:$BE$43,'ADR Raw Data'!R$1,FALSE)</f>
        <v>97.872358753599997</v>
      </c>
      <c r="AI50" s="129">
        <f>(VLOOKUP($A50,'ADR Raw Data'!$B$6:$BE$43,'ADR Raw Data'!T$1,FALSE))/100</f>
        <v>-1.0058126311689099E-2</v>
      </c>
      <c r="AJ50" s="119">
        <f>(VLOOKUP($A50,'ADR Raw Data'!$B$6:$BE$43,'ADR Raw Data'!U$1,FALSE))/100</f>
        <v>2.3163949490886501E-2</v>
      </c>
      <c r="AK50" s="119">
        <f>(VLOOKUP($A50,'ADR Raw Data'!$B$6:$BE$43,'ADR Raw Data'!V$1,FALSE))/100</f>
        <v>1.9472337702958298E-2</v>
      </c>
      <c r="AL50" s="119">
        <f>(VLOOKUP($A50,'ADR Raw Data'!$B$6:$BE$43,'ADR Raw Data'!W$1,FALSE))/100</f>
        <v>2.24448085502824E-2</v>
      </c>
      <c r="AM50" s="119">
        <f>(VLOOKUP($A50,'ADR Raw Data'!$B$6:$BE$43,'ADR Raw Data'!X$1,FALSE))/100</f>
        <v>2.5118332635937001E-2</v>
      </c>
      <c r="AN50" s="130">
        <f>(VLOOKUP($A50,'ADR Raw Data'!$B$6:$BE$43,'ADR Raw Data'!Y$1,FALSE))/100</f>
        <v>1.7434333259390498E-2</v>
      </c>
      <c r="AO50" s="119">
        <f>(VLOOKUP($A50,'ADR Raw Data'!$B$6:$BE$43,'ADR Raw Data'!AA$1,FALSE))/100</f>
        <v>1.88750308474794E-2</v>
      </c>
      <c r="AP50" s="119">
        <f>(VLOOKUP($A50,'ADR Raw Data'!$B$6:$BE$43,'ADR Raw Data'!AB$1,FALSE))/100</f>
        <v>7.6111110213736297E-3</v>
      </c>
      <c r="AQ50" s="130">
        <f>(VLOOKUP($A50,'ADR Raw Data'!$B$6:$BE$43,'ADR Raw Data'!AC$1,FALSE))/100</f>
        <v>1.29376289223492E-2</v>
      </c>
      <c r="AR50" s="131">
        <f>(VLOOKUP($A50,'ADR Raw Data'!$B$6:$BE$43,'ADR Raw Data'!AE$1,FALSE))/100</f>
        <v>1.2643020799946201E-2</v>
      </c>
      <c r="AS50" s="40"/>
      <c r="AT50" s="49">
        <f>VLOOKUP($A50,'RevPAR Raw Data'!$B$6:$BE$43,'RevPAR Raw Data'!G$1,FALSE)</f>
        <v>33.234584369312699</v>
      </c>
      <c r="AU50" s="50">
        <f>VLOOKUP($A50,'RevPAR Raw Data'!$B$6:$BE$43,'RevPAR Raw Data'!H$1,FALSE)</f>
        <v>42.874041473355</v>
      </c>
      <c r="AV50" s="50">
        <f>VLOOKUP($A50,'RevPAR Raw Data'!$B$6:$BE$43,'RevPAR Raw Data'!I$1,FALSE)</f>
        <v>46.1323904852228</v>
      </c>
      <c r="AW50" s="50">
        <f>VLOOKUP($A50,'RevPAR Raw Data'!$B$6:$BE$43,'RevPAR Raw Data'!J$1,FALSE)</f>
        <v>46.457361392356297</v>
      </c>
      <c r="AX50" s="50">
        <f>VLOOKUP($A50,'RevPAR Raw Data'!$B$6:$BE$43,'RevPAR Raw Data'!K$1,FALSE)</f>
        <v>45.079721374926301</v>
      </c>
      <c r="AY50" s="51">
        <f>VLOOKUP($A50,'RevPAR Raw Data'!$B$6:$BE$43,'RevPAR Raw Data'!L$1,FALSE)</f>
        <v>42.7556198190346</v>
      </c>
      <c r="AZ50" s="50">
        <f>VLOOKUP($A50,'RevPAR Raw Data'!$B$6:$BE$43,'RevPAR Raw Data'!N$1,FALSE)</f>
        <v>54.781570758465101</v>
      </c>
      <c r="BA50" s="50">
        <f>VLOOKUP($A50,'RevPAR Raw Data'!$B$6:$BE$43,'RevPAR Raw Data'!O$1,FALSE)</f>
        <v>58.959135137906202</v>
      </c>
      <c r="BB50" s="51">
        <f>VLOOKUP($A50,'RevPAR Raw Data'!$B$6:$BE$43,'RevPAR Raw Data'!P$1,FALSE)</f>
        <v>56.870326177507202</v>
      </c>
      <c r="BC50" s="52">
        <f>VLOOKUP($A50,'RevPAR Raw Data'!$B$6:$BE$43,'RevPAR Raw Data'!R$1,FALSE)</f>
        <v>46.788356146325299</v>
      </c>
      <c r="BE50" s="129">
        <f>(VLOOKUP($A50,'RevPAR Raw Data'!$B$6:$BE$43,'RevPAR Raw Data'!T$1,FALSE))/100</f>
        <v>-1.3867290555296098E-2</v>
      </c>
      <c r="BF50" s="119">
        <f>(VLOOKUP($A50,'RevPAR Raw Data'!$B$6:$BE$43,'RevPAR Raw Data'!U$1,FALSE))/100</f>
        <v>7.5984304982245593E-2</v>
      </c>
      <c r="BG50" s="119">
        <f>(VLOOKUP($A50,'RevPAR Raw Data'!$B$6:$BE$43,'RevPAR Raw Data'!V$1,FALSE))/100</f>
        <v>7.2441363848626997E-2</v>
      </c>
      <c r="BH50" s="119">
        <f>(VLOOKUP($A50,'RevPAR Raw Data'!$B$6:$BE$43,'RevPAR Raw Data'!W$1,FALSE))/100</f>
        <v>6.4040134757848491E-2</v>
      </c>
      <c r="BI50" s="119">
        <f>(VLOOKUP($A50,'RevPAR Raw Data'!$B$6:$BE$43,'RevPAR Raw Data'!X$1,FALSE))/100</f>
        <v>4.5922989760436704E-2</v>
      </c>
      <c r="BJ50" s="130">
        <f>(VLOOKUP($A50,'RevPAR Raw Data'!$B$6:$BE$43,'RevPAR Raw Data'!Y$1,FALSE))/100</f>
        <v>5.14044451446612E-2</v>
      </c>
      <c r="BK50" s="119">
        <f>(VLOOKUP($A50,'RevPAR Raw Data'!$B$6:$BE$43,'RevPAR Raw Data'!AA$1,FALSE))/100</f>
        <v>-3.40400006935003E-2</v>
      </c>
      <c r="BL50" s="119">
        <f>(VLOOKUP($A50,'RevPAR Raw Data'!$B$6:$BE$43,'RevPAR Raw Data'!AB$1,FALSE))/100</f>
        <v>-4.9813592214659502E-2</v>
      </c>
      <c r="BM50" s="130">
        <f>(VLOOKUP($A50,'RevPAR Raw Data'!$B$6:$BE$43,'RevPAR Raw Data'!AC$1,FALSE))/100</f>
        <v>-4.2281736561190601E-2</v>
      </c>
      <c r="BN50" s="131">
        <f>(VLOOKUP($A50,'RevPAR Raw Data'!$B$6:$BE$43,'RevPAR Raw Data'!AE$1,FALSE))/100</f>
        <v>1.68591778600178E-2</v>
      </c>
    </row>
    <row r="51" spans="1:66" x14ac:dyDescent="0.25">
      <c r="A51" s="62" t="s">
        <v>81</v>
      </c>
      <c r="B51" s="118">
        <f>(VLOOKUP($A51,'Occupancy Raw Data'!$B$8:$BE$45,'Occupancy Raw Data'!G$3,FALSE))/100</f>
        <v>0.43876192797285296</v>
      </c>
      <c r="C51" s="115">
        <f>(VLOOKUP($A51,'Occupancy Raw Data'!$B$8:$BE$45,'Occupancy Raw Data'!H$3,FALSE))/100</f>
        <v>0.627509795466901</v>
      </c>
      <c r="D51" s="115">
        <f>(VLOOKUP($A51,'Occupancy Raw Data'!$B$8:$BE$45,'Occupancy Raw Data'!I$3,FALSE))/100</f>
        <v>0.71415983952306805</v>
      </c>
      <c r="E51" s="115">
        <f>(VLOOKUP($A51,'Occupancy Raw Data'!$B$8:$BE$45,'Occupancy Raw Data'!J$3,FALSE))/100</f>
        <v>0.70748579891640506</v>
      </c>
      <c r="F51" s="115">
        <f>(VLOOKUP($A51,'Occupancy Raw Data'!$B$8:$BE$45,'Occupancy Raw Data'!K$3,FALSE))/100</f>
        <v>0.59395211938283798</v>
      </c>
      <c r="G51" s="116">
        <f>(VLOOKUP($A51,'Occupancy Raw Data'!$B$8:$BE$45,'Occupancy Raw Data'!L$3,FALSE))/100</f>
        <v>0.61637389625241301</v>
      </c>
      <c r="H51" s="119">
        <f>(VLOOKUP($A51,'Occupancy Raw Data'!$B$8:$BE$45,'Occupancy Raw Data'!N$3,FALSE))/100</f>
        <v>0.50895183817326195</v>
      </c>
      <c r="I51" s="119">
        <f>(VLOOKUP($A51,'Occupancy Raw Data'!$B$8:$BE$45,'Occupancy Raw Data'!O$3,FALSE))/100</f>
        <v>0.50177162032957701</v>
      </c>
      <c r="J51" s="116">
        <f>(VLOOKUP($A51,'Occupancy Raw Data'!$B$8:$BE$45,'Occupancy Raw Data'!P$3,FALSE))/100</f>
        <v>0.50536172925141998</v>
      </c>
      <c r="K51" s="117">
        <f>(VLOOKUP($A51,'Occupancy Raw Data'!$B$8:$BE$45,'Occupancy Raw Data'!R$3,FALSE))/100</f>
        <v>0.58465613425212903</v>
      </c>
      <c r="M51" s="129">
        <f>(VLOOKUP($A51,'Occupancy Raw Data'!$B$8:$BE$45,'Occupancy Raw Data'!T$3,FALSE))/100</f>
        <v>-8.3750225451601403E-3</v>
      </c>
      <c r="N51" s="119">
        <f>(VLOOKUP($A51,'Occupancy Raw Data'!$B$8:$BE$45,'Occupancy Raw Data'!U$3,FALSE))/100</f>
        <v>4.0201945594173401E-2</v>
      </c>
      <c r="O51" s="119">
        <f>(VLOOKUP($A51,'Occupancy Raw Data'!$B$8:$BE$45,'Occupancy Raw Data'!V$3,FALSE))/100</f>
        <v>6.5169349977460503E-2</v>
      </c>
      <c r="P51" s="119">
        <f>(VLOOKUP($A51,'Occupancy Raw Data'!$B$8:$BE$45,'Occupancy Raw Data'!W$3,FALSE))/100</f>
        <v>7.1391556650833396E-2</v>
      </c>
      <c r="Q51" s="119">
        <f>(VLOOKUP($A51,'Occupancy Raw Data'!$B$8:$BE$45,'Occupancy Raw Data'!X$3,FALSE))/100</f>
        <v>5.3139631054988E-2</v>
      </c>
      <c r="R51" s="130">
        <f>(VLOOKUP($A51,'Occupancy Raw Data'!$B$8:$BE$45,'Occupancy Raw Data'!Y$3,FALSE))/100</f>
        <v>4.8054280828374596E-2</v>
      </c>
      <c r="S51" s="119">
        <f>(VLOOKUP($A51,'Occupancy Raw Data'!$B$8:$BE$45,'Occupancy Raw Data'!AA$3,FALSE))/100</f>
        <v>1.56575032667771E-2</v>
      </c>
      <c r="T51" s="119">
        <f>(VLOOKUP($A51,'Occupancy Raw Data'!$B$8:$BE$45,'Occupancy Raw Data'!AB$3,FALSE))/100</f>
        <v>-2.63789201861865E-2</v>
      </c>
      <c r="U51" s="130">
        <f>(VLOOKUP($A51,'Occupancy Raw Data'!$B$8:$BE$45,'Occupancy Raw Data'!AC$3,FALSE))/100</f>
        <v>-5.6555847139512505E-3</v>
      </c>
      <c r="V51" s="131">
        <f>(VLOOKUP($A51,'Occupancy Raw Data'!$B$8:$BE$45,'Occupancy Raw Data'!AE$3,FALSE))/100</f>
        <v>3.4211547868959601E-2</v>
      </c>
      <c r="X51" s="49">
        <f>VLOOKUP($A51,'ADR Raw Data'!$B$6:$BE$43,'ADR Raw Data'!G$1,FALSE)</f>
        <v>126.478432319261</v>
      </c>
      <c r="Y51" s="50">
        <f>VLOOKUP($A51,'ADR Raw Data'!$B$6:$BE$43,'ADR Raw Data'!H$1,FALSE)</f>
        <v>148.410659954588</v>
      </c>
      <c r="Z51" s="50">
        <f>VLOOKUP($A51,'ADR Raw Data'!$B$6:$BE$43,'ADR Raw Data'!I$1,FALSE)</f>
        <v>157.03422481230601</v>
      </c>
      <c r="AA51" s="50">
        <f>VLOOKUP($A51,'ADR Raw Data'!$B$6:$BE$43,'ADR Raw Data'!J$1,FALSE)</f>
        <v>154.666402565053</v>
      </c>
      <c r="AB51" s="50">
        <f>VLOOKUP($A51,'ADR Raw Data'!$B$6:$BE$43,'ADR Raw Data'!K$1,FALSE)</f>
        <v>136.30429265829099</v>
      </c>
      <c r="AC51" s="51">
        <f>VLOOKUP($A51,'ADR Raw Data'!$B$6:$BE$43,'ADR Raw Data'!L$1,FALSE)</f>
        <v>146.389426972443</v>
      </c>
      <c r="AD51" s="50">
        <f>VLOOKUP($A51,'ADR Raw Data'!$B$6:$BE$43,'ADR Raw Data'!N$1,FALSE)</f>
        <v>117.75519780462599</v>
      </c>
      <c r="AE51" s="50">
        <f>VLOOKUP($A51,'ADR Raw Data'!$B$6:$BE$43,'ADR Raw Data'!O$1,FALSE)</f>
        <v>116.104117317392</v>
      </c>
      <c r="AF51" s="51">
        <f>VLOOKUP($A51,'ADR Raw Data'!$B$6:$BE$43,'ADR Raw Data'!P$1,FALSE)</f>
        <v>116.935522230259</v>
      </c>
      <c r="AG51" s="52">
        <f>VLOOKUP($A51,'ADR Raw Data'!$B$6:$BE$43,'ADR Raw Data'!R$1,FALSE)</f>
        <v>139.11537042550901</v>
      </c>
      <c r="AI51" s="129">
        <f>(VLOOKUP($A51,'ADR Raw Data'!$B$6:$BE$43,'ADR Raw Data'!T$1,FALSE))/100</f>
        <v>4.6973680162073005E-2</v>
      </c>
      <c r="AJ51" s="119">
        <f>(VLOOKUP($A51,'ADR Raw Data'!$B$6:$BE$43,'ADR Raw Data'!U$1,FALSE))/100</f>
        <v>5.5555100830739904E-2</v>
      </c>
      <c r="AK51" s="119">
        <f>(VLOOKUP($A51,'ADR Raw Data'!$B$6:$BE$43,'ADR Raw Data'!V$1,FALSE))/100</f>
        <v>6.9796564919703E-2</v>
      </c>
      <c r="AL51" s="119">
        <f>(VLOOKUP($A51,'ADR Raw Data'!$B$6:$BE$43,'ADR Raw Data'!W$1,FALSE))/100</f>
        <v>0.101086099127446</v>
      </c>
      <c r="AM51" s="119">
        <f>(VLOOKUP($A51,'ADR Raw Data'!$B$6:$BE$43,'ADR Raw Data'!X$1,FALSE))/100</f>
        <v>5.85196593655938E-2</v>
      </c>
      <c r="AN51" s="130">
        <f>(VLOOKUP($A51,'ADR Raw Data'!$B$6:$BE$43,'ADR Raw Data'!Y$1,FALSE))/100</f>
        <v>7.0597694863802407E-2</v>
      </c>
      <c r="AO51" s="119">
        <f>(VLOOKUP($A51,'ADR Raw Data'!$B$6:$BE$43,'ADR Raw Data'!AA$1,FALSE))/100</f>
        <v>2.9757094077996399E-2</v>
      </c>
      <c r="AP51" s="119">
        <f>(VLOOKUP($A51,'ADR Raw Data'!$B$6:$BE$43,'ADR Raw Data'!AB$1,FALSE))/100</f>
        <v>2.0386897769265003E-2</v>
      </c>
      <c r="AQ51" s="130">
        <f>(VLOOKUP($A51,'ADR Raw Data'!$B$6:$BE$43,'ADR Raw Data'!AC$1,FALSE))/100</f>
        <v>2.5170882972896803E-2</v>
      </c>
      <c r="AR51" s="131">
        <f>(VLOOKUP($A51,'ADR Raw Data'!$B$6:$BE$43,'ADR Raw Data'!AE$1,FALSE))/100</f>
        <v>6.26066520510523E-2</v>
      </c>
      <c r="AS51" s="40"/>
      <c r="AT51" s="49">
        <f>VLOOKUP($A51,'RevPAR Raw Data'!$B$6:$BE$43,'RevPAR Raw Data'!G$1,FALSE)</f>
        <v>55.493920811383298</v>
      </c>
      <c r="AU51" s="50">
        <f>VLOOKUP($A51,'RevPAR Raw Data'!$B$6:$BE$43,'RevPAR Raw Data'!H$1,FALSE)</f>
        <v>93.129142873211904</v>
      </c>
      <c r="AV51" s="50">
        <f>VLOOKUP($A51,'RevPAR Raw Data'!$B$6:$BE$43,'RevPAR Raw Data'!I$1,FALSE)</f>
        <v>112.14753679158601</v>
      </c>
      <c r="AW51" s="50">
        <f>VLOOKUP($A51,'RevPAR Raw Data'!$B$6:$BE$43,'RevPAR Raw Data'!J$1,FALSE)</f>
        <v>109.42428338426301</v>
      </c>
      <c r="AX51" s="50">
        <f>VLOOKUP($A51,'RevPAR Raw Data'!$B$6:$BE$43,'RevPAR Raw Data'!K$1,FALSE)</f>
        <v>80.958223505371095</v>
      </c>
      <c r="AY51" s="51">
        <f>VLOOKUP($A51,'RevPAR Raw Data'!$B$6:$BE$43,'RevPAR Raw Data'!L$1,FALSE)</f>
        <v>90.230621473163197</v>
      </c>
      <c r="AZ51" s="50">
        <f>VLOOKUP($A51,'RevPAR Raw Data'!$B$6:$BE$43,'RevPAR Raw Data'!N$1,FALSE)</f>
        <v>59.931724377120702</v>
      </c>
      <c r="BA51" s="50">
        <f>VLOOKUP($A51,'RevPAR Raw Data'!$B$6:$BE$43,'RevPAR Raw Data'!O$1,FALSE)</f>
        <v>58.257751073283202</v>
      </c>
      <c r="BB51" s="51">
        <f>VLOOKUP($A51,'RevPAR Raw Data'!$B$6:$BE$43,'RevPAR Raw Data'!P$1,FALSE)</f>
        <v>59.094737725202002</v>
      </c>
      <c r="BC51" s="52">
        <f>VLOOKUP($A51,'RevPAR Raw Data'!$B$6:$BE$43,'RevPAR Raw Data'!R$1,FALSE)</f>
        <v>81.334654688031407</v>
      </c>
      <c r="BE51" s="129">
        <f>(VLOOKUP($A51,'RevPAR Raw Data'!$B$6:$BE$43,'RevPAR Raw Data'!T$1,FALSE))/100</f>
        <v>3.8205251986526301E-2</v>
      </c>
      <c r="BF51" s="119">
        <f>(VLOOKUP($A51,'RevPAR Raw Data'!$B$6:$BE$43,'RevPAR Raw Data'!U$1,FALSE))/100</f>
        <v>9.7990469565989613E-2</v>
      </c>
      <c r="BG51" s="119">
        <f>(VLOOKUP($A51,'RevPAR Raw Data'!$B$6:$BE$43,'RevPAR Raw Data'!V$1,FALSE))/100</f>
        <v>0.13951451166364001</v>
      </c>
      <c r="BH51" s="119">
        <f>(VLOOKUP($A51,'RevPAR Raw Data'!$B$6:$BE$43,'RevPAR Raw Data'!W$1,FALSE))/100</f>
        <v>0.17969434975074899</v>
      </c>
      <c r="BI51" s="119">
        <f>(VLOOKUP($A51,'RevPAR Raw Data'!$B$6:$BE$43,'RevPAR Raw Data'!X$1,FALSE))/100</f>
        <v>0.114769003528733</v>
      </c>
      <c r="BJ51" s="130">
        <f>(VLOOKUP($A51,'RevPAR Raw Data'!$B$6:$BE$43,'RevPAR Raw Data'!Y$1,FALSE))/100</f>
        <v>0.122044497146998</v>
      </c>
      <c r="BK51" s="119">
        <f>(VLOOKUP($A51,'RevPAR Raw Data'!$B$6:$BE$43,'RevPAR Raw Data'!AA$1,FALSE))/100</f>
        <v>4.5880519142509499E-2</v>
      </c>
      <c r="BL51" s="119">
        <f>(VLOOKUP($A51,'RevPAR Raw Data'!$B$6:$BE$43,'RevPAR Raw Data'!AB$1,FALSE))/100</f>
        <v>-6.5298067660208604E-3</v>
      </c>
      <c r="BM51" s="130">
        <f>(VLOOKUP($A51,'RevPAR Raw Data'!$B$6:$BE$43,'RevPAR Raw Data'!AC$1,FALSE))/100</f>
        <v>1.93729421979674E-2</v>
      </c>
      <c r="BN51" s="131">
        <f>(VLOOKUP($A51,'RevPAR Raw Data'!$B$6:$BE$43,'RevPAR Raw Data'!AE$1,FALSE))/100</f>
        <v>9.8960070393571797E-2</v>
      </c>
    </row>
    <row r="52" spans="1:66" x14ac:dyDescent="0.25">
      <c r="A52" s="59" t="s">
        <v>82</v>
      </c>
      <c r="B52" s="118">
        <f>(VLOOKUP($A52,'Occupancy Raw Data'!$B$8:$BE$45,'Occupancy Raw Data'!G$3,FALSE))/100</f>
        <v>0.29845582651253</v>
      </c>
      <c r="C52" s="115">
        <f>(VLOOKUP($A52,'Occupancy Raw Data'!$B$8:$BE$45,'Occupancy Raw Data'!H$3,FALSE))/100</f>
        <v>0.40587292211627696</v>
      </c>
      <c r="D52" s="115">
        <f>(VLOOKUP($A52,'Occupancy Raw Data'!$B$8:$BE$45,'Occupancy Raw Data'!I$3,FALSE))/100</f>
        <v>0.42173656231541601</v>
      </c>
      <c r="E52" s="115">
        <f>(VLOOKUP($A52,'Occupancy Raw Data'!$B$8:$BE$45,'Occupancy Raw Data'!J$3,FALSE))/100</f>
        <v>0.413635980086068</v>
      </c>
      <c r="F52" s="115">
        <f>(VLOOKUP($A52,'Occupancy Raw Data'!$B$8:$BE$45,'Occupancy Raw Data'!K$3,FALSE))/100</f>
        <v>0.44603830900345898</v>
      </c>
      <c r="G52" s="116">
        <f>(VLOOKUP($A52,'Occupancy Raw Data'!$B$8:$BE$45,'Occupancy Raw Data'!L$3,FALSE))/100</f>
        <v>0.39714792000674998</v>
      </c>
      <c r="H52" s="119">
        <f>(VLOOKUP($A52,'Occupancy Raw Data'!$B$8:$BE$45,'Occupancy Raw Data'!N$3,FALSE))/100</f>
        <v>0.49464180237954603</v>
      </c>
      <c r="I52" s="119">
        <f>(VLOOKUP($A52,'Occupancy Raw Data'!$B$8:$BE$45,'Occupancy Raw Data'!O$3,FALSE))/100</f>
        <v>0.49692009113155</v>
      </c>
      <c r="J52" s="116">
        <f>(VLOOKUP($A52,'Occupancy Raw Data'!$B$8:$BE$45,'Occupancy Raw Data'!P$3,FALSE))/100</f>
        <v>0.49578094675554801</v>
      </c>
      <c r="K52" s="117">
        <f>(VLOOKUP($A52,'Occupancy Raw Data'!$B$8:$BE$45,'Occupancy Raw Data'!R$3,FALSE))/100</f>
        <v>0.425328784792121</v>
      </c>
      <c r="M52" s="129">
        <f>(VLOOKUP($A52,'Occupancy Raw Data'!$B$8:$BE$45,'Occupancy Raw Data'!T$3,FALSE))/100</f>
        <v>2.9641905159303202E-2</v>
      </c>
      <c r="N52" s="119">
        <f>(VLOOKUP($A52,'Occupancy Raw Data'!$B$8:$BE$45,'Occupancy Raw Data'!U$3,FALSE))/100</f>
        <v>2.58230582658973E-2</v>
      </c>
      <c r="O52" s="119">
        <f>(VLOOKUP($A52,'Occupancy Raw Data'!$B$8:$BE$45,'Occupancy Raw Data'!V$3,FALSE))/100</f>
        <v>-7.5792259805594698E-3</v>
      </c>
      <c r="P52" s="119">
        <f>(VLOOKUP($A52,'Occupancy Raw Data'!$B$8:$BE$45,'Occupancy Raw Data'!W$3,FALSE))/100</f>
        <v>4.3197939035541602E-2</v>
      </c>
      <c r="Q52" s="119">
        <f>(VLOOKUP($A52,'Occupancy Raw Data'!$B$8:$BE$45,'Occupancy Raw Data'!X$3,FALSE))/100</f>
        <v>0.13270381736980599</v>
      </c>
      <c r="R52" s="130">
        <f>(VLOOKUP($A52,'Occupancy Raw Data'!$B$8:$BE$45,'Occupancy Raw Data'!Y$3,FALSE))/100</f>
        <v>4.4704589038595206E-2</v>
      </c>
      <c r="S52" s="119">
        <f>(VLOOKUP($A52,'Occupancy Raw Data'!$B$8:$BE$45,'Occupancy Raw Data'!AA$3,FALSE))/100</f>
        <v>0.129345538688422</v>
      </c>
      <c r="T52" s="119">
        <f>(VLOOKUP($A52,'Occupancy Raw Data'!$B$8:$BE$45,'Occupancy Raw Data'!AB$3,FALSE))/100</f>
        <v>0.10678085180884</v>
      </c>
      <c r="U52" s="130">
        <f>(VLOOKUP($A52,'Occupancy Raw Data'!$B$8:$BE$45,'Occupancy Raw Data'!AC$3,FALSE))/100</f>
        <v>0.117923425508524</v>
      </c>
      <c r="V52" s="131">
        <f>(VLOOKUP($A52,'Occupancy Raw Data'!$B$8:$BE$45,'Occupancy Raw Data'!AE$3,FALSE))/100</f>
        <v>6.8000474646068204E-2</v>
      </c>
      <c r="X52" s="49">
        <f>VLOOKUP($A52,'ADR Raw Data'!$B$6:$BE$43,'ADR Raw Data'!G$1,FALSE)</f>
        <v>86.889773819621098</v>
      </c>
      <c r="Y52" s="50">
        <f>VLOOKUP($A52,'ADR Raw Data'!$B$6:$BE$43,'ADR Raw Data'!H$1,FALSE)</f>
        <v>89.476686070686</v>
      </c>
      <c r="Z52" s="50">
        <f>VLOOKUP($A52,'ADR Raw Data'!$B$6:$BE$43,'ADR Raw Data'!I$1,FALSE)</f>
        <v>89.416720688275305</v>
      </c>
      <c r="AA52" s="50">
        <f>VLOOKUP($A52,'ADR Raw Data'!$B$6:$BE$43,'ADR Raw Data'!J$1,FALSE)</f>
        <v>88.778755609955098</v>
      </c>
      <c r="AB52" s="50">
        <f>VLOOKUP($A52,'ADR Raw Data'!$B$6:$BE$43,'ADR Raw Data'!K$1,FALSE)</f>
        <v>89.0694475974271</v>
      </c>
      <c r="AC52" s="51">
        <f>VLOOKUP($A52,'ADR Raw Data'!$B$6:$BE$43,'ADR Raw Data'!L$1,FALSE)</f>
        <v>88.838283261802502</v>
      </c>
      <c r="AD52" s="50">
        <f>VLOOKUP($A52,'ADR Raw Data'!$B$6:$BE$43,'ADR Raw Data'!N$1,FALSE)</f>
        <v>101.038234390992</v>
      </c>
      <c r="AE52" s="50">
        <f>VLOOKUP($A52,'ADR Raw Data'!$B$6:$BE$43,'ADR Raw Data'!O$1,FALSE)</f>
        <v>102.836024791985</v>
      </c>
      <c r="AF52" s="51">
        <f>VLOOKUP($A52,'ADR Raw Data'!$B$6:$BE$43,'ADR Raw Data'!P$1,FALSE)</f>
        <v>101.93919496213</v>
      </c>
      <c r="AG52" s="52">
        <f>VLOOKUP($A52,'ADR Raw Data'!$B$6:$BE$43,'ADR Raw Data'!R$1,FALSE)</f>
        <v>93.201417072894202</v>
      </c>
      <c r="AI52" s="129">
        <f>(VLOOKUP($A52,'ADR Raw Data'!$B$6:$BE$43,'ADR Raw Data'!T$1,FALSE))/100</f>
        <v>-9.0460015940752394E-4</v>
      </c>
      <c r="AJ52" s="119">
        <f>(VLOOKUP($A52,'ADR Raw Data'!$B$6:$BE$43,'ADR Raw Data'!U$1,FALSE))/100</f>
        <v>1.27114678799428E-2</v>
      </c>
      <c r="AK52" s="119">
        <f>(VLOOKUP($A52,'ADR Raw Data'!$B$6:$BE$43,'ADR Raw Data'!V$1,FALSE))/100</f>
        <v>-4.2163555529935596E-3</v>
      </c>
      <c r="AL52" s="119">
        <f>(VLOOKUP($A52,'ADR Raw Data'!$B$6:$BE$43,'ADR Raw Data'!W$1,FALSE))/100</f>
        <v>-2.4316640858710898E-2</v>
      </c>
      <c r="AM52" s="119">
        <f>(VLOOKUP($A52,'ADR Raw Data'!$B$6:$BE$43,'ADR Raw Data'!X$1,FALSE))/100</f>
        <v>9.0553848306130294E-3</v>
      </c>
      <c r="AN52" s="130">
        <f>(VLOOKUP($A52,'ADR Raw Data'!$B$6:$BE$43,'ADR Raw Data'!Y$1,FALSE))/100</f>
        <v>-1.7906497316980499E-3</v>
      </c>
      <c r="AO52" s="119">
        <f>(VLOOKUP($A52,'ADR Raw Data'!$B$6:$BE$43,'ADR Raw Data'!AA$1,FALSE))/100</f>
        <v>4.2369401146162299E-2</v>
      </c>
      <c r="AP52" s="119">
        <f>(VLOOKUP($A52,'ADR Raw Data'!$B$6:$BE$43,'ADR Raw Data'!AB$1,FALSE))/100</f>
        <v>3.0398525161769802E-2</v>
      </c>
      <c r="AQ52" s="130">
        <f>(VLOOKUP($A52,'ADR Raw Data'!$B$6:$BE$43,'ADR Raw Data'!AC$1,FALSE))/100</f>
        <v>3.6130304841811303E-2</v>
      </c>
      <c r="AR52" s="131">
        <f>(VLOOKUP($A52,'ADR Raw Data'!$B$6:$BE$43,'ADR Raw Data'!AE$1,FALSE))/100</f>
        <v>1.3232313253671499E-2</v>
      </c>
      <c r="AS52" s="40"/>
      <c r="AT52" s="49">
        <f>VLOOKUP($A52,'RevPAR Raw Data'!$B$6:$BE$43,'RevPAR Raw Data'!G$1,FALSE)</f>
        <v>25.9327592608218</v>
      </c>
      <c r="AU52" s="50">
        <f>VLOOKUP($A52,'RevPAR Raw Data'!$B$6:$BE$43,'RevPAR Raw Data'!H$1,FALSE)</f>
        <v>36.316164036790099</v>
      </c>
      <c r="AV52" s="50">
        <f>VLOOKUP($A52,'RevPAR Raw Data'!$B$6:$BE$43,'RevPAR Raw Data'!I$1,FALSE)</f>
        <v>37.710300396591002</v>
      </c>
      <c r="AW52" s="50">
        <f>VLOOKUP($A52,'RevPAR Raw Data'!$B$6:$BE$43,'RevPAR Raw Data'!J$1,FALSE)</f>
        <v>36.722087587545303</v>
      </c>
      <c r="AX52" s="50">
        <f>VLOOKUP($A52,'RevPAR Raw Data'!$B$6:$BE$43,'RevPAR Raw Data'!K$1,FALSE)</f>
        <v>39.7283857902286</v>
      </c>
      <c r="AY52" s="51">
        <f>VLOOKUP($A52,'RevPAR Raw Data'!$B$6:$BE$43,'RevPAR Raw Data'!L$1,FALSE)</f>
        <v>35.281939414395403</v>
      </c>
      <c r="AZ52" s="50">
        <f>VLOOKUP($A52,'RevPAR Raw Data'!$B$6:$BE$43,'RevPAR Raw Data'!N$1,FALSE)</f>
        <v>49.977734368407702</v>
      </c>
      <c r="BA52" s="50">
        <f>VLOOKUP($A52,'RevPAR Raw Data'!$B$6:$BE$43,'RevPAR Raw Data'!O$1,FALSE)</f>
        <v>51.101286811239497</v>
      </c>
      <c r="BB52" s="51">
        <f>VLOOKUP($A52,'RevPAR Raw Data'!$B$6:$BE$43,'RevPAR Raw Data'!P$1,FALSE)</f>
        <v>50.5395105898236</v>
      </c>
      <c r="BC52" s="52">
        <f>VLOOKUP($A52,'RevPAR Raw Data'!$B$6:$BE$43,'RevPAR Raw Data'!R$1,FALSE)</f>
        <v>39.641245464517702</v>
      </c>
      <c r="BE52" s="129">
        <f>(VLOOKUP($A52,'RevPAR Raw Data'!$B$6:$BE$43,'RevPAR Raw Data'!T$1,FALSE))/100</f>
        <v>2.87104909277635E-2</v>
      </c>
      <c r="BF52" s="119">
        <f>(VLOOKUP($A52,'RevPAR Raw Data'!$B$6:$BE$43,'RevPAR Raw Data'!U$1,FALSE))/100</f>
        <v>3.8862775121549099E-2</v>
      </c>
      <c r="BG52" s="119">
        <f>(VLOOKUP($A52,'RevPAR Raw Data'!$B$6:$BE$43,'RevPAR Raw Data'!V$1,FALSE))/100</f>
        <v>-1.1763624822002501E-2</v>
      </c>
      <c r="BH52" s="119">
        <f>(VLOOKUP($A52,'RevPAR Raw Data'!$B$6:$BE$43,'RevPAR Raw Data'!W$1,FALSE))/100</f>
        <v>1.78308694074669E-2</v>
      </c>
      <c r="BI52" s="119">
        <f>(VLOOKUP($A52,'RevPAR Raw Data'!$B$6:$BE$43,'RevPAR Raw Data'!X$1,FALSE))/100</f>
        <v>0.14296088633519399</v>
      </c>
      <c r="BJ52" s="130">
        <f>(VLOOKUP($A52,'RevPAR Raw Data'!$B$6:$BE$43,'RevPAR Raw Data'!Y$1,FALSE))/100</f>
        <v>4.2833889046529502E-2</v>
      </c>
      <c r="BK52" s="119">
        <f>(VLOOKUP($A52,'RevPAR Raw Data'!$B$6:$BE$43,'RevPAR Raw Data'!AA$1,FALSE))/100</f>
        <v>0.17719523284974098</v>
      </c>
      <c r="BL52" s="119">
        <f>(VLOOKUP($A52,'RevPAR Raw Data'!$B$6:$BE$43,'RevPAR Raw Data'!AB$1,FALSE))/100</f>
        <v>0.140425357381116</v>
      </c>
      <c r="BM52" s="130">
        <f>(VLOOKUP($A52,'RevPAR Raw Data'!$B$6:$BE$43,'RevPAR Raw Data'!AC$1,FALSE))/100</f>
        <v>0.15831433966194899</v>
      </c>
      <c r="BN52" s="131">
        <f>(VLOOKUP($A52,'RevPAR Raw Data'!$B$6:$BE$43,'RevPAR Raw Data'!AE$1,FALSE))/100</f>
        <v>8.2132591481654901E-2</v>
      </c>
    </row>
    <row r="53" spans="1:66" x14ac:dyDescent="0.25">
      <c r="A53" s="59" t="s">
        <v>83</v>
      </c>
      <c r="B53" s="118">
        <f>(VLOOKUP($A53,'Occupancy Raw Data'!$B$8:$BE$45,'Occupancy Raw Data'!G$3,FALSE))/100</f>
        <v>0.37153009105041002</v>
      </c>
      <c r="C53" s="115">
        <f>(VLOOKUP($A53,'Occupancy Raw Data'!$B$8:$BE$45,'Occupancy Raw Data'!H$3,FALSE))/100</f>
        <v>0.54941150344214895</v>
      </c>
      <c r="D53" s="115">
        <f>(VLOOKUP($A53,'Occupancy Raw Data'!$B$8:$BE$45,'Occupancy Raw Data'!I$3,FALSE))/100</f>
        <v>0.60248723073506494</v>
      </c>
      <c r="E53" s="115">
        <f>(VLOOKUP($A53,'Occupancy Raw Data'!$B$8:$BE$45,'Occupancy Raw Data'!J$3,FALSE))/100</f>
        <v>0.59671330224294894</v>
      </c>
      <c r="F53" s="115">
        <f>(VLOOKUP($A53,'Occupancy Raw Data'!$B$8:$BE$45,'Occupancy Raw Data'!K$3,FALSE))/100</f>
        <v>0.52431712191872004</v>
      </c>
      <c r="G53" s="116">
        <f>(VLOOKUP($A53,'Occupancy Raw Data'!$B$8:$BE$45,'Occupancy Raw Data'!L$3,FALSE))/100</f>
        <v>0.52889184987785898</v>
      </c>
      <c r="H53" s="119">
        <f>(VLOOKUP($A53,'Occupancy Raw Data'!$B$8:$BE$45,'Occupancy Raw Data'!N$3,FALSE))/100</f>
        <v>0.500555185431934</v>
      </c>
      <c r="I53" s="119">
        <f>(VLOOKUP($A53,'Occupancy Raw Data'!$B$8:$BE$45,'Occupancy Raw Data'!O$3,FALSE))/100</f>
        <v>0.48922940262047498</v>
      </c>
      <c r="J53" s="116">
        <f>(VLOOKUP($A53,'Occupancy Raw Data'!$B$8:$BE$45,'Occupancy Raw Data'!P$3,FALSE))/100</f>
        <v>0.49489229402620405</v>
      </c>
      <c r="K53" s="117">
        <f>(VLOOKUP($A53,'Occupancy Raw Data'!$B$8:$BE$45,'Occupancy Raw Data'!R$3,FALSE))/100</f>
        <v>0.51917769106309997</v>
      </c>
      <c r="M53" s="129">
        <f>(VLOOKUP($A53,'Occupancy Raw Data'!$B$8:$BE$45,'Occupancy Raw Data'!T$3,FALSE))/100</f>
        <v>-6.6793521300265196E-2</v>
      </c>
      <c r="N53" s="119">
        <f>(VLOOKUP($A53,'Occupancy Raw Data'!$B$8:$BE$45,'Occupancy Raw Data'!U$3,FALSE))/100</f>
        <v>-7.0033921665007904E-3</v>
      </c>
      <c r="O53" s="119">
        <f>(VLOOKUP($A53,'Occupancy Raw Data'!$B$8:$BE$45,'Occupancy Raw Data'!V$3,FALSE))/100</f>
        <v>1.44646651902684E-2</v>
      </c>
      <c r="P53" s="119">
        <f>(VLOOKUP($A53,'Occupancy Raw Data'!$B$8:$BE$45,'Occupancy Raw Data'!W$3,FALSE))/100</f>
        <v>1.55807700978679E-2</v>
      </c>
      <c r="Q53" s="119">
        <f>(VLOOKUP($A53,'Occupancy Raw Data'!$B$8:$BE$45,'Occupancy Raw Data'!X$3,FALSE))/100</f>
        <v>1.85093202798681E-2</v>
      </c>
      <c r="R53" s="130">
        <f>(VLOOKUP($A53,'Occupancy Raw Data'!$B$8:$BE$45,'Occupancy Raw Data'!Y$3,FALSE))/100</f>
        <v>-1.2060996189022901E-3</v>
      </c>
      <c r="S53" s="119">
        <f>(VLOOKUP($A53,'Occupancy Raw Data'!$B$8:$BE$45,'Occupancy Raw Data'!AA$3,FALSE))/100</f>
        <v>9.2960066601763106E-2</v>
      </c>
      <c r="T53" s="119">
        <f>(VLOOKUP($A53,'Occupancy Raw Data'!$B$8:$BE$45,'Occupancy Raw Data'!AB$3,FALSE))/100</f>
        <v>6.3867919940390191E-2</v>
      </c>
      <c r="U53" s="130">
        <f>(VLOOKUP($A53,'Occupancy Raw Data'!$B$8:$BE$45,'Occupancy Raw Data'!AC$3,FALSE))/100</f>
        <v>7.8384231484210795E-2</v>
      </c>
      <c r="V53" s="131">
        <f>(VLOOKUP($A53,'Occupancy Raw Data'!$B$8:$BE$45,'Occupancy Raw Data'!AE$3,FALSE))/100</f>
        <v>1.9282292942370501E-2</v>
      </c>
      <c r="X53" s="49">
        <f>VLOOKUP($A53,'ADR Raw Data'!$B$6:$BE$43,'ADR Raw Data'!G$1,FALSE)</f>
        <v>93.589360430364593</v>
      </c>
      <c r="Y53" s="50">
        <f>VLOOKUP($A53,'ADR Raw Data'!$B$6:$BE$43,'ADR Raw Data'!H$1,FALSE)</f>
        <v>106.426139854486</v>
      </c>
      <c r="Z53" s="50">
        <f>VLOOKUP($A53,'ADR Raw Data'!$B$6:$BE$43,'ADR Raw Data'!I$1,FALSE)</f>
        <v>109.94791743457399</v>
      </c>
      <c r="AA53" s="50">
        <f>VLOOKUP($A53,'ADR Raw Data'!$B$6:$BE$43,'ADR Raw Data'!J$1,FALSE)</f>
        <v>108.175098622999</v>
      </c>
      <c r="AB53" s="50">
        <f>VLOOKUP($A53,'ADR Raw Data'!$B$6:$BE$43,'ADR Raw Data'!K$1,FALSE)</f>
        <v>101.006886912325</v>
      </c>
      <c r="AC53" s="51">
        <f>VLOOKUP($A53,'ADR Raw Data'!$B$6:$BE$43,'ADR Raw Data'!L$1,FALSE)</f>
        <v>104.745189788377</v>
      </c>
      <c r="AD53" s="50">
        <f>VLOOKUP($A53,'ADR Raw Data'!$B$6:$BE$43,'ADR Raw Data'!N$1,FALSE)</f>
        <v>103.98558562555399</v>
      </c>
      <c r="AE53" s="50">
        <f>VLOOKUP($A53,'ADR Raw Data'!$B$6:$BE$43,'ADR Raw Data'!O$1,FALSE)</f>
        <v>100.753286427598</v>
      </c>
      <c r="AF53" s="51">
        <f>VLOOKUP($A53,'ADR Raw Data'!$B$6:$BE$43,'ADR Raw Data'!P$1,FALSE)</f>
        <v>102.387929100291</v>
      </c>
      <c r="AG53" s="52">
        <f>VLOOKUP($A53,'ADR Raw Data'!$B$6:$BE$43,'ADR Raw Data'!R$1,FALSE)</f>
        <v>104.10319095630901</v>
      </c>
      <c r="AI53" s="129">
        <f>(VLOOKUP($A53,'ADR Raw Data'!$B$6:$BE$43,'ADR Raw Data'!T$1,FALSE))/100</f>
        <v>8.3572734146883203E-3</v>
      </c>
      <c r="AJ53" s="119">
        <f>(VLOOKUP($A53,'ADR Raw Data'!$B$6:$BE$43,'ADR Raw Data'!U$1,FALSE))/100</f>
        <v>4.6454621253203099E-2</v>
      </c>
      <c r="AK53" s="119">
        <f>(VLOOKUP($A53,'ADR Raw Data'!$B$6:$BE$43,'ADR Raw Data'!V$1,FALSE))/100</f>
        <v>6.4109479109695805E-2</v>
      </c>
      <c r="AL53" s="119">
        <f>(VLOOKUP($A53,'ADR Raw Data'!$B$6:$BE$43,'ADR Raw Data'!W$1,FALSE))/100</f>
        <v>3.1075067824597097E-2</v>
      </c>
      <c r="AM53" s="119">
        <f>(VLOOKUP($A53,'ADR Raw Data'!$B$6:$BE$43,'ADR Raw Data'!X$1,FALSE))/100</f>
        <v>2.6002553095331102E-2</v>
      </c>
      <c r="AN53" s="130">
        <f>(VLOOKUP($A53,'ADR Raw Data'!$B$6:$BE$43,'ADR Raw Data'!Y$1,FALSE))/100</f>
        <v>3.9042671928327E-2</v>
      </c>
      <c r="AO53" s="119">
        <f>(VLOOKUP($A53,'ADR Raw Data'!$B$6:$BE$43,'ADR Raw Data'!AA$1,FALSE))/100</f>
        <v>7.7256878871806198E-2</v>
      </c>
      <c r="AP53" s="119">
        <f>(VLOOKUP($A53,'ADR Raw Data'!$B$6:$BE$43,'ADR Raw Data'!AB$1,FALSE))/100</f>
        <v>4.4489007392368093E-2</v>
      </c>
      <c r="AQ53" s="130">
        <f>(VLOOKUP($A53,'ADR Raw Data'!$B$6:$BE$43,'ADR Raw Data'!AC$1,FALSE))/100</f>
        <v>6.1070968207931203E-2</v>
      </c>
      <c r="AR53" s="131">
        <f>(VLOOKUP($A53,'ADR Raw Data'!$B$6:$BE$43,'ADR Raw Data'!AE$1,FALSE))/100</f>
        <v>4.4178124326270302E-2</v>
      </c>
      <c r="AS53" s="40"/>
      <c r="AT53" s="49">
        <f>VLOOKUP($A53,'RevPAR Raw Data'!$B$6:$BE$43,'RevPAR Raw Data'!G$1,FALSE)</f>
        <v>34.771263602043</v>
      </c>
      <c r="AU53" s="50">
        <f>VLOOKUP($A53,'RevPAR Raw Data'!$B$6:$BE$43,'RevPAR Raw Data'!H$1,FALSE)</f>
        <v>58.471745502997997</v>
      </c>
      <c r="AV53" s="50">
        <f>VLOOKUP($A53,'RevPAR Raw Data'!$B$6:$BE$43,'RevPAR Raw Data'!I$1,FALSE)</f>
        <v>66.242216300244195</v>
      </c>
      <c r="AW53" s="50">
        <f>VLOOKUP($A53,'RevPAR Raw Data'!$B$6:$BE$43,'RevPAR Raw Data'!J$1,FALSE)</f>
        <v>64.549520319786794</v>
      </c>
      <c r="AX53" s="50">
        <f>VLOOKUP($A53,'RevPAR Raw Data'!$B$6:$BE$43,'RevPAR Raw Data'!K$1,FALSE)</f>
        <v>52.959640239840098</v>
      </c>
      <c r="AY53" s="51">
        <f>VLOOKUP($A53,'RevPAR Raw Data'!$B$6:$BE$43,'RevPAR Raw Data'!L$1,FALSE)</f>
        <v>55.398877192982397</v>
      </c>
      <c r="AZ53" s="50">
        <f>VLOOKUP($A53,'RevPAR Raw Data'!$B$6:$BE$43,'RevPAR Raw Data'!N$1,FALSE)</f>
        <v>52.050524095047699</v>
      </c>
      <c r="BA53" s="50">
        <f>VLOOKUP($A53,'RevPAR Raw Data'!$B$6:$BE$43,'RevPAR Raw Data'!O$1,FALSE)</f>
        <v>49.291470131023701</v>
      </c>
      <c r="BB53" s="51">
        <f>VLOOKUP($A53,'RevPAR Raw Data'!$B$6:$BE$43,'RevPAR Raw Data'!P$1,FALSE)</f>
        <v>50.670997113035703</v>
      </c>
      <c r="BC53" s="52">
        <f>VLOOKUP($A53,'RevPAR Raw Data'!$B$6:$BE$43,'RevPAR Raw Data'!R$1,FALSE)</f>
        <v>54.0480543129976</v>
      </c>
      <c r="BE53" s="129">
        <f>(VLOOKUP($A53,'RevPAR Raw Data'!$B$6:$BE$43,'RevPAR Raw Data'!T$1,FALSE))/100</f>
        <v>-5.8994459605412997E-2</v>
      </c>
      <c r="BF53" s="119">
        <f>(VLOOKUP($A53,'RevPAR Raw Data'!$B$6:$BE$43,'RevPAR Raw Data'!U$1,FALSE))/100</f>
        <v>3.9125889156119899E-2</v>
      </c>
      <c r="BG53" s="119">
        <f>(VLOOKUP($A53,'RevPAR Raw Data'!$B$6:$BE$43,'RevPAR Raw Data'!V$1,FALSE))/100</f>
        <v>7.9501466450808397E-2</v>
      </c>
      <c r="BH53" s="119">
        <f>(VLOOKUP($A53,'RevPAR Raw Data'!$B$6:$BE$43,'RevPAR Raw Data'!W$1,FALSE))/100</f>
        <v>4.7140011410015698E-2</v>
      </c>
      <c r="BI53" s="119">
        <f>(VLOOKUP($A53,'RevPAR Raw Data'!$B$6:$BE$43,'RevPAR Raw Data'!X$1,FALSE))/100</f>
        <v>4.4993162958535005E-2</v>
      </c>
      <c r="BJ53" s="130">
        <f>(VLOOKUP($A53,'RevPAR Raw Data'!$B$6:$BE$43,'RevPAR Raw Data'!Y$1,FALSE))/100</f>
        <v>3.7789482957691099E-2</v>
      </c>
      <c r="BK53" s="119">
        <f>(VLOOKUP($A53,'RevPAR Raw Data'!$B$6:$BE$43,'RevPAR Raw Data'!AA$1,FALSE))/100</f>
        <v>0.17739875007893599</v>
      </c>
      <c r="BL53" s="119">
        <f>(VLOOKUP($A53,'RevPAR Raw Data'!$B$6:$BE$43,'RevPAR Raw Data'!AB$1,FALSE))/100</f>
        <v>0.11119834769512099</v>
      </c>
      <c r="BM53" s="130">
        <f>(VLOOKUP($A53,'RevPAR Raw Data'!$B$6:$BE$43,'RevPAR Raw Data'!AC$1,FALSE))/100</f>
        <v>0.144242200601117</v>
      </c>
      <c r="BN53" s="131">
        <f>(VLOOKUP($A53,'RevPAR Raw Data'!$B$6:$BE$43,'RevPAR Raw Data'!AE$1,FALSE))/100</f>
        <v>6.4312272803544401E-2</v>
      </c>
    </row>
    <row r="54" spans="1:66" x14ac:dyDescent="0.25">
      <c r="A54" s="62" t="s">
        <v>84</v>
      </c>
      <c r="B54" s="118">
        <f>(VLOOKUP($A54,'Occupancy Raw Data'!$B$8:$BE$45,'Occupancy Raw Data'!G$3,FALSE))/100</f>
        <v>0.33894285068895402</v>
      </c>
      <c r="C54" s="115">
        <f>(VLOOKUP($A54,'Occupancy Raw Data'!$B$8:$BE$45,'Occupancy Raw Data'!H$3,FALSE))/100</f>
        <v>0.42636096679466901</v>
      </c>
      <c r="D54" s="115">
        <f>(VLOOKUP($A54,'Occupancy Raw Data'!$B$8:$BE$45,'Occupancy Raw Data'!I$3,FALSE))/100</f>
        <v>0.45967924102100705</v>
      </c>
      <c r="E54" s="115">
        <f>(VLOOKUP($A54,'Occupancy Raw Data'!$B$8:$BE$45,'Occupancy Raw Data'!J$3,FALSE))/100</f>
        <v>0.47831488592726401</v>
      </c>
      <c r="F54" s="115">
        <f>(VLOOKUP($A54,'Occupancy Raw Data'!$B$8:$BE$45,'Occupancy Raw Data'!K$3,FALSE))/100</f>
        <v>0.44646487463293399</v>
      </c>
      <c r="G54" s="116">
        <f>(VLOOKUP($A54,'Occupancy Raw Data'!$B$8:$BE$45,'Occupancy Raw Data'!L$3,FALSE))/100</f>
        <v>0.42995256381296498</v>
      </c>
      <c r="H54" s="119">
        <f>(VLOOKUP($A54,'Occupancy Raw Data'!$B$8:$BE$45,'Occupancy Raw Data'!N$3,FALSE))/100</f>
        <v>0.48757623672916095</v>
      </c>
      <c r="I54" s="119">
        <f>(VLOOKUP($A54,'Occupancy Raw Data'!$B$8:$BE$45,'Occupancy Raw Data'!O$3,FALSE))/100</f>
        <v>0.43697763722611199</v>
      </c>
      <c r="J54" s="116">
        <f>(VLOOKUP($A54,'Occupancy Raw Data'!$B$8:$BE$45,'Occupancy Raw Data'!P$3,FALSE))/100</f>
        <v>0.462276936977637</v>
      </c>
      <c r="K54" s="117">
        <f>(VLOOKUP($A54,'Occupancy Raw Data'!$B$8:$BE$45,'Occupancy Raw Data'!R$3,FALSE))/100</f>
        <v>0.43918809900287104</v>
      </c>
      <c r="M54" s="129">
        <f>(VLOOKUP($A54,'Occupancy Raw Data'!$B$8:$BE$45,'Occupancy Raw Data'!T$3,FALSE))/100</f>
        <v>0.11368736001179199</v>
      </c>
      <c r="N54" s="119">
        <f>(VLOOKUP($A54,'Occupancy Raw Data'!$B$8:$BE$45,'Occupancy Raw Data'!U$3,FALSE))/100</f>
        <v>-9.2289964787216801E-3</v>
      </c>
      <c r="O54" s="119">
        <f>(VLOOKUP($A54,'Occupancy Raw Data'!$B$8:$BE$45,'Occupancy Raw Data'!V$3,FALSE))/100</f>
        <v>5.5625554447669198E-3</v>
      </c>
      <c r="P54" s="119">
        <f>(VLOOKUP($A54,'Occupancy Raw Data'!$B$8:$BE$45,'Occupancy Raw Data'!W$3,FALSE))/100</f>
        <v>-1.6451111309564399E-2</v>
      </c>
      <c r="Q54" s="119">
        <f>(VLOOKUP($A54,'Occupancy Raw Data'!$B$8:$BE$45,'Occupancy Raw Data'!X$3,FALSE))/100</f>
        <v>-2.6836622313302902E-2</v>
      </c>
      <c r="R54" s="130">
        <f>(VLOOKUP($A54,'Occupancy Raw Data'!$B$8:$BE$45,'Occupancy Raw Data'!Y$3,FALSE))/100</f>
        <v>6.0375570652478408E-3</v>
      </c>
      <c r="S54" s="119">
        <f>(VLOOKUP($A54,'Occupancy Raw Data'!$B$8:$BE$45,'Occupancy Raw Data'!AA$3,FALSE))/100</f>
        <v>5.5996607877973996E-2</v>
      </c>
      <c r="T54" s="119">
        <f>(VLOOKUP($A54,'Occupancy Raw Data'!$B$8:$BE$45,'Occupancy Raw Data'!AB$3,FALSE))/100</f>
        <v>7.9908350603574901E-2</v>
      </c>
      <c r="U54" s="130">
        <f>(VLOOKUP($A54,'Occupancy Raw Data'!$B$8:$BE$45,'Occupancy Raw Data'!AC$3,FALSE))/100</f>
        <v>6.71647983039311E-2</v>
      </c>
      <c r="V54" s="131">
        <f>(VLOOKUP($A54,'Occupancy Raw Data'!$B$8:$BE$45,'Occupancy Raw Data'!AE$3,FALSE))/100</f>
        <v>2.36744952002583E-2</v>
      </c>
      <c r="X54" s="49">
        <f>VLOOKUP($A54,'ADR Raw Data'!$B$6:$BE$43,'ADR Raw Data'!G$1,FALSE)</f>
        <v>91.626074641786005</v>
      </c>
      <c r="Y54" s="50">
        <f>VLOOKUP($A54,'ADR Raw Data'!$B$6:$BE$43,'ADR Raw Data'!H$1,FALSE)</f>
        <v>94.327856953642296</v>
      </c>
      <c r="Z54" s="50">
        <f>VLOOKUP($A54,'ADR Raw Data'!$B$6:$BE$43,'ADR Raw Data'!I$1,FALSE)</f>
        <v>96.729597051596997</v>
      </c>
      <c r="AA54" s="50">
        <f>VLOOKUP($A54,'ADR Raw Data'!$B$6:$BE$43,'ADR Raw Data'!J$1,FALSE)</f>
        <v>97.768311688311599</v>
      </c>
      <c r="AB54" s="50">
        <f>VLOOKUP($A54,'ADR Raw Data'!$B$6:$BE$43,'ADR Raw Data'!K$1,FALSE)</f>
        <v>98.398509992410794</v>
      </c>
      <c r="AC54" s="51">
        <f>VLOOKUP($A54,'ADR Raw Data'!$B$6:$BE$43,'ADR Raw Data'!L$1,FALSE)</f>
        <v>96.026325522748706</v>
      </c>
      <c r="AD54" s="50">
        <f>VLOOKUP($A54,'ADR Raw Data'!$B$6:$BE$43,'ADR Raw Data'!N$1,FALSE)</f>
        <v>110.648309010887</v>
      </c>
      <c r="AE54" s="50">
        <f>VLOOKUP($A54,'ADR Raw Data'!$B$6:$BE$43,'ADR Raw Data'!O$1,FALSE)</f>
        <v>111.11786249676901</v>
      </c>
      <c r="AF54" s="51">
        <f>VLOOKUP($A54,'ADR Raw Data'!$B$6:$BE$43,'ADR Raw Data'!P$1,FALSE)</f>
        <v>110.870236989982</v>
      </c>
      <c r="AG54" s="52">
        <f>VLOOKUP($A54,'ADR Raw Data'!$B$6:$BE$43,'ADR Raw Data'!R$1,FALSE)</f>
        <v>100.49040558412899</v>
      </c>
      <c r="AI54" s="129">
        <f>(VLOOKUP($A54,'ADR Raw Data'!$B$6:$BE$43,'ADR Raw Data'!T$1,FALSE))/100</f>
        <v>1.58331998588443E-2</v>
      </c>
      <c r="AJ54" s="119">
        <f>(VLOOKUP($A54,'ADR Raw Data'!$B$6:$BE$43,'ADR Raw Data'!U$1,FALSE))/100</f>
        <v>1.3692386749359799E-2</v>
      </c>
      <c r="AK54" s="119">
        <f>(VLOOKUP($A54,'ADR Raw Data'!$B$6:$BE$43,'ADR Raw Data'!V$1,FALSE))/100</f>
        <v>5.5039497043277701E-2</v>
      </c>
      <c r="AL54" s="119">
        <f>(VLOOKUP($A54,'ADR Raw Data'!$B$6:$BE$43,'ADR Raw Data'!W$1,FALSE))/100</f>
        <v>2.0173286829651502E-2</v>
      </c>
      <c r="AM54" s="119">
        <f>(VLOOKUP($A54,'ADR Raw Data'!$B$6:$BE$43,'ADR Raw Data'!X$1,FALSE))/100</f>
        <v>-7.3451837619353299E-3</v>
      </c>
      <c r="AN54" s="130">
        <f>(VLOOKUP($A54,'ADR Raw Data'!$B$6:$BE$43,'ADR Raw Data'!Y$1,FALSE))/100</f>
        <v>1.8423308163649701E-2</v>
      </c>
      <c r="AO54" s="119">
        <f>(VLOOKUP($A54,'ADR Raw Data'!$B$6:$BE$43,'ADR Raw Data'!AA$1,FALSE))/100</f>
        <v>2.2392670100761401E-3</v>
      </c>
      <c r="AP54" s="119">
        <f>(VLOOKUP($A54,'ADR Raw Data'!$B$6:$BE$43,'ADR Raw Data'!AB$1,FALSE))/100</f>
        <v>6.6755326563286796E-2</v>
      </c>
      <c r="AQ54" s="130">
        <f>(VLOOKUP($A54,'ADR Raw Data'!$B$6:$BE$43,'ADR Raw Data'!AC$1,FALSE))/100</f>
        <v>3.14646392773959E-2</v>
      </c>
      <c r="AR54" s="131">
        <f>(VLOOKUP($A54,'ADR Raw Data'!$B$6:$BE$43,'ADR Raw Data'!AE$1,FALSE))/100</f>
        <v>2.4431029879791798E-2</v>
      </c>
      <c r="AS54" s="40"/>
      <c r="AT54" s="49">
        <f>VLOOKUP($A54,'RevPAR Raw Data'!$B$6:$BE$43,'RevPAR Raw Data'!G$1,FALSE)</f>
        <v>31.0560029365258</v>
      </c>
      <c r="AU54" s="50">
        <f>VLOOKUP($A54,'RevPAR Raw Data'!$B$6:$BE$43,'RevPAR Raw Data'!H$1,FALSE)</f>
        <v>40.217716286424199</v>
      </c>
      <c r="AV54" s="50">
        <f>VLOOKUP($A54,'RevPAR Raw Data'!$B$6:$BE$43,'RevPAR Raw Data'!I$1,FALSE)</f>
        <v>44.464587756946003</v>
      </c>
      <c r="AW54" s="50">
        <f>VLOOKUP($A54,'RevPAR Raw Data'!$B$6:$BE$43,'RevPAR Raw Data'!J$1,FALSE)</f>
        <v>46.764038852496</v>
      </c>
      <c r="AX54" s="50">
        <f>VLOOKUP($A54,'RevPAR Raw Data'!$B$6:$BE$43,'RevPAR Raw Data'!K$1,FALSE)</f>
        <v>43.931478427829198</v>
      </c>
      <c r="AY54" s="51">
        <f>VLOOKUP($A54,'RevPAR Raw Data'!$B$6:$BE$43,'RevPAR Raw Data'!L$1,FALSE)</f>
        <v>41.2867648520442</v>
      </c>
      <c r="AZ54" s="50">
        <f>VLOOKUP($A54,'RevPAR Raw Data'!$B$6:$BE$43,'RevPAR Raw Data'!N$1,FALSE)</f>
        <v>53.949486107973698</v>
      </c>
      <c r="BA54" s="50">
        <f>VLOOKUP($A54,'RevPAR Raw Data'!$B$6:$BE$43,'RevPAR Raw Data'!O$1,FALSE)</f>
        <v>48.556021007454198</v>
      </c>
      <c r="BB54" s="51">
        <f>VLOOKUP($A54,'RevPAR Raw Data'!$B$6:$BE$43,'RevPAR Raw Data'!P$1,FALSE)</f>
        <v>51.252753557714001</v>
      </c>
      <c r="BC54" s="52">
        <f>VLOOKUP($A54,'RevPAR Raw Data'!$B$6:$BE$43,'RevPAR Raw Data'!R$1,FALSE)</f>
        <v>44.134190196521303</v>
      </c>
      <c r="BE54" s="129">
        <f>(VLOOKUP($A54,'RevPAR Raw Data'!$B$6:$BE$43,'RevPAR Raw Data'!T$1,FALSE))/100</f>
        <v>0.131320594563127</v>
      </c>
      <c r="BF54" s="119">
        <f>(VLOOKUP($A54,'RevPAR Raw Data'!$B$6:$BE$43,'RevPAR Raw Data'!U$1,FALSE))/100</f>
        <v>4.3370232815430395E-3</v>
      </c>
      <c r="BG54" s="119">
        <f>(VLOOKUP($A54,'RevPAR Raw Data'!$B$6:$BE$43,'RevPAR Raw Data'!V$1,FALSE))/100</f>
        <v>6.0908212741999999E-2</v>
      </c>
      <c r="BH54" s="119">
        <f>(VLOOKUP($A54,'RevPAR Raw Data'!$B$6:$BE$43,'RevPAR Raw Data'!W$1,FALSE))/100</f>
        <v>3.3903025329727198E-3</v>
      </c>
      <c r="BI54" s="119">
        <f>(VLOOKUP($A54,'RevPAR Raw Data'!$B$6:$BE$43,'RevPAR Raw Data'!X$1,FALSE))/100</f>
        <v>-3.39846861527974E-2</v>
      </c>
      <c r="BJ54" s="130">
        <f>(VLOOKUP($A54,'RevPAR Raw Data'!$B$6:$BE$43,'RevPAR Raw Data'!Y$1,FALSE))/100</f>
        <v>2.4572097003266201E-2</v>
      </c>
      <c r="BK54" s="119">
        <f>(VLOOKUP($A54,'RevPAR Raw Data'!$B$6:$BE$43,'RevPAR Raw Data'!AA$1,FALSE))/100</f>
        <v>5.8361266244747398E-2</v>
      </c>
      <c r="BL54" s="119">
        <f>(VLOOKUP($A54,'RevPAR Raw Data'!$B$6:$BE$43,'RevPAR Raw Data'!AB$1,FALSE))/100</f>
        <v>0.15199798520653698</v>
      </c>
      <c r="BM54" s="130">
        <f>(VLOOKUP($A54,'RevPAR Raw Data'!$B$6:$BE$43,'RevPAR Raw Data'!AC$1,FALSE))/100</f>
        <v>0.10074275373209901</v>
      </c>
      <c r="BN54" s="131">
        <f>(VLOOKUP($A54,'RevPAR Raw Data'!$B$6:$BE$43,'RevPAR Raw Data'!AE$1,FALSE))/100</f>
        <v>4.8683917379676603E-2</v>
      </c>
    </row>
    <row r="55" spans="1:66" x14ac:dyDescent="0.25">
      <c r="A55" s="59" t="s">
        <v>85</v>
      </c>
      <c r="B55" s="118">
        <f>(VLOOKUP($A55,'Occupancy Raw Data'!$B$8:$BE$45,'Occupancy Raw Data'!G$3,FALSE))/100</f>
        <v>0.25597269624573299</v>
      </c>
      <c r="C55" s="115">
        <f>(VLOOKUP($A55,'Occupancy Raw Data'!$B$8:$BE$45,'Occupancy Raw Data'!H$3,FALSE))/100</f>
        <v>0.37610921501706401</v>
      </c>
      <c r="D55" s="115">
        <f>(VLOOKUP($A55,'Occupancy Raw Data'!$B$8:$BE$45,'Occupancy Raw Data'!I$3,FALSE))/100</f>
        <v>0.43139931740614301</v>
      </c>
      <c r="E55" s="115">
        <f>(VLOOKUP($A55,'Occupancy Raw Data'!$B$8:$BE$45,'Occupancy Raw Data'!J$3,FALSE))/100</f>
        <v>0.39590443686006799</v>
      </c>
      <c r="F55" s="115">
        <f>(VLOOKUP($A55,'Occupancy Raw Data'!$B$8:$BE$45,'Occupancy Raw Data'!K$3,FALSE))/100</f>
        <v>0.34402730375426599</v>
      </c>
      <c r="G55" s="116">
        <f>(VLOOKUP($A55,'Occupancy Raw Data'!$B$8:$BE$45,'Occupancy Raw Data'!L$3,FALSE))/100</f>
        <v>0.36068259385665496</v>
      </c>
      <c r="H55" s="119">
        <f>(VLOOKUP($A55,'Occupancy Raw Data'!$B$8:$BE$45,'Occupancy Raw Data'!N$3,FALSE))/100</f>
        <v>0.32013651877133098</v>
      </c>
      <c r="I55" s="119">
        <f>(VLOOKUP($A55,'Occupancy Raw Data'!$B$8:$BE$45,'Occupancy Raw Data'!O$3,FALSE))/100</f>
        <v>0.345392491467576</v>
      </c>
      <c r="J55" s="116">
        <f>(VLOOKUP($A55,'Occupancy Raw Data'!$B$8:$BE$45,'Occupancy Raw Data'!P$3,FALSE))/100</f>
        <v>0.33276450511945299</v>
      </c>
      <c r="K55" s="117">
        <f>(VLOOKUP($A55,'Occupancy Raw Data'!$B$8:$BE$45,'Occupancy Raw Data'!R$3,FALSE))/100</f>
        <v>0.35270599707459704</v>
      </c>
      <c r="M55" s="129">
        <f>(VLOOKUP($A55,'Occupancy Raw Data'!$B$8:$BE$45,'Occupancy Raw Data'!T$3,FALSE))/100</f>
        <v>-0.27544918624657899</v>
      </c>
      <c r="N55" s="119">
        <f>(VLOOKUP($A55,'Occupancy Raw Data'!$B$8:$BE$45,'Occupancy Raw Data'!U$3,FALSE))/100</f>
        <v>-0.29511679264927598</v>
      </c>
      <c r="O55" s="119">
        <f>(VLOOKUP($A55,'Occupancy Raw Data'!$B$8:$BE$45,'Occupancy Raw Data'!V$3,FALSE))/100</f>
        <v>-0.24325599891624003</v>
      </c>
      <c r="P55" s="119">
        <f>(VLOOKUP($A55,'Occupancy Raw Data'!$B$8:$BE$45,'Occupancy Raw Data'!W$3,FALSE))/100</f>
        <v>-0.28255412897051102</v>
      </c>
      <c r="Q55" s="119">
        <f>(VLOOKUP($A55,'Occupancy Raw Data'!$B$8:$BE$45,'Occupancy Raw Data'!X$3,FALSE))/100</f>
        <v>-0.21577802638378502</v>
      </c>
      <c r="R55" s="130">
        <f>(VLOOKUP($A55,'Occupancy Raw Data'!$B$8:$BE$45,'Occupancy Raw Data'!Y$3,FALSE))/100</f>
        <v>-0.26314471580134502</v>
      </c>
      <c r="S55" s="119">
        <f>(VLOOKUP($A55,'Occupancy Raw Data'!$B$8:$BE$45,'Occupancy Raw Data'!AA$3,FALSE))/100</f>
        <v>-0.20832665935609398</v>
      </c>
      <c r="T55" s="119">
        <f>(VLOOKUP($A55,'Occupancy Raw Data'!$B$8:$BE$45,'Occupancy Raw Data'!AB$3,FALSE))/100</f>
        <v>-7.7606796665535591E-2</v>
      </c>
      <c r="U55" s="130">
        <f>(VLOOKUP($A55,'Occupancy Raw Data'!$B$8:$BE$45,'Occupancy Raw Data'!AC$3,FALSE))/100</f>
        <v>-0.14547821553204801</v>
      </c>
      <c r="V55" s="131">
        <f>(VLOOKUP($A55,'Occupancy Raw Data'!$B$8:$BE$45,'Occupancy Raw Data'!AE$3,FALSE))/100</f>
        <v>-0.23473970317977499</v>
      </c>
      <c r="X55" s="49">
        <f>VLOOKUP($A55,'ADR Raw Data'!$B$6:$BE$43,'ADR Raw Data'!G$1,FALSE)</f>
        <v>77.550053333333295</v>
      </c>
      <c r="Y55" s="50">
        <f>VLOOKUP($A55,'ADR Raw Data'!$B$6:$BE$43,'ADR Raw Data'!H$1,FALSE)</f>
        <v>84.905989110707793</v>
      </c>
      <c r="Z55" s="50">
        <f>VLOOKUP($A55,'ADR Raw Data'!$B$6:$BE$43,'ADR Raw Data'!I$1,FALSE)</f>
        <v>87.128433544303704</v>
      </c>
      <c r="AA55" s="50">
        <f>VLOOKUP($A55,'ADR Raw Data'!$B$6:$BE$43,'ADR Raw Data'!J$1,FALSE)</f>
        <v>84.347862068965497</v>
      </c>
      <c r="AB55" s="50">
        <f>VLOOKUP($A55,'ADR Raw Data'!$B$6:$BE$43,'ADR Raw Data'!K$1,FALSE)</f>
        <v>78.939722222222201</v>
      </c>
      <c r="AC55" s="51">
        <f>VLOOKUP($A55,'ADR Raw Data'!$B$6:$BE$43,'ADR Raw Data'!L$1,FALSE)</f>
        <v>83.132861468584395</v>
      </c>
      <c r="AD55" s="50">
        <f>VLOOKUP($A55,'ADR Raw Data'!$B$6:$BE$43,'ADR Raw Data'!N$1,FALSE)</f>
        <v>78.078805970149205</v>
      </c>
      <c r="AE55" s="50">
        <f>VLOOKUP($A55,'ADR Raw Data'!$B$6:$BE$43,'ADR Raw Data'!O$1,FALSE)</f>
        <v>80.747806324110599</v>
      </c>
      <c r="AF55" s="51">
        <f>VLOOKUP($A55,'ADR Raw Data'!$B$6:$BE$43,'ADR Raw Data'!P$1,FALSE)</f>
        <v>79.463948717948696</v>
      </c>
      <c r="AG55" s="52">
        <f>VLOOKUP($A55,'ADR Raw Data'!$B$6:$BE$43,'ADR Raw Data'!R$1,FALSE)</f>
        <v>82.143867846281395</v>
      </c>
      <c r="AI55" s="129">
        <f>(VLOOKUP($A55,'ADR Raw Data'!$B$6:$BE$43,'ADR Raw Data'!T$1,FALSE))/100</f>
        <v>-5.8640240333631299E-2</v>
      </c>
      <c r="AJ55" s="119">
        <f>(VLOOKUP($A55,'ADR Raw Data'!$B$6:$BE$43,'ADR Raw Data'!U$1,FALSE))/100</f>
        <v>-3.2302817108960998E-2</v>
      </c>
      <c r="AK55" s="119">
        <f>(VLOOKUP($A55,'ADR Raw Data'!$B$6:$BE$43,'ADR Raw Data'!V$1,FALSE))/100</f>
        <v>6.9945844795535807E-3</v>
      </c>
      <c r="AL55" s="119">
        <f>(VLOOKUP($A55,'ADR Raw Data'!$B$6:$BE$43,'ADR Raw Data'!W$1,FALSE))/100</f>
        <v>-4.2363509333260996E-2</v>
      </c>
      <c r="AM55" s="119">
        <f>(VLOOKUP($A55,'ADR Raw Data'!$B$6:$BE$43,'ADR Raw Data'!X$1,FALSE))/100</f>
        <v>-4.6536832787015397E-2</v>
      </c>
      <c r="AN55" s="130">
        <f>(VLOOKUP($A55,'ADR Raw Data'!$B$6:$BE$43,'ADR Raw Data'!Y$1,FALSE))/100</f>
        <v>-3.1906511248970502E-2</v>
      </c>
      <c r="AO55" s="119">
        <f>(VLOOKUP($A55,'ADR Raw Data'!$B$6:$BE$43,'ADR Raw Data'!AA$1,FALSE))/100</f>
        <v>-5.0162669766148998E-2</v>
      </c>
      <c r="AP55" s="119">
        <f>(VLOOKUP($A55,'ADR Raw Data'!$B$6:$BE$43,'ADR Raw Data'!AB$1,FALSE))/100</f>
        <v>-1.5848521305923201E-2</v>
      </c>
      <c r="AQ55" s="130">
        <f>(VLOOKUP($A55,'ADR Raw Data'!$B$6:$BE$43,'ADR Raw Data'!AC$1,FALSE))/100</f>
        <v>-3.2439937683404099E-2</v>
      </c>
      <c r="AR55" s="131">
        <f>(VLOOKUP($A55,'ADR Raw Data'!$B$6:$BE$43,'ADR Raw Data'!AE$1,FALSE))/100</f>
        <v>-3.3246812683078199E-2</v>
      </c>
      <c r="AS55" s="40"/>
      <c r="AT55" s="49">
        <f>VLOOKUP($A55,'RevPAR Raw Data'!$B$6:$BE$43,'RevPAR Raw Data'!G$1,FALSE)</f>
        <v>19.850696245733701</v>
      </c>
      <c r="AU55" s="50">
        <f>VLOOKUP($A55,'RevPAR Raw Data'!$B$6:$BE$43,'RevPAR Raw Data'!H$1,FALSE)</f>
        <v>31.9339249146757</v>
      </c>
      <c r="AV55" s="50">
        <f>VLOOKUP($A55,'RevPAR Raw Data'!$B$6:$BE$43,'RevPAR Raw Data'!I$1,FALSE)</f>
        <v>37.587146757679101</v>
      </c>
      <c r="AW55" s="50">
        <f>VLOOKUP($A55,'RevPAR Raw Data'!$B$6:$BE$43,'RevPAR Raw Data'!J$1,FALSE)</f>
        <v>33.393692832764501</v>
      </c>
      <c r="AX55" s="50">
        <f>VLOOKUP($A55,'RevPAR Raw Data'!$B$6:$BE$43,'RevPAR Raw Data'!K$1,FALSE)</f>
        <v>27.157419795221799</v>
      </c>
      <c r="AY55" s="51">
        <f>VLOOKUP($A55,'RevPAR Raw Data'!$B$6:$BE$43,'RevPAR Raw Data'!L$1,FALSE)</f>
        <v>29.984576109214998</v>
      </c>
      <c r="AZ55" s="50">
        <f>VLOOKUP($A55,'RevPAR Raw Data'!$B$6:$BE$43,'RevPAR Raw Data'!N$1,FALSE)</f>
        <v>24.9958771331058</v>
      </c>
      <c r="BA55" s="50">
        <f>VLOOKUP($A55,'RevPAR Raw Data'!$B$6:$BE$43,'RevPAR Raw Data'!O$1,FALSE)</f>
        <v>27.889686006825901</v>
      </c>
      <c r="BB55" s="51">
        <f>VLOOKUP($A55,'RevPAR Raw Data'!$B$6:$BE$43,'RevPAR Raw Data'!P$1,FALSE)</f>
        <v>26.442781569965799</v>
      </c>
      <c r="BC55" s="52">
        <f>VLOOKUP($A55,'RevPAR Raw Data'!$B$6:$BE$43,'RevPAR Raw Data'!R$1,FALSE)</f>
        <v>28.9726348122866</v>
      </c>
      <c r="BE55" s="129">
        <f>(VLOOKUP($A55,'RevPAR Raw Data'!$B$6:$BE$43,'RevPAR Raw Data'!T$1,FALSE))/100</f>
        <v>-0.31793702009900804</v>
      </c>
      <c r="BF55" s="119">
        <f>(VLOOKUP($A55,'RevPAR Raw Data'!$B$6:$BE$43,'RevPAR Raw Data'!U$1,FALSE))/100</f>
        <v>-0.31788650597950402</v>
      </c>
      <c r="BG55" s="119">
        <f>(VLOOKUP($A55,'RevPAR Raw Data'!$B$6:$BE$43,'RevPAR Raw Data'!V$1,FALSE))/100</f>
        <v>-0.23796288907126401</v>
      </c>
      <c r="BH55" s="119">
        <f>(VLOOKUP($A55,'RevPAR Raw Data'!$B$6:$BE$43,'RevPAR Raw Data'!W$1,FALSE))/100</f>
        <v>-0.31294765382397799</v>
      </c>
      <c r="BI55" s="119">
        <f>(VLOOKUP($A55,'RevPAR Raw Data'!$B$6:$BE$43,'RevPAR Raw Data'!X$1,FALSE))/100</f>
        <v>-0.25227323323786599</v>
      </c>
      <c r="BJ55" s="130">
        <f>(VLOOKUP($A55,'RevPAR Raw Data'!$B$6:$BE$43,'RevPAR Raw Data'!Y$1,FALSE))/100</f>
        <v>-0.28665519721549299</v>
      </c>
      <c r="BK55" s="119">
        <f>(VLOOKUP($A55,'RevPAR Raw Data'!$B$6:$BE$43,'RevPAR Raw Data'!AA$1,FALSE))/100</f>
        <v>-0.24803910770547802</v>
      </c>
      <c r="BL55" s="119">
        <f>(VLOOKUP($A55,'RevPAR Raw Data'!$B$6:$BE$43,'RevPAR Raw Data'!AB$1,FALSE))/100</f>
        <v>-9.2225365001020701E-2</v>
      </c>
      <c r="BM55" s="130">
        <f>(VLOOKUP($A55,'RevPAR Raw Data'!$B$6:$BE$43,'RevPAR Raw Data'!AC$1,FALSE))/100</f>
        <v>-0.17319884896929999</v>
      </c>
      <c r="BN55" s="131">
        <f>(VLOOKUP($A55,'RevPAR Raw Data'!$B$6:$BE$43,'RevPAR Raw Data'!AE$1,FALSE))/100</f>
        <v>-0.260182168921954</v>
      </c>
    </row>
    <row r="56" spans="1:66" ht="15" thickBot="1" x14ac:dyDescent="0.3">
      <c r="A56" s="59" t="s">
        <v>86</v>
      </c>
      <c r="B56" s="124">
        <f>(VLOOKUP($A56,'Occupancy Raw Data'!$B$8:$BE$45,'Occupancy Raw Data'!G$3,FALSE))/100</f>
        <v>0.31958620689655098</v>
      </c>
      <c r="C56" s="125">
        <f>(VLOOKUP($A56,'Occupancy Raw Data'!$B$8:$BE$45,'Occupancy Raw Data'!H$3,FALSE))/100</f>
        <v>0.44468965517241299</v>
      </c>
      <c r="D56" s="125">
        <f>(VLOOKUP($A56,'Occupancy Raw Data'!$B$8:$BE$45,'Occupancy Raw Data'!I$3,FALSE))/100</f>
        <v>0.47875862068965502</v>
      </c>
      <c r="E56" s="125">
        <f>(VLOOKUP($A56,'Occupancy Raw Data'!$B$8:$BE$45,'Occupancy Raw Data'!J$3,FALSE))/100</f>
        <v>0.49972413793103398</v>
      </c>
      <c r="F56" s="125">
        <f>(VLOOKUP($A56,'Occupancy Raw Data'!$B$8:$BE$45,'Occupancy Raw Data'!K$3,FALSE))/100</f>
        <v>0.47131034482758599</v>
      </c>
      <c r="G56" s="126">
        <f>(VLOOKUP($A56,'Occupancy Raw Data'!$B$8:$BE$45,'Occupancy Raw Data'!L$3,FALSE))/100</f>
        <v>0.44281379310344804</v>
      </c>
      <c r="H56" s="127">
        <f>(VLOOKUP($A56,'Occupancy Raw Data'!$B$8:$BE$45,'Occupancy Raw Data'!N$3,FALSE))/100</f>
        <v>0.50303448275862006</v>
      </c>
      <c r="I56" s="127">
        <f>(VLOOKUP($A56,'Occupancy Raw Data'!$B$8:$BE$45,'Occupancy Raw Data'!O$3,FALSE))/100</f>
        <v>0.48408074786614202</v>
      </c>
      <c r="J56" s="126">
        <f>(VLOOKUP($A56,'Occupancy Raw Data'!$B$8:$BE$45,'Occupancy Raw Data'!P$3,FALSE))/100</f>
        <v>0.493472763310778</v>
      </c>
      <c r="K56" s="128">
        <f>(VLOOKUP($A56,'Occupancy Raw Data'!$B$8:$BE$45,'Occupancy Raw Data'!R$3,FALSE))/100</f>
        <v>0.45738094770149901</v>
      </c>
      <c r="M56" s="140">
        <f>(VLOOKUP($A56,'Occupancy Raw Data'!$B$8:$BE$45,'Occupancy Raw Data'!T$3,FALSE))/100</f>
        <v>-8.8370473193056701E-2</v>
      </c>
      <c r="N56" s="127">
        <f>(VLOOKUP($A56,'Occupancy Raw Data'!$B$8:$BE$45,'Occupancy Raw Data'!U$3,FALSE))/100</f>
        <v>-8.5184287993973609E-2</v>
      </c>
      <c r="O56" s="127">
        <f>(VLOOKUP($A56,'Occupancy Raw Data'!$B$8:$BE$45,'Occupancy Raw Data'!V$3,FALSE))/100</f>
        <v>-8.1866171415899705E-2</v>
      </c>
      <c r="P56" s="127">
        <f>(VLOOKUP($A56,'Occupancy Raw Data'!$B$8:$BE$45,'Occupancy Raw Data'!W$3,FALSE))/100</f>
        <v>-2.20055632561077E-2</v>
      </c>
      <c r="Q56" s="127">
        <f>(VLOOKUP($A56,'Occupancy Raw Data'!$B$8:$BE$45,'Occupancy Raw Data'!X$3,FALSE))/100</f>
        <v>3.60245303751765E-2</v>
      </c>
      <c r="R56" s="141">
        <f>(VLOOKUP($A56,'Occupancy Raw Data'!$B$8:$BE$45,'Occupancy Raw Data'!Y$3,FALSE))/100</f>
        <v>-4.7254464226619802E-2</v>
      </c>
      <c r="S56" s="127">
        <f>(VLOOKUP($A56,'Occupancy Raw Data'!$B$8:$BE$45,'Occupancy Raw Data'!AA$3,FALSE))/100</f>
        <v>0.10542438064948101</v>
      </c>
      <c r="T56" s="127">
        <f>(VLOOKUP($A56,'Occupancy Raw Data'!$B$8:$BE$45,'Occupancy Raw Data'!AB$3,FALSE))/100</f>
        <v>5.1018242444386103E-2</v>
      </c>
      <c r="U56" s="141">
        <f>(VLOOKUP($A56,'Occupancy Raw Data'!$B$8:$BE$45,'Occupancy Raw Data'!AC$3,FALSE))/100</f>
        <v>7.7871901284670808E-2</v>
      </c>
      <c r="V56" s="142">
        <f>(VLOOKUP($A56,'Occupancy Raw Data'!$B$8:$BE$45,'Occupancy Raw Data'!AE$3,FALSE))/100</f>
        <v>-1.16575530636622E-2</v>
      </c>
      <c r="X56" s="63">
        <f>VLOOKUP($A56,'ADR Raw Data'!$B$6:$BE$43,'ADR Raw Data'!G$1,FALSE)</f>
        <v>95.144579197237803</v>
      </c>
      <c r="Y56" s="64">
        <f>VLOOKUP($A56,'ADR Raw Data'!$B$6:$BE$43,'ADR Raw Data'!H$1,FALSE)</f>
        <v>102.57767059553299</v>
      </c>
      <c r="Z56" s="64">
        <f>VLOOKUP($A56,'ADR Raw Data'!$B$6:$BE$43,'ADR Raw Data'!I$1,FALSE)</f>
        <v>101.368124459809</v>
      </c>
      <c r="AA56" s="64">
        <f>VLOOKUP($A56,'ADR Raw Data'!$B$6:$BE$43,'ADR Raw Data'!J$1,FALSE)</f>
        <v>102.276505658294</v>
      </c>
      <c r="AB56" s="64">
        <f>VLOOKUP($A56,'ADR Raw Data'!$B$6:$BE$43,'ADR Raw Data'!K$1,FALSE)</f>
        <v>101.320427275387</v>
      </c>
      <c r="AC56" s="65">
        <f>VLOOKUP($A56,'ADR Raw Data'!$B$6:$BE$43,'ADR Raw Data'!L$1,FALSE)</f>
        <v>100.907602790929</v>
      </c>
      <c r="AD56" s="64">
        <f>VLOOKUP($A56,'ADR Raw Data'!$B$6:$BE$43,'ADR Raw Data'!N$1,FALSE)</f>
        <v>117.469547573347</v>
      </c>
      <c r="AE56" s="64">
        <f>VLOOKUP($A56,'ADR Raw Data'!$B$6:$BE$43,'ADR Raw Data'!O$1,FALSE)</f>
        <v>122.035323257766</v>
      </c>
      <c r="AF56" s="65">
        <f>VLOOKUP($A56,'ADR Raw Data'!$B$6:$BE$43,'ADR Raw Data'!P$1,FALSE)</f>
        <v>119.729037396121</v>
      </c>
      <c r="AG56" s="66">
        <f>VLOOKUP($A56,'ADR Raw Data'!$B$6:$BE$43,'ADR Raw Data'!R$1,FALSE)</f>
        <v>106.746841268477</v>
      </c>
      <c r="AI56" s="140">
        <f>(VLOOKUP($A56,'ADR Raw Data'!$B$6:$BE$43,'ADR Raw Data'!T$1,FALSE))/100</f>
        <v>2.6297925101426499E-2</v>
      </c>
      <c r="AJ56" s="127">
        <f>(VLOOKUP($A56,'ADR Raw Data'!$B$6:$BE$43,'ADR Raw Data'!U$1,FALSE))/100</f>
        <v>5.0144464578447998E-2</v>
      </c>
      <c r="AK56" s="127">
        <f>(VLOOKUP($A56,'ADR Raw Data'!$B$6:$BE$43,'ADR Raw Data'!V$1,FALSE))/100</f>
        <v>3.0138563844024403E-2</v>
      </c>
      <c r="AL56" s="127">
        <f>(VLOOKUP($A56,'ADR Raw Data'!$B$6:$BE$43,'ADR Raw Data'!W$1,FALSE))/100</f>
        <v>5.8675880920743696E-2</v>
      </c>
      <c r="AM56" s="127">
        <f>(VLOOKUP($A56,'ADR Raw Data'!$B$6:$BE$43,'ADR Raw Data'!X$1,FALSE))/100</f>
        <v>7.3045875605092001E-2</v>
      </c>
      <c r="AN56" s="141">
        <f>(VLOOKUP($A56,'ADR Raw Data'!$B$6:$BE$43,'ADR Raw Data'!Y$1,FALSE))/100</f>
        <v>4.8779143872996499E-2</v>
      </c>
      <c r="AO56" s="127">
        <f>(VLOOKUP($A56,'ADR Raw Data'!$B$6:$BE$43,'ADR Raw Data'!AA$1,FALSE))/100</f>
        <v>6.66043184589524E-2</v>
      </c>
      <c r="AP56" s="127">
        <f>(VLOOKUP($A56,'ADR Raw Data'!$B$6:$BE$43,'ADR Raw Data'!AB$1,FALSE))/100</f>
        <v>4.94819648856855E-2</v>
      </c>
      <c r="AQ56" s="141">
        <f>(VLOOKUP($A56,'ADR Raw Data'!$B$6:$BE$43,'ADR Raw Data'!AC$1,FALSE))/100</f>
        <v>5.7430856968404199E-2</v>
      </c>
      <c r="AR56" s="142">
        <f>(VLOOKUP($A56,'ADR Raw Data'!$B$6:$BE$43,'ADR Raw Data'!AE$1,FALSE))/100</f>
        <v>5.6316535795098197E-2</v>
      </c>
      <c r="AS56" s="40"/>
      <c r="AT56" s="63">
        <f>VLOOKUP($A56,'RevPAR Raw Data'!$B$6:$BE$43,'RevPAR Raw Data'!G$1,FALSE)</f>
        <v>30.406895172413702</v>
      </c>
      <c r="AU56" s="64">
        <f>VLOOKUP($A56,'RevPAR Raw Data'!$B$6:$BE$43,'RevPAR Raw Data'!H$1,FALSE)</f>
        <v>45.615228965517197</v>
      </c>
      <c r="AV56" s="64">
        <f>VLOOKUP($A56,'RevPAR Raw Data'!$B$6:$BE$43,'RevPAR Raw Data'!I$1,FALSE)</f>
        <v>48.530863448275802</v>
      </c>
      <c r="AW56" s="64">
        <f>VLOOKUP($A56,'RevPAR Raw Data'!$B$6:$BE$43,'RevPAR Raw Data'!J$1,FALSE)</f>
        <v>51.1100386206896</v>
      </c>
      <c r="AX56" s="64">
        <f>VLOOKUP($A56,'RevPAR Raw Data'!$B$6:$BE$43,'RevPAR Raw Data'!K$1,FALSE)</f>
        <v>47.753365517241299</v>
      </c>
      <c r="AY56" s="65">
        <f>VLOOKUP($A56,'RevPAR Raw Data'!$B$6:$BE$43,'RevPAR Raw Data'!L$1,FALSE)</f>
        <v>44.683278344827499</v>
      </c>
      <c r="AZ56" s="64">
        <f>VLOOKUP($A56,'RevPAR Raw Data'!$B$6:$BE$43,'RevPAR Raw Data'!N$1,FALSE)</f>
        <v>59.091233103448197</v>
      </c>
      <c r="BA56" s="64">
        <f>VLOOKUP($A56,'RevPAR Raw Data'!$B$6:$BE$43,'RevPAR Raw Data'!O$1,FALSE)</f>
        <v>59.074950548706099</v>
      </c>
      <c r="BB56" s="65">
        <f>VLOOKUP($A56,'RevPAR Raw Data'!$B$6:$BE$43,'RevPAR Raw Data'!P$1,FALSE)</f>
        <v>59.083018932403803</v>
      </c>
      <c r="BC56" s="66">
        <f>VLOOKUP($A56,'RevPAR Raw Data'!$B$6:$BE$43,'RevPAR Raw Data'!R$1,FALSE)</f>
        <v>48.823971423517598</v>
      </c>
      <c r="BE56" s="140">
        <f>(VLOOKUP($A56,'RevPAR Raw Data'!$B$6:$BE$43,'RevPAR Raw Data'!T$1,FALSE))/100</f>
        <v>-6.4396508176838702E-2</v>
      </c>
      <c r="BF56" s="127">
        <f>(VLOOKUP($A56,'RevPAR Raw Data'!$B$6:$BE$43,'RevPAR Raw Data'!U$1,FALSE))/100</f>
        <v>-3.93113439274798E-2</v>
      </c>
      <c r="BG56" s="127">
        <f>(VLOOKUP($A56,'RevPAR Raw Data'!$B$6:$BE$43,'RevPAR Raw Data'!V$1,FALSE))/100</f>
        <v>-5.4194936405759203E-2</v>
      </c>
      <c r="BH56" s="127">
        <f>(VLOOKUP($A56,'RevPAR Raw Data'!$B$6:$BE$43,'RevPAR Raw Data'!W$1,FALSE))/100</f>
        <v>3.5379121855426597E-2</v>
      </c>
      <c r="BI56" s="127">
        <f>(VLOOKUP($A56,'RevPAR Raw Data'!$B$6:$BE$43,'RevPAR Raw Data'!X$1,FALSE))/100</f>
        <v>0.11170184934478501</v>
      </c>
      <c r="BJ56" s="141">
        <f>(VLOOKUP($A56,'RevPAR Raw Data'!$B$6:$BE$43,'RevPAR Raw Data'!Y$1,FALSE))/100</f>
        <v>-7.8035266277502594E-4</v>
      </c>
      <c r="BK56" s="127">
        <f>(VLOOKUP($A56,'RevPAR Raw Data'!$B$6:$BE$43,'RevPAR Raw Data'!AA$1,FALSE))/100</f>
        <v>0.17905041813054901</v>
      </c>
      <c r="BL56" s="127">
        <f>(VLOOKUP($A56,'RevPAR Raw Data'!$B$6:$BE$43,'RevPAR Raw Data'!AB$1,FALSE))/100</f>
        <v>0.103024690211234</v>
      </c>
      <c r="BM56" s="141">
        <f>(VLOOKUP($A56,'RevPAR Raw Data'!$B$6:$BE$43,'RevPAR Raw Data'!AC$1,FALSE))/100</f>
        <v>0.139775008277612</v>
      </c>
      <c r="BN56" s="142">
        <f>(VLOOKUP($A56,'RevPAR Raw Data'!$B$6:$BE$43,'RevPAR Raw Data'!AE$1,FALSE))/100</f>
        <v>4.4002469727042894E-2</v>
      </c>
    </row>
    <row r="57" spans="1:66" ht="14.25" customHeight="1" x14ac:dyDescent="0.25">
      <c r="A57" s="194" t="s">
        <v>122</v>
      </c>
      <c r="B57" s="194"/>
      <c r="C57" s="194"/>
      <c r="D57" s="194"/>
      <c r="E57" s="194"/>
      <c r="F57" s="194"/>
      <c r="G57" s="194"/>
      <c r="H57" s="194"/>
      <c r="I57" s="194"/>
      <c r="J57" s="194"/>
      <c r="K57" s="194"/>
      <c r="AS57" s="40"/>
    </row>
    <row r="58" spans="1:66" x14ac:dyDescent="0.25">
      <c r="A58" s="194"/>
      <c r="B58" s="194"/>
      <c r="C58" s="194"/>
      <c r="D58" s="194"/>
      <c r="E58" s="194"/>
      <c r="F58" s="194"/>
      <c r="G58" s="194"/>
      <c r="H58" s="194"/>
      <c r="I58" s="194"/>
      <c r="J58" s="194"/>
      <c r="K58" s="194"/>
      <c r="AS58" s="40"/>
    </row>
    <row r="59" spans="1:66" x14ac:dyDescent="0.25">
      <c r="A59" s="194"/>
      <c r="B59" s="194"/>
      <c r="C59" s="194"/>
      <c r="D59" s="194"/>
      <c r="E59" s="194"/>
      <c r="F59" s="194"/>
      <c r="G59" s="194"/>
      <c r="H59" s="194"/>
      <c r="I59" s="194"/>
      <c r="J59" s="194"/>
      <c r="K59" s="194"/>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6UZbhaPLolzuU0Ig8ICVUWyXEN5xZCSlvLI73sG6YbGnoXEgYCEIjLcc6HqPNYlZEQk1EKcsuI1b6kVLD0iF1w==" saltValue="mq16DC3JqfA+ChrwAk42/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B4" sqref="B4"/>
    </sheetView>
  </sheetViews>
  <sheetFormatPr defaultColWidth="9.140625" defaultRowHeight="14.25" outlineLevelCol="1" x14ac:dyDescent="0.25"/>
  <cols>
    <col min="1" max="1" width="39" style="41" bestFit="1" customWidth="1"/>
    <col min="2" max="2" width="9.5703125" style="41" bestFit="1" customWidth="1"/>
    <col min="3" max="3" width="7.5703125" style="41" customWidth="1"/>
    <col min="4" max="4" width="6.85546875" style="41" customWidth="1"/>
    <col min="5" max="5" width="7.42578125" style="41" customWidth="1"/>
    <col min="6" max="6" width="8.5703125" style="41" bestFit="1" customWidth="1"/>
    <col min="7" max="7" width="12.5703125" style="43" bestFit="1" customWidth="1"/>
    <col min="8" max="9" width="8.5703125" style="41" bestFit="1" customWidth="1"/>
    <col min="10" max="10" width="12.140625" style="43" bestFit="1" customWidth="1"/>
    <col min="11" max="11" width="14.28515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95" t="str">
        <f>'Occupancy Raw Data'!B2</f>
        <v>January 05 - February 01, 2025
Rolling-28 Day Period</v>
      </c>
      <c r="B1" s="191" t="s">
        <v>66</v>
      </c>
      <c r="C1" s="192"/>
      <c r="D1" s="192"/>
      <c r="E1" s="192"/>
      <c r="F1" s="192"/>
      <c r="G1" s="192"/>
      <c r="H1" s="192"/>
      <c r="I1" s="192"/>
      <c r="J1" s="192"/>
      <c r="K1" s="193"/>
      <c r="L1" s="40"/>
      <c r="M1" s="191" t="s">
        <v>73</v>
      </c>
      <c r="N1" s="192"/>
      <c r="O1" s="192"/>
      <c r="P1" s="192"/>
      <c r="Q1" s="192"/>
      <c r="R1" s="192"/>
      <c r="S1" s="192"/>
      <c r="T1" s="192"/>
      <c r="U1" s="192"/>
      <c r="V1" s="193"/>
      <c r="X1" s="191" t="s">
        <v>67</v>
      </c>
      <c r="Y1" s="192"/>
      <c r="Z1" s="192"/>
      <c r="AA1" s="192"/>
      <c r="AB1" s="192"/>
      <c r="AC1" s="192"/>
      <c r="AD1" s="192"/>
      <c r="AE1" s="192"/>
      <c r="AF1" s="192"/>
      <c r="AG1" s="193"/>
      <c r="AI1" s="191" t="s">
        <v>74</v>
      </c>
      <c r="AJ1" s="192"/>
      <c r="AK1" s="192"/>
      <c r="AL1" s="192"/>
      <c r="AM1" s="192"/>
      <c r="AN1" s="192"/>
      <c r="AO1" s="192"/>
      <c r="AP1" s="192"/>
      <c r="AQ1" s="192"/>
      <c r="AR1" s="193"/>
      <c r="AS1" s="40"/>
      <c r="AT1" s="191" t="s">
        <v>68</v>
      </c>
      <c r="AU1" s="192"/>
      <c r="AV1" s="192"/>
      <c r="AW1" s="192"/>
      <c r="AX1" s="192"/>
      <c r="AY1" s="192"/>
      <c r="AZ1" s="192"/>
      <c r="BA1" s="192"/>
      <c r="BB1" s="192"/>
      <c r="BC1" s="193"/>
      <c r="BE1" s="191" t="s">
        <v>75</v>
      </c>
      <c r="BF1" s="192"/>
      <c r="BG1" s="192"/>
      <c r="BH1" s="192"/>
      <c r="BI1" s="192"/>
      <c r="BJ1" s="192"/>
      <c r="BK1" s="192"/>
      <c r="BL1" s="192"/>
      <c r="BM1" s="192"/>
      <c r="BN1" s="193"/>
    </row>
    <row r="2" spans="1:66" x14ac:dyDescent="0.25">
      <c r="A2" s="195"/>
      <c r="B2" s="42"/>
      <c r="C2" s="43"/>
      <c r="D2" s="43"/>
      <c r="E2" s="43"/>
      <c r="F2" s="43"/>
      <c r="G2" s="189" t="s">
        <v>64</v>
      </c>
      <c r="H2" s="43"/>
      <c r="I2" s="43"/>
      <c r="J2" s="189" t="s">
        <v>65</v>
      </c>
      <c r="K2" s="190" t="s">
        <v>56</v>
      </c>
      <c r="L2" s="44"/>
      <c r="M2" s="42"/>
      <c r="N2" s="43"/>
      <c r="O2" s="43"/>
      <c r="P2" s="43"/>
      <c r="Q2" s="43"/>
      <c r="R2" s="189" t="s">
        <v>64</v>
      </c>
      <c r="S2" s="43"/>
      <c r="T2" s="43"/>
      <c r="U2" s="189" t="s">
        <v>65</v>
      </c>
      <c r="V2" s="190" t="s">
        <v>56</v>
      </c>
      <c r="X2" s="42"/>
      <c r="Y2" s="43"/>
      <c r="Z2" s="43"/>
      <c r="AA2" s="43"/>
      <c r="AB2" s="43"/>
      <c r="AC2" s="189" t="s">
        <v>64</v>
      </c>
      <c r="AD2" s="43"/>
      <c r="AE2" s="43"/>
      <c r="AF2" s="189" t="s">
        <v>65</v>
      </c>
      <c r="AG2" s="190" t="s">
        <v>56</v>
      </c>
      <c r="AI2" s="42"/>
      <c r="AJ2" s="43"/>
      <c r="AK2" s="43"/>
      <c r="AL2" s="43"/>
      <c r="AM2" s="43"/>
      <c r="AN2" s="189" t="s">
        <v>64</v>
      </c>
      <c r="AO2" s="43"/>
      <c r="AP2" s="43"/>
      <c r="AQ2" s="189" t="s">
        <v>65</v>
      </c>
      <c r="AR2" s="190" t="s">
        <v>56</v>
      </c>
      <c r="AS2" s="44"/>
      <c r="AT2" s="42"/>
      <c r="AU2" s="43"/>
      <c r="AV2" s="43"/>
      <c r="AW2" s="43"/>
      <c r="AX2" s="43"/>
      <c r="AY2" s="189" t="s">
        <v>64</v>
      </c>
      <c r="AZ2" s="43"/>
      <c r="BA2" s="43"/>
      <c r="BB2" s="189" t="s">
        <v>65</v>
      </c>
      <c r="BC2" s="190" t="s">
        <v>56</v>
      </c>
      <c r="BE2" s="42"/>
      <c r="BF2" s="43"/>
      <c r="BG2" s="43"/>
      <c r="BH2" s="43"/>
      <c r="BI2" s="43"/>
      <c r="BJ2" s="189" t="s">
        <v>64</v>
      </c>
      <c r="BK2" s="43"/>
      <c r="BL2" s="43"/>
      <c r="BM2" s="189" t="s">
        <v>65</v>
      </c>
      <c r="BN2" s="190" t="s">
        <v>56</v>
      </c>
    </row>
    <row r="3" spans="1:66" x14ac:dyDescent="0.25">
      <c r="A3" s="195"/>
      <c r="B3" s="45" t="s">
        <v>57</v>
      </c>
      <c r="C3" s="44" t="s">
        <v>58</v>
      </c>
      <c r="D3" s="44" t="s">
        <v>59</v>
      </c>
      <c r="E3" s="44" t="s">
        <v>60</v>
      </c>
      <c r="F3" s="44" t="s">
        <v>61</v>
      </c>
      <c r="G3" s="189"/>
      <c r="H3" s="44" t="s">
        <v>62</v>
      </c>
      <c r="I3" s="44" t="s">
        <v>63</v>
      </c>
      <c r="J3" s="189"/>
      <c r="K3" s="190"/>
      <c r="L3" s="44"/>
      <c r="M3" s="45" t="s">
        <v>57</v>
      </c>
      <c r="N3" s="44" t="s">
        <v>58</v>
      </c>
      <c r="O3" s="44" t="s">
        <v>59</v>
      </c>
      <c r="P3" s="44" t="s">
        <v>60</v>
      </c>
      <c r="Q3" s="44" t="s">
        <v>61</v>
      </c>
      <c r="R3" s="189"/>
      <c r="S3" s="44" t="s">
        <v>62</v>
      </c>
      <c r="T3" s="44" t="s">
        <v>63</v>
      </c>
      <c r="U3" s="189"/>
      <c r="V3" s="190"/>
      <c r="X3" s="45" t="s">
        <v>57</v>
      </c>
      <c r="Y3" s="44" t="s">
        <v>58</v>
      </c>
      <c r="Z3" s="44" t="s">
        <v>59</v>
      </c>
      <c r="AA3" s="44" t="s">
        <v>60</v>
      </c>
      <c r="AB3" s="44" t="s">
        <v>61</v>
      </c>
      <c r="AC3" s="189"/>
      <c r="AD3" s="44" t="s">
        <v>62</v>
      </c>
      <c r="AE3" s="44" t="s">
        <v>63</v>
      </c>
      <c r="AF3" s="189"/>
      <c r="AG3" s="190"/>
      <c r="AI3" s="45" t="s">
        <v>57</v>
      </c>
      <c r="AJ3" s="44" t="s">
        <v>58</v>
      </c>
      <c r="AK3" s="44" t="s">
        <v>59</v>
      </c>
      <c r="AL3" s="44" t="s">
        <v>60</v>
      </c>
      <c r="AM3" s="44" t="s">
        <v>61</v>
      </c>
      <c r="AN3" s="189"/>
      <c r="AO3" s="44" t="s">
        <v>62</v>
      </c>
      <c r="AP3" s="44" t="s">
        <v>63</v>
      </c>
      <c r="AQ3" s="189"/>
      <c r="AR3" s="190"/>
      <c r="AS3" s="44"/>
      <c r="AT3" s="45" t="s">
        <v>57</v>
      </c>
      <c r="AU3" s="44" t="s">
        <v>58</v>
      </c>
      <c r="AV3" s="44" t="s">
        <v>59</v>
      </c>
      <c r="AW3" s="44" t="s">
        <v>60</v>
      </c>
      <c r="AX3" s="44" t="s">
        <v>61</v>
      </c>
      <c r="AY3" s="189"/>
      <c r="AZ3" s="44" t="s">
        <v>62</v>
      </c>
      <c r="BA3" s="44" t="s">
        <v>63</v>
      </c>
      <c r="BB3" s="189"/>
      <c r="BC3" s="190"/>
      <c r="BE3" s="45" t="s">
        <v>57</v>
      </c>
      <c r="BF3" s="44" t="s">
        <v>58</v>
      </c>
      <c r="BG3" s="44" t="s">
        <v>59</v>
      </c>
      <c r="BH3" s="44" t="s">
        <v>60</v>
      </c>
      <c r="BI3" s="44" t="s">
        <v>61</v>
      </c>
      <c r="BJ3" s="189"/>
      <c r="BK3" s="44" t="s">
        <v>62</v>
      </c>
      <c r="BL3" s="44" t="s">
        <v>63</v>
      </c>
      <c r="BM3" s="189"/>
      <c r="BN3" s="190"/>
    </row>
    <row r="4" spans="1:66" x14ac:dyDescent="0.25">
      <c r="A4" s="46" t="s">
        <v>15</v>
      </c>
      <c r="B4" s="129">
        <f>(VLOOKUP($A4,'Occupancy Raw Data'!$B$8:$BE$45,'Occupancy Raw Data'!AG$3,FALSE))/100</f>
        <v>0.43774697157048897</v>
      </c>
      <c r="C4" s="119">
        <f>(VLOOKUP($A4,'Occupancy Raw Data'!$B$8:$BE$45,'Occupancy Raw Data'!AH$3,FALSE))/100</f>
        <v>0.51295665188997996</v>
      </c>
      <c r="D4" s="119">
        <f>(VLOOKUP($A4,'Occupancy Raw Data'!$B$8:$BE$45,'Occupancy Raw Data'!AI$3,FALSE))/100</f>
        <v>0.56521341491664501</v>
      </c>
      <c r="E4" s="119">
        <f>(VLOOKUP($A4,'Occupancy Raw Data'!$B$8:$BE$45,'Occupancy Raw Data'!AJ$3,FALSE))/100</f>
        <v>0.56971387276206997</v>
      </c>
      <c r="F4" s="119">
        <f>(VLOOKUP($A4,'Occupancy Raw Data'!$B$8:$BE$45,'Occupancy Raw Data'!AK$3,FALSE))/100</f>
        <v>0.53874386612138903</v>
      </c>
      <c r="G4" s="130">
        <f>(VLOOKUP($A4,'Occupancy Raw Data'!$B$8:$BE$45,'Occupancy Raw Data'!AL$3,FALSE))/100</f>
        <v>0.52487430446292604</v>
      </c>
      <c r="H4" s="119">
        <f>(VLOOKUP($A4,'Occupancy Raw Data'!$B$8:$BE$45,'Occupancy Raw Data'!AN$3,FALSE))/100</f>
        <v>0.56886030806353294</v>
      </c>
      <c r="I4" s="119">
        <f>(VLOOKUP($A4,'Occupancy Raw Data'!$B$8:$BE$45,'Occupancy Raw Data'!AO$3,FALSE))/100</f>
        <v>0.58367578998565295</v>
      </c>
      <c r="J4" s="130">
        <f>(VLOOKUP($A4,'Occupancy Raw Data'!$B$8:$BE$45,'Occupancy Raw Data'!AP$3,FALSE))/100</f>
        <v>0.57626841428279907</v>
      </c>
      <c r="K4" s="131">
        <f>(VLOOKUP($A4,'Occupancy Raw Data'!$B$8:$BE$45,'Occupancy Raw Data'!AR$3,FALSE))/100</f>
        <v>0.53955967695474205</v>
      </c>
      <c r="M4" s="118">
        <f>(VLOOKUP($A4,'Occupancy Raw Data'!$B$8:$BE$45,'Occupancy Raw Data'!AT$3,FALSE))/100</f>
        <v>-6.2813840124027298E-4</v>
      </c>
      <c r="N4" s="115">
        <f>(VLOOKUP($A4,'Occupancy Raw Data'!$B$8:$BE$45,'Occupancy Raw Data'!AU$3,FALSE))/100</f>
        <v>-1.5220845842628198E-2</v>
      </c>
      <c r="O4" s="115">
        <f>(VLOOKUP($A4,'Occupancy Raw Data'!$B$8:$BE$45,'Occupancy Raw Data'!AV$3,FALSE))/100</f>
        <v>-7.9343320174110506E-3</v>
      </c>
      <c r="P4" s="115">
        <f>(VLOOKUP($A4,'Occupancy Raw Data'!$B$8:$BE$45,'Occupancy Raw Data'!AW$3,FALSE))/100</f>
        <v>-7.8956080315919098E-3</v>
      </c>
      <c r="Q4" s="115">
        <f>(VLOOKUP($A4,'Occupancy Raw Data'!$B$8:$BE$45,'Occupancy Raw Data'!AX$3,FALSE))/100</f>
        <v>-2.02645935715328E-3</v>
      </c>
      <c r="R4" s="116">
        <f>(VLOOKUP($A4,'Occupancy Raw Data'!$B$8:$BE$45,'Occupancy Raw Data'!AY$3,FALSE))/100</f>
        <v>-6.9454704030748405E-3</v>
      </c>
      <c r="S4" s="115">
        <f>(VLOOKUP($A4,'Occupancy Raw Data'!$B$8:$BE$45,'Occupancy Raw Data'!BA$3,FALSE))/100</f>
        <v>2.5259668997813301E-4</v>
      </c>
      <c r="T4" s="115">
        <f>(VLOOKUP($A4,'Occupancy Raw Data'!$B$8:$BE$45,'Occupancy Raw Data'!BB$3,FALSE))/100</f>
        <v>-7.7519664513013096E-3</v>
      </c>
      <c r="U4" s="116">
        <f>(VLOOKUP($A4,'Occupancy Raw Data'!$B$8:$BE$45,'Occupancy Raw Data'!BC$3,FALSE))/100</f>
        <v>-3.8166858023104401E-3</v>
      </c>
      <c r="V4" s="117">
        <f>(VLOOKUP($A4,'Occupancy Raw Data'!$B$8:$BE$45,'Occupancy Raw Data'!BE$3,FALSE))/100</f>
        <v>-5.9934419677356498E-3</v>
      </c>
      <c r="X4" s="49">
        <f>VLOOKUP($A4,'ADR Raw Data'!$B$6:$BE$43,'ADR Raw Data'!AG$1,FALSE)</f>
        <v>146.398168339753</v>
      </c>
      <c r="Y4" s="50">
        <f>VLOOKUP($A4,'ADR Raw Data'!$B$6:$BE$43,'ADR Raw Data'!AH$1,FALSE)</f>
        <v>150.865194657589</v>
      </c>
      <c r="Z4" s="50">
        <f>VLOOKUP($A4,'ADR Raw Data'!$B$6:$BE$43,'ADR Raw Data'!AI$1,FALSE)</f>
        <v>154.318715729139</v>
      </c>
      <c r="AA4" s="50">
        <f>VLOOKUP($A4,'ADR Raw Data'!$B$6:$BE$43,'ADR Raw Data'!AJ$1,FALSE)</f>
        <v>153.166265108494</v>
      </c>
      <c r="AB4" s="50">
        <f>VLOOKUP($A4,'ADR Raw Data'!$B$6:$BE$43,'ADR Raw Data'!AK$1,FALSE)</f>
        <v>145.824167289223</v>
      </c>
      <c r="AC4" s="51">
        <f>VLOOKUP($A4,'ADR Raw Data'!$B$6:$BE$43,'ADR Raw Data'!AL$1,FALSE)</f>
        <v>150.328514089648</v>
      </c>
      <c r="AD4" s="50">
        <f>VLOOKUP($A4,'ADR Raw Data'!$B$6:$BE$43,'ADR Raw Data'!AN$1,FALSE)</f>
        <v>151.04666847044999</v>
      </c>
      <c r="AE4" s="50">
        <f>VLOOKUP($A4,'ADR Raw Data'!$B$6:$BE$43,'ADR Raw Data'!AO$1,FALSE)</f>
        <v>155.893154572909</v>
      </c>
      <c r="AF4" s="51">
        <f>VLOOKUP($A4,'ADR Raw Data'!$B$6:$BE$43,'ADR Raw Data'!AP$1,FALSE)</f>
        <v>153.50118099853901</v>
      </c>
      <c r="AG4" s="52">
        <f>VLOOKUP($A4,'ADR Raw Data'!$B$6:$BE$43,'ADR Raw Data'!AR$1,FALSE)</f>
        <v>151.296750539177</v>
      </c>
      <c r="AI4" s="118">
        <f>(VLOOKUP($A4,'ADR Raw Data'!$B$6:$BE$43,'ADR Raw Data'!AT$1,FALSE))/100</f>
        <v>3.7818509152109901E-2</v>
      </c>
      <c r="AJ4" s="115">
        <f>(VLOOKUP($A4,'ADR Raw Data'!$B$6:$BE$43,'ADR Raw Data'!AU$1,FALSE))/100</f>
        <v>3.3550131467104199E-2</v>
      </c>
      <c r="AK4" s="115">
        <f>(VLOOKUP($A4,'ADR Raw Data'!$B$6:$BE$43,'ADR Raw Data'!AV$1,FALSE))/100</f>
        <v>2.2258772068955199E-2</v>
      </c>
      <c r="AL4" s="115">
        <f>(VLOOKUP($A4,'ADR Raw Data'!$B$6:$BE$43,'ADR Raw Data'!AW$1,FALSE))/100</f>
        <v>2.3056165665556197E-2</v>
      </c>
      <c r="AM4" s="115">
        <f>(VLOOKUP($A4,'ADR Raw Data'!$B$6:$BE$43,'ADR Raw Data'!AX$1,FALSE))/100</f>
        <v>1.4554724541117801E-2</v>
      </c>
      <c r="AN4" s="116">
        <f>(VLOOKUP($A4,'ADR Raw Data'!$B$6:$BE$43,'ADR Raw Data'!AY$1,FALSE))/100</f>
        <v>2.5515858410281499E-2</v>
      </c>
      <c r="AO4" s="115">
        <f>(VLOOKUP($A4,'ADR Raw Data'!$B$6:$BE$43,'ADR Raw Data'!BA$1,FALSE))/100</f>
        <v>9.6244697923533497E-3</v>
      </c>
      <c r="AP4" s="115">
        <f>(VLOOKUP($A4,'ADR Raw Data'!$B$6:$BE$43,'ADR Raw Data'!BB$1,FALSE))/100</f>
        <v>2.2906841308833702E-2</v>
      </c>
      <c r="AQ4" s="116">
        <f>(VLOOKUP($A4,'ADR Raw Data'!$B$6:$BE$43,'ADR Raw Data'!BC$1,FALSE))/100</f>
        <v>1.6375427745405898E-2</v>
      </c>
      <c r="AR4" s="117">
        <f>(VLOOKUP($A4,'ADR Raw Data'!$B$6:$BE$43,'ADR Raw Data'!BE$1,FALSE))/100</f>
        <v>2.2688415530090801E-2</v>
      </c>
      <c r="AT4" s="49">
        <f>VLOOKUP($A4,'RevPAR Raw Data'!$B$6:$BE$43,'RevPAR Raw Data'!AG$1,FALSE)</f>
        <v>64.085354834193694</v>
      </c>
      <c r="AU4" s="50">
        <f>VLOOKUP($A4,'RevPAR Raw Data'!$B$6:$BE$43,'RevPAR Raw Data'!AH$1,FALSE)</f>
        <v>77.387305138287303</v>
      </c>
      <c r="AV4" s="50">
        <f>VLOOKUP($A4,'RevPAR Raw Data'!$B$6:$BE$43,'RevPAR Raw Data'!AI$1,FALSE)</f>
        <v>87.223008302818101</v>
      </c>
      <c r="AW4" s="50">
        <f>VLOOKUP($A4,'RevPAR Raw Data'!$B$6:$BE$43,'RevPAR Raw Data'!AJ$1,FALSE)</f>
        <v>87.260946071462399</v>
      </c>
      <c r="AX4" s="50">
        <f>VLOOKUP($A4,'RevPAR Raw Data'!$B$6:$BE$43,'RevPAR Raw Data'!AK$1,FALSE)</f>
        <v>78.561875659328393</v>
      </c>
      <c r="AY4" s="51">
        <f>VLOOKUP($A4,'RevPAR Raw Data'!$B$6:$BE$43,'RevPAR Raw Data'!AL$1,FALSE)</f>
        <v>78.9035742737493</v>
      </c>
      <c r="AZ4" s="50">
        <f>VLOOKUP($A4,'RevPAR Raw Data'!$B$6:$BE$43,'RevPAR Raw Data'!AN$1,FALSE)</f>
        <v>85.924454358070903</v>
      </c>
      <c r="BA4" s="50">
        <f>VLOOKUP($A4,'RevPAR Raw Data'!$B$6:$BE$43,'RevPAR Raw Data'!AO$1,FALSE)</f>
        <v>90.991060148698395</v>
      </c>
      <c r="BB4" s="51">
        <f>VLOOKUP($A4,'RevPAR Raw Data'!$B$6:$BE$43,'RevPAR Raw Data'!AP$1,FALSE)</f>
        <v>88.457882164565405</v>
      </c>
      <c r="BC4" s="52">
        <f>VLOOKUP($A4,'RevPAR Raw Data'!$B$6:$BE$43,'RevPAR Raw Data'!AR$1,FALSE)</f>
        <v>81.633625845221005</v>
      </c>
      <c r="BE4" s="129">
        <f>(VLOOKUP($A4,'RevPAR Raw Data'!$B$6:$BE$43,'RevPAR Raw Data'!AT$1,FALSE))/100</f>
        <v>3.71666154929935E-2</v>
      </c>
      <c r="BF4" s="119">
        <f>(VLOOKUP($A4,'RevPAR Raw Data'!$B$6:$BE$43,'RevPAR Raw Data'!AU$1,FALSE))/100</f>
        <v>1.78186242454152E-2</v>
      </c>
      <c r="BG4" s="119">
        <f>(VLOOKUP($A4,'RevPAR Raw Data'!$B$6:$BE$43,'RevPAR Raw Data'!AV$1,FALSE))/100</f>
        <v>1.41478315636492E-2</v>
      </c>
      <c r="BH4" s="119">
        <f>(VLOOKUP($A4,'RevPAR Raw Data'!$B$6:$BE$43,'RevPAR Raw Data'!AW$1,FALSE))/100</f>
        <v>1.49785151871576E-2</v>
      </c>
      <c r="BI4" s="119">
        <f>(VLOOKUP($A4,'RevPAR Raw Data'!$B$6:$BE$43,'RevPAR Raw Data'!AX$1,FALSE))/100</f>
        <v>1.2498770626227401E-2</v>
      </c>
      <c r="BJ4" s="130">
        <f>(VLOOKUP($A4,'RevPAR Raw Data'!$B$6:$BE$43,'RevPAR Raw Data'!AY$1,FALSE))/100</f>
        <v>1.8393168367809E-2</v>
      </c>
      <c r="BK4" s="119">
        <f>(VLOOKUP($A4,'RevPAR Raw Data'!$B$6:$BE$43,'RevPAR Raw Data'!BA$1,FALSE))/100</f>
        <v>9.8794975915438305E-3</v>
      </c>
      <c r="BL4" s="119">
        <f>(VLOOKUP($A4,'RevPAR Raw Data'!$B$6:$BE$43,'RevPAR Raw Data'!BB$1,FALSE))/100</f>
        <v>1.4977301792201001E-2</v>
      </c>
      <c r="BM4" s="130">
        <f>(VLOOKUP($A4,'RevPAR Raw Data'!$B$6:$BE$43,'RevPAR Raw Data'!BC$1,FALSE))/100</f>
        <v>1.2496242080512801E-2</v>
      </c>
      <c r="BN4" s="131">
        <f>(VLOOKUP($A4,'RevPAR Raw Data'!$B$6:$BE$43,'RevPAR Raw Data'!BE$1,FALSE))/100</f>
        <v>1.65589918605357E-2</v>
      </c>
    </row>
    <row r="5" spans="1:66" x14ac:dyDescent="0.25">
      <c r="A5" s="46" t="s">
        <v>69</v>
      </c>
      <c r="B5" s="129">
        <f>(VLOOKUP($A5,'Occupancy Raw Data'!$B$8:$BE$45,'Occupancy Raw Data'!AG$3,FALSE))/100</f>
        <v>0.42999145463214605</v>
      </c>
      <c r="C5" s="119">
        <f>(VLOOKUP($A5,'Occupancy Raw Data'!$B$8:$BE$45,'Occupancy Raw Data'!AH$3,FALSE))/100</f>
        <v>0.50922342421558997</v>
      </c>
      <c r="D5" s="119">
        <f>(VLOOKUP($A5,'Occupancy Raw Data'!$B$8:$BE$45,'Occupancy Raw Data'!AI$3,FALSE))/100</f>
        <v>0.54549282539603905</v>
      </c>
      <c r="E5" s="119">
        <f>(VLOOKUP($A5,'Occupancy Raw Data'!$B$8:$BE$45,'Occupancy Raw Data'!AJ$3,FALSE))/100</f>
        <v>0.54456087770276396</v>
      </c>
      <c r="F5" s="119">
        <f>(VLOOKUP($A5,'Occupancy Raw Data'!$B$8:$BE$45,'Occupancy Raw Data'!AK$3,FALSE))/100</f>
        <v>0.50158756205889199</v>
      </c>
      <c r="G5" s="130">
        <f>(VLOOKUP($A5,'Occupancy Raw Data'!$B$8:$BE$45,'Occupancy Raw Data'!AL$3,FALSE))/100</f>
        <v>0.50617111559366501</v>
      </c>
      <c r="H5" s="119">
        <f>(VLOOKUP($A5,'Occupancy Raw Data'!$B$8:$BE$45,'Occupancy Raw Data'!AN$3,FALSE))/100</f>
        <v>0.51122050900984495</v>
      </c>
      <c r="I5" s="119">
        <f>(VLOOKUP($A5,'Occupancy Raw Data'!$B$8:$BE$45,'Occupancy Raw Data'!AO$3,FALSE))/100</f>
        <v>0.52016388038032302</v>
      </c>
      <c r="J5" s="130">
        <f>(VLOOKUP($A5,'Occupancy Raw Data'!$B$8:$BE$45,'Occupancy Raw Data'!AP$3,FALSE))/100</f>
        <v>0.51569261346969597</v>
      </c>
      <c r="K5" s="131">
        <f>(VLOOKUP($A5,'Occupancy Raw Data'!$B$8:$BE$45,'Occupancy Raw Data'!AR$3,FALSE))/100</f>
        <v>0.50889172253986503</v>
      </c>
      <c r="M5" s="118">
        <f>(VLOOKUP($A5,'Occupancy Raw Data'!$B$8:$BE$45,'Occupancy Raw Data'!AT$3,FALSE))/100</f>
        <v>8.9134191666166804E-2</v>
      </c>
      <c r="N5" s="115">
        <f>(VLOOKUP($A5,'Occupancy Raw Data'!$B$8:$BE$45,'Occupancy Raw Data'!AU$3,FALSE))/100</f>
        <v>8.996148637649401E-3</v>
      </c>
      <c r="O5" s="115">
        <f>(VLOOKUP($A5,'Occupancy Raw Data'!$B$8:$BE$45,'Occupancy Raw Data'!AV$3,FALSE))/100</f>
        <v>-1.20120270892009E-2</v>
      </c>
      <c r="P5" s="115">
        <f>(VLOOKUP($A5,'Occupancy Raw Data'!$B$8:$BE$45,'Occupancy Raw Data'!AW$3,FALSE))/100</f>
        <v>-2.3626410183244601E-2</v>
      </c>
      <c r="Q5" s="115">
        <f>(VLOOKUP($A5,'Occupancy Raw Data'!$B$8:$BE$45,'Occupancy Raw Data'!AX$3,FALSE))/100</f>
        <v>-1.3544675907367701E-3</v>
      </c>
      <c r="R5" s="116">
        <f>(VLOOKUP($A5,'Occupancy Raw Data'!$B$8:$BE$45,'Occupancy Raw Data'!AY$3,FALSE))/100</f>
        <v>7.6604570669316996E-3</v>
      </c>
      <c r="S5" s="115">
        <f>(VLOOKUP($A5,'Occupancy Raw Data'!$B$8:$BE$45,'Occupancy Raw Data'!BA$3,FALSE))/100</f>
        <v>2.0675484723309698E-2</v>
      </c>
      <c r="T5" s="115">
        <f>(VLOOKUP($A5,'Occupancy Raw Data'!$B$8:$BE$45,'Occupancy Raw Data'!BB$3,FALSE))/100</f>
        <v>-2.9727588415870698E-3</v>
      </c>
      <c r="U5" s="116">
        <f>(VLOOKUP($A5,'Occupancy Raw Data'!$B$8:$BE$45,'Occupancy Raw Data'!BC$3,FALSE))/100</f>
        <v>8.6110936114271903E-3</v>
      </c>
      <c r="V5" s="117">
        <f>(VLOOKUP($A5,'Occupancy Raw Data'!$B$8:$BE$45,'Occupancy Raw Data'!BE$3,FALSE))/100</f>
        <v>7.9359915523800097E-3</v>
      </c>
      <c r="X5" s="49">
        <f>VLOOKUP($A5,'ADR Raw Data'!$B$6:$BE$43,'ADR Raw Data'!AG$1,FALSE)</f>
        <v>123.696499659777</v>
      </c>
      <c r="Y5" s="50">
        <f>VLOOKUP($A5,'ADR Raw Data'!$B$6:$BE$43,'ADR Raw Data'!AH$1,FALSE)</f>
        <v>127.247892186112</v>
      </c>
      <c r="Z5" s="50">
        <f>VLOOKUP($A5,'ADR Raw Data'!$B$6:$BE$43,'ADR Raw Data'!AI$1,FALSE)</f>
        <v>121.73919909554201</v>
      </c>
      <c r="AA5" s="50">
        <f>VLOOKUP($A5,'ADR Raw Data'!$B$6:$BE$43,'ADR Raw Data'!AJ$1,FALSE)</f>
        <v>119.87718200270599</v>
      </c>
      <c r="AB5" s="50">
        <f>VLOOKUP($A5,'ADR Raw Data'!$B$6:$BE$43,'ADR Raw Data'!AK$1,FALSE)</f>
        <v>112.48101773799701</v>
      </c>
      <c r="AC5" s="51">
        <f>VLOOKUP($A5,'ADR Raw Data'!$B$6:$BE$43,'ADR Raw Data'!AL$1,FALSE)</f>
        <v>120.944622839627</v>
      </c>
      <c r="AD5" s="50">
        <f>VLOOKUP($A5,'ADR Raw Data'!$B$6:$BE$43,'ADR Raw Data'!AN$1,FALSE)</f>
        <v>115.966914427304</v>
      </c>
      <c r="AE5" s="50">
        <f>VLOOKUP($A5,'ADR Raw Data'!$B$6:$BE$43,'ADR Raw Data'!AO$1,FALSE)</f>
        <v>124.29460746604801</v>
      </c>
      <c r="AF5" s="51">
        <f>VLOOKUP($A5,'ADR Raw Data'!$B$6:$BE$43,'ADR Raw Data'!AP$1,FALSE)</f>
        <v>120.167256533732</v>
      </c>
      <c r="AG5" s="52">
        <f>VLOOKUP($A5,'ADR Raw Data'!$B$6:$BE$43,'ADR Raw Data'!AR$1,FALSE)</f>
        <v>120.71953513917001</v>
      </c>
      <c r="AI5" s="118">
        <f>(VLOOKUP($A5,'ADR Raw Data'!$B$6:$BE$43,'ADR Raw Data'!AT$1,FALSE))/100</f>
        <v>0.19542219527460802</v>
      </c>
      <c r="AJ5" s="115">
        <f>(VLOOKUP($A5,'ADR Raw Data'!$B$6:$BE$43,'ADR Raw Data'!AU$1,FALSE))/100</f>
        <v>0.13152382429451701</v>
      </c>
      <c r="AK5" s="115">
        <f>(VLOOKUP($A5,'ADR Raw Data'!$B$6:$BE$43,'ADR Raw Data'!AV$1,FALSE))/100</f>
        <v>2.5607741418044297E-2</v>
      </c>
      <c r="AL5" s="115">
        <f>(VLOOKUP($A5,'ADR Raw Data'!$B$6:$BE$43,'ADR Raw Data'!AW$1,FALSE))/100</f>
        <v>1.9821240600277901E-2</v>
      </c>
      <c r="AM5" s="115">
        <f>(VLOOKUP($A5,'ADR Raw Data'!$B$6:$BE$43,'ADR Raw Data'!AX$1,FALSE))/100</f>
        <v>2.7354632096563098E-2</v>
      </c>
      <c r="AN5" s="116">
        <f>(VLOOKUP($A5,'ADR Raw Data'!$B$6:$BE$43,'ADR Raw Data'!AY$1,FALSE))/100</f>
        <v>7.0744866149864999E-2</v>
      </c>
      <c r="AO5" s="115">
        <f>(VLOOKUP($A5,'ADR Raw Data'!$B$6:$BE$43,'ADR Raw Data'!BA$1,FALSE))/100</f>
        <v>5.5579577457289704E-2</v>
      </c>
      <c r="AP5" s="115">
        <f>(VLOOKUP($A5,'ADR Raw Data'!$B$6:$BE$43,'ADR Raw Data'!BB$1,FALSE))/100</f>
        <v>0.10640511490243601</v>
      </c>
      <c r="AQ5" s="116">
        <f>(VLOOKUP($A5,'ADR Raw Data'!$B$6:$BE$43,'ADR Raw Data'!BC$1,FALSE))/100</f>
        <v>8.1358387348097694E-2</v>
      </c>
      <c r="AR5" s="117">
        <f>(VLOOKUP($A5,'ADR Raw Data'!$B$6:$BE$43,'ADR Raw Data'!BE$1,FALSE))/100</f>
        <v>7.3778700164025296E-2</v>
      </c>
      <c r="AT5" s="49">
        <f>VLOOKUP($A5,'RevPAR Raw Data'!$B$6:$BE$43,'RevPAR Raw Data'!AG$1,FALSE)</f>
        <v>53.188437821612297</v>
      </c>
      <c r="AU5" s="50">
        <f>VLOOKUP($A5,'RevPAR Raw Data'!$B$6:$BE$43,'RevPAR Raw Data'!AH$1,FALSE)</f>
        <v>64.797607383228694</v>
      </c>
      <c r="AV5" s="50">
        <f>VLOOKUP($A5,'RevPAR Raw Data'!$B$6:$BE$43,'RevPAR Raw Data'!AI$1,FALSE)</f>
        <v>66.407859676078502</v>
      </c>
      <c r="AW5" s="50">
        <f>VLOOKUP($A5,'RevPAR Raw Data'!$B$6:$BE$43,'RevPAR Raw Data'!AJ$1,FALSE)</f>
        <v>65.280423447927802</v>
      </c>
      <c r="AX5" s="50">
        <f>VLOOKUP($A5,'RevPAR Raw Data'!$B$6:$BE$43,'RevPAR Raw Data'!AK$1,FALSE)</f>
        <v>56.419079465105298</v>
      </c>
      <c r="AY5" s="51">
        <f>VLOOKUP($A5,'RevPAR Raw Data'!$B$6:$BE$43,'RevPAR Raw Data'!AL$1,FALSE)</f>
        <v>61.2186746677895</v>
      </c>
      <c r="AZ5" s="50">
        <f>VLOOKUP($A5,'RevPAR Raw Data'!$B$6:$BE$43,'RevPAR Raw Data'!AN$1,FALSE)</f>
        <v>59.284665021827898</v>
      </c>
      <c r="BA5" s="50">
        <f>VLOOKUP($A5,'RevPAR Raw Data'!$B$6:$BE$43,'RevPAR Raw Data'!AO$1,FALSE)</f>
        <v>64.653565329888906</v>
      </c>
      <c r="BB5" s="51">
        <f>VLOOKUP($A5,'RevPAR Raw Data'!$B$6:$BE$43,'RevPAR Raw Data'!AP$1,FALSE)</f>
        <v>61.969366575363999</v>
      </c>
      <c r="BC5" s="52">
        <f>VLOOKUP($A5,'RevPAR Raw Data'!$B$6:$BE$43,'RevPAR Raw Data'!AR$1,FALSE)</f>
        <v>61.433172181184403</v>
      </c>
      <c r="BE5" s="129">
        <f>(VLOOKUP($A5,'RevPAR Raw Data'!$B$6:$BE$43,'RevPAR Raw Data'!AT$1,FALSE))/100</f>
        <v>0.30197518635020498</v>
      </c>
      <c r="BF5" s="119">
        <f>(VLOOKUP($A5,'RevPAR Raw Data'!$B$6:$BE$43,'RevPAR Raw Data'!AU$1,FALSE))/100</f>
        <v>0.14170318080491198</v>
      </c>
      <c r="BG5" s="119">
        <f>(VLOOKUP($A5,'RevPAR Raw Data'!$B$6:$BE$43,'RevPAR Raw Data'!AV$1,FALSE))/100</f>
        <v>1.32881134452366E-2</v>
      </c>
      <c r="BH5" s="119">
        <f>(VLOOKUP($A5,'RevPAR Raw Data'!$B$6:$BE$43,'RevPAR Raw Data'!AW$1,FALSE))/100</f>
        <v>-4.2734743437296404E-3</v>
      </c>
      <c r="BI5" s="119">
        <f>(VLOOKUP($A5,'RevPAR Raw Data'!$B$6:$BE$43,'RevPAR Raw Data'!AX$1,FALSE))/100</f>
        <v>2.5963113543194999E-2</v>
      </c>
      <c r="BJ5" s="130">
        <f>(VLOOKUP($A5,'RevPAR Raw Data'!$B$6:$BE$43,'RevPAR Raw Data'!AY$1,FALSE))/100</f>
        <v>7.8947261226643597E-2</v>
      </c>
      <c r="BK5" s="119">
        <f>(VLOOKUP($A5,'RevPAR Raw Data'!$B$6:$BE$43,'RevPAR Raw Data'!BA$1,FALSE))/100</f>
        <v>7.7404196885245607E-2</v>
      </c>
      <c r="BL5" s="119">
        <f>(VLOOKUP($A5,'RevPAR Raw Data'!$B$6:$BE$43,'RevPAR Raw Data'!BB$1,FALSE))/100</f>
        <v>0.103116039314733</v>
      </c>
      <c r="BM5" s="130">
        <f>(VLOOKUP($A5,'RevPAR Raw Data'!$B$6:$BE$43,'RevPAR Raw Data'!BC$1,FALSE))/100</f>
        <v>9.0670065649054193E-2</v>
      </c>
      <c r="BN5" s="131">
        <f>(VLOOKUP($A5,'RevPAR Raw Data'!$B$6:$BE$43,'RevPAR Raw Data'!BE$1,FALSE))/100</f>
        <v>8.2300198857652607E-2</v>
      </c>
    </row>
    <row r="6" spans="1:66" x14ac:dyDescent="0.2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25">
      <c r="A8" s="59" t="s">
        <v>116</v>
      </c>
      <c r="B8" s="129">
        <f>(VLOOKUP($A8,'Occupancy Raw Data'!$B$8:$BE$51,'Occupancy Raw Data'!AG$3,FALSE))/100</f>
        <v>0.37083622484385798</v>
      </c>
      <c r="C8" s="119">
        <f>(VLOOKUP($A8,'Occupancy Raw Data'!$B$8:$BE$51,'Occupancy Raw Data'!AH$3,FALSE))/100</f>
        <v>0.498872310895211</v>
      </c>
      <c r="D8" s="119">
        <f>(VLOOKUP($A8,'Occupancy Raw Data'!$B$8:$BE$51,'Occupancy Raw Data'!AI$3,FALSE))/100</f>
        <v>0.57095766828591199</v>
      </c>
      <c r="E8" s="119">
        <f>(VLOOKUP($A8,'Occupancy Raw Data'!$B$8:$BE$51,'Occupancy Raw Data'!AJ$3,FALSE))/100</f>
        <v>0.58874045801526698</v>
      </c>
      <c r="F8" s="119">
        <f>(VLOOKUP($A8,'Occupancy Raw Data'!$B$8:$BE$51,'Occupancy Raw Data'!AK$3,FALSE))/100</f>
        <v>0.52133934767522494</v>
      </c>
      <c r="G8" s="130">
        <f>(VLOOKUP($A8,'Occupancy Raw Data'!$B$8:$BE$51,'Occupancy Raw Data'!AL$3,FALSE))/100</f>
        <v>0.51014920194309499</v>
      </c>
      <c r="H8" s="119">
        <f>(VLOOKUP($A8,'Occupancy Raw Data'!$B$8:$BE$51,'Occupancy Raw Data'!AN$3,FALSE))/100</f>
        <v>0.53756072172102698</v>
      </c>
      <c r="I8" s="119">
        <f>(VLOOKUP($A8,'Occupancy Raw Data'!$B$8:$BE$51,'Occupancy Raw Data'!AO$3,FALSE))/100</f>
        <v>0.59064885496183206</v>
      </c>
      <c r="J8" s="130">
        <f>(VLOOKUP($A8,'Occupancy Raw Data'!$B$8:$BE$51,'Occupancy Raw Data'!AP$3,FALSE))/100</f>
        <v>0.56410478834142896</v>
      </c>
      <c r="K8" s="131">
        <f>(VLOOKUP($A8,'Occupancy Raw Data'!$B$8:$BE$51,'Occupancy Raw Data'!AR$3,FALSE))/100</f>
        <v>0.52556508377119004</v>
      </c>
      <c r="M8" s="118">
        <f>(VLOOKUP($A8,'Occupancy Raw Data'!$B$8:$BE$51,'Occupancy Raw Data'!AT$3,FALSE))/100</f>
        <v>1.9730242623770301E-2</v>
      </c>
      <c r="N8" s="115">
        <f>(VLOOKUP($A8,'Occupancy Raw Data'!$B$8:$BE$51,'Occupancy Raw Data'!AU$3,FALSE))/100</f>
        <v>3.2395035725326302E-2</v>
      </c>
      <c r="O8" s="115">
        <f>(VLOOKUP($A8,'Occupancy Raw Data'!$B$8:$BE$51,'Occupancy Raw Data'!AV$3,FALSE))/100</f>
        <v>-9.2495930766724205E-3</v>
      </c>
      <c r="P8" s="115">
        <f>(VLOOKUP($A8,'Occupancy Raw Data'!$B$8:$BE$51,'Occupancy Raw Data'!AW$3,FALSE))/100</f>
        <v>6.0881737963579792E-3</v>
      </c>
      <c r="Q8" s="115">
        <f>(VLOOKUP($A8,'Occupancy Raw Data'!$B$8:$BE$51,'Occupancy Raw Data'!AX$3,FALSE))/100</f>
        <v>0.11423904008757001</v>
      </c>
      <c r="R8" s="116">
        <f>(VLOOKUP($A8,'Occupancy Raw Data'!$B$8:$BE$51,'Occupancy Raw Data'!AY$3,FALSE))/100</f>
        <v>3.0090996084086701E-2</v>
      </c>
      <c r="S8" s="115">
        <f>(VLOOKUP($A8,'Occupancy Raw Data'!$B$8:$BE$51,'Occupancy Raw Data'!BA$3,FALSE))/100</f>
        <v>8.6554711450788802E-2</v>
      </c>
      <c r="T8" s="115">
        <f>(VLOOKUP($A8,'Occupancy Raw Data'!$B$8:$BE$51,'Occupancy Raw Data'!BB$3,FALSE))/100</f>
        <v>3.5932455455050302E-3</v>
      </c>
      <c r="U8" s="116">
        <f>(VLOOKUP($A8,'Occupancy Raw Data'!$B$8:$BE$51,'Occupancy Raw Data'!BC$3,FALSE))/100</f>
        <v>4.1482362531555704E-2</v>
      </c>
      <c r="V8" s="117">
        <f>(VLOOKUP($A8,'Occupancy Raw Data'!$B$8:$BE$51,'Occupancy Raw Data'!BE$3,FALSE))/100</f>
        <v>3.3557756994272096E-2</v>
      </c>
      <c r="X8" s="49">
        <f>VLOOKUP($A8,'ADR Raw Data'!$B$6:$BE$49,'ADR Raw Data'!AG$1,FALSE)</f>
        <v>344.57070175438503</v>
      </c>
      <c r="Y8" s="50">
        <f>VLOOKUP($A8,'ADR Raw Data'!$B$6:$BE$49,'ADR Raw Data'!AH$1,FALSE)</f>
        <v>305.12050078247199</v>
      </c>
      <c r="Z8" s="50">
        <f>VLOOKUP($A8,'ADR Raw Data'!$B$6:$BE$49,'ADR Raw Data'!AI$1,FALSE)</f>
        <v>260.58044971133302</v>
      </c>
      <c r="AA8" s="50">
        <f>VLOOKUP($A8,'ADR Raw Data'!$B$6:$BE$49,'ADR Raw Data'!AJ$1,FALSE)</f>
        <v>258.966385737439</v>
      </c>
      <c r="AB8" s="50">
        <f>VLOOKUP($A8,'ADR Raw Data'!$B$6:$BE$49,'ADR Raw Data'!AK$1,FALSE)</f>
        <v>254.506710482529</v>
      </c>
      <c r="AC8" s="51">
        <f>VLOOKUP($A8,'ADR Raw Data'!$B$6:$BE$49,'ADR Raw Data'!AL$1,FALSE)</f>
        <v>279.88840197245298</v>
      </c>
      <c r="AD8" s="50">
        <f>VLOOKUP($A8,'ADR Raw Data'!$B$6:$BE$49,'ADR Raw Data'!AN$1,FALSE)</f>
        <v>302.545421978376</v>
      </c>
      <c r="AE8" s="50">
        <f>VLOOKUP($A8,'ADR Raw Data'!$B$6:$BE$49,'ADR Raw Data'!AO$1,FALSE)</f>
        <v>335.21406373916801</v>
      </c>
      <c r="AF8" s="51">
        <f>VLOOKUP($A8,'ADR Raw Data'!$B$6:$BE$49,'ADR Raw Data'!AP$1,FALSE)</f>
        <v>319.64835768107002</v>
      </c>
      <c r="AG8" s="52">
        <f>VLOOKUP($A8,'ADR Raw Data'!$B$6:$BE$49,'ADR Raw Data'!AR$1,FALSE)</f>
        <v>292.08141755676502</v>
      </c>
      <c r="AI8" s="118">
        <f>(VLOOKUP($A8,'ADR Raw Data'!$B$6:$BE$49,'ADR Raw Data'!AT$1,FALSE))/100</f>
        <v>0.40543248122580999</v>
      </c>
      <c r="AJ8" s="115">
        <f>(VLOOKUP($A8,'ADR Raw Data'!$B$6:$BE$49,'ADR Raw Data'!AU$1,FALSE))/100</f>
        <v>0.27552261163020303</v>
      </c>
      <c r="AK8" s="115">
        <f>(VLOOKUP($A8,'ADR Raw Data'!$B$6:$BE$49,'ADR Raw Data'!AV$1,FALSE))/100</f>
        <v>4.5887714567293306E-2</v>
      </c>
      <c r="AL8" s="115">
        <f>(VLOOKUP($A8,'ADR Raw Data'!$B$6:$BE$49,'ADR Raw Data'!AW$1,FALSE))/100</f>
        <v>5.7175125692941704E-2</v>
      </c>
      <c r="AM8" s="115">
        <f>(VLOOKUP($A8,'ADR Raw Data'!$B$6:$BE$49,'ADR Raw Data'!AX$1,FALSE))/100</f>
        <v>6.8523636586050193E-2</v>
      </c>
      <c r="AN8" s="116">
        <f>(VLOOKUP($A8,'ADR Raw Data'!$B$6:$BE$49,'ADR Raw Data'!AY$1,FALSE))/100</f>
        <v>0.14913722251776002</v>
      </c>
      <c r="AO8" s="115">
        <f>(VLOOKUP($A8,'ADR Raw Data'!$B$6:$BE$49,'ADR Raw Data'!BA$1,FALSE))/100</f>
        <v>9.9598542353336705E-2</v>
      </c>
      <c r="AP8" s="115">
        <f>(VLOOKUP($A8,'ADR Raw Data'!$B$6:$BE$49,'ADR Raw Data'!BB$1,FALSE))/100</f>
        <v>0.13116116568268699</v>
      </c>
      <c r="AQ8" s="116">
        <f>(VLOOKUP($A8,'ADR Raw Data'!$B$6:$BE$49,'ADR Raw Data'!BC$1,FALSE))/100</f>
        <v>0.11507308527056299</v>
      </c>
      <c r="AR8" s="117">
        <f>(VLOOKUP($A8,'ADR Raw Data'!$B$6:$BE$49,'ADR Raw Data'!BE$1,FALSE))/100</f>
        <v>0.13792095699773602</v>
      </c>
      <c r="AT8" s="49">
        <f>VLOOKUP($A8,'RevPAR Raw Data'!$B$6:$BE$49,'RevPAR Raw Data'!AG$1,FALSE)</f>
        <v>127.779298230395</v>
      </c>
      <c r="AU8" s="50">
        <f>VLOOKUP($A8,'RevPAR Raw Data'!$B$6:$BE$49,'RevPAR Raw Data'!AH$1,FALSE)</f>
        <v>152.216169326856</v>
      </c>
      <c r="AV8" s="50">
        <f>VLOOKUP($A8,'RevPAR Raw Data'!$B$6:$BE$49,'RevPAR Raw Data'!AI$1,FALSE)</f>
        <v>148.78040596807699</v>
      </c>
      <c r="AW8" s="50">
        <f>VLOOKUP($A8,'RevPAR Raw Data'!$B$6:$BE$49,'RevPAR Raw Data'!AJ$1,FALSE)</f>
        <v>152.46398854961799</v>
      </c>
      <c r="AX8" s="50">
        <f>VLOOKUP($A8,'RevPAR Raw Data'!$B$6:$BE$49,'RevPAR Raw Data'!AK$1,FALSE)</f>
        <v>132.68436242192899</v>
      </c>
      <c r="AY8" s="51">
        <f>VLOOKUP($A8,'RevPAR Raw Data'!$B$6:$BE$49,'RevPAR Raw Data'!AL$1,FALSE)</f>
        <v>142.784844899375</v>
      </c>
      <c r="AZ8" s="50">
        <f>VLOOKUP($A8,'RevPAR Raw Data'!$B$6:$BE$49,'RevPAR Raw Data'!AN$1,FALSE)</f>
        <v>162.63653539208801</v>
      </c>
      <c r="BA8" s="50">
        <f>VLOOKUP($A8,'RevPAR Raw Data'!$B$6:$BE$49,'RevPAR Raw Data'!AO$1,FALSE)</f>
        <v>197.993802914642</v>
      </c>
      <c r="BB8" s="51">
        <f>VLOOKUP($A8,'RevPAR Raw Data'!$B$6:$BE$49,'RevPAR Raw Data'!AP$1,FALSE)</f>
        <v>180.31516915336499</v>
      </c>
      <c r="BC8" s="52">
        <f>VLOOKUP($A8,'RevPAR Raw Data'!$B$6:$BE$49,'RevPAR Raw Data'!AR$1,FALSE)</f>
        <v>153.507794686229</v>
      </c>
      <c r="BE8" s="129">
        <f>(VLOOKUP($A8,'RevPAR Raw Data'!$B$6:$BE$49,'RevPAR Raw Data'!AT$1,FALSE))/100</f>
        <v>0.43316200507172298</v>
      </c>
      <c r="BF8" s="119">
        <f>(VLOOKUP($A8,'RevPAR Raw Data'!$B$6:$BE$49,'RevPAR Raw Data'!AU$1,FALSE))/100</f>
        <v>0.31684321220242501</v>
      </c>
      <c r="BG8" s="119">
        <f>(VLOOKUP($A8,'RevPAR Raw Data'!$B$6:$BE$49,'RevPAR Raw Data'!AV$1,FALSE))/100</f>
        <v>3.6213678803654899E-2</v>
      </c>
      <c r="BH8" s="119">
        <f>(VLOOKUP($A8,'RevPAR Raw Data'!$B$6:$BE$49,'RevPAR Raw Data'!AW$1,FALSE))/100</f>
        <v>6.3611391591346905E-2</v>
      </c>
      <c r="BI8" s="119">
        <f>(VLOOKUP($A8,'RevPAR Raw Data'!$B$6:$BE$49,'RevPAR Raw Data'!AX$1,FALSE))/100</f>
        <v>0.19059075114051999</v>
      </c>
      <c r="BJ8" s="130">
        <f>(VLOOKUP($A8,'RevPAR Raw Data'!$B$6:$BE$49,'RevPAR Raw Data'!AY$1,FALSE))/100</f>
        <v>0.183715906180621</v>
      </c>
      <c r="BK8" s="119">
        <f>(VLOOKUP($A8,'RevPAR Raw Data'!$B$6:$BE$49,'RevPAR Raw Data'!BA$1,FALSE))/100</f>
        <v>0.19477397689843698</v>
      </c>
      <c r="BL8" s="119">
        <f>(VLOOKUP($A8,'RevPAR Raw Data'!$B$6:$BE$49,'RevPAR Raw Data'!BB$1,FALSE))/100</f>
        <v>0.135225705502525</v>
      </c>
      <c r="BM8" s="130">
        <f>(VLOOKUP($A8,'RevPAR Raw Data'!$B$6:$BE$49,'RevPAR Raw Data'!BC$1,FALSE))/100</f>
        <v>0.161328951242937</v>
      </c>
      <c r="BN8" s="131">
        <f>(VLOOKUP($A8,'RevPAR Raw Data'!$B$6:$BE$49,'RevPAR Raw Data'!BE$1,FALSE))/100</f>
        <v>0.17610703195135599</v>
      </c>
    </row>
    <row r="9" spans="1:66" x14ac:dyDescent="0.25">
      <c r="A9" s="59" t="s">
        <v>117</v>
      </c>
      <c r="B9" s="129">
        <f>(VLOOKUP($A9,'Occupancy Raw Data'!$B$8:$BE$51,'Occupancy Raw Data'!AG$3,FALSE))/100</f>
        <v>0.45453397322556199</v>
      </c>
      <c r="C9" s="119">
        <f>(VLOOKUP($A9,'Occupancy Raw Data'!$B$8:$BE$51,'Occupancy Raw Data'!AH$3,FALSE))/100</f>
        <v>0.57252913794969795</v>
      </c>
      <c r="D9" s="119">
        <f>(VLOOKUP($A9,'Occupancy Raw Data'!$B$8:$BE$51,'Occupancy Raw Data'!AI$3,FALSE))/100</f>
        <v>0.62341680799624699</v>
      </c>
      <c r="E9" s="119">
        <f>(VLOOKUP($A9,'Occupancy Raw Data'!$B$8:$BE$51,'Occupancy Raw Data'!AJ$3,FALSE))/100</f>
        <v>0.61854544798470001</v>
      </c>
      <c r="F9" s="119">
        <f>(VLOOKUP($A9,'Occupancy Raw Data'!$B$8:$BE$51,'Occupancy Raw Data'!AK$3,FALSE))/100</f>
        <v>0.53853787031357103</v>
      </c>
      <c r="G9" s="130">
        <f>(VLOOKUP($A9,'Occupancy Raw Data'!$B$8:$BE$51,'Occupancy Raw Data'!AL$3,FALSE))/100</f>
        <v>0.56151264749395502</v>
      </c>
      <c r="H9" s="119">
        <f>(VLOOKUP($A9,'Occupancy Raw Data'!$B$8:$BE$51,'Occupancy Raw Data'!AN$3,FALSE))/100</f>
        <v>0.55597553494749696</v>
      </c>
      <c r="I9" s="119">
        <f>(VLOOKUP($A9,'Occupancy Raw Data'!$B$8:$BE$51,'Occupancy Raw Data'!AO$3,FALSE))/100</f>
        <v>0.58397683397683298</v>
      </c>
      <c r="J9" s="130">
        <f>(VLOOKUP($A9,'Occupancy Raw Data'!$B$8:$BE$51,'Occupancy Raw Data'!AP$3,FALSE))/100</f>
        <v>0.56997618446216503</v>
      </c>
      <c r="K9" s="131">
        <f>(VLOOKUP($A9,'Occupancy Raw Data'!$B$8:$BE$51,'Occupancy Raw Data'!AR$3,FALSE))/100</f>
        <v>0.56393080091344405</v>
      </c>
      <c r="M9" s="118">
        <f>(VLOOKUP($A9,'Occupancy Raw Data'!$B$8:$BE$51,'Occupancy Raw Data'!AT$3,FALSE))/100</f>
        <v>0.13652273977398799</v>
      </c>
      <c r="N9" s="115">
        <f>(VLOOKUP($A9,'Occupancy Raw Data'!$B$8:$BE$51,'Occupancy Raw Data'!AU$3,FALSE))/100</f>
        <v>1.13099076291103E-3</v>
      </c>
      <c r="O9" s="115">
        <f>(VLOOKUP($A9,'Occupancy Raw Data'!$B$8:$BE$51,'Occupancy Raw Data'!AV$3,FALSE))/100</f>
        <v>-7.7017070413254396E-2</v>
      </c>
      <c r="P9" s="115">
        <f>(VLOOKUP($A9,'Occupancy Raw Data'!$B$8:$BE$51,'Occupancy Raw Data'!AW$3,FALSE))/100</f>
        <v>-8.348180539655789E-2</v>
      </c>
      <c r="Q9" s="115">
        <f>(VLOOKUP($A9,'Occupancy Raw Data'!$B$8:$BE$51,'Occupancy Raw Data'!AX$3,FALSE))/100</f>
        <v>-3.2174270152499601E-2</v>
      </c>
      <c r="R9" s="116">
        <f>(VLOOKUP($A9,'Occupancy Raw Data'!$B$8:$BE$51,'Occupancy Raw Data'!AY$3,FALSE))/100</f>
        <v>-2.4670879610444799E-2</v>
      </c>
      <c r="S9" s="115">
        <f>(VLOOKUP($A9,'Occupancy Raw Data'!$B$8:$BE$51,'Occupancy Raw Data'!BA$3,FALSE))/100</f>
        <v>3.4316557432043503E-2</v>
      </c>
      <c r="T9" s="115">
        <f>(VLOOKUP($A9,'Occupancy Raw Data'!$B$8:$BE$51,'Occupancy Raw Data'!BB$3,FALSE))/100</f>
        <v>4.4351150409268902E-2</v>
      </c>
      <c r="U9" s="116">
        <f>(VLOOKUP($A9,'Occupancy Raw Data'!$B$8:$BE$51,'Occupancy Raw Data'!BC$3,FALSE))/100</f>
        <v>3.9432887798543301E-2</v>
      </c>
      <c r="V9" s="117">
        <f>(VLOOKUP($A9,'Occupancy Raw Data'!$B$8:$BE$51,'Occupancy Raw Data'!BE$3,FALSE))/100</f>
        <v>-6.9858667652816699E-3</v>
      </c>
      <c r="X9" s="49">
        <f>VLOOKUP($A9,'ADR Raw Data'!$B$6:$BE$49,'ADR Raw Data'!AG$1,FALSE)</f>
        <v>199.612236732425</v>
      </c>
      <c r="Y9" s="50">
        <f>VLOOKUP($A9,'ADR Raw Data'!$B$6:$BE$49,'ADR Raw Data'!AH$1,FALSE)</f>
        <v>201.34951312513701</v>
      </c>
      <c r="Z9" s="50">
        <f>VLOOKUP($A9,'ADR Raw Data'!$B$6:$BE$49,'ADR Raw Data'!AI$1,FALSE)</f>
        <v>186.50807631643599</v>
      </c>
      <c r="AA9" s="50">
        <f>VLOOKUP($A9,'ADR Raw Data'!$B$6:$BE$49,'ADR Raw Data'!AJ$1,FALSE)</f>
        <v>182.453224729097</v>
      </c>
      <c r="AB9" s="50">
        <f>VLOOKUP($A9,'ADR Raw Data'!$B$6:$BE$49,'ADR Raw Data'!AK$1,FALSE)</f>
        <v>166.04081711280099</v>
      </c>
      <c r="AC9" s="51">
        <f>VLOOKUP($A9,'ADR Raw Data'!$B$6:$BE$49,'ADR Raw Data'!AL$1,FALSE)</f>
        <v>186.83680869727201</v>
      </c>
      <c r="AD9" s="50">
        <f>VLOOKUP($A9,'ADR Raw Data'!$B$6:$BE$49,'ADR Raw Data'!AN$1,FALSE)</f>
        <v>165.61842352062999</v>
      </c>
      <c r="AE9" s="50">
        <f>VLOOKUP($A9,'ADR Raw Data'!$B$6:$BE$49,'ADR Raw Data'!AO$1,FALSE)</f>
        <v>187.84996879586001</v>
      </c>
      <c r="AF9" s="51">
        <f>VLOOKUP($A9,'ADR Raw Data'!$B$6:$BE$49,'ADR Raw Data'!AP$1,FALSE)</f>
        <v>177.00723920991399</v>
      </c>
      <c r="AG9" s="52">
        <f>VLOOKUP($A9,'ADR Raw Data'!$B$6:$BE$49,'ADR Raw Data'!AR$1,FALSE)</f>
        <v>183.99825347928399</v>
      </c>
      <c r="AI9" s="118">
        <f>(VLOOKUP($A9,'ADR Raw Data'!$B$6:$BE$49,'ADR Raw Data'!AT$1,FALSE))/100</f>
        <v>0.286907507182949</v>
      </c>
      <c r="AJ9" s="115">
        <f>(VLOOKUP($A9,'ADR Raw Data'!$B$6:$BE$49,'ADR Raw Data'!AU$1,FALSE))/100</f>
        <v>0.17741033270585302</v>
      </c>
      <c r="AK9" s="115">
        <f>(VLOOKUP($A9,'ADR Raw Data'!$B$6:$BE$49,'ADR Raw Data'!AV$1,FALSE))/100</f>
        <v>4.0591444662652396E-2</v>
      </c>
      <c r="AL9" s="115">
        <f>(VLOOKUP($A9,'ADR Raw Data'!$B$6:$BE$49,'ADR Raw Data'!AW$1,FALSE))/100</f>
        <v>3.4286713496366299E-2</v>
      </c>
      <c r="AM9" s="115">
        <f>(VLOOKUP($A9,'ADR Raw Data'!$B$6:$BE$49,'ADR Raw Data'!AX$1,FALSE))/100</f>
        <v>3.6586030711687895E-2</v>
      </c>
      <c r="AN9" s="116">
        <f>(VLOOKUP($A9,'ADR Raw Data'!$B$6:$BE$49,'ADR Raw Data'!AY$1,FALSE))/100</f>
        <v>9.9674696642578914E-2</v>
      </c>
      <c r="AO9" s="115">
        <f>(VLOOKUP($A9,'ADR Raw Data'!$B$6:$BE$49,'ADR Raw Data'!BA$1,FALSE))/100</f>
        <v>7.0930196312364399E-2</v>
      </c>
      <c r="AP9" s="115">
        <f>(VLOOKUP($A9,'ADR Raw Data'!$B$6:$BE$49,'ADR Raw Data'!BB$1,FALSE))/100</f>
        <v>0.16959064536099899</v>
      </c>
      <c r="AQ9" s="116">
        <f>(VLOOKUP($A9,'ADR Raw Data'!$B$6:$BE$49,'ADR Raw Data'!BC$1,FALSE))/100</f>
        <v>0.122506533595943</v>
      </c>
      <c r="AR9" s="117">
        <f>(VLOOKUP($A9,'ADR Raw Data'!$B$6:$BE$49,'ADR Raw Data'!BE$1,FALSE))/100</f>
        <v>0.104877884795873</v>
      </c>
      <c r="AT9" s="49">
        <f>VLOOKUP($A9,'RevPAR Raw Data'!$B$6:$BE$49,'RevPAR Raw Data'!AG$1,FALSE)</f>
        <v>90.730543066430897</v>
      </c>
      <c r="AU9" s="50">
        <f>VLOOKUP($A9,'RevPAR Raw Data'!$B$6:$BE$49,'RevPAR Raw Data'!AH$1,FALSE)</f>
        <v>115.278463176126</v>
      </c>
      <c r="AV9" s="50">
        <f>VLOOKUP($A9,'RevPAR Raw Data'!$B$6:$BE$49,'RevPAR Raw Data'!AI$1,FALSE)</f>
        <v>116.272269602713</v>
      </c>
      <c r="AW9" s="50">
        <f>VLOOKUP($A9,'RevPAR Raw Data'!$B$6:$BE$49,'RevPAR Raw Data'!AJ$1,FALSE)</f>
        <v>112.855611626312</v>
      </c>
      <c r="AX9" s="50">
        <f>VLOOKUP($A9,'RevPAR Raw Data'!$B$6:$BE$49,'RevPAR Raw Data'!AK$1,FALSE)</f>
        <v>89.419268033053001</v>
      </c>
      <c r="AY9" s="51">
        <f>VLOOKUP($A9,'RevPAR Raw Data'!$B$6:$BE$49,'RevPAR Raw Data'!AL$1,FALSE)</f>
        <v>104.911231100927</v>
      </c>
      <c r="AZ9" s="50">
        <f>VLOOKUP($A9,'RevPAR Raw Data'!$B$6:$BE$49,'RevPAR Raw Data'!AN$1,FALSE)</f>
        <v>92.079791614043899</v>
      </c>
      <c r="BA9" s="50">
        <f>VLOOKUP($A9,'RevPAR Raw Data'!$B$6:$BE$49,'RevPAR Raw Data'!AO$1,FALSE)</f>
        <v>109.70003004005299</v>
      </c>
      <c r="BB9" s="51">
        <f>VLOOKUP($A9,'RevPAR Raw Data'!$B$6:$BE$49,'RevPAR Raw Data'!AP$1,FALSE)</f>
        <v>100.889910827048</v>
      </c>
      <c r="BC9" s="52">
        <f>VLOOKUP($A9,'RevPAR Raw Data'!$B$6:$BE$49,'RevPAR Raw Data'!AR$1,FALSE)</f>
        <v>103.762282451247</v>
      </c>
      <c r="BE9" s="129">
        <f>(VLOOKUP($A9,'RevPAR Raw Data'!$B$6:$BE$49,'RevPAR Raw Data'!AT$1,FALSE))/100</f>
        <v>0.46259964589927899</v>
      </c>
      <c r="BF9" s="119">
        <f>(VLOOKUP($A9,'RevPAR Raw Data'!$B$6:$BE$49,'RevPAR Raw Data'!AU$1,FALSE))/100</f>
        <v>0.17874197291629901</v>
      </c>
      <c r="BG9" s="119">
        <f>(VLOOKUP($A9,'RevPAR Raw Data'!$B$6:$BE$49,'RevPAR Raw Data'!AV$1,FALSE))/100</f>
        <v>-3.9551859902361104E-2</v>
      </c>
      <c r="BH9" s="119">
        <f>(VLOOKUP($A9,'RevPAR Raw Data'!$B$6:$BE$49,'RevPAR Raw Data'!AW$1,FALSE))/100</f>
        <v>-5.20574086439827E-2</v>
      </c>
      <c r="BI9" s="119">
        <f>(VLOOKUP($A9,'RevPAR Raw Data'!$B$6:$BE$49,'RevPAR Raw Data'!AX$1,FALSE))/100</f>
        <v>3.2346317232627396E-3</v>
      </c>
      <c r="BJ9" s="130">
        <f>(VLOOKUP($A9,'RevPAR Raw Data'!$B$6:$BE$49,'RevPAR Raw Data'!AY$1,FALSE))/100</f>
        <v>7.25447545910574E-2</v>
      </c>
      <c r="BK9" s="119">
        <f>(VLOOKUP($A9,'RevPAR Raw Data'!$B$6:$BE$49,'RevPAR Raw Data'!BA$1,FALSE))/100</f>
        <v>0.10768083389982699</v>
      </c>
      <c r="BL9" s="119">
        <f>(VLOOKUP($A9,'RevPAR Raw Data'!$B$6:$BE$49,'RevPAR Raw Data'!BB$1,FALSE))/100</f>
        <v>0.221463335990678</v>
      </c>
      <c r="BM9" s="130">
        <f>(VLOOKUP($A9,'RevPAR Raw Data'!$B$6:$BE$49,'RevPAR Raw Data'!BC$1,FALSE))/100</f>
        <v>0.16677020778836302</v>
      </c>
      <c r="BN9" s="131">
        <f>(VLOOKUP($A9,'RevPAR Raw Data'!$B$6:$BE$49,'RevPAR Raw Data'!BE$1,FALSE))/100</f>
        <v>9.7159355100783495E-2</v>
      </c>
    </row>
    <row r="10" spans="1:66" x14ac:dyDescent="0.25">
      <c r="A10" s="59" t="s">
        <v>118</v>
      </c>
      <c r="B10" s="129">
        <f>(VLOOKUP($A10,'Occupancy Raw Data'!$B$8:$BE$51,'Occupancy Raw Data'!AG$3,FALSE))/100</f>
        <v>0.45586273796531995</v>
      </c>
      <c r="C10" s="119">
        <f>(VLOOKUP($A10,'Occupancy Raw Data'!$B$8:$BE$51,'Occupancy Raw Data'!AH$3,FALSE))/100</f>
        <v>0.569093306656966</v>
      </c>
      <c r="D10" s="119">
        <f>(VLOOKUP($A10,'Occupancy Raw Data'!$B$8:$BE$51,'Occupancy Raw Data'!AI$3,FALSE))/100</f>
        <v>0.62298411543591603</v>
      </c>
      <c r="E10" s="119">
        <f>(VLOOKUP($A10,'Occupancy Raw Data'!$B$8:$BE$51,'Occupancy Raw Data'!AJ$3,FALSE))/100</f>
        <v>0.615087304474354</v>
      </c>
      <c r="F10" s="119">
        <f>(VLOOKUP($A10,'Occupancy Raw Data'!$B$8:$BE$51,'Occupancy Raw Data'!AK$3,FALSE))/100</f>
        <v>0.54171971626045801</v>
      </c>
      <c r="G10" s="130">
        <f>(VLOOKUP($A10,'Occupancy Raw Data'!$B$8:$BE$51,'Occupancy Raw Data'!AL$3,FALSE))/100</f>
        <v>0.56094943615860304</v>
      </c>
      <c r="H10" s="119">
        <f>(VLOOKUP($A10,'Occupancy Raw Data'!$B$8:$BE$51,'Occupancy Raw Data'!AN$3,FALSE))/100</f>
        <v>0.55010155207954403</v>
      </c>
      <c r="I10" s="119">
        <f>(VLOOKUP($A10,'Occupancy Raw Data'!$B$8:$BE$51,'Occupancy Raw Data'!AO$3,FALSE))/100</f>
        <v>0.567665269683443</v>
      </c>
      <c r="J10" s="130">
        <f>(VLOOKUP($A10,'Occupancy Raw Data'!$B$8:$BE$51,'Occupancy Raw Data'!AP$3,FALSE))/100</f>
        <v>0.55888337760465001</v>
      </c>
      <c r="K10" s="131">
        <f>(VLOOKUP($A10,'Occupancy Raw Data'!$B$8:$BE$51,'Occupancy Raw Data'!AR$3,FALSE))/100</f>
        <v>0.56035913531233705</v>
      </c>
      <c r="M10" s="118">
        <f>(VLOOKUP($A10,'Occupancy Raw Data'!$B$8:$BE$51,'Occupancy Raw Data'!AT$3,FALSE))/100</f>
        <v>0.110409184886617</v>
      </c>
      <c r="N10" s="115">
        <f>(VLOOKUP($A10,'Occupancy Raw Data'!$B$8:$BE$51,'Occupancy Raw Data'!AU$3,FALSE))/100</f>
        <v>4.1793848532817306E-2</v>
      </c>
      <c r="O10" s="115">
        <f>(VLOOKUP($A10,'Occupancy Raw Data'!$B$8:$BE$51,'Occupancy Raw Data'!AV$3,FALSE))/100</f>
        <v>5.2462135935654993E-3</v>
      </c>
      <c r="P10" s="115">
        <f>(VLOOKUP($A10,'Occupancy Raw Data'!$B$8:$BE$51,'Occupancy Raw Data'!AW$3,FALSE))/100</f>
        <v>-1.37062750927626E-2</v>
      </c>
      <c r="Q10" s="115">
        <f>(VLOOKUP($A10,'Occupancy Raw Data'!$B$8:$BE$51,'Occupancy Raw Data'!AX$3,FALSE))/100</f>
        <v>-2.1369484189407801E-3</v>
      </c>
      <c r="R10" s="116">
        <f>(VLOOKUP($A10,'Occupancy Raw Data'!$B$8:$BE$51,'Occupancy Raw Data'!AY$3,FALSE))/100</f>
        <v>2.2494941795907598E-2</v>
      </c>
      <c r="S10" s="115">
        <f>(VLOOKUP($A10,'Occupancy Raw Data'!$B$8:$BE$51,'Occupancy Raw Data'!BA$3,FALSE))/100</f>
        <v>2.46483383537527E-2</v>
      </c>
      <c r="T10" s="115">
        <f>(VLOOKUP($A10,'Occupancy Raw Data'!$B$8:$BE$51,'Occupancy Raw Data'!BB$3,FALSE))/100</f>
        <v>-1.11411072294673E-2</v>
      </c>
      <c r="U10" s="116">
        <f>(VLOOKUP($A10,'Occupancy Raw Data'!$B$8:$BE$51,'Occupancy Raw Data'!BC$3,FALSE))/100</f>
        <v>6.1544662748237895E-3</v>
      </c>
      <c r="V10" s="117">
        <f>(VLOOKUP($A10,'Occupancy Raw Data'!$B$8:$BE$51,'Occupancy Raw Data'!BE$3,FALSE))/100</f>
        <v>1.7783336933678E-2</v>
      </c>
      <c r="X10" s="49">
        <f>VLOOKUP($A10,'ADR Raw Data'!$B$6:$BE$49,'ADR Raw Data'!AG$1,FALSE)</f>
        <v>143.72997622689101</v>
      </c>
      <c r="Y10" s="50">
        <f>VLOOKUP($A10,'ADR Raw Data'!$B$6:$BE$49,'ADR Raw Data'!AH$1,FALSE)</f>
        <v>146.30223549465299</v>
      </c>
      <c r="Z10" s="50">
        <f>VLOOKUP($A10,'ADR Raw Data'!$B$6:$BE$49,'ADR Raw Data'!AI$1,FALSE)</f>
        <v>139.925171159554</v>
      </c>
      <c r="AA10" s="50">
        <f>VLOOKUP($A10,'ADR Raw Data'!$B$6:$BE$49,'ADR Raw Data'!AJ$1,FALSE)</f>
        <v>137.71659052265801</v>
      </c>
      <c r="AB10" s="50">
        <f>VLOOKUP($A10,'ADR Raw Data'!$B$6:$BE$49,'ADR Raw Data'!AK$1,FALSE)</f>
        <v>130.24621801597601</v>
      </c>
      <c r="AC10" s="51">
        <f>VLOOKUP($A10,'ADR Raw Data'!$B$6:$BE$49,'ADR Raw Data'!AL$1,FALSE)</f>
        <v>139.483728100039</v>
      </c>
      <c r="AD10" s="50">
        <f>VLOOKUP($A10,'ADR Raw Data'!$B$6:$BE$49,'ADR Raw Data'!AN$1,FALSE)</f>
        <v>129.413039249452</v>
      </c>
      <c r="AE10" s="50">
        <f>VLOOKUP($A10,'ADR Raw Data'!$B$6:$BE$49,'ADR Raw Data'!AO$1,FALSE)</f>
        <v>136.27305497703699</v>
      </c>
      <c r="AF10" s="51">
        <f>VLOOKUP($A10,'ADR Raw Data'!$B$6:$BE$49,'ADR Raw Data'!AP$1,FALSE)</f>
        <v>132.89693059237501</v>
      </c>
      <c r="AG10" s="52">
        <f>VLOOKUP($A10,'ADR Raw Data'!$B$6:$BE$49,'ADR Raw Data'!AR$1,FALSE)</f>
        <v>137.60674730429699</v>
      </c>
      <c r="AI10" s="118">
        <f>(VLOOKUP($A10,'ADR Raw Data'!$B$6:$BE$49,'ADR Raw Data'!AT$1,FALSE))/100</f>
        <v>0.19535861872504701</v>
      </c>
      <c r="AJ10" s="115">
        <f>(VLOOKUP($A10,'ADR Raw Data'!$B$6:$BE$49,'ADR Raw Data'!AU$1,FALSE))/100</f>
        <v>0.137784550621769</v>
      </c>
      <c r="AK10" s="115">
        <f>(VLOOKUP($A10,'ADR Raw Data'!$B$6:$BE$49,'ADR Raw Data'!AV$1,FALSE))/100</f>
        <v>3.9945750745071097E-2</v>
      </c>
      <c r="AL10" s="115">
        <f>(VLOOKUP($A10,'ADR Raw Data'!$B$6:$BE$49,'ADR Raw Data'!AW$1,FALSE))/100</f>
        <v>3.3599878494844401E-2</v>
      </c>
      <c r="AM10" s="115">
        <f>(VLOOKUP($A10,'ADR Raw Data'!$B$6:$BE$49,'ADR Raw Data'!AX$1,FALSE))/100</f>
        <v>3.4121038644004301E-2</v>
      </c>
      <c r="AN10" s="116">
        <f>(VLOOKUP($A10,'ADR Raw Data'!$B$6:$BE$49,'ADR Raw Data'!AY$1,FALSE))/100</f>
        <v>7.9428770009231306E-2</v>
      </c>
      <c r="AO10" s="115">
        <f>(VLOOKUP($A10,'ADR Raw Data'!$B$6:$BE$49,'ADR Raw Data'!BA$1,FALSE))/100</f>
        <v>5.64498383495914E-2</v>
      </c>
      <c r="AP10" s="115">
        <f>(VLOOKUP($A10,'ADR Raw Data'!$B$6:$BE$49,'ADR Raw Data'!BB$1,FALSE))/100</f>
        <v>0.11365268112245901</v>
      </c>
      <c r="AQ10" s="116">
        <f>(VLOOKUP($A10,'ADR Raw Data'!$B$6:$BE$49,'ADR Raw Data'!BC$1,FALSE))/100</f>
        <v>8.5495547686303103E-2</v>
      </c>
      <c r="AR10" s="117">
        <f>(VLOOKUP($A10,'ADR Raw Data'!$B$6:$BE$49,'ADR Raw Data'!BE$1,FALSE))/100</f>
        <v>8.1287944561108494E-2</v>
      </c>
      <c r="AT10" s="49">
        <f>VLOOKUP($A10,'RevPAR Raw Data'!$B$6:$BE$49,'RevPAR Raw Data'!AG$1,FALSE)</f>
        <v>65.521140490481301</v>
      </c>
      <c r="AU10" s="50">
        <f>VLOOKUP($A10,'RevPAR Raw Data'!$B$6:$BE$49,'RevPAR Raw Data'!AH$1,FALSE)</f>
        <v>83.259622968958396</v>
      </c>
      <c r="AV10" s="50">
        <f>VLOOKUP($A10,'RevPAR Raw Data'!$B$6:$BE$49,'RevPAR Raw Data'!AI$1,FALSE)</f>
        <v>87.171158982053996</v>
      </c>
      <c r="AW10" s="50">
        <f>VLOOKUP($A10,'RevPAR Raw Data'!$B$6:$BE$49,'RevPAR Raw Data'!AJ$1,FALSE)</f>
        <v>84.707726445980299</v>
      </c>
      <c r="AX10" s="50">
        <f>VLOOKUP($A10,'RevPAR Raw Data'!$B$6:$BE$49,'RevPAR Raw Data'!AK$1,FALSE)</f>
        <v>70.556944267612394</v>
      </c>
      <c r="AY10" s="51">
        <f>VLOOKUP($A10,'RevPAR Raw Data'!$B$6:$BE$49,'RevPAR Raw Data'!AL$1,FALSE)</f>
        <v>78.243318631017303</v>
      </c>
      <c r="AZ10" s="50">
        <f>VLOOKUP($A10,'RevPAR Raw Data'!$B$6:$BE$49,'RevPAR Raw Data'!AN$1,FALSE)</f>
        <v>71.190313750454706</v>
      </c>
      <c r="BA10" s="50">
        <f>VLOOKUP($A10,'RevPAR Raw Data'!$B$6:$BE$49,'RevPAR Raw Data'!AO$1,FALSE)</f>
        <v>77.357480504126499</v>
      </c>
      <c r="BB10" s="51">
        <f>VLOOKUP($A10,'RevPAR Raw Data'!$B$6:$BE$49,'RevPAR Raw Data'!AP$1,FALSE)</f>
        <v>74.273885442757305</v>
      </c>
      <c r="BC10" s="52">
        <f>VLOOKUP($A10,'RevPAR Raw Data'!$B$6:$BE$49,'RevPAR Raw Data'!AR$1,FALSE)</f>
        <v>77.109197932579306</v>
      </c>
      <c r="BE10" s="129">
        <f>(VLOOKUP($A10,'RevPAR Raw Data'!$B$6:$BE$49,'RevPAR Raw Data'!AT$1,FALSE))/100</f>
        <v>0.32733718946567203</v>
      </c>
      <c r="BF10" s="119">
        <f>(VLOOKUP($A10,'RevPAR Raw Data'!$B$6:$BE$49,'RevPAR Raw Data'!AU$1,FALSE))/100</f>
        <v>0.18533694579343499</v>
      </c>
      <c r="BG10" s="119">
        <f>(VLOOKUP($A10,'RevPAR Raw Data'!$B$6:$BE$49,'RevPAR Raw Data'!AV$1,FALSE))/100</f>
        <v>4.5401528279200597E-2</v>
      </c>
      <c r="BH10" s="119">
        <f>(VLOOKUP($A10,'RevPAR Raw Data'!$B$6:$BE$49,'RevPAR Raw Data'!AW$1,FALSE))/100</f>
        <v>1.9433074224348E-2</v>
      </c>
      <c r="BI10" s="119">
        <f>(VLOOKUP($A10,'RevPAR Raw Data'!$B$6:$BE$49,'RevPAR Raw Data'!AX$1,FALSE))/100</f>
        <v>3.1911175325480601E-2</v>
      </c>
      <c r="BJ10" s="130">
        <f>(VLOOKUP($A10,'RevPAR Raw Data'!$B$6:$BE$49,'RevPAR Raw Data'!AY$1,FALSE))/100</f>
        <v>0.103710457363417</v>
      </c>
      <c r="BK10" s="119">
        <f>(VLOOKUP($A10,'RevPAR Raw Data'!$B$6:$BE$49,'RevPAR Raw Data'!BA$1,FALSE))/100</f>
        <v>8.2489571418999597E-2</v>
      </c>
      <c r="BL10" s="119">
        <f>(VLOOKUP($A10,'RevPAR Raw Data'!$B$6:$BE$49,'RevPAR Raw Data'!BB$1,FALSE))/100</f>
        <v>0.10124535718569</v>
      </c>
      <c r="BM10" s="130">
        <f>(VLOOKUP($A10,'RevPAR Raw Data'!$B$6:$BE$49,'RevPAR Raw Data'!BC$1,FALSE))/100</f>
        <v>9.2176193426009898E-2</v>
      </c>
      <c r="BN10" s="131">
        <f>(VLOOKUP($A10,'RevPAR Raw Data'!$B$6:$BE$49,'RevPAR Raw Data'!BE$1,FALSE))/100</f>
        <v>0.100516852401562</v>
      </c>
    </row>
    <row r="11" spans="1:66" x14ac:dyDescent="0.25">
      <c r="A11" s="59" t="s">
        <v>119</v>
      </c>
      <c r="B11" s="129">
        <f>(VLOOKUP($A11,'Occupancy Raw Data'!$B$8:$BE$51,'Occupancy Raw Data'!AG$3,FALSE))/100</f>
        <v>0.40099276681356499</v>
      </c>
      <c r="C11" s="119">
        <f>(VLOOKUP($A11,'Occupancy Raw Data'!$B$8:$BE$51,'Occupancy Raw Data'!AH$3,FALSE))/100</f>
        <v>0.49095252922015703</v>
      </c>
      <c r="D11" s="119">
        <f>(VLOOKUP($A11,'Occupancy Raw Data'!$B$8:$BE$51,'Occupancy Raw Data'!AI$3,FALSE))/100</f>
        <v>0.53351336462923904</v>
      </c>
      <c r="E11" s="119">
        <f>(VLOOKUP($A11,'Occupancy Raw Data'!$B$8:$BE$51,'Occupancy Raw Data'!AJ$3,FALSE))/100</f>
        <v>0.53184877371143802</v>
      </c>
      <c r="F11" s="119">
        <f>(VLOOKUP($A11,'Occupancy Raw Data'!$B$8:$BE$51,'Occupancy Raw Data'!AK$3,FALSE))/100</f>
        <v>0.49176087373059901</v>
      </c>
      <c r="G11" s="130">
        <f>(VLOOKUP($A11,'Occupancy Raw Data'!$B$8:$BE$51,'Occupancy Raw Data'!AL$3,FALSE))/100</f>
        <v>0.48981366162100004</v>
      </c>
      <c r="H11" s="119">
        <f>(VLOOKUP($A11,'Occupancy Raw Data'!$B$8:$BE$51,'Occupancy Raw Data'!AN$3,FALSE))/100</f>
        <v>0.50256873922207301</v>
      </c>
      <c r="I11" s="119">
        <f>(VLOOKUP($A11,'Occupancy Raw Data'!$B$8:$BE$51,'Occupancy Raw Data'!AO$3,FALSE))/100</f>
        <v>0.50350600901801801</v>
      </c>
      <c r="J11" s="130">
        <f>(VLOOKUP($A11,'Occupancy Raw Data'!$B$8:$BE$51,'Occupancy Raw Data'!AP$3,FALSE))/100</f>
        <v>0.50303736149242295</v>
      </c>
      <c r="K11" s="131">
        <f>(VLOOKUP($A11,'Occupancy Raw Data'!$B$8:$BE$51,'Occupancy Raw Data'!AR$3,FALSE))/100</f>
        <v>0.49359178886734201</v>
      </c>
      <c r="M11" s="118">
        <f>(VLOOKUP($A11,'Occupancy Raw Data'!$B$8:$BE$51,'Occupancy Raw Data'!AT$3,FALSE))/100</f>
        <v>7.9772990073124606E-2</v>
      </c>
      <c r="N11" s="115">
        <f>(VLOOKUP($A11,'Occupancy Raw Data'!$B$8:$BE$51,'Occupancy Raw Data'!AU$3,FALSE))/100</f>
        <v>-1.6592186416062998E-2</v>
      </c>
      <c r="O11" s="115">
        <f>(VLOOKUP($A11,'Occupancy Raw Data'!$B$8:$BE$51,'Occupancy Raw Data'!AV$3,FALSE))/100</f>
        <v>-1.3512994355669701E-2</v>
      </c>
      <c r="P11" s="115">
        <f>(VLOOKUP($A11,'Occupancy Raw Data'!$B$8:$BE$51,'Occupancy Raw Data'!AW$3,FALSE))/100</f>
        <v>-2.7340223986918599E-2</v>
      </c>
      <c r="Q11" s="115">
        <f>(VLOOKUP($A11,'Occupancy Raw Data'!$B$8:$BE$51,'Occupancy Raw Data'!AX$3,FALSE))/100</f>
        <v>-1.30971988983715E-2</v>
      </c>
      <c r="R11" s="116">
        <f>(VLOOKUP($A11,'Occupancy Raw Data'!$B$8:$BE$51,'Occupancy Raw Data'!AY$3,FALSE))/100</f>
        <v>-3.0295735366997999E-3</v>
      </c>
      <c r="S11" s="115">
        <f>(VLOOKUP($A11,'Occupancy Raw Data'!$B$8:$BE$51,'Occupancy Raw Data'!BA$3,FALSE))/100</f>
        <v>3.8261929039125498E-3</v>
      </c>
      <c r="T11" s="115">
        <f>(VLOOKUP($A11,'Occupancy Raw Data'!$B$8:$BE$51,'Occupancy Raw Data'!BB$3,FALSE))/100</f>
        <v>-3.3301819288392397E-2</v>
      </c>
      <c r="U11" s="116">
        <f>(VLOOKUP($A11,'Occupancy Raw Data'!$B$8:$BE$51,'Occupancy Raw Data'!BC$3,FALSE))/100</f>
        <v>-1.51049031700854E-2</v>
      </c>
      <c r="V11" s="117">
        <f>(VLOOKUP($A11,'Occupancy Raw Data'!$B$8:$BE$51,'Occupancy Raw Data'!BE$3,FALSE))/100</f>
        <v>-6.5762839983220904E-3</v>
      </c>
      <c r="X11" s="49">
        <f>VLOOKUP($A11,'ADR Raw Data'!$B$6:$BE$49,'ADR Raw Data'!AG$1,FALSE)</f>
        <v>112.378355657095</v>
      </c>
      <c r="Y11" s="50">
        <f>VLOOKUP($A11,'ADR Raw Data'!$B$6:$BE$49,'ADR Raw Data'!AH$1,FALSE)</f>
        <v>112.189124925298</v>
      </c>
      <c r="Z11" s="50">
        <f>VLOOKUP($A11,'ADR Raw Data'!$B$6:$BE$49,'ADR Raw Data'!AI$1,FALSE)</f>
        <v>108.040100896735</v>
      </c>
      <c r="AA11" s="50">
        <f>VLOOKUP($A11,'ADR Raw Data'!$B$6:$BE$49,'ADR Raw Data'!AJ$1,FALSE)</f>
        <v>106.93557682131799</v>
      </c>
      <c r="AB11" s="50">
        <f>VLOOKUP($A11,'ADR Raw Data'!$B$6:$BE$49,'ADR Raw Data'!AK$1,FALSE)</f>
        <v>105.395477425482</v>
      </c>
      <c r="AC11" s="51">
        <f>VLOOKUP($A11,'ADR Raw Data'!$B$6:$BE$49,'ADR Raw Data'!AL$1,FALSE)</f>
        <v>108.811259663483</v>
      </c>
      <c r="AD11" s="50">
        <f>VLOOKUP($A11,'ADR Raw Data'!$B$6:$BE$49,'ADR Raw Data'!AN$1,FALSE)</f>
        <v>111.475873256049</v>
      </c>
      <c r="AE11" s="50">
        <f>VLOOKUP($A11,'ADR Raw Data'!$B$6:$BE$49,'ADR Raw Data'!AO$1,FALSE)</f>
        <v>113.98403936492799</v>
      </c>
      <c r="AF11" s="51">
        <f>VLOOKUP($A11,'ADR Raw Data'!$B$6:$BE$49,'ADR Raw Data'!AP$1,FALSE)</f>
        <v>112.731090835505</v>
      </c>
      <c r="AG11" s="52">
        <f>VLOOKUP($A11,'ADR Raw Data'!$B$6:$BE$49,'ADR Raw Data'!AR$1,FALSE)</f>
        <v>109.952621310429</v>
      </c>
      <c r="AI11" s="118">
        <f>(VLOOKUP($A11,'ADR Raw Data'!$B$6:$BE$49,'ADR Raw Data'!AT$1,FALSE))/100</f>
        <v>0.12813700676964898</v>
      </c>
      <c r="AJ11" s="115">
        <f>(VLOOKUP($A11,'ADR Raw Data'!$B$6:$BE$49,'ADR Raw Data'!AU$1,FALSE))/100</f>
        <v>9.1870567049358587E-2</v>
      </c>
      <c r="AK11" s="115">
        <f>(VLOOKUP($A11,'ADR Raw Data'!$B$6:$BE$49,'ADR Raw Data'!AV$1,FALSE))/100</f>
        <v>2.9325512547207101E-2</v>
      </c>
      <c r="AL11" s="115">
        <f>(VLOOKUP($A11,'ADR Raw Data'!$B$6:$BE$49,'ADR Raw Data'!AW$1,FALSE))/100</f>
        <v>1.7425305644405899E-2</v>
      </c>
      <c r="AM11" s="115">
        <f>(VLOOKUP($A11,'ADR Raw Data'!$B$6:$BE$49,'ADR Raw Data'!AX$1,FALSE))/100</f>
        <v>2.1284664867079098E-2</v>
      </c>
      <c r="AN11" s="116">
        <f>(VLOOKUP($A11,'ADR Raw Data'!$B$6:$BE$49,'ADR Raw Data'!AY$1,FALSE))/100</f>
        <v>5.2558427709902898E-2</v>
      </c>
      <c r="AO11" s="115">
        <f>(VLOOKUP($A11,'ADR Raw Data'!$B$6:$BE$49,'ADR Raw Data'!BA$1,FALSE))/100</f>
        <v>3.6803404734918999E-2</v>
      </c>
      <c r="AP11" s="115">
        <f>(VLOOKUP($A11,'ADR Raw Data'!$B$6:$BE$49,'ADR Raw Data'!BB$1,FALSE))/100</f>
        <v>5.6334059599125803E-2</v>
      </c>
      <c r="AQ11" s="116">
        <f>(VLOOKUP($A11,'ADR Raw Data'!$B$6:$BE$49,'ADR Raw Data'!BC$1,FALSE))/100</f>
        <v>4.6559659306860804E-2</v>
      </c>
      <c r="AR11" s="117">
        <f>(VLOOKUP($A11,'ADR Raw Data'!$B$6:$BE$49,'ADR Raw Data'!BE$1,FALSE))/100</f>
        <v>5.0650333855004899E-2</v>
      </c>
      <c r="AT11" s="49">
        <f>VLOOKUP($A11,'RevPAR Raw Data'!$B$6:$BE$49,'RevPAR Raw Data'!AG$1,FALSE)</f>
        <v>45.062907764897403</v>
      </c>
      <c r="AU11" s="50">
        <f>VLOOKUP($A11,'RevPAR Raw Data'!$B$6:$BE$49,'RevPAR Raw Data'!AH$1,FALSE)</f>
        <v>55.079534633071397</v>
      </c>
      <c r="AV11" s="50">
        <f>VLOOKUP($A11,'RevPAR Raw Data'!$B$6:$BE$49,'RevPAR Raw Data'!AI$1,FALSE)</f>
        <v>57.640837744299603</v>
      </c>
      <c r="AW11" s="50">
        <f>VLOOKUP($A11,'RevPAR Raw Data'!$B$6:$BE$49,'RevPAR Raw Data'!AJ$1,FALSE)</f>
        <v>56.873555398543701</v>
      </c>
      <c r="AX11" s="50">
        <f>VLOOKUP($A11,'RevPAR Raw Data'!$B$6:$BE$49,'RevPAR Raw Data'!AK$1,FALSE)</f>
        <v>51.829372066008801</v>
      </c>
      <c r="AY11" s="51">
        <f>VLOOKUP($A11,'RevPAR Raw Data'!$B$6:$BE$49,'RevPAR Raw Data'!AL$1,FALSE)</f>
        <v>53.297241521364199</v>
      </c>
      <c r="AZ11" s="50">
        <f>VLOOKUP($A11,'RevPAR Raw Data'!$B$6:$BE$49,'RevPAR Raw Data'!AN$1,FALSE)</f>
        <v>56.024289075972398</v>
      </c>
      <c r="BA11" s="50">
        <f>VLOOKUP($A11,'RevPAR Raw Data'!$B$6:$BE$49,'RevPAR Raw Data'!AO$1,FALSE)</f>
        <v>57.391648752387702</v>
      </c>
      <c r="BB11" s="51">
        <f>VLOOKUP($A11,'RevPAR Raw Data'!$B$6:$BE$49,'RevPAR Raw Data'!AP$1,FALSE)</f>
        <v>56.707950492055502</v>
      </c>
      <c r="BC11" s="52">
        <f>VLOOKUP($A11,'RevPAR Raw Data'!$B$6:$BE$49,'RevPAR Raw Data'!AR$1,FALSE)</f>
        <v>54.271711043268503</v>
      </c>
      <c r="BE11" s="129">
        <f>(VLOOKUP($A11,'RevPAR Raw Data'!$B$6:$BE$49,'RevPAR Raw Data'!AT$1,FALSE))/100</f>
        <v>0.21813186901180898</v>
      </c>
      <c r="BF11" s="119">
        <f>(VLOOKUP($A11,'RevPAR Raw Data'!$B$6:$BE$49,'RevPAR Raw Data'!AU$1,FALSE))/100</f>
        <v>7.3754047058663202E-2</v>
      </c>
      <c r="BG11" s="119">
        <f>(VLOOKUP($A11,'RevPAR Raw Data'!$B$6:$BE$49,'RevPAR Raw Data'!AV$1,FALSE))/100</f>
        <v>1.5416242706009799E-2</v>
      </c>
      <c r="BH11" s="119">
        <f>(VLOOKUP($A11,'RevPAR Raw Data'!$B$6:$BE$49,'RevPAR Raw Data'!AW$1,FALSE))/100</f>
        <v>-1.03913301018712E-2</v>
      </c>
      <c r="BI11" s="119">
        <f>(VLOOKUP($A11,'RevPAR Raw Data'!$B$6:$BE$49,'RevPAR Raw Data'!AX$1,FALSE))/100</f>
        <v>7.9086964794582611E-3</v>
      </c>
      <c r="BJ11" s="130">
        <f>(VLOOKUP($A11,'RevPAR Raw Data'!$B$6:$BE$49,'RevPAR Raw Data'!AY$1,FALSE))/100</f>
        <v>4.9369624551482597E-2</v>
      </c>
      <c r="BK11" s="119">
        <f>(VLOOKUP($A11,'RevPAR Raw Data'!$B$6:$BE$49,'RevPAR Raw Data'!BA$1,FALSE))/100</f>
        <v>4.0770414564868206E-2</v>
      </c>
      <c r="BL11" s="119">
        <f>(VLOOKUP($A11,'RevPAR Raw Data'!$B$6:$BE$49,'RevPAR Raw Data'!BB$1,FALSE))/100</f>
        <v>2.1156213638181799E-2</v>
      </c>
      <c r="BM11" s="130">
        <f>(VLOOKUP($A11,'RevPAR Raw Data'!$B$6:$BE$49,'RevPAR Raw Data'!BC$1,FALSE))/100</f>
        <v>3.0751476991312997E-2</v>
      </c>
      <c r="BN11" s="131">
        <f>(VLOOKUP($A11,'RevPAR Raw Data'!$B$6:$BE$49,'RevPAR Raw Data'!BE$1,FALSE))/100</f>
        <v>4.3740958876642505E-2</v>
      </c>
    </row>
    <row r="12" spans="1:66" x14ac:dyDescent="0.25">
      <c r="A12" s="59" t="s">
        <v>120</v>
      </c>
      <c r="B12" s="129">
        <f>(VLOOKUP($A12,'Occupancy Raw Data'!$B$8:$BE$51,'Occupancy Raw Data'!AG$3,FALSE))/100</f>
        <v>0.43702290076335798</v>
      </c>
      <c r="C12" s="119">
        <f>(VLOOKUP($A12,'Occupancy Raw Data'!$B$8:$BE$51,'Occupancy Raw Data'!AH$3,FALSE))/100</f>
        <v>0.48708957969281697</v>
      </c>
      <c r="D12" s="119">
        <f>(VLOOKUP($A12,'Occupancy Raw Data'!$B$8:$BE$51,'Occupancy Raw Data'!AI$3,FALSE))/100</f>
        <v>0.50258668260829498</v>
      </c>
      <c r="E12" s="119">
        <f>(VLOOKUP($A12,'Occupancy Raw Data'!$B$8:$BE$51,'Occupancy Raw Data'!AJ$3,FALSE))/100</f>
        <v>0.50635749103283301</v>
      </c>
      <c r="F12" s="119">
        <f>(VLOOKUP($A12,'Occupancy Raw Data'!$B$8:$BE$51,'Occupancy Raw Data'!AK$3,FALSE))/100</f>
        <v>0.48698611238848499</v>
      </c>
      <c r="G12" s="130">
        <f>(VLOOKUP($A12,'Occupancy Raw Data'!$B$8:$BE$51,'Occupancy Raw Data'!AL$3,FALSE))/100</f>
        <v>0.48400855329715803</v>
      </c>
      <c r="H12" s="119">
        <f>(VLOOKUP($A12,'Occupancy Raw Data'!$B$8:$BE$51,'Occupancy Raw Data'!AN$3,FALSE))/100</f>
        <v>0.484617860756001</v>
      </c>
      <c r="I12" s="119">
        <f>(VLOOKUP($A12,'Occupancy Raw Data'!$B$8:$BE$51,'Occupancy Raw Data'!AO$3,FALSE))/100</f>
        <v>0.47960741548527802</v>
      </c>
      <c r="J12" s="130">
        <f>(VLOOKUP($A12,'Occupancy Raw Data'!$B$8:$BE$51,'Occupancy Raw Data'!AP$3,FALSE))/100</f>
        <v>0.48211075307727197</v>
      </c>
      <c r="K12" s="131">
        <f>(VLOOKUP($A12,'Occupancy Raw Data'!$B$8:$BE$51,'Occupancy Raw Data'!AR$3,FALSE))/100</f>
        <v>0.48346603307942698</v>
      </c>
      <c r="M12" s="118">
        <f>(VLOOKUP($A12,'Occupancy Raw Data'!$B$8:$BE$51,'Occupancy Raw Data'!AT$3,FALSE))/100</f>
        <v>5.9948695070265401E-2</v>
      </c>
      <c r="N12" s="115">
        <f>(VLOOKUP($A12,'Occupancy Raw Data'!$B$8:$BE$51,'Occupancy Raw Data'!AU$3,FALSE))/100</f>
        <v>-8.7963504503450595E-3</v>
      </c>
      <c r="O12" s="115">
        <f>(VLOOKUP($A12,'Occupancy Raw Data'!$B$8:$BE$51,'Occupancy Raw Data'!AV$3,FALSE))/100</f>
        <v>-3.4421446156651702E-3</v>
      </c>
      <c r="P12" s="115">
        <f>(VLOOKUP($A12,'Occupancy Raw Data'!$B$8:$BE$51,'Occupancy Raw Data'!AW$3,FALSE))/100</f>
        <v>-1.3638195906301699E-2</v>
      </c>
      <c r="Q12" s="115">
        <f>(VLOOKUP($A12,'Occupancy Raw Data'!$B$8:$BE$51,'Occupancy Raw Data'!AX$3,FALSE))/100</f>
        <v>8.9618314689105198E-3</v>
      </c>
      <c r="R12" s="116">
        <f>(VLOOKUP($A12,'Occupancy Raw Data'!$B$8:$BE$51,'Occupancy Raw Data'!AY$3,FALSE))/100</f>
        <v>6.6491688563275995E-3</v>
      </c>
      <c r="S12" s="115">
        <f>(VLOOKUP($A12,'Occupancy Raw Data'!$B$8:$BE$51,'Occupancy Raw Data'!BA$3,FALSE))/100</f>
        <v>4.3904867742573803E-3</v>
      </c>
      <c r="T12" s="115">
        <f>(VLOOKUP($A12,'Occupancy Raw Data'!$B$8:$BE$51,'Occupancy Raw Data'!BB$3,FALSE))/100</f>
        <v>-1.0995393643761E-2</v>
      </c>
      <c r="U12" s="116">
        <f>(VLOOKUP($A12,'Occupancy Raw Data'!$B$8:$BE$51,'Occupancy Raw Data'!BC$3,FALSE))/100</f>
        <v>-3.3257534534314997E-3</v>
      </c>
      <c r="V12" s="117">
        <f>(VLOOKUP($A12,'Occupancy Raw Data'!$B$8:$BE$51,'Occupancy Raw Data'!BE$3,FALSE))/100</f>
        <v>3.7874445334454398E-3</v>
      </c>
      <c r="X12" s="49">
        <f>VLOOKUP($A12,'ADR Raw Data'!$B$6:$BE$49,'ADR Raw Data'!AG$1,FALSE)</f>
        <v>81.888889619613806</v>
      </c>
      <c r="Y12" s="50">
        <f>VLOOKUP($A12,'ADR Raw Data'!$B$6:$BE$49,'ADR Raw Data'!AH$1,FALSE)</f>
        <v>81.867676367155198</v>
      </c>
      <c r="Z12" s="50">
        <f>VLOOKUP($A12,'ADR Raw Data'!$B$6:$BE$49,'ADR Raw Data'!AI$1,FALSE)</f>
        <v>79.472323123727605</v>
      </c>
      <c r="AA12" s="50">
        <f>VLOOKUP($A12,'ADR Raw Data'!$B$6:$BE$49,'ADR Raw Data'!AJ$1,FALSE)</f>
        <v>79.190887274378397</v>
      </c>
      <c r="AB12" s="50">
        <f>VLOOKUP($A12,'ADR Raw Data'!$B$6:$BE$49,'ADR Raw Data'!AK$1,FALSE)</f>
        <v>78.169713172804506</v>
      </c>
      <c r="AC12" s="51">
        <f>VLOOKUP($A12,'ADR Raw Data'!$B$6:$BE$49,'ADR Raw Data'!AL$1,FALSE)</f>
        <v>80.069827605045006</v>
      </c>
      <c r="AD12" s="50">
        <f>VLOOKUP($A12,'ADR Raw Data'!$B$6:$BE$49,'ADR Raw Data'!AN$1,FALSE)</f>
        <v>82.095811310907607</v>
      </c>
      <c r="AE12" s="50">
        <f>VLOOKUP($A12,'ADR Raw Data'!$B$6:$BE$49,'ADR Raw Data'!AO$1,FALSE)</f>
        <v>83.549978698451397</v>
      </c>
      <c r="AF12" s="51">
        <f>VLOOKUP($A12,'ADR Raw Data'!$B$6:$BE$49,'ADR Raw Data'!AP$1,FALSE)</f>
        <v>82.8196639065943</v>
      </c>
      <c r="AG12" s="52">
        <f>VLOOKUP($A12,'ADR Raw Data'!$B$6:$BE$49,'ADR Raw Data'!AR$1,FALSE)</f>
        <v>80.853713999456502</v>
      </c>
      <c r="AI12" s="118">
        <f>(VLOOKUP($A12,'ADR Raw Data'!$B$6:$BE$49,'ADR Raw Data'!AT$1,FALSE))/100</f>
        <v>0.10134364798456201</v>
      </c>
      <c r="AJ12" s="115">
        <f>(VLOOKUP($A12,'ADR Raw Data'!$B$6:$BE$49,'ADR Raw Data'!AU$1,FALSE))/100</f>
        <v>7.4298259777682091E-2</v>
      </c>
      <c r="AK12" s="115">
        <f>(VLOOKUP($A12,'ADR Raw Data'!$B$6:$BE$49,'ADR Raw Data'!AV$1,FALSE))/100</f>
        <v>3.29491888349836E-2</v>
      </c>
      <c r="AL12" s="115">
        <f>(VLOOKUP($A12,'ADR Raw Data'!$B$6:$BE$49,'ADR Raw Data'!AW$1,FALSE))/100</f>
        <v>2.8469218814460698E-2</v>
      </c>
      <c r="AM12" s="115">
        <f>(VLOOKUP($A12,'ADR Raw Data'!$B$6:$BE$49,'ADR Raw Data'!AX$1,FALSE))/100</f>
        <v>2.0851598813231197E-2</v>
      </c>
      <c r="AN12" s="116">
        <f>(VLOOKUP($A12,'ADR Raw Data'!$B$6:$BE$49,'ADR Raw Data'!AY$1,FALSE))/100</f>
        <v>4.9620081335370401E-2</v>
      </c>
      <c r="AO12" s="115">
        <f>(VLOOKUP($A12,'ADR Raw Data'!$B$6:$BE$49,'ADR Raw Data'!BA$1,FALSE))/100</f>
        <v>3.2079650324278404E-2</v>
      </c>
      <c r="AP12" s="115">
        <f>(VLOOKUP($A12,'ADR Raw Data'!$B$6:$BE$49,'ADR Raw Data'!BB$1,FALSE))/100</f>
        <v>4.56086030049127E-2</v>
      </c>
      <c r="AQ12" s="116">
        <f>(VLOOKUP($A12,'ADR Raw Data'!$B$6:$BE$49,'ADR Raw Data'!BC$1,FALSE))/100</f>
        <v>3.8812995392581803E-2</v>
      </c>
      <c r="AR12" s="117">
        <f>(VLOOKUP($A12,'ADR Raw Data'!$B$6:$BE$49,'ADR Raw Data'!BE$1,FALSE))/100</f>
        <v>4.6362528862038899E-2</v>
      </c>
      <c r="AT12" s="49">
        <f>VLOOKUP($A12,'RevPAR Raw Data'!$B$6:$BE$49,'RevPAR Raw Data'!AG$1,FALSE)</f>
        <v>35.787320081854098</v>
      </c>
      <c r="AU12" s="50">
        <f>VLOOKUP($A12,'RevPAR Raw Data'!$B$6:$BE$49,'RevPAR Raw Data'!AH$1,FALSE)</f>
        <v>39.8768920721052</v>
      </c>
      <c r="AV12" s="50">
        <f>VLOOKUP($A12,'RevPAR Raw Data'!$B$6:$BE$49,'RevPAR Raw Data'!AI$1,FALSE)</f>
        <v>39.941731237928799</v>
      </c>
      <c r="AW12" s="50">
        <f>VLOOKUP($A12,'RevPAR Raw Data'!$B$6:$BE$49,'RevPAR Raw Data'!AJ$1,FALSE)</f>
        <v>40.098898992918201</v>
      </c>
      <c r="AX12" s="50">
        <f>VLOOKUP($A12,'RevPAR Raw Data'!$B$6:$BE$49,'RevPAR Raw Data'!AK$1,FALSE)</f>
        <v>38.067564724546997</v>
      </c>
      <c r="AY12" s="51">
        <f>VLOOKUP($A12,'RevPAR Raw Data'!$B$6:$BE$49,'RevPAR Raw Data'!AL$1,FALSE)</f>
        <v>38.754481421870601</v>
      </c>
      <c r="AZ12" s="50">
        <f>VLOOKUP($A12,'RevPAR Raw Data'!$B$6:$BE$49,'RevPAR Raw Data'!AN$1,FALSE)</f>
        <v>39.7850964545203</v>
      </c>
      <c r="BA12" s="50">
        <f>VLOOKUP($A12,'RevPAR Raw Data'!$B$6:$BE$49,'RevPAR Raw Data'!AO$1,FALSE)</f>
        <v>40.071189347414297</v>
      </c>
      <c r="BB12" s="51">
        <f>VLOOKUP($A12,'RevPAR Raw Data'!$B$6:$BE$49,'RevPAR Raw Data'!AP$1,FALSE)</f>
        <v>39.928250535614701</v>
      </c>
      <c r="BC12" s="52">
        <f>VLOOKUP($A12,'RevPAR Raw Data'!$B$6:$BE$49,'RevPAR Raw Data'!AR$1,FALSE)</f>
        <v>39.090024367055797</v>
      </c>
      <c r="BE12" s="129">
        <f>(VLOOKUP($A12,'RevPAR Raw Data'!$B$6:$BE$49,'RevPAR Raw Data'!AT$1,FALSE))/100</f>
        <v>0.167367762505163</v>
      </c>
      <c r="BF12" s="119">
        <f>(VLOOKUP($A12,'RevPAR Raw Data'!$B$6:$BE$49,'RevPAR Raw Data'!AU$1,FALSE))/100</f>
        <v>6.4848355796481794E-2</v>
      </c>
      <c r="BG12" s="119">
        <f>(VLOOKUP($A12,'RevPAR Raw Data'!$B$6:$BE$49,'RevPAR Raw Data'!AV$1,FALSE))/100</f>
        <v>2.93936283463796E-2</v>
      </c>
      <c r="BH12" s="119">
        <f>(VLOOKUP($A12,'RevPAR Raw Data'!$B$6:$BE$49,'RevPAR Raw Data'!AW$1,FALSE))/100</f>
        <v>1.44427541246679E-2</v>
      </c>
      <c r="BI12" s="119">
        <f>(VLOOKUP($A12,'RevPAR Raw Data'!$B$6:$BE$49,'RevPAR Raw Data'!AX$1,FALSE))/100</f>
        <v>3.0000298796563199E-2</v>
      </c>
      <c r="BJ12" s="130">
        <f>(VLOOKUP($A12,'RevPAR Raw Data'!$B$6:$BE$49,'RevPAR Raw Data'!AY$1,FALSE))/100</f>
        <v>5.6599182491161602E-2</v>
      </c>
      <c r="BK12" s="119">
        <f>(VLOOKUP($A12,'RevPAR Raw Data'!$B$6:$BE$49,'RevPAR Raw Data'!BA$1,FALSE))/100</f>
        <v>3.6610982379007305E-2</v>
      </c>
      <c r="BL12" s="119">
        <f>(VLOOKUP($A12,'RevPAR Raw Data'!$B$6:$BE$49,'RevPAR Raw Data'!BB$1,FALSE))/100</f>
        <v>3.4111724817570604E-2</v>
      </c>
      <c r="BM12" s="130">
        <f>(VLOOKUP($A12,'RevPAR Raw Data'!$B$6:$BE$49,'RevPAR Raw Data'!BC$1,FALSE))/100</f>
        <v>3.5358159485685402E-2</v>
      </c>
      <c r="BN12" s="131">
        <f>(VLOOKUP($A12,'RevPAR Raw Data'!$B$6:$BE$49,'RevPAR Raw Data'!BE$1,FALSE))/100</f>
        <v>5.0325568901979603E-2</v>
      </c>
    </row>
    <row r="13" spans="1:66" x14ac:dyDescent="0.25">
      <c r="A13" s="59" t="s">
        <v>121</v>
      </c>
      <c r="B13" s="129">
        <f>(VLOOKUP($A13,'Occupancy Raw Data'!$B$8:$BE$51,'Occupancy Raw Data'!AG$3,FALSE))/100</f>
        <v>0.42112031386224902</v>
      </c>
      <c r="C13" s="119">
        <f>(VLOOKUP($A13,'Occupancy Raw Data'!$B$8:$BE$51,'Occupancy Raw Data'!AH$3,FALSE))/100</f>
        <v>0.43786689915722099</v>
      </c>
      <c r="D13" s="119">
        <f>(VLOOKUP($A13,'Occupancy Raw Data'!$B$8:$BE$51,'Occupancy Raw Data'!AI$3,FALSE))/100</f>
        <v>0.447960184546082</v>
      </c>
      <c r="E13" s="119">
        <f>(VLOOKUP($A13,'Occupancy Raw Data'!$B$8:$BE$51,'Occupancy Raw Data'!AJ$3,FALSE))/100</f>
        <v>0.45322774003705396</v>
      </c>
      <c r="F13" s="119">
        <f>(VLOOKUP($A13,'Occupancy Raw Data'!$B$8:$BE$51,'Occupancy Raw Data'!AK$3,FALSE))/100</f>
        <v>0.45284992916046002</v>
      </c>
      <c r="G13" s="130">
        <f>(VLOOKUP($A13,'Occupancy Raw Data'!$B$8:$BE$51,'Occupancy Raw Data'!AL$3,FALSE))/100</f>
        <v>0.44260482283107</v>
      </c>
      <c r="H13" s="119">
        <f>(VLOOKUP($A13,'Occupancy Raw Data'!$B$8:$BE$51,'Occupancy Raw Data'!AN$3,FALSE))/100</f>
        <v>0.46300386526780701</v>
      </c>
      <c r="I13" s="119">
        <f>(VLOOKUP($A13,'Occupancy Raw Data'!$B$8:$BE$51,'Occupancy Raw Data'!AO$3,FALSE))/100</f>
        <v>0.46320730041558794</v>
      </c>
      <c r="J13" s="130">
        <f>(VLOOKUP($A13,'Occupancy Raw Data'!$B$8:$BE$51,'Occupancy Raw Data'!AP$3,FALSE))/100</f>
        <v>0.463105582841698</v>
      </c>
      <c r="K13" s="131">
        <f>(VLOOKUP($A13,'Occupancy Raw Data'!$B$8:$BE$51,'Occupancy Raw Data'!AR$3,FALSE))/100</f>
        <v>0.44846215243648602</v>
      </c>
      <c r="M13" s="118">
        <f>(VLOOKUP($A13,'Occupancy Raw Data'!$B$8:$BE$51,'Occupancy Raw Data'!AT$3,FALSE))/100</f>
        <v>6.6187390659191492E-2</v>
      </c>
      <c r="N13" s="115">
        <f>(VLOOKUP($A13,'Occupancy Raw Data'!$B$8:$BE$51,'Occupancy Raw Data'!AU$3,FALSE))/100</f>
        <v>2.1021747775577099E-2</v>
      </c>
      <c r="O13" s="115">
        <f>(VLOOKUP($A13,'Occupancy Raw Data'!$B$8:$BE$51,'Occupancy Raw Data'!AV$3,FALSE))/100</f>
        <v>3.5904633768094996E-2</v>
      </c>
      <c r="P13" s="115">
        <f>(VLOOKUP($A13,'Occupancy Raw Data'!$B$8:$BE$51,'Occupancy Raw Data'!AW$3,FALSE))/100</f>
        <v>2.6137188356579202E-2</v>
      </c>
      <c r="Q13" s="115">
        <f>(VLOOKUP($A13,'Occupancy Raw Data'!$B$8:$BE$51,'Occupancy Raw Data'!AX$3,FALSE))/100</f>
        <v>2.7050922102672299E-2</v>
      </c>
      <c r="R13" s="116">
        <f>(VLOOKUP($A13,'Occupancy Raw Data'!$B$8:$BE$51,'Occupancy Raw Data'!AY$3,FALSE))/100</f>
        <v>3.4670700886655602E-2</v>
      </c>
      <c r="S13" s="115">
        <f>(VLOOKUP($A13,'Occupancy Raw Data'!$B$8:$BE$51,'Occupancy Raw Data'!BA$3,FALSE))/100</f>
        <v>2.8369404326968502E-2</v>
      </c>
      <c r="T13" s="115">
        <f>(VLOOKUP($A13,'Occupancy Raw Data'!$B$8:$BE$51,'Occupancy Raw Data'!BB$3,FALSE))/100</f>
        <v>3.5064364155991301E-3</v>
      </c>
      <c r="U13" s="116">
        <f>(VLOOKUP($A13,'Occupancy Raw Data'!$B$8:$BE$51,'Occupancy Raw Data'!BC$3,FALSE))/100</f>
        <v>1.57830729487837E-2</v>
      </c>
      <c r="V13" s="117">
        <f>(VLOOKUP($A13,'Occupancy Raw Data'!$B$8:$BE$51,'Occupancy Raw Data'!BE$3,FALSE))/100</f>
        <v>2.90262553977516E-2</v>
      </c>
      <c r="X13" s="49">
        <f>VLOOKUP($A13,'ADR Raw Data'!$B$6:$BE$49,'ADR Raw Data'!AG$1,FALSE)</f>
        <v>61.119649759329199</v>
      </c>
      <c r="Y13" s="50">
        <f>VLOOKUP($A13,'ADR Raw Data'!$B$6:$BE$49,'ADR Raw Data'!AH$1,FALSE)</f>
        <v>60.889314158425599</v>
      </c>
      <c r="Z13" s="50">
        <f>VLOOKUP($A13,'ADR Raw Data'!$B$6:$BE$49,'ADR Raw Data'!AI$1,FALSE)</f>
        <v>59.839739331765401</v>
      </c>
      <c r="AA13" s="50">
        <f>VLOOKUP($A13,'ADR Raw Data'!$B$6:$BE$49,'ADR Raw Data'!AJ$1,FALSE)</f>
        <v>59.906166078871401</v>
      </c>
      <c r="AB13" s="50">
        <f>VLOOKUP($A13,'ADR Raw Data'!$B$6:$BE$49,'ADR Raw Data'!AK$1,FALSE)</f>
        <v>59.767735082145997</v>
      </c>
      <c r="AC13" s="51">
        <f>VLOOKUP($A13,'ADR Raw Data'!$B$6:$BE$49,'ADR Raw Data'!AL$1,FALSE)</f>
        <v>60.289843547148003</v>
      </c>
      <c r="AD13" s="50">
        <f>VLOOKUP($A13,'ADR Raw Data'!$B$6:$BE$49,'ADR Raw Data'!AN$1,FALSE)</f>
        <v>62.808643214700403</v>
      </c>
      <c r="AE13" s="50">
        <f>VLOOKUP($A13,'ADR Raw Data'!$B$6:$BE$49,'ADR Raw Data'!AO$1,FALSE)</f>
        <v>63.461952691595798</v>
      </c>
      <c r="AF13" s="51">
        <f>VLOOKUP($A13,'ADR Raw Data'!$B$6:$BE$49,'ADR Raw Data'!AP$1,FALSE)</f>
        <v>63.135369700345102</v>
      </c>
      <c r="AG13" s="52">
        <f>VLOOKUP($A13,'ADR Raw Data'!$B$6:$BE$49,'ADR Raw Data'!AR$1,FALSE)</f>
        <v>61.129393425200298</v>
      </c>
      <c r="AI13" s="118">
        <f>(VLOOKUP($A13,'ADR Raw Data'!$B$6:$BE$49,'ADR Raw Data'!AT$1,FALSE))/100</f>
        <v>4.08482828099564E-2</v>
      </c>
      <c r="AJ13" s="115">
        <f>(VLOOKUP($A13,'ADR Raw Data'!$B$6:$BE$49,'ADR Raw Data'!AU$1,FALSE))/100</f>
        <v>2.4356119407927302E-2</v>
      </c>
      <c r="AK13" s="115">
        <f>(VLOOKUP($A13,'ADR Raw Data'!$B$6:$BE$49,'ADR Raw Data'!AV$1,FALSE))/100</f>
        <v>4.33913741051272E-3</v>
      </c>
      <c r="AL13" s="115">
        <f>(VLOOKUP($A13,'ADR Raw Data'!$B$6:$BE$49,'ADR Raw Data'!AW$1,FALSE))/100</f>
        <v>-2.5494009982045404E-4</v>
      </c>
      <c r="AM13" s="115">
        <f>(VLOOKUP($A13,'ADR Raw Data'!$B$6:$BE$49,'ADR Raw Data'!AX$1,FALSE))/100</f>
        <v>-2.5435143357042198E-3</v>
      </c>
      <c r="AN13" s="116">
        <f>(VLOOKUP($A13,'ADR Raw Data'!$B$6:$BE$49,'ADR Raw Data'!AY$1,FALSE))/100</f>
        <v>1.2687886592214599E-2</v>
      </c>
      <c r="AO13" s="115">
        <f>(VLOOKUP($A13,'ADR Raw Data'!$B$6:$BE$49,'ADR Raw Data'!BA$1,FALSE))/100</f>
        <v>7.17001002862347E-3</v>
      </c>
      <c r="AP13" s="115">
        <f>(VLOOKUP($A13,'ADR Raw Data'!$B$6:$BE$49,'ADR Raw Data'!BB$1,FALSE))/100</f>
        <v>8.5811640590603908E-3</v>
      </c>
      <c r="AQ13" s="116">
        <f>(VLOOKUP($A13,'ADR Raw Data'!$B$6:$BE$49,'ADR Raw Data'!BC$1,FALSE))/100</f>
        <v>7.8237266258319501E-3</v>
      </c>
      <c r="AR13" s="117">
        <f>(VLOOKUP($A13,'ADR Raw Data'!$B$6:$BE$49,'ADR Raw Data'!BE$1,FALSE))/100</f>
        <v>1.10012717434156E-2</v>
      </c>
      <c r="AT13" s="49">
        <f>VLOOKUP($A13,'RevPAR Raw Data'!$B$6:$BE$49,'RevPAR Raw Data'!AG$1,FALSE)</f>
        <v>25.7387260897994</v>
      </c>
      <c r="AU13" s="50">
        <f>VLOOKUP($A13,'RevPAR Raw Data'!$B$6:$BE$49,'RevPAR Raw Data'!AH$1,FALSE)</f>
        <v>26.661415182359701</v>
      </c>
      <c r="AV13" s="50">
        <f>VLOOKUP($A13,'RevPAR Raw Data'!$B$6:$BE$49,'RevPAR Raw Data'!AI$1,FALSE)</f>
        <v>26.805820674247101</v>
      </c>
      <c r="AW13" s="50">
        <f>VLOOKUP($A13,'RevPAR Raw Data'!$B$6:$BE$49,'RevPAR Raw Data'!AJ$1,FALSE)</f>
        <v>27.151136266211299</v>
      </c>
      <c r="AX13" s="50">
        <f>VLOOKUP($A13,'RevPAR Raw Data'!$B$6:$BE$49,'RevPAR Raw Data'!AK$1,FALSE)</f>
        <v>27.065814598031</v>
      </c>
      <c r="AY13" s="51">
        <f>VLOOKUP($A13,'RevPAR Raw Data'!$B$6:$BE$49,'RevPAR Raw Data'!AL$1,FALSE)</f>
        <v>26.684575521698299</v>
      </c>
      <c r="AZ13" s="50">
        <f>VLOOKUP($A13,'RevPAR Raw Data'!$B$6:$BE$49,'RevPAR Raw Data'!AN$1,FALSE)</f>
        <v>29.080644580632899</v>
      </c>
      <c r="BA13" s="50">
        <f>VLOOKUP($A13,'RevPAR Raw Data'!$B$6:$BE$49,'RevPAR Raw Data'!AO$1,FALSE)</f>
        <v>29.396039785375901</v>
      </c>
      <c r="BB13" s="51">
        <f>VLOOKUP($A13,'RevPAR Raw Data'!$B$6:$BE$49,'RevPAR Raw Data'!AP$1,FALSE)</f>
        <v>29.238342183004399</v>
      </c>
      <c r="BC13" s="52">
        <f>VLOOKUP($A13,'RevPAR Raw Data'!$B$6:$BE$49,'RevPAR Raw Data'!AR$1,FALSE)</f>
        <v>27.4142193526021</v>
      </c>
      <c r="BE13" s="129">
        <f>(VLOOKUP($A13,'RevPAR Raw Data'!$B$6:$BE$49,'RevPAR Raw Data'!AT$1,FALSE))/100</f>
        <v>0.10973931472124701</v>
      </c>
      <c r="BF13" s="119">
        <f>(VLOOKUP($A13,'RevPAR Raw Data'!$B$6:$BE$49,'RevPAR Raw Data'!AU$1,FALSE))/100</f>
        <v>4.58898753824898E-2</v>
      </c>
      <c r="BG13" s="119">
        <f>(VLOOKUP($A13,'RevPAR Raw Data'!$B$6:$BE$49,'RevPAR Raw Data'!AV$1,FALSE))/100</f>
        <v>4.0399566318201602E-2</v>
      </c>
      <c r="BH13" s="119">
        <f>(VLOOKUP($A13,'RevPAR Raw Data'!$B$6:$BE$49,'RevPAR Raw Data'!AW$1,FALSE))/100</f>
        <v>2.58755848393501E-2</v>
      </c>
      <c r="BI13" s="119">
        <f>(VLOOKUP($A13,'RevPAR Raw Data'!$B$6:$BE$49,'RevPAR Raw Data'!AX$1,FALSE))/100</f>
        <v>2.4438603358805898E-2</v>
      </c>
      <c r="BJ13" s="130">
        <f>(VLOOKUP($A13,'RevPAR Raw Data'!$B$6:$BE$49,'RevPAR Raw Data'!AY$1,FALSE))/100</f>
        <v>4.7798485399792694E-2</v>
      </c>
      <c r="BK13" s="119">
        <f>(VLOOKUP($A13,'RevPAR Raw Data'!$B$6:$BE$49,'RevPAR Raw Data'!BA$1,FALSE))/100</f>
        <v>3.5742823269122398E-2</v>
      </c>
      <c r="BL13" s="119">
        <f>(VLOOKUP($A13,'RevPAR Raw Data'!$B$6:$BE$49,'RevPAR Raw Data'!BB$1,FALSE))/100</f>
        <v>1.2117689780804399E-2</v>
      </c>
      <c r="BM13" s="130">
        <f>(VLOOKUP($A13,'RevPAR Raw Data'!$B$6:$BE$49,'RevPAR Raw Data'!BC$1,FALSE))/100</f>
        <v>2.37302820226825E-2</v>
      </c>
      <c r="BN13" s="131">
        <f>(VLOOKUP($A13,'RevPAR Raw Data'!$B$6:$BE$49,'RevPAR Raw Data'!BE$1,FALSE))/100</f>
        <v>4.0346852864491696E-2</v>
      </c>
    </row>
    <row r="14" spans="1:66" x14ac:dyDescent="0.2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29">
        <f>(VLOOKUP($A15,'Occupancy Raw Data'!$B$8:$BE$45,'Occupancy Raw Data'!AG$3,FALSE))/100</f>
        <v>0.51806109947436996</v>
      </c>
      <c r="C15" s="119">
        <f>(VLOOKUP($A15,'Occupancy Raw Data'!$B$8:$BE$45,'Occupancy Raw Data'!AH$3,FALSE))/100</f>
        <v>0.60217277705322603</v>
      </c>
      <c r="D15" s="119">
        <f>(VLOOKUP($A15,'Occupancy Raw Data'!$B$8:$BE$45,'Occupancy Raw Data'!AI$3,FALSE))/100</f>
        <v>0.60051069921441003</v>
      </c>
      <c r="E15" s="119">
        <f>(VLOOKUP($A15,'Occupancy Raw Data'!$B$8:$BE$45,'Occupancy Raw Data'!AJ$3,FALSE))/100</f>
        <v>0.597511494025741</v>
      </c>
      <c r="F15" s="119">
        <f>(VLOOKUP($A15,'Occupancy Raw Data'!$B$8:$BE$45,'Occupancy Raw Data'!AK$3,FALSE))/100</f>
        <v>0.53665134129901093</v>
      </c>
      <c r="G15" s="130">
        <f>(VLOOKUP($A15,'Occupancy Raw Data'!$B$8:$BE$45,'Occupancy Raw Data'!AL$3,FALSE))/100</f>
        <v>0.57098148221335099</v>
      </c>
      <c r="H15" s="119">
        <f>(VLOOKUP($A15,'Occupancy Raw Data'!$B$8:$BE$45,'Occupancy Raw Data'!AN$3,FALSE))/100</f>
        <v>0.52241384988637696</v>
      </c>
      <c r="I15" s="119">
        <f>(VLOOKUP($A15,'Occupancy Raw Data'!$B$8:$BE$45,'Occupancy Raw Data'!AO$3,FALSE))/100</f>
        <v>0.56246830092983902</v>
      </c>
      <c r="J15" s="130">
        <f>(VLOOKUP($A15,'Occupancy Raw Data'!$B$8:$BE$45,'Occupancy Raw Data'!AP$3,FALSE))/100</f>
        <v>0.54244107540810804</v>
      </c>
      <c r="K15" s="131">
        <f>(VLOOKUP($A15,'Occupancy Raw Data'!$B$8:$BE$45,'Occupancy Raw Data'!AR$3,FALSE))/100</f>
        <v>0.56282706748050604</v>
      </c>
      <c r="M15" s="118">
        <f>(VLOOKUP($A15,'Occupancy Raw Data'!$B$8:$BE$45,'Occupancy Raw Data'!AT$3,FALSE))/100</f>
        <v>0.21549640447153798</v>
      </c>
      <c r="N15" s="115">
        <f>(VLOOKUP($A15,'Occupancy Raw Data'!$B$8:$BE$45,'Occupancy Raw Data'!AU$3,FALSE))/100</f>
        <v>9.6618715675594297E-2</v>
      </c>
      <c r="O15" s="115">
        <f>(VLOOKUP($A15,'Occupancy Raw Data'!$B$8:$BE$45,'Occupancy Raw Data'!AV$3,FALSE))/100</f>
        <v>-5.4171697492400195E-2</v>
      </c>
      <c r="P15" s="115">
        <f>(VLOOKUP($A15,'Occupancy Raw Data'!$B$8:$BE$45,'Occupancy Raw Data'!AW$3,FALSE))/100</f>
        <v>-5.5049939130634801E-2</v>
      </c>
      <c r="Q15" s="115">
        <f>(VLOOKUP($A15,'Occupancy Raw Data'!$B$8:$BE$45,'Occupancy Raw Data'!AX$3,FALSE))/100</f>
        <v>-2.0969989908843599E-2</v>
      </c>
      <c r="R15" s="116">
        <f>(VLOOKUP($A15,'Occupancy Raw Data'!$B$8:$BE$45,'Occupancy Raw Data'!AY$3,FALSE))/100</f>
        <v>2.3005871539361001E-2</v>
      </c>
      <c r="S15" s="115">
        <f>(VLOOKUP($A15,'Occupancy Raw Data'!$B$8:$BE$45,'Occupancy Raw Data'!BA$3,FALSE))/100</f>
        <v>1.09249098511752E-2</v>
      </c>
      <c r="T15" s="115">
        <f>(VLOOKUP($A15,'Occupancy Raw Data'!$B$8:$BE$45,'Occupancy Raw Data'!BB$3,FALSE))/100</f>
        <v>5.0343567379926596E-2</v>
      </c>
      <c r="U15" s="116">
        <f>(VLOOKUP($A15,'Occupancy Raw Data'!$B$8:$BE$45,'Occupancy Raw Data'!BC$3,FALSE))/100</f>
        <v>3.0985254554542999E-2</v>
      </c>
      <c r="V15" s="117">
        <f>(VLOOKUP($A15,'Occupancy Raw Data'!$B$8:$BE$45,'Occupancy Raw Data'!BE$3,FALSE))/100</f>
        <v>2.51887832716561E-2</v>
      </c>
      <c r="X15" s="49">
        <f>VLOOKUP($A15,'ADR Raw Data'!$B$6:$BE$43,'ADR Raw Data'!AG$1,FALSE)</f>
        <v>273.61930914207397</v>
      </c>
      <c r="Y15" s="50">
        <f>VLOOKUP($A15,'ADR Raw Data'!$B$6:$BE$43,'ADR Raw Data'!AH$1,FALSE)</f>
        <v>256.20760087069999</v>
      </c>
      <c r="Z15" s="50">
        <f>VLOOKUP($A15,'ADR Raw Data'!$B$6:$BE$43,'ADR Raw Data'!AI$1,FALSE)</f>
        <v>181.78795111606701</v>
      </c>
      <c r="AA15" s="50">
        <f>VLOOKUP($A15,'ADR Raw Data'!$B$6:$BE$43,'ADR Raw Data'!AJ$1,FALSE)</f>
        <v>172.93236900995399</v>
      </c>
      <c r="AB15" s="50">
        <f>VLOOKUP($A15,'ADR Raw Data'!$B$6:$BE$43,'ADR Raw Data'!AK$1,FALSE)</f>
        <v>164.812315072416</v>
      </c>
      <c r="AC15" s="51">
        <f>VLOOKUP($A15,'ADR Raw Data'!$B$6:$BE$43,'ADR Raw Data'!AL$1,FALSE)</f>
        <v>209.10457484124501</v>
      </c>
      <c r="AD15" s="50">
        <f>VLOOKUP($A15,'ADR Raw Data'!$B$6:$BE$43,'ADR Raw Data'!AN$1,FALSE)</f>
        <v>187.85962695850901</v>
      </c>
      <c r="AE15" s="50">
        <f>VLOOKUP($A15,'ADR Raw Data'!$B$6:$BE$43,'ADR Raw Data'!AO$1,FALSE)</f>
        <v>234.70031575578</v>
      </c>
      <c r="AF15" s="51">
        <f>VLOOKUP($A15,'ADR Raw Data'!$B$6:$BE$43,'ADR Raw Data'!AP$1,FALSE)</f>
        <v>212.14466346903001</v>
      </c>
      <c r="AG15" s="52">
        <f>VLOOKUP($A15,'ADR Raw Data'!$B$6:$BE$43,'ADR Raw Data'!AR$1,FALSE)</f>
        <v>209.941711719945</v>
      </c>
      <c r="AI15" s="118">
        <f>(VLOOKUP($A15,'ADR Raw Data'!$B$6:$BE$43,'ADR Raw Data'!AT$1,FALSE))/100</f>
        <v>0.96021311537366794</v>
      </c>
      <c r="AJ15" s="115">
        <f>(VLOOKUP($A15,'ADR Raw Data'!$B$6:$BE$43,'ADR Raw Data'!AU$1,FALSE))/100</f>
        <v>0.63067233886156904</v>
      </c>
      <c r="AK15" s="115">
        <f>(VLOOKUP($A15,'ADR Raw Data'!$B$6:$BE$43,'ADR Raw Data'!AV$1,FALSE))/100</f>
        <v>6.9411769277841595E-2</v>
      </c>
      <c r="AL15" s="115">
        <f>(VLOOKUP($A15,'ADR Raw Data'!$B$6:$BE$43,'ADR Raw Data'!AW$1,FALSE))/100</f>
        <v>3.2611457904356801E-2</v>
      </c>
      <c r="AM15" s="115">
        <f>(VLOOKUP($A15,'ADR Raw Data'!$B$6:$BE$43,'ADR Raw Data'!AX$1,FALSE))/100</f>
        <v>6.4419200315219999E-2</v>
      </c>
      <c r="AN15" s="116">
        <f>(VLOOKUP($A15,'ADR Raw Data'!$B$6:$BE$43,'ADR Raw Data'!AY$1,FALSE))/100</f>
        <v>0.31292077990447298</v>
      </c>
      <c r="AO15" s="115">
        <f>(VLOOKUP($A15,'ADR Raw Data'!$B$6:$BE$43,'ADR Raw Data'!BA$1,FALSE))/100</f>
        <v>0.34515718329593498</v>
      </c>
      <c r="AP15" s="115">
        <f>(VLOOKUP($A15,'ADR Raw Data'!$B$6:$BE$43,'ADR Raw Data'!BB$1,FALSE))/100</f>
        <v>0.68073068143900206</v>
      </c>
      <c r="AQ15" s="116">
        <f>(VLOOKUP($A15,'ADR Raw Data'!$B$6:$BE$43,'ADR Raw Data'!BC$1,FALSE))/100</f>
        <v>0.51912855563225302</v>
      </c>
      <c r="AR15" s="117">
        <f>(VLOOKUP($A15,'ADR Raw Data'!$B$6:$BE$43,'ADR Raw Data'!BE$1,FALSE))/100</f>
        <v>0.364182344272866</v>
      </c>
      <c r="AT15" s="49">
        <f>VLOOKUP($A15,'RevPAR Raw Data'!$B$6:$BE$43,'RevPAR Raw Data'!AG$1,FALSE)</f>
        <v>141.75152013156099</v>
      </c>
      <c r="AU15" s="50">
        <f>VLOOKUP($A15,'RevPAR Raw Data'!$B$6:$BE$43,'RevPAR Raw Data'!AH$1,FALSE)</f>
        <v>154.28124251845401</v>
      </c>
      <c r="AV15" s="50">
        <f>VLOOKUP($A15,'RevPAR Raw Data'!$B$6:$BE$43,'RevPAR Raw Data'!AI$1,FALSE)</f>
        <v>109.165609633464</v>
      </c>
      <c r="AW15" s="50">
        <f>VLOOKUP($A15,'RevPAR Raw Data'!$B$6:$BE$43,'RevPAR Raw Data'!AJ$1,FALSE)</f>
        <v>103.32907817254799</v>
      </c>
      <c r="AX15" s="50">
        <f>VLOOKUP($A15,'RevPAR Raw Data'!$B$6:$BE$43,'RevPAR Raw Data'!AK$1,FALSE)</f>
        <v>88.446749946207504</v>
      </c>
      <c r="AY15" s="51">
        <f>VLOOKUP($A15,'RevPAR Raw Data'!$B$6:$BE$43,'RevPAR Raw Data'!AL$1,FALSE)</f>
        <v>119.394840080447</v>
      </c>
      <c r="AZ15" s="50">
        <f>VLOOKUP($A15,'RevPAR Raw Data'!$B$6:$BE$43,'RevPAR Raw Data'!AN$1,FALSE)</f>
        <v>98.1404709576138</v>
      </c>
      <c r="BA15" s="50">
        <f>VLOOKUP($A15,'RevPAR Raw Data'!$B$6:$BE$43,'RevPAR Raw Data'!AO$1,FALSE)</f>
        <v>132.01148783085</v>
      </c>
      <c r="BB15" s="51">
        <f>VLOOKUP($A15,'RevPAR Raw Data'!$B$6:$BE$43,'RevPAR Raw Data'!AP$1,FALSE)</f>
        <v>115.07597939423199</v>
      </c>
      <c r="BC15" s="52">
        <f>VLOOKUP($A15,'RevPAR Raw Data'!$B$6:$BE$43,'RevPAR Raw Data'!AR$1,FALSE)</f>
        <v>118.16087794917399</v>
      </c>
      <c r="BE15" s="129">
        <f>(VLOOKUP($A15,'RevPAR Raw Data'!$B$6:$BE$43,'RevPAR Raw Data'!AT$1,FALSE))/100</f>
        <v>1.3826319937346401</v>
      </c>
      <c r="BF15" s="119">
        <f>(VLOOKUP($A15,'RevPAR Raw Data'!$B$6:$BE$43,'RevPAR Raw Data'!AU$1,FALSE))/100</f>
        <v>0.78822580593009206</v>
      </c>
      <c r="BG15" s="119">
        <f>(VLOOKUP($A15,'RevPAR Raw Data'!$B$6:$BE$43,'RevPAR Raw Data'!AV$1,FALSE))/100</f>
        <v>1.1479918417709799E-2</v>
      </c>
      <c r="BH15" s="119">
        <f>(VLOOKUP($A15,'RevPAR Raw Data'!$B$6:$BE$43,'RevPAR Raw Data'!AW$1,FALSE))/100</f>
        <v>-2.4233739998874099E-2</v>
      </c>
      <c r="BI15" s="119">
        <f>(VLOOKUP($A15,'RevPAR Raw Data'!$B$6:$BE$43,'RevPAR Raw Data'!AX$1,FALSE))/100</f>
        <v>4.2098340425830404E-2</v>
      </c>
      <c r="BJ15" s="130">
        <f>(VLOOKUP($A15,'RevPAR Raw Data'!$B$6:$BE$43,'RevPAR Raw Data'!AY$1,FALSE))/100</f>
        <v>0.34312566670831302</v>
      </c>
      <c r="BK15" s="119">
        <f>(VLOOKUP($A15,'RevPAR Raw Data'!$B$6:$BE$43,'RevPAR Raw Data'!BA$1,FALSE))/100</f>
        <v>0.35985290425910399</v>
      </c>
      <c r="BL15" s="119">
        <f>(VLOOKUP($A15,'RevPAR Raw Data'!$B$6:$BE$43,'RevPAR Raw Data'!BB$1,FALSE))/100</f>
        <v>0.76534465974753596</v>
      </c>
      <c r="BM15" s="130">
        <f>(VLOOKUP($A15,'RevPAR Raw Data'!$B$6:$BE$43,'RevPAR Raw Data'!BC$1,FALSE))/100</f>
        <v>0.56619914062959398</v>
      </c>
      <c r="BN15" s="131">
        <f>(VLOOKUP($A15,'RevPAR Raw Data'!$B$6:$BE$43,'RevPAR Raw Data'!BE$1,FALSE))/100</f>
        <v>0.39854443768577497</v>
      </c>
    </row>
    <row r="16" spans="1:66" x14ac:dyDescent="0.25">
      <c r="A16" s="59" t="s">
        <v>88</v>
      </c>
      <c r="B16" s="129">
        <f>(VLOOKUP($A16,'Occupancy Raw Data'!$B$8:$BE$45,'Occupancy Raw Data'!AG$3,FALSE))/100</f>
        <v>0.53912930135557802</v>
      </c>
      <c r="C16" s="119">
        <f>(VLOOKUP($A16,'Occupancy Raw Data'!$B$8:$BE$45,'Occupancy Raw Data'!AH$3,FALSE))/100</f>
        <v>0.692961418143899</v>
      </c>
      <c r="D16" s="119">
        <f>(VLOOKUP($A16,'Occupancy Raw Data'!$B$8:$BE$45,'Occupancy Raw Data'!AI$3,FALSE))/100</f>
        <v>0.70065172054223102</v>
      </c>
      <c r="E16" s="119">
        <f>(VLOOKUP($A16,'Occupancy Raw Data'!$B$8:$BE$45,'Occupancy Raw Data'!AJ$3,FALSE))/100</f>
        <v>0.69721063607924905</v>
      </c>
      <c r="F16" s="119">
        <f>(VLOOKUP($A16,'Occupancy Raw Data'!$B$8:$BE$45,'Occupancy Raw Data'!AK$3,FALSE))/100</f>
        <v>0.62526068821689196</v>
      </c>
      <c r="G16" s="130">
        <f>(VLOOKUP($A16,'Occupancy Raw Data'!$B$8:$BE$45,'Occupancy Raw Data'!AL$3,FALSE))/100</f>
        <v>0.65104275286756996</v>
      </c>
      <c r="H16" s="119">
        <f>(VLOOKUP($A16,'Occupancy Raw Data'!$B$8:$BE$45,'Occupancy Raw Data'!AN$3,FALSE))/100</f>
        <v>0.55969760166840399</v>
      </c>
      <c r="I16" s="119">
        <f>(VLOOKUP($A16,'Occupancy Raw Data'!$B$8:$BE$45,'Occupancy Raw Data'!AO$3,FALSE))/100</f>
        <v>0.56259124087591206</v>
      </c>
      <c r="J16" s="130">
        <f>(VLOOKUP($A16,'Occupancy Raw Data'!$B$8:$BE$45,'Occupancy Raw Data'!AP$3,FALSE))/100</f>
        <v>0.56114442127215802</v>
      </c>
      <c r="K16" s="131">
        <f>(VLOOKUP($A16,'Occupancy Raw Data'!$B$8:$BE$45,'Occupancy Raw Data'!AR$3,FALSE))/100</f>
        <v>0.62535751526888095</v>
      </c>
      <c r="M16" s="118">
        <f>(VLOOKUP($A16,'Occupancy Raw Data'!$B$8:$BE$45,'Occupancy Raw Data'!AT$3,FALSE))/100</f>
        <v>0.241961183371149</v>
      </c>
      <c r="N16" s="115">
        <f>(VLOOKUP($A16,'Occupancy Raw Data'!$B$8:$BE$45,'Occupancy Raw Data'!AU$3,FALSE))/100</f>
        <v>4.85433144140631E-2</v>
      </c>
      <c r="O16" s="115">
        <f>(VLOOKUP($A16,'Occupancy Raw Data'!$B$8:$BE$45,'Occupancy Raw Data'!AV$3,FALSE))/100</f>
        <v>-7.4487515691122996E-2</v>
      </c>
      <c r="P16" s="115">
        <f>(VLOOKUP($A16,'Occupancy Raw Data'!$B$8:$BE$45,'Occupancy Raw Data'!AW$3,FALSE))/100</f>
        <v>-7.3095506343392402E-2</v>
      </c>
      <c r="Q16" s="115">
        <f>(VLOOKUP($A16,'Occupancy Raw Data'!$B$8:$BE$45,'Occupancy Raw Data'!AX$3,FALSE))/100</f>
        <v>-7.9760032415595507E-3</v>
      </c>
      <c r="R16" s="116">
        <f>(VLOOKUP($A16,'Occupancy Raw Data'!$B$8:$BE$45,'Occupancy Raw Data'!AY$3,FALSE))/100</f>
        <v>6.4047786263395105E-3</v>
      </c>
      <c r="S16" s="115">
        <f>(VLOOKUP($A16,'Occupancy Raw Data'!$B$8:$BE$45,'Occupancy Raw Data'!BA$3,FALSE))/100</f>
        <v>8.3401069576628101E-2</v>
      </c>
      <c r="T16" s="115">
        <f>(VLOOKUP($A16,'Occupancy Raw Data'!$B$8:$BE$45,'Occupancy Raw Data'!BB$3,FALSE))/100</f>
        <v>0.15662816069774402</v>
      </c>
      <c r="U16" s="116">
        <f>(VLOOKUP($A16,'Occupancy Raw Data'!$B$8:$BE$45,'Occupancy Raw Data'!BC$3,FALSE))/100</f>
        <v>0.11891201871565001</v>
      </c>
      <c r="V16" s="117">
        <f>(VLOOKUP($A16,'Occupancy Raw Data'!$B$8:$BE$45,'Occupancy Raw Data'!BE$3,FALSE))/100</f>
        <v>3.3035190306841503E-2</v>
      </c>
      <c r="X16" s="49">
        <f>VLOOKUP($A16,'ADR Raw Data'!$B$6:$BE$43,'ADR Raw Data'!AG$1,FALSE)</f>
        <v>247.33986992892</v>
      </c>
      <c r="Y16" s="50">
        <f>VLOOKUP($A16,'ADR Raw Data'!$B$6:$BE$43,'ADR Raw Data'!AH$1,FALSE)</f>
        <v>241.042526145512</v>
      </c>
      <c r="Z16" s="50">
        <f>VLOOKUP($A16,'ADR Raw Data'!$B$6:$BE$43,'ADR Raw Data'!AI$1,FALSE)</f>
        <v>196.816139822152</v>
      </c>
      <c r="AA16" s="50">
        <f>VLOOKUP($A16,'ADR Raw Data'!$B$6:$BE$43,'ADR Raw Data'!AJ$1,FALSE)</f>
        <v>190.889154608338</v>
      </c>
      <c r="AB16" s="50">
        <f>VLOOKUP($A16,'ADR Raw Data'!$B$6:$BE$43,'ADR Raw Data'!AK$1,FALSE)</f>
        <v>171.545947467166</v>
      </c>
      <c r="AC16" s="51">
        <f>VLOOKUP($A16,'ADR Raw Data'!$B$6:$BE$43,'ADR Raw Data'!AL$1,FALSE)</f>
        <v>208.475339633218</v>
      </c>
      <c r="AD16" s="50">
        <f>VLOOKUP($A16,'ADR Raw Data'!$B$6:$BE$43,'ADR Raw Data'!AN$1,FALSE)</f>
        <v>158.97840568234699</v>
      </c>
      <c r="AE16" s="50">
        <f>VLOOKUP($A16,'ADR Raw Data'!$B$6:$BE$43,'ADR Raw Data'!AO$1,FALSE)</f>
        <v>196.02517584912599</v>
      </c>
      <c r="AF16" s="51">
        <f>VLOOKUP($A16,'ADR Raw Data'!$B$6:$BE$43,'ADR Raw Data'!AP$1,FALSE)</f>
        <v>177.549550300806</v>
      </c>
      <c r="AG16" s="52">
        <f>VLOOKUP($A16,'ADR Raw Data'!$B$6:$BE$43,'ADR Raw Data'!AR$1,FALSE)</f>
        <v>200.54669368333899</v>
      </c>
      <c r="AI16" s="118">
        <f>(VLOOKUP($A16,'ADR Raw Data'!$B$6:$BE$43,'ADR Raw Data'!AT$1,FALSE))/100</f>
        <v>0.67959983603720397</v>
      </c>
      <c r="AJ16" s="115">
        <f>(VLOOKUP($A16,'ADR Raw Data'!$B$6:$BE$43,'ADR Raw Data'!AU$1,FALSE))/100</f>
        <v>0.403458070004444</v>
      </c>
      <c r="AK16" s="115">
        <f>(VLOOKUP($A16,'ADR Raw Data'!$B$6:$BE$43,'ADR Raw Data'!AV$1,FALSE))/100</f>
        <v>7.08529768640698E-2</v>
      </c>
      <c r="AL16" s="115">
        <f>(VLOOKUP($A16,'ADR Raw Data'!$B$6:$BE$43,'ADR Raw Data'!AW$1,FALSE))/100</f>
        <v>4.3736642884565705E-2</v>
      </c>
      <c r="AM16" s="115">
        <f>(VLOOKUP($A16,'ADR Raw Data'!$B$6:$BE$43,'ADR Raw Data'!AX$1,FALSE))/100</f>
        <v>5.5340363185060602E-2</v>
      </c>
      <c r="AN16" s="116">
        <f>(VLOOKUP($A16,'ADR Raw Data'!$B$6:$BE$43,'ADR Raw Data'!AY$1,FALSE))/100</f>
        <v>0.21150187152616901</v>
      </c>
      <c r="AO16" s="115">
        <f>(VLOOKUP($A16,'ADR Raw Data'!$B$6:$BE$43,'ADR Raw Data'!BA$1,FALSE))/100</f>
        <v>0.22619314630628398</v>
      </c>
      <c r="AP16" s="115">
        <f>(VLOOKUP($A16,'ADR Raw Data'!$B$6:$BE$43,'ADR Raw Data'!BB$1,FALSE))/100</f>
        <v>0.56810653372825104</v>
      </c>
      <c r="AQ16" s="116">
        <f>(VLOOKUP($A16,'ADR Raw Data'!$B$6:$BE$43,'ADR Raw Data'!BC$1,FALSE))/100</f>
        <v>0.39364162002599601</v>
      </c>
      <c r="AR16" s="117">
        <f>(VLOOKUP($A16,'ADR Raw Data'!$B$6:$BE$43,'ADR Raw Data'!BE$1,FALSE))/100</f>
        <v>0.24174244217218899</v>
      </c>
      <c r="AT16" s="49">
        <f>VLOOKUP($A16,'RevPAR Raw Data'!$B$6:$BE$43,'RevPAR Raw Data'!AG$1,FALSE)</f>
        <v>133.348171272158</v>
      </c>
      <c r="AU16" s="50">
        <f>VLOOKUP($A16,'RevPAR Raw Data'!$B$6:$BE$43,'RevPAR Raw Data'!AH$1,FALSE)</f>
        <v>167.03317075078201</v>
      </c>
      <c r="AV16" s="50">
        <f>VLOOKUP($A16,'RevPAR Raw Data'!$B$6:$BE$43,'RevPAR Raw Data'!AI$1,FALSE)</f>
        <v>137.89956699687099</v>
      </c>
      <c r="AW16" s="50">
        <f>VLOOKUP($A16,'RevPAR Raw Data'!$B$6:$BE$43,'RevPAR Raw Data'!AJ$1,FALSE)</f>
        <v>133.089948905109</v>
      </c>
      <c r="AX16" s="50">
        <f>VLOOKUP($A16,'RevPAR Raw Data'!$B$6:$BE$43,'RevPAR Raw Data'!AK$1,FALSE)</f>
        <v>107.260937174139</v>
      </c>
      <c r="AY16" s="51">
        <f>VLOOKUP($A16,'RevPAR Raw Data'!$B$6:$BE$43,'RevPAR Raw Data'!AL$1,FALSE)</f>
        <v>135.72635901981201</v>
      </c>
      <c r="AZ16" s="50">
        <f>VLOOKUP($A16,'RevPAR Raw Data'!$B$6:$BE$43,'RevPAR Raw Data'!AN$1,FALSE)</f>
        <v>88.979832377476498</v>
      </c>
      <c r="BA16" s="50">
        <f>VLOOKUP($A16,'RevPAR Raw Data'!$B$6:$BE$43,'RevPAR Raw Data'!AO$1,FALSE)</f>
        <v>110.28204692387899</v>
      </c>
      <c r="BB16" s="51">
        <f>VLOOKUP($A16,'RevPAR Raw Data'!$B$6:$BE$43,'RevPAR Raw Data'!AP$1,FALSE)</f>
        <v>99.630939650677703</v>
      </c>
      <c r="BC16" s="52">
        <f>VLOOKUP($A16,'RevPAR Raw Data'!$B$6:$BE$43,'RevPAR Raw Data'!AR$1,FALSE)</f>
        <v>125.413382057202</v>
      </c>
      <c r="BE16" s="129">
        <f>(VLOOKUP($A16,'RevPAR Raw Data'!$B$6:$BE$43,'RevPAR Raw Data'!AT$1,FALSE))/100</f>
        <v>1.0859977999547501</v>
      </c>
      <c r="BF16" s="119">
        <f>(VLOOKUP($A16,'RevPAR Raw Data'!$B$6:$BE$43,'RevPAR Raw Data'!AU$1,FALSE))/100</f>
        <v>0.471586576363624</v>
      </c>
      <c r="BG16" s="119">
        <f>(VLOOKUP($A16,'RevPAR Raw Data'!$B$6:$BE$43,'RevPAR Raw Data'!AV$1,FALSE))/100</f>
        <v>-8.9122010529783698E-3</v>
      </c>
      <c r="BH16" s="119">
        <f>(VLOOKUP($A16,'RevPAR Raw Data'!$B$6:$BE$43,'RevPAR Raw Data'!AW$1,FALSE))/100</f>
        <v>-3.2555815516234099E-2</v>
      </c>
      <c r="BI16" s="119">
        <f>(VLOOKUP($A16,'RevPAR Raw Data'!$B$6:$BE$43,'RevPAR Raw Data'!AX$1,FALSE))/100</f>
        <v>4.6922965027347899E-2</v>
      </c>
      <c r="BJ16" s="130">
        <f>(VLOOKUP($A16,'RevPAR Raw Data'!$B$6:$BE$43,'RevPAR Raw Data'!AY$1,FALSE))/100</f>
        <v>0.21926127281869001</v>
      </c>
      <c r="BK16" s="119">
        <f>(VLOOKUP($A16,'RevPAR Raw Data'!$B$6:$BE$43,'RevPAR Raw Data'!BA$1,FALSE))/100</f>
        <v>0.32845896621575904</v>
      </c>
      <c r="BL16" s="119">
        <f>(VLOOKUP($A16,'RevPAR Raw Data'!$B$6:$BE$43,'RevPAR Raw Data'!BB$1,FALSE))/100</f>
        <v>0.81371617588422296</v>
      </c>
      <c r="BM16" s="130">
        <f>(VLOOKUP($A16,'RevPAR Raw Data'!$B$6:$BE$43,'RevPAR Raw Data'!BC$1,FALSE))/100</f>
        <v>0.55936235842943705</v>
      </c>
      <c r="BN16" s="131">
        <f>(VLOOKUP($A16,'RevPAR Raw Data'!$B$6:$BE$43,'RevPAR Raw Data'!BE$1,FALSE))/100</f>
        <v>0.28276364006142901</v>
      </c>
    </row>
    <row r="17" spans="1:66" x14ac:dyDescent="0.25">
      <c r="A17" s="59" t="s">
        <v>89</v>
      </c>
      <c r="B17" s="129">
        <f>(VLOOKUP($A17,'Occupancy Raw Data'!$B$8:$BE$45,'Occupancy Raw Data'!AG$3,FALSE))/100</f>
        <v>0.48430428223279498</v>
      </c>
      <c r="C17" s="119">
        <f>(VLOOKUP($A17,'Occupancy Raw Data'!$B$8:$BE$45,'Occupancy Raw Data'!AH$3,FALSE))/100</f>
        <v>0.550684693048624</v>
      </c>
      <c r="D17" s="119">
        <f>(VLOOKUP($A17,'Occupancy Raw Data'!$B$8:$BE$45,'Occupancy Raw Data'!AI$3,FALSE))/100</f>
        <v>0.54740628989207307</v>
      </c>
      <c r="E17" s="119">
        <f>(VLOOKUP($A17,'Occupancy Raw Data'!$B$8:$BE$45,'Occupancy Raw Data'!AJ$3,FALSE))/100</f>
        <v>0.54453406057792697</v>
      </c>
      <c r="F17" s="119">
        <f>(VLOOKUP($A17,'Occupancy Raw Data'!$B$8:$BE$45,'Occupancy Raw Data'!AK$3,FALSE))/100</f>
        <v>0.53310316815597003</v>
      </c>
      <c r="G17" s="130">
        <f>(VLOOKUP($A17,'Occupancy Raw Data'!$B$8:$BE$45,'Occupancy Raw Data'!AL$3,FALSE))/100</f>
        <v>0.53200649878147799</v>
      </c>
      <c r="H17" s="119">
        <f>(VLOOKUP($A17,'Occupancy Raw Data'!$B$8:$BE$45,'Occupancy Raw Data'!AN$3,FALSE))/100</f>
        <v>0.52062782871068802</v>
      </c>
      <c r="I17" s="119">
        <f>(VLOOKUP($A17,'Occupancy Raw Data'!$B$8:$BE$45,'Occupancy Raw Data'!AO$3,FALSE))/100</f>
        <v>0.56284089590344599</v>
      </c>
      <c r="J17" s="130">
        <f>(VLOOKUP($A17,'Occupancy Raw Data'!$B$8:$BE$45,'Occupancy Raw Data'!AP$3,FALSE))/100</f>
        <v>0.54173436230706695</v>
      </c>
      <c r="K17" s="131">
        <f>(VLOOKUP($A17,'Occupancy Raw Data'!$B$8:$BE$45,'Occupancy Raw Data'!AR$3,FALSE))/100</f>
        <v>0.53478588836021801</v>
      </c>
      <c r="M17" s="118">
        <f>(VLOOKUP($A17,'Occupancy Raw Data'!$B$8:$BE$45,'Occupancy Raw Data'!AT$3,FALSE))/100</f>
        <v>0.151051032137202</v>
      </c>
      <c r="N17" s="115">
        <f>(VLOOKUP($A17,'Occupancy Raw Data'!$B$8:$BE$45,'Occupancy Raw Data'!AU$3,FALSE))/100</f>
        <v>5.0339497459094697E-2</v>
      </c>
      <c r="O17" s="115">
        <f>(VLOOKUP($A17,'Occupancy Raw Data'!$B$8:$BE$45,'Occupancy Raw Data'!AV$3,FALSE))/100</f>
        <v>-6.20615162773284E-2</v>
      </c>
      <c r="P17" s="115">
        <f>(VLOOKUP($A17,'Occupancy Raw Data'!$B$8:$BE$45,'Occupancy Raw Data'!AW$3,FALSE))/100</f>
        <v>-7.7980823718543701E-2</v>
      </c>
      <c r="Q17" s="115">
        <f>(VLOOKUP($A17,'Occupancy Raw Data'!$B$8:$BE$45,'Occupancy Raw Data'!AX$3,FALSE))/100</f>
        <v>-1.27310963008285E-2</v>
      </c>
      <c r="R17" s="116">
        <f>(VLOOKUP($A17,'Occupancy Raw Data'!$B$8:$BE$45,'Occupancy Raw Data'!AY$3,FALSE))/100</f>
        <v>2.9985554763855004E-4</v>
      </c>
      <c r="S17" s="115">
        <f>(VLOOKUP($A17,'Occupancy Raw Data'!$B$8:$BE$45,'Occupancy Raw Data'!BA$3,FALSE))/100</f>
        <v>4.6589527131791597E-4</v>
      </c>
      <c r="T17" s="115">
        <f>(VLOOKUP($A17,'Occupancy Raw Data'!$B$8:$BE$45,'Occupancy Raw Data'!BB$3,FALSE))/100</f>
        <v>3.9006369164783498E-2</v>
      </c>
      <c r="U17" s="116">
        <f>(VLOOKUP($A17,'Occupancy Raw Data'!$B$8:$BE$45,'Occupancy Raw Data'!BC$3,FALSE))/100</f>
        <v>2.0123050521699302E-2</v>
      </c>
      <c r="V17" s="117">
        <f>(VLOOKUP($A17,'Occupancy Raw Data'!$B$8:$BE$45,'Occupancy Raw Data'!BE$3,FALSE))/100</f>
        <v>5.95754551181927E-3</v>
      </c>
      <c r="X17" s="49">
        <f>VLOOKUP($A17,'ADR Raw Data'!$B$6:$BE$43,'ADR Raw Data'!AG$1,FALSE)</f>
        <v>180.53022823938099</v>
      </c>
      <c r="Y17" s="50">
        <f>VLOOKUP($A17,'ADR Raw Data'!$B$6:$BE$43,'ADR Raw Data'!AH$1,FALSE)</f>
        <v>178.026699330909</v>
      </c>
      <c r="Z17" s="50">
        <f>VLOOKUP($A17,'ADR Raw Data'!$B$6:$BE$43,'ADR Raw Data'!AI$1,FALSE)</f>
        <v>147.61002066991699</v>
      </c>
      <c r="AA17" s="50">
        <f>VLOOKUP($A17,'ADR Raw Data'!$B$6:$BE$43,'ADR Raw Data'!AJ$1,FALSE)</f>
        <v>144.88313921892399</v>
      </c>
      <c r="AB17" s="50">
        <f>VLOOKUP($A17,'ADR Raw Data'!$B$6:$BE$43,'ADR Raw Data'!AK$1,FALSE)</f>
        <v>142.77169904761899</v>
      </c>
      <c r="AC17" s="51">
        <f>VLOOKUP($A17,'ADR Raw Data'!$B$6:$BE$43,'ADR Raw Data'!AL$1,FALSE)</f>
        <v>158.37274349409901</v>
      </c>
      <c r="AD17" s="50">
        <f>VLOOKUP($A17,'ADR Raw Data'!$B$6:$BE$43,'ADR Raw Data'!AN$1,FALSE)</f>
        <v>138.66739593201399</v>
      </c>
      <c r="AE17" s="50">
        <f>VLOOKUP($A17,'ADR Raw Data'!$B$6:$BE$43,'ADR Raw Data'!AO$1,FALSE)</f>
        <v>156.99140103092699</v>
      </c>
      <c r="AF17" s="51">
        <f>VLOOKUP($A17,'ADR Raw Data'!$B$6:$BE$43,'ADR Raw Data'!AP$1,FALSE)</f>
        <v>148.18635961976099</v>
      </c>
      <c r="AG17" s="52">
        <f>VLOOKUP($A17,'ADR Raw Data'!$B$6:$BE$43,'ADR Raw Data'!AR$1,FALSE)</f>
        <v>155.42453332919899</v>
      </c>
      <c r="AI17" s="118">
        <f>(VLOOKUP($A17,'ADR Raw Data'!$B$6:$BE$43,'ADR Raw Data'!AT$1,FALSE))/100</f>
        <v>0.49339545475574398</v>
      </c>
      <c r="AJ17" s="115">
        <f>(VLOOKUP($A17,'ADR Raw Data'!$B$6:$BE$43,'ADR Raw Data'!AU$1,FALSE))/100</f>
        <v>0.33652441427657798</v>
      </c>
      <c r="AK17" s="115">
        <f>(VLOOKUP($A17,'ADR Raw Data'!$B$6:$BE$43,'ADR Raw Data'!AV$1,FALSE))/100</f>
        <v>6.6118067602434896E-2</v>
      </c>
      <c r="AL17" s="115">
        <f>(VLOOKUP($A17,'ADR Raw Data'!$B$6:$BE$43,'ADR Raw Data'!AW$1,FALSE))/100</f>
        <v>5.4377095380438695E-2</v>
      </c>
      <c r="AM17" s="115">
        <f>(VLOOKUP($A17,'ADR Raw Data'!$B$6:$BE$43,'ADR Raw Data'!AX$1,FALSE))/100</f>
        <v>8.5266278627290096E-2</v>
      </c>
      <c r="AN17" s="116">
        <f>(VLOOKUP($A17,'ADR Raw Data'!$B$6:$BE$43,'ADR Raw Data'!AY$1,FALSE))/100</f>
        <v>0.190714887371528</v>
      </c>
      <c r="AO17" s="115">
        <f>(VLOOKUP($A17,'ADR Raw Data'!$B$6:$BE$43,'ADR Raw Data'!BA$1,FALSE))/100</f>
        <v>0.145274370794751</v>
      </c>
      <c r="AP17" s="115">
        <f>(VLOOKUP($A17,'ADR Raw Data'!$B$6:$BE$43,'ADR Raw Data'!BB$1,FALSE))/100</f>
        <v>0.30911498629543599</v>
      </c>
      <c r="AQ17" s="116">
        <f>(VLOOKUP($A17,'ADR Raw Data'!$B$6:$BE$43,'ADR Raw Data'!BC$1,FALSE))/100</f>
        <v>0.22988249618726597</v>
      </c>
      <c r="AR17" s="117">
        <f>(VLOOKUP($A17,'ADR Raw Data'!$B$6:$BE$43,'ADR Raw Data'!BE$1,FALSE))/100</f>
        <v>0.20080474110656901</v>
      </c>
      <c r="AT17" s="49">
        <f>VLOOKUP($A17,'RevPAR Raw Data'!$B$6:$BE$43,'RevPAR Raw Data'!AG$1,FALSE)</f>
        <v>87.431562608796497</v>
      </c>
      <c r="AU17" s="50">
        <f>VLOOKUP($A17,'RevPAR Raw Data'!$B$6:$BE$43,'RevPAR Raw Data'!AH$1,FALSE)</f>
        <v>98.036578275501896</v>
      </c>
      <c r="AV17" s="50">
        <f>VLOOKUP($A17,'RevPAR Raw Data'!$B$6:$BE$43,'RevPAR Raw Data'!AI$1,FALSE)</f>
        <v>80.802653765811698</v>
      </c>
      <c r="AW17" s="50">
        <f>VLOOKUP($A17,'RevPAR Raw Data'!$B$6:$BE$43,'RevPAR Raw Data'!AJ$1,FALSE)</f>
        <v>78.893804108158207</v>
      </c>
      <c r="AX17" s="50">
        <f>VLOOKUP($A17,'RevPAR Raw Data'!$B$6:$BE$43,'RevPAR Raw Data'!AK$1,FALSE)</f>
        <v>76.112045085296501</v>
      </c>
      <c r="AY17" s="51">
        <f>VLOOKUP($A17,'RevPAR Raw Data'!$B$6:$BE$43,'RevPAR Raw Data'!AL$1,FALSE)</f>
        <v>84.255328768712999</v>
      </c>
      <c r="AZ17" s="50">
        <f>VLOOKUP($A17,'RevPAR Raw Data'!$B$6:$BE$43,'RevPAR Raw Data'!AN$1,FALSE)</f>
        <v>72.194105257049998</v>
      </c>
      <c r="BA17" s="50">
        <f>VLOOKUP($A17,'RevPAR Raw Data'!$B$6:$BE$43,'RevPAR Raw Data'!AO$1,FALSE)</f>
        <v>88.361180805384706</v>
      </c>
      <c r="BB17" s="51">
        <f>VLOOKUP($A17,'RevPAR Raw Data'!$B$6:$BE$43,'RevPAR Raw Data'!AP$1,FALSE)</f>
        <v>80.277643031217295</v>
      </c>
      <c r="BC17" s="52">
        <f>VLOOKUP($A17,'RevPAR Raw Data'!$B$6:$BE$43,'RevPAR Raw Data'!AR$1,FALSE)</f>
        <v>83.118847129428502</v>
      </c>
      <c r="BE17" s="129">
        <f>(VLOOKUP($A17,'RevPAR Raw Data'!$B$6:$BE$43,'RevPAR Raw Data'!AT$1,FALSE))/100</f>
        <v>0.71897437958560706</v>
      </c>
      <c r="BF17" s="119">
        <f>(VLOOKUP($A17,'RevPAR Raw Data'!$B$6:$BE$43,'RevPAR Raw Data'!AU$1,FALSE))/100</f>
        <v>0.40380438163307197</v>
      </c>
      <c r="BG17" s="119">
        <f>(VLOOKUP($A17,'RevPAR Raw Data'!$B$6:$BE$43,'RevPAR Raw Data'!AV$1,FALSE))/100</f>
        <v>-4.68362036275406E-5</v>
      </c>
      <c r="BH17" s="119">
        <f>(VLOOKUP($A17,'RevPAR Raw Data'!$B$6:$BE$43,'RevPAR Raw Data'!AW$1,FALSE))/100</f>
        <v>-2.7844099027293397E-2</v>
      </c>
      <c r="BI17" s="119">
        <f>(VLOOKUP($A17,'RevPAR Raw Data'!$B$6:$BE$43,'RevPAR Raw Data'!AX$1,FALSE))/100</f>
        <v>7.1449649122044198E-2</v>
      </c>
      <c r="BJ17" s="130">
        <f>(VLOOKUP($A17,'RevPAR Raw Data'!$B$6:$BE$43,'RevPAR Raw Data'!AY$1,FALSE))/100</f>
        <v>0.191071929836162</v>
      </c>
      <c r="BK17" s="119">
        <f>(VLOOKUP($A17,'RevPAR Raw Data'!$B$6:$BE$43,'RevPAR Raw Data'!BA$1,FALSE))/100</f>
        <v>0.145807948708466</v>
      </c>
      <c r="BL17" s="119">
        <f>(VLOOKUP($A17,'RevPAR Raw Data'!$B$6:$BE$43,'RevPAR Raw Data'!BB$1,FALSE))/100</f>
        <v>0.36017880873002606</v>
      </c>
      <c r="BM17" s="130">
        <f>(VLOOKUP($A17,'RevPAR Raw Data'!$B$6:$BE$43,'RevPAR Raw Data'!BC$1,FALSE))/100</f>
        <v>0.25463148379379602</v>
      </c>
      <c r="BN17" s="131">
        <f>(VLOOKUP($A17,'RevPAR Raw Data'!$B$6:$BE$43,'RevPAR Raw Data'!BE$1,FALSE))/100</f>
        <v>0.20795859000252001</v>
      </c>
    </row>
    <row r="18" spans="1:66" x14ac:dyDescent="0.25">
      <c r="A18" s="59" t="s">
        <v>26</v>
      </c>
      <c r="B18" s="129">
        <f>(VLOOKUP($A18,'Occupancy Raw Data'!$B$8:$BE$45,'Occupancy Raw Data'!AG$3,FALSE))/100</f>
        <v>0.50740868366643599</v>
      </c>
      <c r="C18" s="119">
        <f>(VLOOKUP($A18,'Occupancy Raw Data'!$B$8:$BE$45,'Occupancy Raw Data'!AH$3,FALSE))/100</f>
        <v>0.63255226280725896</v>
      </c>
      <c r="D18" s="119">
        <f>(VLOOKUP($A18,'Occupancy Raw Data'!$B$8:$BE$45,'Occupancy Raw Data'!AI$3,FALSE))/100</f>
        <v>0.69515276820583494</v>
      </c>
      <c r="E18" s="119">
        <f>(VLOOKUP($A18,'Occupancy Raw Data'!$B$8:$BE$45,'Occupancy Raw Data'!AJ$3,FALSE))/100</f>
        <v>0.68794509533654902</v>
      </c>
      <c r="F18" s="119">
        <f>(VLOOKUP($A18,'Occupancy Raw Data'!$B$8:$BE$45,'Occupancy Raw Data'!AK$3,FALSE))/100</f>
        <v>0.56805651274982705</v>
      </c>
      <c r="G18" s="130">
        <f>(VLOOKUP($A18,'Occupancy Raw Data'!$B$8:$BE$45,'Occupancy Raw Data'!AL$3,FALSE))/100</f>
        <v>0.61822306455318099</v>
      </c>
      <c r="H18" s="119">
        <f>(VLOOKUP($A18,'Occupancy Raw Data'!$B$8:$BE$45,'Occupancy Raw Data'!AN$3,FALSE))/100</f>
        <v>0.51361130254996501</v>
      </c>
      <c r="I18" s="119">
        <f>(VLOOKUP($A18,'Occupancy Raw Data'!$B$8:$BE$45,'Occupancy Raw Data'!AO$3,FALSE))/100</f>
        <v>0.54993682517803799</v>
      </c>
      <c r="J18" s="130">
        <f>(VLOOKUP($A18,'Occupancy Raw Data'!$B$8:$BE$45,'Occupancy Raw Data'!AP$3,FALSE))/100</f>
        <v>0.53177406386400106</v>
      </c>
      <c r="K18" s="131">
        <f>(VLOOKUP($A18,'Occupancy Raw Data'!$B$8:$BE$45,'Occupancy Raw Data'!AR$3,FALSE))/100</f>
        <v>0.59352335007055801</v>
      </c>
      <c r="M18" s="118">
        <f>(VLOOKUP($A18,'Occupancy Raw Data'!$B$8:$BE$45,'Occupancy Raw Data'!AT$3,FALSE))/100</f>
        <v>0.23524582864622801</v>
      </c>
      <c r="N18" s="115">
        <f>(VLOOKUP($A18,'Occupancy Raw Data'!$B$8:$BE$45,'Occupancy Raw Data'!AU$3,FALSE))/100</f>
        <v>6.9233129949877001E-2</v>
      </c>
      <c r="O18" s="115">
        <f>(VLOOKUP($A18,'Occupancy Raw Data'!$B$8:$BE$45,'Occupancy Raw Data'!AV$3,FALSE))/100</f>
        <v>3.7942920486978698E-3</v>
      </c>
      <c r="P18" s="115">
        <f>(VLOOKUP($A18,'Occupancy Raw Data'!$B$8:$BE$45,'Occupancy Raw Data'!AW$3,FALSE))/100</f>
        <v>1.6692224105122899E-2</v>
      </c>
      <c r="Q18" s="115">
        <f>(VLOOKUP($A18,'Occupancy Raw Data'!$B$8:$BE$45,'Occupancy Raw Data'!AX$3,FALSE))/100</f>
        <v>5.2817364260586502E-2</v>
      </c>
      <c r="R18" s="116">
        <f>(VLOOKUP($A18,'Occupancy Raw Data'!$B$8:$BE$45,'Occupancy Raw Data'!AY$3,FALSE))/100</f>
        <v>6.1791318643363402E-2</v>
      </c>
      <c r="S18" s="115">
        <f>(VLOOKUP($A18,'Occupancy Raw Data'!$B$8:$BE$45,'Occupancy Raw Data'!BA$3,FALSE))/100</f>
        <v>8.4780618019500806E-2</v>
      </c>
      <c r="T18" s="115">
        <f>(VLOOKUP($A18,'Occupancy Raw Data'!$B$8:$BE$45,'Occupancy Raw Data'!BB$3,FALSE))/100</f>
        <v>5.5882332491760105E-2</v>
      </c>
      <c r="U18" s="116">
        <f>(VLOOKUP($A18,'Occupancy Raw Data'!$B$8:$BE$45,'Occupancy Raw Data'!BC$3,FALSE))/100</f>
        <v>6.9643222688776402E-2</v>
      </c>
      <c r="V18" s="117">
        <f>(VLOOKUP($A18,'Occupancy Raw Data'!$B$8:$BE$45,'Occupancy Raw Data'!BE$3,FALSE))/100</f>
        <v>6.3713844270774603E-2</v>
      </c>
      <c r="X18" s="49">
        <f>VLOOKUP($A18,'ADR Raw Data'!$B$6:$BE$43,'ADR Raw Data'!AG$1,FALSE)</f>
        <v>168.41784040747001</v>
      </c>
      <c r="Y18" s="50">
        <f>VLOOKUP($A18,'ADR Raw Data'!$B$6:$BE$43,'ADR Raw Data'!AH$1,FALSE)</f>
        <v>181.70609814781099</v>
      </c>
      <c r="Z18" s="50">
        <f>VLOOKUP($A18,'ADR Raw Data'!$B$6:$BE$43,'ADR Raw Data'!AI$1,FALSE)</f>
        <v>182.66478808658201</v>
      </c>
      <c r="AA18" s="50">
        <f>VLOOKUP($A18,'ADR Raw Data'!$B$6:$BE$43,'ADR Raw Data'!AJ$1,FALSE)</f>
        <v>179.57599073339699</v>
      </c>
      <c r="AB18" s="50">
        <f>VLOOKUP($A18,'ADR Raw Data'!$B$6:$BE$43,'ADR Raw Data'!AK$1,FALSE)</f>
        <v>154.38536750581301</v>
      </c>
      <c r="AC18" s="51">
        <f>VLOOKUP($A18,'ADR Raw Data'!$B$6:$BE$43,'ADR Raw Data'!AL$1,FALSE)</f>
        <v>174.24560091039899</v>
      </c>
      <c r="AD18" s="50">
        <f>VLOOKUP($A18,'ADR Raw Data'!$B$6:$BE$43,'ADR Raw Data'!AN$1,FALSE)</f>
        <v>137.407199485631</v>
      </c>
      <c r="AE18" s="50">
        <f>VLOOKUP($A18,'ADR Raw Data'!$B$6:$BE$43,'ADR Raw Data'!AO$1,FALSE)</f>
        <v>147.99476841940299</v>
      </c>
      <c r="AF18" s="51">
        <f>VLOOKUP($A18,'ADR Raw Data'!$B$6:$BE$43,'ADR Raw Data'!AP$1,FALSE)</f>
        <v>142.88179334179301</v>
      </c>
      <c r="AG18" s="52">
        <f>VLOOKUP($A18,'ADR Raw Data'!$B$6:$BE$43,'ADR Raw Data'!AR$1,FALSE)</f>
        <v>166.216811282675</v>
      </c>
      <c r="AI18" s="118">
        <f>(VLOOKUP($A18,'ADR Raw Data'!$B$6:$BE$43,'ADR Raw Data'!AT$1,FALSE))/100</f>
        <v>0.29055473402534299</v>
      </c>
      <c r="AJ18" s="115">
        <f>(VLOOKUP($A18,'ADR Raw Data'!$B$6:$BE$43,'ADR Raw Data'!AU$1,FALSE))/100</f>
        <v>0.13880690682117</v>
      </c>
      <c r="AK18" s="115">
        <f>(VLOOKUP($A18,'ADR Raw Data'!$B$6:$BE$43,'ADR Raw Data'!AV$1,FALSE))/100</f>
        <v>6.3468319784233604E-2</v>
      </c>
      <c r="AL18" s="115">
        <f>(VLOOKUP($A18,'ADR Raw Data'!$B$6:$BE$43,'ADR Raw Data'!AW$1,FALSE))/100</f>
        <v>7.7464865458483495E-2</v>
      </c>
      <c r="AM18" s="115">
        <f>(VLOOKUP($A18,'ADR Raw Data'!$B$6:$BE$43,'ADR Raw Data'!AX$1,FALSE))/100</f>
        <v>9.2371390745354595E-2</v>
      </c>
      <c r="AN18" s="116">
        <f>(VLOOKUP($A18,'ADR Raw Data'!$B$6:$BE$43,'ADR Raw Data'!AY$1,FALSE))/100</f>
        <v>0.11237282029573001</v>
      </c>
      <c r="AO18" s="115">
        <f>(VLOOKUP($A18,'ADR Raw Data'!$B$6:$BE$43,'ADR Raw Data'!BA$1,FALSE))/100</f>
        <v>0.137642665298884</v>
      </c>
      <c r="AP18" s="115">
        <f>(VLOOKUP($A18,'ADR Raw Data'!$B$6:$BE$43,'ADR Raw Data'!BB$1,FALSE))/100</f>
        <v>0.21307311321132602</v>
      </c>
      <c r="AQ18" s="116">
        <f>(VLOOKUP($A18,'ADR Raw Data'!$B$6:$BE$43,'ADR Raw Data'!BC$1,FALSE))/100</f>
        <v>0.17675541259802899</v>
      </c>
      <c r="AR18" s="117">
        <f>(VLOOKUP($A18,'ADR Raw Data'!$B$6:$BE$43,'ADR Raw Data'!BE$1,FALSE))/100</f>
        <v>0.12543451581732198</v>
      </c>
      <c r="AT18" s="49">
        <f>VLOOKUP($A18,'RevPAR Raw Data'!$B$6:$BE$43,'RevPAR Raw Data'!AG$1,FALSE)</f>
        <v>85.4566747070985</v>
      </c>
      <c r="AU18" s="50">
        <f>VLOOKUP($A18,'RevPAR Raw Data'!$B$6:$BE$43,'RevPAR Raw Data'!AH$1,FALSE)</f>
        <v>114.938603549276</v>
      </c>
      <c r="AV18" s="50">
        <f>VLOOKUP($A18,'RevPAR Raw Data'!$B$6:$BE$43,'RevPAR Raw Data'!AI$1,FALSE)</f>
        <v>126.97993309212001</v>
      </c>
      <c r="AW18" s="50">
        <f>VLOOKUP($A18,'RevPAR Raw Data'!$B$6:$BE$43,'RevPAR Raw Data'!AJ$1,FALSE)</f>
        <v>123.538422065242</v>
      </c>
      <c r="AX18" s="50">
        <f>VLOOKUP($A18,'RevPAR Raw Data'!$B$6:$BE$43,'RevPAR Raw Data'!AK$1,FALSE)</f>
        <v>87.699613484952906</v>
      </c>
      <c r="AY18" s="51">
        <f>VLOOKUP($A18,'RevPAR Raw Data'!$B$6:$BE$43,'RevPAR Raw Data'!AL$1,FALSE)</f>
        <v>107.722649379738</v>
      </c>
      <c r="AZ18" s="50">
        <f>VLOOKUP($A18,'RevPAR Raw Data'!$B$6:$BE$43,'RevPAR Raw Data'!AN$1,FALSE)</f>
        <v>70.573890707557993</v>
      </c>
      <c r="BA18" s="50">
        <f>VLOOKUP($A18,'RevPAR Raw Data'!$B$6:$BE$43,'RevPAR Raw Data'!AO$1,FALSE)</f>
        <v>81.387773087525801</v>
      </c>
      <c r="BB18" s="51">
        <f>VLOOKUP($A18,'RevPAR Raw Data'!$B$6:$BE$43,'RevPAR Raw Data'!AP$1,FALSE)</f>
        <v>75.980831897541904</v>
      </c>
      <c r="BC18" s="52">
        <f>VLOOKUP($A18,'RevPAR Raw Data'!$B$6:$BE$43,'RevPAR Raw Data'!AR$1,FALSE)</f>
        <v>98.653558670539198</v>
      </c>
      <c r="BE18" s="129">
        <f>(VLOOKUP($A18,'RevPAR Raw Data'!$B$6:$BE$43,'RevPAR Raw Data'!AT$1,FALSE))/100</f>
        <v>0.59415235184444803</v>
      </c>
      <c r="BF18" s="119">
        <f>(VLOOKUP($A18,'RevPAR Raw Data'!$B$6:$BE$43,'RevPAR Raw Data'!AU$1,FALSE))/100</f>
        <v>0.21765007338893699</v>
      </c>
      <c r="BG18" s="119">
        <f>(VLOOKUP($A18,'RevPAR Raw Data'!$B$6:$BE$43,'RevPAR Raw Data'!AV$1,FALSE))/100</f>
        <v>6.7503429174033E-2</v>
      </c>
      <c r="BH18" s="119">
        <f>(VLOOKUP($A18,'RevPAR Raw Data'!$B$6:$BE$43,'RevPAR Raw Data'!AW$1,FALSE))/100</f>
        <v>9.5450150458112712E-2</v>
      </c>
      <c r="BI18" s="119">
        <f>(VLOOKUP($A18,'RevPAR Raw Data'!$B$6:$BE$43,'RevPAR Raw Data'!AX$1,FALSE))/100</f>
        <v>0.15006756839819502</v>
      </c>
      <c r="BJ18" s="130">
        <f>(VLOOKUP($A18,'RevPAR Raw Data'!$B$6:$BE$43,'RevPAR Raw Data'!AY$1,FALSE))/100</f>
        <v>0.18110780368484</v>
      </c>
      <c r="BK18" s="119">
        <f>(VLOOKUP($A18,'RevPAR Raw Data'!$B$6:$BE$43,'RevPAR Raw Data'!BA$1,FALSE))/100</f>
        <v>0.23409271354827599</v>
      </c>
      <c r="BL18" s="119">
        <f>(VLOOKUP($A18,'RevPAR Raw Data'!$B$6:$BE$43,'RevPAR Raw Data'!BB$1,FALSE))/100</f>
        <v>0.28086246826061601</v>
      </c>
      <c r="BM18" s="130">
        <f>(VLOOKUP($A18,'RevPAR Raw Data'!$B$6:$BE$43,'RevPAR Raw Data'!BC$1,FALSE))/100</f>
        <v>0.25870845184781599</v>
      </c>
      <c r="BN18" s="131">
        <f>(VLOOKUP($A18,'RevPAR Raw Data'!$B$6:$BE$43,'RevPAR Raw Data'!BE$1,FALSE))/100</f>
        <v>0.19714027529506201</v>
      </c>
    </row>
    <row r="19" spans="1:66" x14ac:dyDescent="0.25">
      <c r="A19" s="59" t="s">
        <v>24</v>
      </c>
      <c r="B19" s="129">
        <f>(VLOOKUP($A19,'Occupancy Raw Data'!$B$8:$BE$45,'Occupancy Raw Data'!AG$3,FALSE))/100</f>
        <v>0.47999344047228498</v>
      </c>
      <c r="C19" s="119">
        <f>(VLOOKUP($A19,'Occupancy Raw Data'!$B$8:$BE$45,'Occupancy Raw Data'!AH$3,FALSE))/100</f>
        <v>0.58662676287307303</v>
      </c>
      <c r="D19" s="119">
        <f>(VLOOKUP($A19,'Occupancy Raw Data'!$B$8:$BE$45,'Occupancy Raw Data'!AI$3,FALSE))/100</f>
        <v>0.60261561167595901</v>
      </c>
      <c r="E19" s="119">
        <f>(VLOOKUP($A19,'Occupancy Raw Data'!$B$8:$BE$45,'Occupancy Raw Data'!AJ$3,FALSE))/100</f>
        <v>0.61052804198097699</v>
      </c>
      <c r="F19" s="119">
        <f>(VLOOKUP($A19,'Occupancy Raw Data'!$B$8:$BE$45,'Occupancy Raw Data'!AK$3,FALSE))/100</f>
        <v>0.53283863561823497</v>
      </c>
      <c r="G19" s="130">
        <f>(VLOOKUP($A19,'Occupancy Raw Data'!$B$8:$BE$45,'Occupancy Raw Data'!AL$3,FALSE))/100</f>
        <v>0.56252049852410602</v>
      </c>
      <c r="H19" s="119">
        <f>(VLOOKUP($A19,'Occupancy Raw Data'!$B$8:$BE$45,'Occupancy Raw Data'!AN$3,FALSE))/100</f>
        <v>0.50655952771400403</v>
      </c>
      <c r="I19" s="119">
        <f>(VLOOKUP($A19,'Occupancy Raw Data'!$B$8:$BE$45,'Occupancy Raw Data'!AO$3,FALSE))/100</f>
        <v>0.53017382748442099</v>
      </c>
      <c r="J19" s="130">
        <f>(VLOOKUP($A19,'Occupancy Raw Data'!$B$8:$BE$45,'Occupancy Raw Data'!AP$3,FALSE))/100</f>
        <v>0.51836667759921196</v>
      </c>
      <c r="K19" s="131">
        <f>(VLOOKUP($A19,'Occupancy Raw Data'!$B$8:$BE$45,'Occupancy Raw Data'!AR$3,FALSE))/100</f>
        <v>0.54990512111699308</v>
      </c>
      <c r="M19" s="118">
        <f>(VLOOKUP($A19,'Occupancy Raw Data'!$B$8:$BE$45,'Occupancy Raw Data'!AT$3,FALSE))/100</f>
        <v>0.214717844383948</v>
      </c>
      <c r="N19" s="115">
        <f>(VLOOKUP($A19,'Occupancy Raw Data'!$B$8:$BE$45,'Occupancy Raw Data'!AU$3,FALSE))/100</f>
        <v>9.17019102907803E-2</v>
      </c>
      <c r="O19" s="115">
        <f>(VLOOKUP($A19,'Occupancy Raw Data'!$B$8:$BE$45,'Occupancy Raw Data'!AV$3,FALSE))/100</f>
        <v>2.4505217123880197E-2</v>
      </c>
      <c r="P19" s="115">
        <f>(VLOOKUP($A19,'Occupancy Raw Data'!$B$8:$BE$45,'Occupancy Raw Data'!AW$3,FALSE))/100</f>
        <v>2.5123468758277898E-2</v>
      </c>
      <c r="Q19" s="115">
        <f>(VLOOKUP($A19,'Occupancy Raw Data'!$B$8:$BE$45,'Occupancy Raw Data'!AX$3,FALSE))/100</f>
        <v>5.6257206151337905E-2</v>
      </c>
      <c r="R19" s="116">
        <f>(VLOOKUP($A19,'Occupancy Raw Data'!$B$8:$BE$45,'Occupancy Raw Data'!AY$3,FALSE))/100</f>
        <v>7.3215456043712504E-2</v>
      </c>
      <c r="S19" s="115">
        <f>(VLOOKUP($A19,'Occupancy Raw Data'!$B$8:$BE$45,'Occupancy Raw Data'!BA$3,FALSE))/100</f>
        <v>0.111022081241913</v>
      </c>
      <c r="T19" s="115">
        <f>(VLOOKUP($A19,'Occupancy Raw Data'!$B$8:$BE$45,'Occupancy Raw Data'!BB$3,FALSE))/100</f>
        <v>0.101910470115567</v>
      </c>
      <c r="U19" s="116">
        <f>(VLOOKUP($A19,'Occupancy Raw Data'!$B$8:$BE$45,'Occupancy Raw Data'!BC$3,FALSE))/100</f>
        <v>0.10634375859907</v>
      </c>
      <c r="V19" s="117">
        <f>(VLOOKUP($A19,'Occupancy Raw Data'!$B$8:$BE$45,'Occupancy Raw Data'!BE$3,FALSE))/100</f>
        <v>8.1941028943008101E-2</v>
      </c>
      <c r="X19" s="49">
        <f>VLOOKUP($A19,'ADR Raw Data'!$B$6:$BE$43,'ADR Raw Data'!AG$1,FALSE)</f>
        <v>160.55613426716701</v>
      </c>
      <c r="Y19" s="50">
        <f>VLOOKUP($A19,'ADR Raw Data'!$B$6:$BE$43,'ADR Raw Data'!AH$1,FALSE)</f>
        <v>156.08655950800099</v>
      </c>
      <c r="Z19" s="50">
        <f>VLOOKUP($A19,'ADR Raw Data'!$B$6:$BE$43,'ADR Raw Data'!AI$1,FALSE)</f>
        <v>136.09789577522201</v>
      </c>
      <c r="AA19" s="50">
        <f>VLOOKUP($A19,'ADR Raw Data'!$B$6:$BE$43,'ADR Raw Data'!AJ$1,FALSE)</f>
        <v>134.82505439161901</v>
      </c>
      <c r="AB19" s="50">
        <f>VLOOKUP($A19,'ADR Raw Data'!$B$6:$BE$43,'ADR Raw Data'!AK$1,FALSE)</f>
        <v>129.757737170116</v>
      </c>
      <c r="AC19" s="51">
        <f>VLOOKUP($A19,'ADR Raw Data'!$B$6:$BE$43,'ADR Raw Data'!AL$1,FALSE)</f>
        <v>142.96352729392899</v>
      </c>
      <c r="AD19" s="50">
        <f>VLOOKUP($A19,'ADR Raw Data'!$B$6:$BE$43,'ADR Raw Data'!AN$1,FALSE)</f>
        <v>143.351515053415</v>
      </c>
      <c r="AE19" s="50">
        <f>VLOOKUP($A19,'ADR Raw Data'!$B$6:$BE$43,'ADR Raw Data'!AO$1,FALSE)</f>
        <v>166.47963114754</v>
      </c>
      <c r="AF19" s="51">
        <f>VLOOKUP($A19,'ADR Raw Data'!$B$6:$BE$43,'ADR Raw Data'!AP$1,FALSE)</f>
        <v>155.178974612464</v>
      </c>
      <c r="AG19" s="52">
        <f>VLOOKUP($A19,'ADR Raw Data'!$B$6:$BE$43,'ADR Raw Data'!AR$1,FALSE)</f>
        <v>146.25348748042899</v>
      </c>
      <c r="AI19" s="118">
        <f>(VLOOKUP($A19,'ADR Raw Data'!$B$6:$BE$43,'ADR Raw Data'!AT$1,FALSE))/100</f>
        <v>0.37127434379259</v>
      </c>
      <c r="AJ19" s="115">
        <f>(VLOOKUP($A19,'ADR Raw Data'!$B$6:$BE$43,'ADR Raw Data'!AU$1,FALSE))/100</f>
        <v>0.28602242418058299</v>
      </c>
      <c r="AK19" s="115">
        <f>(VLOOKUP($A19,'ADR Raw Data'!$B$6:$BE$43,'ADR Raw Data'!AV$1,FALSE))/100</f>
        <v>3.3557469076264002E-2</v>
      </c>
      <c r="AL19" s="115">
        <f>(VLOOKUP($A19,'ADR Raw Data'!$B$6:$BE$43,'ADR Raw Data'!AW$1,FALSE))/100</f>
        <v>2.9826904817425001E-2</v>
      </c>
      <c r="AM19" s="115">
        <f>(VLOOKUP($A19,'ADR Raw Data'!$B$6:$BE$43,'ADR Raw Data'!AX$1,FALSE))/100</f>
        <v>5.4115903913824398E-2</v>
      </c>
      <c r="AN19" s="116">
        <f>(VLOOKUP($A19,'ADR Raw Data'!$B$6:$BE$43,'ADR Raw Data'!AY$1,FALSE))/100</f>
        <v>0.13878271548121598</v>
      </c>
      <c r="AO19" s="115">
        <f>(VLOOKUP($A19,'ADR Raw Data'!$B$6:$BE$43,'ADR Raw Data'!BA$1,FALSE))/100</f>
        <v>0.14853701382243001</v>
      </c>
      <c r="AP19" s="115">
        <f>(VLOOKUP($A19,'ADR Raw Data'!$B$6:$BE$43,'ADR Raw Data'!BB$1,FALSE))/100</f>
        <v>0.25114225652634004</v>
      </c>
      <c r="AQ19" s="116">
        <f>(VLOOKUP($A19,'ADR Raw Data'!$B$6:$BE$43,'ADR Raw Data'!BC$1,FALSE))/100</f>
        <v>0.202489213639126</v>
      </c>
      <c r="AR19" s="117">
        <f>(VLOOKUP($A19,'ADR Raw Data'!$B$6:$BE$43,'ADR Raw Data'!BE$1,FALSE))/100</f>
        <v>0.15647881022043</v>
      </c>
      <c r="AT19" s="49">
        <f>VLOOKUP($A19,'RevPAR Raw Data'!$B$6:$BE$43,'RevPAR Raw Data'!AG$1,FALSE)</f>
        <v>77.065891275828093</v>
      </c>
      <c r="AU19" s="50">
        <f>VLOOKUP($A19,'RevPAR Raw Data'!$B$6:$BE$43,'RevPAR Raw Data'!AH$1,FALSE)</f>
        <v>91.564553132174396</v>
      </c>
      <c r="AV19" s="50">
        <f>VLOOKUP($A19,'RevPAR Raw Data'!$B$6:$BE$43,'RevPAR Raw Data'!AI$1,FALSE)</f>
        <v>82.014716710396797</v>
      </c>
      <c r="AW19" s="50">
        <f>VLOOKUP($A19,'RevPAR Raw Data'!$B$6:$BE$43,'RevPAR Raw Data'!AJ$1,FALSE)</f>
        <v>82.314476467694305</v>
      </c>
      <c r="AX19" s="50">
        <f>VLOOKUP($A19,'RevPAR Raw Data'!$B$6:$BE$43,'RevPAR Raw Data'!AK$1,FALSE)</f>
        <v>69.139935634634298</v>
      </c>
      <c r="AY19" s="51">
        <f>VLOOKUP($A19,'RevPAR Raw Data'!$B$6:$BE$43,'RevPAR Raw Data'!AL$1,FALSE)</f>
        <v>80.419914644145607</v>
      </c>
      <c r="AZ19" s="50">
        <f>VLOOKUP($A19,'RevPAR Raw Data'!$B$6:$BE$43,'RevPAR Raw Data'!AN$1,FALSE)</f>
        <v>72.616075762544995</v>
      </c>
      <c r="BA19" s="50">
        <f>VLOOKUP($A19,'RevPAR Raw Data'!$B$6:$BE$43,'RevPAR Raw Data'!AO$1,FALSE)</f>
        <v>88.2631432436864</v>
      </c>
      <c r="BB19" s="51">
        <f>VLOOKUP($A19,'RevPAR Raw Data'!$B$6:$BE$43,'RevPAR Raw Data'!AP$1,FALSE)</f>
        <v>80.439609503115705</v>
      </c>
      <c r="BC19" s="52">
        <f>VLOOKUP($A19,'RevPAR Raw Data'!$B$6:$BE$43,'RevPAR Raw Data'!AR$1,FALSE)</f>
        <v>80.425541746708504</v>
      </c>
      <c r="BE19" s="129">
        <f>(VLOOKUP($A19,'RevPAR Raw Data'!$B$6:$BE$43,'RevPAR Raw Data'!AT$1,FALSE))/100</f>
        <v>0.66571141495074793</v>
      </c>
      <c r="BF19" s="119">
        <f>(VLOOKUP($A19,'RevPAR Raw Data'!$B$6:$BE$43,'RevPAR Raw Data'!AU$1,FALSE))/100</f>
        <v>0.40395313715472198</v>
      </c>
      <c r="BG19" s="119">
        <f>(VLOOKUP($A19,'RevPAR Raw Data'!$B$6:$BE$43,'RevPAR Raw Data'!AV$1,FALSE))/100</f>
        <v>5.8885019265985897E-2</v>
      </c>
      <c r="BH19" s="119">
        <f>(VLOOKUP($A19,'RevPAR Raw Data'!$B$6:$BE$43,'RevPAR Raw Data'!AW$1,FALSE))/100</f>
        <v>5.5699728887039696E-2</v>
      </c>
      <c r="BI19" s="119">
        <f>(VLOOKUP($A19,'RevPAR Raw Data'!$B$6:$BE$43,'RevPAR Raw Data'!AX$1,FALSE))/100</f>
        <v>0.113417519627708</v>
      </c>
      <c r="BJ19" s="130">
        <f>(VLOOKUP($A19,'RevPAR Raw Data'!$B$6:$BE$43,'RevPAR Raw Data'!AY$1,FALSE))/100</f>
        <v>0.22215921132986999</v>
      </c>
      <c r="BK19" s="119">
        <f>(VLOOKUP($A19,'RevPAR Raw Data'!$B$6:$BE$43,'RevPAR Raw Data'!BA$1,FALSE))/100</f>
        <v>0.27604998348036902</v>
      </c>
      <c r="BL19" s="119">
        <f>(VLOOKUP($A19,'RevPAR Raw Data'!$B$6:$BE$43,'RevPAR Raw Data'!BB$1,FALSE))/100</f>
        <v>0.378646752070392</v>
      </c>
      <c r="BM19" s="130">
        <f>(VLOOKUP($A19,'RevPAR Raw Data'!$B$6:$BE$43,'RevPAR Raw Data'!BC$1,FALSE))/100</f>
        <v>0.33036643629235202</v>
      </c>
      <c r="BN19" s="131">
        <f>(VLOOKUP($A19,'RevPAR Raw Data'!$B$6:$BE$43,'RevPAR Raw Data'!BE$1,FALSE))/100</f>
        <v>0.25124187388067798</v>
      </c>
    </row>
    <row r="20" spans="1:66" x14ac:dyDescent="0.25">
      <c r="A20" s="59" t="s">
        <v>27</v>
      </c>
      <c r="B20" s="129">
        <f>(VLOOKUP($A20,'Occupancy Raw Data'!$B$8:$BE$45,'Occupancy Raw Data'!AG$3,FALSE))/100</f>
        <v>0.46087100696363398</v>
      </c>
      <c r="C20" s="119">
        <f>(VLOOKUP($A20,'Occupancy Raw Data'!$B$8:$BE$45,'Occupancy Raw Data'!AH$3,FALSE))/100</f>
        <v>0.50762683762573202</v>
      </c>
      <c r="D20" s="119">
        <f>(VLOOKUP($A20,'Occupancy Raw Data'!$B$8:$BE$45,'Occupancy Raw Data'!AI$3,FALSE))/100</f>
        <v>0.52094617000110499</v>
      </c>
      <c r="E20" s="119">
        <f>(VLOOKUP($A20,'Occupancy Raw Data'!$B$8:$BE$45,'Occupancy Raw Data'!AJ$3,FALSE))/100</f>
        <v>0.53349176522604091</v>
      </c>
      <c r="F20" s="119">
        <f>(VLOOKUP($A20,'Occupancy Raw Data'!$B$8:$BE$45,'Occupancy Raw Data'!AK$3,FALSE))/100</f>
        <v>0.50232121145130892</v>
      </c>
      <c r="G20" s="130">
        <f>(VLOOKUP($A20,'Occupancy Raw Data'!$B$8:$BE$45,'Occupancy Raw Data'!AL$3,FALSE))/100</f>
        <v>0.50505139825356404</v>
      </c>
      <c r="H20" s="119">
        <f>(VLOOKUP($A20,'Occupancy Raw Data'!$B$8:$BE$45,'Occupancy Raw Data'!AN$3,FALSE))/100</f>
        <v>0.51116392174201297</v>
      </c>
      <c r="I20" s="119">
        <f>(VLOOKUP($A20,'Occupancy Raw Data'!$B$8:$BE$45,'Occupancy Raw Data'!AO$3,FALSE))/100</f>
        <v>0.53302199624184798</v>
      </c>
      <c r="J20" s="130">
        <f>(VLOOKUP($A20,'Occupancy Raw Data'!$B$8:$BE$45,'Occupancy Raw Data'!AP$3,FALSE))/100</f>
        <v>0.52209295899193098</v>
      </c>
      <c r="K20" s="131">
        <f>(VLOOKUP($A20,'Occupancy Raw Data'!$B$8:$BE$45,'Occupancy Raw Data'!AR$3,FALSE))/100</f>
        <v>0.50992041560738299</v>
      </c>
      <c r="M20" s="118">
        <f>(VLOOKUP($A20,'Occupancy Raw Data'!$B$8:$BE$45,'Occupancy Raw Data'!AT$3,FALSE))/100</f>
        <v>0.10648236937633399</v>
      </c>
      <c r="N20" s="115">
        <f>(VLOOKUP($A20,'Occupancy Raw Data'!$B$8:$BE$45,'Occupancy Raw Data'!AU$3,FALSE))/100</f>
        <v>2.43249196693654E-2</v>
      </c>
      <c r="O20" s="115">
        <f>(VLOOKUP($A20,'Occupancy Raw Data'!$B$8:$BE$45,'Occupancy Raw Data'!AV$3,FALSE))/100</f>
        <v>-4.4244355772625199E-3</v>
      </c>
      <c r="P20" s="115">
        <f>(VLOOKUP($A20,'Occupancy Raw Data'!$B$8:$BE$45,'Occupancy Raw Data'!AW$3,FALSE))/100</f>
        <v>-1.3506166004509199E-2</v>
      </c>
      <c r="Q20" s="115">
        <f>(VLOOKUP($A20,'Occupancy Raw Data'!$B$8:$BE$45,'Occupancy Raw Data'!AX$3,FALSE))/100</f>
        <v>-1.4214264909942501E-2</v>
      </c>
      <c r="R20" s="116">
        <f>(VLOOKUP($A20,'Occupancy Raw Data'!$B$8:$BE$45,'Occupancy Raw Data'!AY$3,FALSE))/100</f>
        <v>1.5908674395990599E-2</v>
      </c>
      <c r="S20" s="115">
        <f>(VLOOKUP($A20,'Occupancy Raw Data'!$B$8:$BE$45,'Occupancy Raw Data'!BA$3,FALSE))/100</f>
        <v>1.3650354910288799E-2</v>
      </c>
      <c r="T20" s="115">
        <f>(VLOOKUP($A20,'Occupancy Raw Data'!$B$8:$BE$45,'Occupancy Raw Data'!BB$3,FALSE))/100</f>
        <v>-3.6609201186973898E-3</v>
      </c>
      <c r="U20" s="116">
        <f>(VLOOKUP($A20,'Occupancy Raw Data'!$B$8:$BE$45,'Occupancy Raw Data'!BC$3,FALSE))/100</f>
        <v>4.7390262347699504E-3</v>
      </c>
      <c r="V20" s="117">
        <f>(VLOOKUP($A20,'Occupancy Raw Data'!$B$8:$BE$45,'Occupancy Raw Data'!BE$3,FALSE))/100</f>
        <v>1.2615549474174299E-2</v>
      </c>
      <c r="X20" s="49">
        <f>VLOOKUP($A20,'ADR Raw Data'!$B$6:$BE$43,'ADR Raw Data'!AG$1,FALSE)</f>
        <v>100.15440040772199</v>
      </c>
      <c r="Y20" s="50">
        <f>VLOOKUP($A20,'ADR Raw Data'!$B$6:$BE$43,'ADR Raw Data'!AH$1,FALSE)</f>
        <v>98.543207947740797</v>
      </c>
      <c r="Z20" s="50">
        <f>VLOOKUP($A20,'ADR Raw Data'!$B$6:$BE$43,'ADR Raw Data'!AI$1,FALSE)</f>
        <v>93.642468173138099</v>
      </c>
      <c r="AA20" s="50">
        <f>VLOOKUP($A20,'ADR Raw Data'!$B$6:$BE$43,'ADR Raw Data'!AJ$1,FALSE)</f>
        <v>93.2587418419144</v>
      </c>
      <c r="AB20" s="50">
        <f>VLOOKUP($A20,'ADR Raw Data'!$B$6:$BE$43,'ADR Raw Data'!AK$1,FALSE)</f>
        <v>92.2689531301573</v>
      </c>
      <c r="AC20" s="51">
        <f>VLOOKUP($A20,'ADR Raw Data'!$B$6:$BE$43,'ADR Raw Data'!AL$1,FALSE)</f>
        <v>95.461786855466997</v>
      </c>
      <c r="AD20" s="50">
        <f>VLOOKUP($A20,'ADR Raw Data'!$B$6:$BE$43,'ADR Raw Data'!AN$1,FALSE)</f>
        <v>95.243223051140603</v>
      </c>
      <c r="AE20" s="50">
        <f>VLOOKUP($A20,'ADR Raw Data'!$B$6:$BE$43,'ADR Raw Data'!AO$1,FALSE)</f>
        <v>99.384795479288698</v>
      </c>
      <c r="AF20" s="51">
        <f>VLOOKUP($A20,'ADR Raw Data'!$B$6:$BE$43,'ADR Raw Data'!AP$1,FALSE)</f>
        <v>97.3573572921904</v>
      </c>
      <c r="AG20" s="52">
        <f>VLOOKUP($A20,'ADR Raw Data'!$B$6:$BE$43,'ADR Raw Data'!AR$1,FALSE)</f>
        <v>96.016306988410705</v>
      </c>
      <c r="AI20" s="118">
        <f>(VLOOKUP($A20,'ADR Raw Data'!$B$6:$BE$43,'ADR Raw Data'!AT$1,FALSE))/100</f>
        <v>0.155164359158177</v>
      </c>
      <c r="AJ20" s="115">
        <f>(VLOOKUP($A20,'ADR Raw Data'!$B$6:$BE$43,'ADR Raw Data'!AU$1,FALSE))/100</f>
        <v>8.7509198705258306E-2</v>
      </c>
      <c r="AK20" s="115">
        <f>(VLOOKUP($A20,'ADR Raw Data'!$B$6:$BE$43,'ADR Raw Data'!AV$1,FALSE))/100</f>
        <v>1.5627671752092901E-2</v>
      </c>
      <c r="AL20" s="115">
        <f>(VLOOKUP($A20,'ADR Raw Data'!$B$6:$BE$43,'ADR Raw Data'!AW$1,FALSE))/100</f>
        <v>1.5586448184372199E-2</v>
      </c>
      <c r="AM20" s="115">
        <f>(VLOOKUP($A20,'ADR Raw Data'!$B$6:$BE$43,'ADR Raw Data'!AX$1,FALSE))/100</f>
        <v>1.4947979232133299E-2</v>
      </c>
      <c r="AN20" s="116">
        <f>(VLOOKUP($A20,'ADR Raw Data'!$B$6:$BE$43,'ADR Raw Data'!AY$1,FALSE))/100</f>
        <v>5.34619642764304E-2</v>
      </c>
      <c r="AO20" s="115">
        <f>(VLOOKUP($A20,'ADR Raw Data'!$B$6:$BE$43,'ADR Raw Data'!BA$1,FALSE))/100</f>
        <v>2.58526286506978E-2</v>
      </c>
      <c r="AP20" s="115">
        <f>(VLOOKUP($A20,'ADR Raw Data'!$B$6:$BE$43,'ADR Raw Data'!BB$1,FALSE))/100</f>
        <v>5.6970299213445298E-2</v>
      </c>
      <c r="AQ20" s="116">
        <f>(VLOOKUP($A20,'ADR Raw Data'!$B$6:$BE$43,'ADR Raw Data'!BC$1,FALSE))/100</f>
        <v>4.1778911653403403E-2</v>
      </c>
      <c r="AR20" s="117">
        <f>(VLOOKUP($A20,'ADR Raw Data'!$B$6:$BE$43,'ADR Raw Data'!BE$1,FALSE))/100</f>
        <v>4.9894622833058205E-2</v>
      </c>
      <c r="AT20" s="49">
        <f>VLOOKUP($A20,'RevPAR Raw Data'!$B$6:$BE$43,'RevPAR Raw Data'!AG$1,FALSE)</f>
        <v>46.158259367746197</v>
      </c>
      <c r="AU20" s="50">
        <f>VLOOKUP($A20,'RevPAR Raw Data'!$B$6:$BE$43,'RevPAR Raw Data'!AH$1,FALSE)</f>
        <v>50.023177020006599</v>
      </c>
      <c r="AV20" s="50">
        <f>VLOOKUP($A20,'RevPAR Raw Data'!$B$6:$BE$43,'RevPAR Raw Data'!AI$1,FALSE)</f>
        <v>48.782685144246699</v>
      </c>
      <c r="AW20" s="50">
        <f>VLOOKUP($A20,'RevPAR Raw Data'!$B$6:$BE$43,'RevPAR Raw Data'!AJ$1,FALSE)</f>
        <v>49.752770808002602</v>
      </c>
      <c r="AX20" s="50">
        <f>VLOOKUP($A20,'RevPAR Raw Data'!$B$6:$BE$43,'RevPAR Raw Data'!AK$1,FALSE)</f>
        <v>46.348652315684703</v>
      </c>
      <c r="AY20" s="51">
        <f>VLOOKUP($A20,'RevPAR Raw Data'!$B$6:$BE$43,'RevPAR Raw Data'!AL$1,FALSE)</f>
        <v>48.213108931137299</v>
      </c>
      <c r="AZ20" s="50">
        <f>VLOOKUP($A20,'RevPAR Raw Data'!$B$6:$BE$43,'RevPAR Raw Data'!AN$1,FALSE)</f>
        <v>48.684899414170403</v>
      </c>
      <c r="BA20" s="50">
        <f>VLOOKUP($A20,'RevPAR Raw Data'!$B$6:$BE$43,'RevPAR Raw Data'!AO$1,FALSE)</f>
        <v>52.974282082458203</v>
      </c>
      <c r="BB20" s="51">
        <f>VLOOKUP($A20,'RevPAR Raw Data'!$B$6:$BE$43,'RevPAR Raw Data'!AP$1,FALSE)</f>
        <v>50.829590748314303</v>
      </c>
      <c r="BC20" s="52">
        <f>VLOOKUP($A20,'RevPAR Raw Data'!$B$6:$BE$43,'RevPAR Raw Data'!AR$1,FALSE)</f>
        <v>48.960675164616497</v>
      </c>
      <c r="BE20" s="129">
        <f>(VLOOKUP($A20,'RevPAR Raw Data'!$B$6:$BE$43,'RevPAR Raw Data'!AT$1,FALSE))/100</f>
        <v>0.27816899714043503</v>
      </c>
      <c r="BF20" s="119">
        <f>(VLOOKUP($A20,'RevPAR Raw Data'!$B$6:$BE$43,'RevPAR Raw Data'!AU$1,FALSE))/100</f>
        <v>0.11396277260345901</v>
      </c>
      <c r="BG20" s="119">
        <f>(VLOOKUP($A20,'RevPAR Raw Data'!$B$6:$BE$43,'RevPAR Raw Data'!AV$1,FALSE))/100</f>
        <v>1.11340925479407E-2</v>
      </c>
      <c r="BH20" s="119">
        <f>(VLOOKUP($A20,'RevPAR Raw Data'!$B$6:$BE$43,'RevPAR Raw Data'!AW$1,FALSE))/100</f>
        <v>1.86976902326424E-3</v>
      </c>
      <c r="BI20" s="119">
        <f>(VLOOKUP($A20,'RevPAR Raw Data'!$B$6:$BE$43,'RevPAR Raw Data'!AX$1,FALSE))/100</f>
        <v>5.2123978551690201E-4</v>
      </c>
      <c r="BJ20" s="130">
        <f>(VLOOKUP($A20,'RevPAR Raw Data'!$B$6:$BE$43,'RevPAR Raw Data'!AY$1,FALSE))/100</f>
        <v>7.0221147654664903E-2</v>
      </c>
      <c r="BK20" s="119">
        <f>(VLOOKUP($A20,'RevPAR Raw Data'!$B$6:$BE$43,'RevPAR Raw Data'!BA$1,FALSE))/100</f>
        <v>3.9855881117432504E-2</v>
      </c>
      <c r="BL20" s="119">
        <f>(VLOOKUP($A20,'RevPAR Raw Data'!$B$6:$BE$43,'RevPAR Raw Data'!BB$1,FALSE))/100</f>
        <v>5.3100815380189202E-2</v>
      </c>
      <c r="BM20" s="130">
        <f>(VLOOKUP($A20,'RevPAR Raw Data'!$B$6:$BE$43,'RevPAR Raw Data'!BC$1,FALSE))/100</f>
        <v>4.6715929246558999E-2</v>
      </c>
      <c r="BN20" s="131">
        <f>(VLOOKUP($A20,'RevPAR Raw Data'!$B$6:$BE$43,'RevPAR Raw Data'!BE$1,FALSE))/100</f>
        <v>6.3139620390078297E-2</v>
      </c>
    </row>
    <row r="21" spans="1:66" x14ac:dyDescent="0.25">
      <c r="A21" s="59" t="s">
        <v>90</v>
      </c>
      <c r="B21" s="129">
        <f>(VLOOKUP($A21,'Occupancy Raw Data'!$B$8:$BE$45,'Occupancy Raw Data'!AG$3,FALSE))/100</f>
        <v>0.595532121548494</v>
      </c>
      <c r="C21" s="119">
        <f>(VLOOKUP($A21,'Occupancy Raw Data'!$B$8:$BE$45,'Occupancy Raw Data'!AH$3,FALSE))/100</f>
        <v>0.72794967855325798</v>
      </c>
      <c r="D21" s="119">
        <f>(VLOOKUP($A21,'Occupancy Raw Data'!$B$8:$BE$45,'Occupancy Raw Data'!AI$3,FALSE))/100</f>
        <v>0.74883215392442493</v>
      </c>
      <c r="E21" s="119">
        <f>(VLOOKUP($A21,'Occupancy Raw Data'!$B$8:$BE$45,'Occupancy Raw Data'!AJ$3,FALSE))/100</f>
        <v>0.72603024836963992</v>
      </c>
      <c r="F21" s="119">
        <f>(VLOOKUP($A21,'Occupancy Raw Data'!$B$8:$BE$45,'Occupancy Raw Data'!AK$3,FALSE))/100</f>
        <v>0.62298228574071501</v>
      </c>
      <c r="G21" s="130">
        <f>(VLOOKUP($A21,'Occupancy Raw Data'!$B$8:$BE$45,'Occupancy Raw Data'!AL$3,FALSE))/100</f>
        <v>0.68426529762730592</v>
      </c>
      <c r="H21" s="119">
        <f>(VLOOKUP($A21,'Occupancy Raw Data'!$B$8:$BE$45,'Occupancy Raw Data'!AN$3,FALSE))/100</f>
        <v>0.54170617209721794</v>
      </c>
      <c r="I21" s="119">
        <f>(VLOOKUP($A21,'Occupancy Raw Data'!$B$8:$BE$45,'Occupancy Raw Data'!AO$3,FALSE))/100</f>
        <v>0.55766251185162896</v>
      </c>
      <c r="J21" s="130">
        <f>(VLOOKUP($A21,'Occupancy Raw Data'!$B$8:$BE$45,'Occupancy Raw Data'!AP$3,FALSE))/100</f>
        <v>0.54968434197442295</v>
      </c>
      <c r="K21" s="131">
        <f>(VLOOKUP($A21,'Occupancy Raw Data'!$B$8:$BE$45,'Occupancy Raw Data'!AR$3,FALSE))/100</f>
        <v>0.64581296085841899</v>
      </c>
      <c r="M21" s="118">
        <f>(VLOOKUP($A21,'Occupancy Raw Data'!$B$8:$BE$45,'Occupancy Raw Data'!AT$3,FALSE))/100</f>
        <v>0.21845698697025298</v>
      </c>
      <c r="N21" s="115">
        <f>(VLOOKUP($A21,'Occupancy Raw Data'!$B$8:$BE$45,'Occupancy Raw Data'!AU$3,FALSE))/100</f>
        <v>8.90191238951928E-2</v>
      </c>
      <c r="O21" s="115">
        <f>(VLOOKUP($A21,'Occupancy Raw Data'!$B$8:$BE$45,'Occupancy Raw Data'!AV$3,FALSE))/100</f>
        <v>-1.41198830220997E-2</v>
      </c>
      <c r="P21" s="115">
        <f>(VLOOKUP($A21,'Occupancy Raw Data'!$B$8:$BE$45,'Occupancy Raw Data'!AW$3,FALSE))/100</f>
        <v>-1.2825475985844399E-2</v>
      </c>
      <c r="Q21" s="115">
        <f>(VLOOKUP($A21,'Occupancy Raw Data'!$B$8:$BE$45,'Occupancy Raw Data'!AX$3,FALSE))/100</f>
        <v>2.5407589098500001E-2</v>
      </c>
      <c r="R21" s="116">
        <f>(VLOOKUP($A21,'Occupancy Raw Data'!$B$8:$BE$45,'Occupancy Raw Data'!AY$3,FALSE))/100</f>
        <v>4.9560559238031703E-2</v>
      </c>
      <c r="S21" s="115">
        <f>(VLOOKUP($A21,'Occupancy Raw Data'!$B$8:$BE$45,'Occupancy Raw Data'!BA$3,FALSE))/100</f>
        <v>3.4587882829634001E-2</v>
      </c>
      <c r="T21" s="115">
        <f>(VLOOKUP($A21,'Occupancy Raw Data'!$B$8:$BE$45,'Occupancy Raw Data'!BB$3,FALSE))/100</f>
        <v>3.2468949761129996E-2</v>
      </c>
      <c r="U21" s="116">
        <f>(VLOOKUP($A21,'Occupancy Raw Data'!$B$8:$BE$45,'Occupancy Raw Data'!BC$3,FALSE))/100</f>
        <v>3.3511953288484803E-2</v>
      </c>
      <c r="V21" s="117">
        <f>(VLOOKUP($A21,'Occupancy Raw Data'!$B$8:$BE$45,'Occupancy Raw Data'!BE$3,FALSE))/100</f>
        <v>4.5611045478625697E-2</v>
      </c>
      <c r="X21" s="49">
        <f>VLOOKUP($A21,'ADR Raw Data'!$B$6:$BE$43,'ADR Raw Data'!AG$1,FALSE)</f>
        <v>134.92806228642399</v>
      </c>
      <c r="Y21" s="50">
        <f>VLOOKUP($A21,'ADR Raw Data'!$B$6:$BE$43,'ADR Raw Data'!AH$1,FALSE)</f>
        <v>145.77069286485701</v>
      </c>
      <c r="Z21" s="50">
        <f>VLOOKUP($A21,'ADR Raw Data'!$B$6:$BE$43,'ADR Raw Data'!AI$1,FALSE)</f>
        <v>143.49699700441599</v>
      </c>
      <c r="AA21" s="50">
        <f>VLOOKUP($A21,'ADR Raw Data'!$B$6:$BE$43,'ADR Raw Data'!AJ$1,FALSE)</f>
        <v>139.96847204968901</v>
      </c>
      <c r="AB21" s="50">
        <f>VLOOKUP($A21,'ADR Raw Data'!$B$6:$BE$43,'ADR Raw Data'!AK$1,FALSE)</f>
        <v>123.99791454768101</v>
      </c>
      <c r="AC21" s="51">
        <f>VLOOKUP($A21,'ADR Raw Data'!$B$6:$BE$43,'ADR Raw Data'!AL$1,FALSE)</f>
        <v>138.189892122072</v>
      </c>
      <c r="AD21" s="50">
        <f>VLOOKUP($A21,'ADR Raw Data'!$B$6:$BE$43,'ADR Raw Data'!AN$1,FALSE)</f>
        <v>111.54378996798199</v>
      </c>
      <c r="AE21" s="50">
        <f>VLOOKUP($A21,'ADR Raw Data'!$B$6:$BE$43,'ADR Raw Data'!AO$1,FALSE)</f>
        <v>118.558859216255</v>
      </c>
      <c r="AF21" s="51">
        <f>VLOOKUP($A21,'ADR Raw Data'!$B$6:$BE$43,'ADR Raw Data'!AP$1,FALSE)</f>
        <v>115.10223327724</v>
      </c>
      <c r="AG21" s="52">
        <f>VLOOKUP($A21,'ADR Raw Data'!$B$6:$BE$43,'ADR Raw Data'!AR$1,FALSE)</f>
        <v>132.575204030999</v>
      </c>
      <c r="AI21" s="118">
        <f>(VLOOKUP($A21,'ADR Raw Data'!$B$6:$BE$43,'ADR Raw Data'!AT$1,FALSE))/100</f>
        <v>0.248268019007098</v>
      </c>
      <c r="AJ21" s="115">
        <f>(VLOOKUP($A21,'ADR Raw Data'!$B$6:$BE$43,'ADR Raw Data'!AU$1,FALSE))/100</f>
        <v>0.143362999537333</v>
      </c>
      <c r="AK21" s="115">
        <f>(VLOOKUP($A21,'ADR Raw Data'!$B$6:$BE$43,'ADR Raw Data'!AV$1,FALSE))/100</f>
        <v>5.3132937873430597E-2</v>
      </c>
      <c r="AL21" s="115">
        <f>(VLOOKUP($A21,'ADR Raw Data'!$B$6:$BE$43,'ADR Raw Data'!AW$1,FALSE))/100</f>
        <v>4.5243479097754599E-2</v>
      </c>
      <c r="AM21" s="115">
        <f>(VLOOKUP($A21,'ADR Raw Data'!$B$6:$BE$43,'ADR Raw Data'!AX$1,FALSE))/100</f>
        <v>4.1091730763920406E-2</v>
      </c>
      <c r="AN21" s="116">
        <f>(VLOOKUP($A21,'ADR Raw Data'!$B$6:$BE$43,'ADR Raw Data'!AY$1,FALSE))/100</f>
        <v>9.2319933176136695E-2</v>
      </c>
      <c r="AO21" s="115">
        <f>(VLOOKUP($A21,'ADR Raw Data'!$B$6:$BE$43,'ADR Raw Data'!BA$1,FALSE))/100</f>
        <v>0.10100637841408201</v>
      </c>
      <c r="AP21" s="115">
        <f>(VLOOKUP($A21,'ADR Raw Data'!$B$6:$BE$43,'ADR Raw Data'!BB$1,FALSE))/100</f>
        <v>0.180125300118544</v>
      </c>
      <c r="AQ21" s="116">
        <f>(VLOOKUP($A21,'ADR Raw Data'!$B$6:$BE$43,'ADR Raw Data'!BC$1,FALSE))/100</f>
        <v>0.14097872604283801</v>
      </c>
      <c r="AR21" s="117">
        <f>(VLOOKUP($A21,'ADR Raw Data'!$B$6:$BE$43,'ADR Raw Data'!BE$1,FALSE))/100</f>
        <v>0.102913046368506</v>
      </c>
      <c r="AT21" s="49">
        <f>VLOOKUP($A21,'RevPAR Raw Data'!$B$6:$BE$43,'RevPAR Raw Data'!AG$1,FALSE)</f>
        <v>80.353995189861706</v>
      </c>
      <c r="AU21" s="50">
        <f>VLOOKUP($A21,'RevPAR Raw Data'!$B$6:$BE$43,'RevPAR Raw Data'!AH$1,FALSE)</f>
        <v>106.11372901345899</v>
      </c>
      <c r="AV21" s="50">
        <f>VLOOKUP($A21,'RevPAR Raw Data'!$B$6:$BE$43,'RevPAR Raw Data'!AI$1,FALSE)</f>
        <v>107.455165348503</v>
      </c>
      <c r="AW21" s="50">
        <f>VLOOKUP($A21,'RevPAR Raw Data'!$B$6:$BE$43,'RevPAR Raw Data'!AJ$1,FALSE)</f>
        <v>101.621344526155</v>
      </c>
      <c r="AX21" s="50">
        <f>VLOOKUP($A21,'RevPAR Raw Data'!$B$6:$BE$43,'RevPAR Raw Data'!AK$1,FALSE)</f>
        <v>77.248504231996606</v>
      </c>
      <c r="AY21" s="51">
        <f>VLOOKUP($A21,'RevPAR Raw Data'!$B$6:$BE$43,'RevPAR Raw Data'!AL$1,FALSE)</f>
        <v>94.558547661995206</v>
      </c>
      <c r="AZ21" s="50">
        <f>VLOOKUP($A21,'RevPAR Raw Data'!$B$6:$BE$43,'RevPAR Raw Data'!AN$1,FALSE)</f>
        <v>60.423959484772098</v>
      </c>
      <c r="BA21" s="50">
        <f>VLOOKUP($A21,'RevPAR Raw Data'!$B$6:$BE$43,'RevPAR Raw Data'!AO$1,FALSE)</f>
        <v>66.115831232800602</v>
      </c>
      <c r="BB21" s="51">
        <f>VLOOKUP($A21,'RevPAR Raw Data'!$B$6:$BE$43,'RevPAR Raw Data'!AP$1,FALSE)</f>
        <v>63.2698953587863</v>
      </c>
      <c r="BC21" s="52">
        <f>VLOOKUP($A21,'RevPAR Raw Data'!$B$6:$BE$43,'RevPAR Raw Data'!AR$1,FALSE)</f>
        <v>85.618785051668993</v>
      </c>
      <c r="BE21" s="129">
        <f>(VLOOKUP($A21,'RevPAR Raw Data'!$B$6:$BE$43,'RevPAR Raw Data'!AT$1,FALSE))/100</f>
        <v>0.52096088937071494</v>
      </c>
      <c r="BF21" s="119">
        <f>(VLOOKUP($A21,'RevPAR Raw Data'!$B$6:$BE$43,'RevPAR Raw Data'!AU$1,FALSE))/100</f>
        <v>0.24514417205032601</v>
      </c>
      <c r="BG21" s="119">
        <f>(VLOOKUP($A21,'RevPAR Raw Data'!$B$6:$BE$43,'RevPAR Raw Data'!AV$1,FALSE))/100</f>
        <v>3.8262823983937502E-2</v>
      </c>
      <c r="BH21" s="119">
        <f>(VLOOKUP($A21,'RevPAR Raw Data'!$B$6:$BE$43,'RevPAR Raw Data'!AW$1,FALSE))/100</f>
        <v>3.1837733957225799E-2</v>
      </c>
      <c r="BI21" s="119">
        <f>(VLOOKUP($A21,'RevPAR Raw Data'!$B$6:$BE$43,'RevPAR Raw Data'!AX$1,FALSE))/100</f>
        <v>6.7543361673016292E-2</v>
      </c>
      <c r="BJ21" s="130">
        <f>(VLOOKUP($A21,'RevPAR Raw Data'!$B$6:$BE$43,'RevPAR Raw Data'!AY$1,FALSE))/100</f>
        <v>0.146455919931195</v>
      </c>
      <c r="BK21" s="119">
        <f>(VLOOKUP($A21,'RevPAR Raw Data'!$B$6:$BE$43,'RevPAR Raw Data'!BA$1,FALSE))/100</f>
        <v>0.13908785802534798</v>
      </c>
      <c r="BL21" s="119">
        <f>(VLOOKUP($A21,'RevPAR Raw Data'!$B$6:$BE$43,'RevPAR Raw Data'!BB$1,FALSE))/100</f>
        <v>0.21844272919993099</v>
      </c>
      <c r="BM21" s="130">
        <f>(VLOOKUP($A21,'RevPAR Raw Data'!$B$6:$BE$43,'RevPAR Raw Data'!BC$1,FALSE))/100</f>
        <v>0.17921515181313999</v>
      </c>
      <c r="BN21" s="131">
        <f>(VLOOKUP($A21,'RevPAR Raw Data'!$B$6:$BE$43,'RevPAR Raw Data'!BE$1,FALSE))/100</f>
        <v>0.15321806348539002</v>
      </c>
    </row>
    <row r="22" spans="1:66" x14ac:dyDescent="0.2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29">
        <f>(VLOOKUP($A23,'Occupancy Raw Data'!$B$8:$BE$45,'Occupancy Raw Data'!AG$3,FALSE))/100</f>
        <v>0.371905073944159</v>
      </c>
      <c r="C23" s="119">
        <f>(VLOOKUP($A23,'Occupancy Raw Data'!$B$8:$BE$45,'Occupancy Raw Data'!AH$3,FALSE))/100</f>
        <v>0.41517300749078101</v>
      </c>
      <c r="D23" s="119">
        <f>(VLOOKUP($A23,'Occupancy Raw Data'!$B$8:$BE$45,'Occupancy Raw Data'!AI$3,FALSE))/100</f>
        <v>0.45430541011095099</v>
      </c>
      <c r="E23" s="119">
        <f>(VLOOKUP($A23,'Occupancy Raw Data'!$B$8:$BE$45,'Occupancy Raw Data'!AJ$3,FALSE))/100</f>
        <v>0.45847494105478198</v>
      </c>
      <c r="F23" s="119">
        <f>(VLOOKUP($A23,'Occupancy Raw Data'!$B$8:$BE$45,'Occupancy Raw Data'!AK$3,FALSE))/100</f>
        <v>0.46144308172666099</v>
      </c>
      <c r="G23" s="130">
        <f>(VLOOKUP($A23,'Occupancy Raw Data'!$B$8:$BE$45,'Occupancy Raw Data'!AL$3,FALSE))/100</f>
        <v>0.43225980533872899</v>
      </c>
      <c r="H23" s="119">
        <f>(VLOOKUP($A23,'Occupancy Raw Data'!$B$8:$BE$45,'Occupancy Raw Data'!AN$3,FALSE))/100</f>
        <v>0.51521653935356193</v>
      </c>
      <c r="I23" s="119">
        <f>(VLOOKUP($A23,'Occupancy Raw Data'!$B$8:$BE$45,'Occupancy Raw Data'!AO$3,FALSE))/100</f>
        <v>0.52366175828129402</v>
      </c>
      <c r="J23" s="130">
        <f>(VLOOKUP($A23,'Occupancy Raw Data'!$B$8:$BE$45,'Occupancy Raw Data'!AP$3,FALSE))/100</f>
        <v>0.51943913525320806</v>
      </c>
      <c r="K23" s="131">
        <f>(VLOOKUP($A23,'Occupancy Raw Data'!$B$8:$BE$45,'Occupancy Raw Data'!AR$3,FALSE))/100</f>
        <v>0.45716789955762699</v>
      </c>
      <c r="M23" s="118">
        <f>(VLOOKUP($A23,'Occupancy Raw Data'!$B$8:$BE$45,'Occupancy Raw Data'!AT$3,FALSE))/100</f>
        <v>-2.85350335545206E-3</v>
      </c>
      <c r="N23" s="115">
        <f>(VLOOKUP($A23,'Occupancy Raw Data'!$B$8:$BE$45,'Occupancy Raw Data'!AU$3,FALSE))/100</f>
        <v>-2.56343995008151E-2</v>
      </c>
      <c r="O23" s="115">
        <f>(VLOOKUP($A23,'Occupancy Raw Data'!$B$8:$BE$45,'Occupancy Raw Data'!AV$3,FALSE))/100</f>
        <v>-1.53653885956451E-2</v>
      </c>
      <c r="P23" s="115">
        <f>(VLOOKUP($A23,'Occupancy Raw Data'!$B$8:$BE$45,'Occupancy Raw Data'!AW$3,FALSE))/100</f>
        <v>-3.8942599604779998E-2</v>
      </c>
      <c r="Q23" s="115">
        <f>(VLOOKUP($A23,'Occupancy Raw Data'!$B$8:$BE$45,'Occupancy Raw Data'!AX$3,FALSE))/100</f>
        <v>-2.9107055855963401E-2</v>
      </c>
      <c r="R23" s="116">
        <f>(VLOOKUP($A23,'Occupancy Raw Data'!$B$8:$BE$45,'Occupancy Raw Data'!AY$3,FALSE))/100</f>
        <v>-2.3269523739726902E-2</v>
      </c>
      <c r="S23" s="115">
        <f>(VLOOKUP($A23,'Occupancy Raw Data'!$B$8:$BE$45,'Occupancy Raw Data'!BA$3,FALSE))/100</f>
        <v>-3.2674545412507097E-2</v>
      </c>
      <c r="T23" s="115">
        <f>(VLOOKUP($A23,'Occupancy Raw Data'!$B$8:$BE$45,'Occupancy Raw Data'!BB$3,FALSE))/100</f>
        <v>-5.8085124087455607E-2</v>
      </c>
      <c r="U23" s="116">
        <f>(VLOOKUP($A23,'Occupancy Raw Data'!$B$8:$BE$45,'Occupancy Raw Data'!BC$3,FALSE))/100</f>
        <v>-4.5652211686348393E-2</v>
      </c>
      <c r="V23" s="117">
        <f>(VLOOKUP($A23,'Occupancy Raw Data'!$B$8:$BE$45,'Occupancy Raw Data'!BE$3,FALSE))/100</f>
        <v>-3.0650478028229799E-2</v>
      </c>
      <c r="X23" s="49">
        <f>VLOOKUP($A23,'ADR Raw Data'!$B$6:$BE$43,'ADR Raw Data'!AG$1,FALSE)</f>
        <v>90.949206673000504</v>
      </c>
      <c r="Y23" s="50">
        <f>VLOOKUP($A23,'ADR Raw Data'!$B$6:$BE$43,'ADR Raw Data'!AH$1,FALSE)</f>
        <v>91.089232731914805</v>
      </c>
      <c r="Z23" s="50">
        <f>VLOOKUP($A23,'ADR Raw Data'!$B$6:$BE$43,'ADR Raw Data'!AI$1,FALSE)</f>
        <v>93.362735779336404</v>
      </c>
      <c r="AA23" s="50">
        <f>VLOOKUP($A23,'ADR Raw Data'!$B$6:$BE$43,'ADR Raw Data'!AJ$1,FALSE)</f>
        <v>93.293980513711503</v>
      </c>
      <c r="AB23" s="50">
        <f>VLOOKUP($A23,'ADR Raw Data'!$B$6:$BE$43,'ADR Raw Data'!AK$1,FALSE)</f>
        <v>93.333630371040698</v>
      </c>
      <c r="AC23" s="51">
        <f>VLOOKUP($A23,'ADR Raw Data'!$B$6:$BE$43,'ADR Raw Data'!AL$1,FALSE)</f>
        <v>92.4898862729885</v>
      </c>
      <c r="AD23" s="50">
        <f>VLOOKUP($A23,'ADR Raw Data'!$B$6:$BE$43,'ADR Raw Data'!AN$1,FALSE)</f>
        <v>105.45002032420901</v>
      </c>
      <c r="AE23" s="50">
        <f>VLOOKUP($A23,'ADR Raw Data'!$B$6:$BE$43,'ADR Raw Data'!AO$1,FALSE)</f>
        <v>110.020619218736</v>
      </c>
      <c r="AF23" s="51">
        <f>VLOOKUP($A23,'ADR Raw Data'!$B$6:$BE$43,'ADR Raw Data'!AP$1,FALSE)</f>
        <v>107.753890020036</v>
      </c>
      <c r="AG23" s="52">
        <f>VLOOKUP($A23,'ADR Raw Data'!$B$6:$BE$43,'ADR Raw Data'!AR$1,FALSE)</f>
        <v>97.445008546316998</v>
      </c>
      <c r="AI23" s="118">
        <f>(VLOOKUP($A23,'ADR Raw Data'!$B$6:$BE$43,'ADR Raw Data'!AT$1,FALSE))/100</f>
        <v>-8.9133845641898406E-3</v>
      </c>
      <c r="AJ23" s="115">
        <f>(VLOOKUP($A23,'ADR Raw Data'!$B$6:$BE$43,'ADR Raw Data'!AU$1,FALSE))/100</f>
        <v>-1.1388216991581599E-2</v>
      </c>
      <c r="AK23" s="115">
        <f>(VLOOKUP($A23,'ADR Raw Data'!$B$6:$BE$43,'ADR Raw Data'!AV$1,FALSE))/100</f>
        <v>-9.5218379748466895E-3</v>
      </c>
      <c r="AL23" s="115">
        <f>(VLOOKUP($A23,'ADR Raw Data'!$B$6:$BE$43,'ADR Raw Data'!AW$1,FALSE))/100</f>
        <v>-1.4921875408971299E-2</v>
      </c>
      <c r="AM23" s="115">
        <f>(VLOOKUP($A23,'ADR Raw Data'!$B$6:$BE$43,'ADR Raw Data'!AX$1,FALSE))/100</f>
        <v>-1.21911830015883E-2</v>
      </c>
      <c r="AN23" s="116">
        <f>(VLOOKUP($A23,'ADR Raw Data'!$B$6:$BE$43,'ADR Raw Data'!AY$1,FALSE))/100</f>
        <v>-1.1609075259319E-2</v>
      </c>
      <c r="AO23" s="115">
        <f>(VLOOKUP($A23,'ADR Raw Data'!$B$6:$BE$43,'ADR Raw Data'!BA$1,FALSE))/100</f>
        <v>-7.5673662161240499E-3</v>
      </c>
      <c r="AP23" s="115">
        <f>(VLOOKUP($A23,'ADR Raw Data'!$B$6:$BE$43,'ADR Raw Data'!BB$1,FALSE))/100</f>
        <v>-6.6979294298221406E-3</v>
      </c>
      <c r="AQ23" s="116">
        <f>(VLOOKUP($A23,'ADR Raw Data'!$B$6:$BE$43,'ADR Raw Data'!BC$1,FALSE))/100</f>
        <v>-7.3945074076702498E-3</v>
      </c>
      <c r="AR23" s="117">
        <f>(VLOOKUP($A23,'ADR Raw Data'!$B$6:$BE$43,'ADR Raw Data'!BE$1,FALSE))/100</f>
        <v>-1.0868981888834801E-2</v>
      </c>
      <c r="AT23" s="49">
        <f>VLOOKUP($A23,'RevPAR Raw Data'!$B$6:$BE$43,'RevPAR Raw Data'!AG$1,FALSE)</f>
        <v>33.824471432884899</v>
      </c>
      <c r="AU23" s="50">
        <f>VLOOKUP($A23,'RevPAR Raw Data'!$B$6:$BE$43,'RevPAR Raw Data'!AH$1,FALSE)</f>
        <v>37.817790703336797</v>
      </c>
      <c r="AV23" s="50">
        <f>VLOOKUP($A23,'RevPAR Raw Data'!$B$6:$BE$43,'RevPAR Raw Data'!AI$1,FALSE)</f>
        <v>42.415195967311902</v>
      </c>
      <c r="AW23" s="50">
        <f>VLOOKUP($A23,'RevPAR Raw Data'!$B$6:$BE$43,'RevPAR Raw Data'!AJ$1,FALSE)</f>
        <v>42.772952216789903</v>
      </c>
      <c r="AX23" s="50">
        <f>VLOOKUP($A23,'RevPAR Raw Data'!$B$6:$BE$43,'RevPAR Raw Data'!AK$1,FALSE)</f>
        <v>43.068158027150098</v>
      </c>
      <c r="AY23" s="51">
        <f>VLOOKUP($A23,'RevPAR Raw Data'!$B$6:$BE$43,'RevPAR Raw Data'!AL$1,FALSE)</f>
        <v>39.979660236163298</v>
      </c>
      <c r="AZ23" s="50">
        <f>VLOOKUP($A23,'RevPAR Raw Data'!$B$6:$BE$43,'RevPAR Raw Data'!AN$1,FALSE)</f>
        <v>54.329594546202102</v>
      </c>
      <c r="BA23" s="50">
        <f>VLOOKUP($A23,'RevPAR Raw Data'!$B$6:$BE$43,'RevPAR Raw Data'!AO$1,FALSE)</f>
        <v>57.613590907280297</v>
      </c>
      <c r="BB23" s="51">
        <f>VLOOKUP($A23,'RevPAR Raw Data'!$B$6:$BE$43,'RevPAR Raw Data'!AP$1,FALSE)</f>
        <v>55.971587452177097</v>
      </c>
      <c r="BC23" s="52">
        <f>VLOOKUP($A23,'RevPAR Raw Data'!$B$6:$BE$43,'RevPAR Raw Data'!AR$1,FALSE)</f>
        <v>44.5487298794948</v>
      </c>
      <c r="BE23" s="129">
        <f>(VLOOKUP($A23,'RevPAR Raw Data'!$B$6:$BE$43,'RevPAR Raw Data'!AT$1,FALSE))/100</f>
        <v>-1.1741453546879499E-2</v>
      </c>
      <c r="BF23" s="119">
        <f>(VLOOKUP($A23,'RevPAR Raw Data'!$B$6:$BE$43,'RevPAR Raw Data'!AU$1,FALSE))/100</f>
        <v>-3.67306863884325E-2</v>
      </c>
      <c r="BG23" s="119">
        <f>(VLOOKUP($A23,'RevPAR Raw Data'!$B$6:$BE$43,'RevPAR Raw Data'!AV$1,FALSE))/100</f>
        <v>-2.4740919829863501E-2</v>
      </c>
      <c r="BH23" s="119">
        <f>(VLOOKUP($A23,'RevPAR Raw Data'!$B$6:$BE$43,'RevPAR Raw Data'!AW$1,FALSE))/100</f>
        <v>-5.3283378394347401E-2</v>
      </c>
      <c r="BI23" s="119">
        <f>(VLOOKUP($A23,'RevPAR Raw Data'!$B$6:$BE$43,'RevPAR Raw Data'!AX$1,FALSE))/100</f>
        <v>-4.0943389412974297E-2</v>
      </c>
      <c r="BJ23" s="130">
        <f>(VLOOKUP($A23,'RevPAR Raw Data'!$B$6:$BE$43,'RevPAR Raw Data'!AY$1,FALSE))/100</f>
        <v>-3.4608461346703E-2</v>
      </c>
      <c r="BK23" s="119">
        <f>(VLOOKUP($A23,'RevPAR Raw Data'!$B$6:$BE$43,'RevPAR Raw Data'!BA$1,FALSE))/100</f>
        <v>-3.9994651377549401E-2</v>
      </c>
      <c r="BL23" s="119">
        <f>(VLOOKUP($A23,'RevPAR Raw Data'!$B$6:$BE$43,'RevPAR Raw Data'!BB$1,FALSE))/100</f>
        <v>-6.4394003455217494E-2</v>
      </c>
      <c r="BM23" s="130">
        <f>(VLOOKUP($A23,'RevPAR Raw Data'!$B$6:$BE$43,'RevPAR Raw Data'!BC$1,FALSE))/100</f>
        <v>-5.2709143476527401E-2</v>
      </c>
      <c r="BN23" s="131">
        <f>(VLOOKUP($A23,'RevPAR Raw Data'!$B$6:$BE$43,'RevPAR Raw Data'!BE$1,FALSE))/100</f>
        <v>-4.1186320426491597E-2</v>
      </c>
    </row>
    <row r="24" spans="1:66" x14ac:dyDescent="0.25">
      <c r="A24" s="59" t="s">
        <v>91</v>
      </c>
      <c r="B24" s="129">
        <f>(VLOOKUP($A24,'Occupancy Raw Data'!$B$8:$BE$45,'Occupancy Raw Data'!AG$3,FALSE))/100</f>
        <v>0.47844466767118704</v>
      </c>
      <c r="C24" s="119">
        <f>(VLOOKUP($A24,'Occupancy Raw Data'!$B$8:$BE$45,'Occupancy Raw Data'!AH$3,FALSE))/100</f>
        <v>0.56592164741336004</v>
      </c>
      <c r="D24" s="119">
        <f>(VLOOKUP($A24,'Occupancy Raw Data'!$B$8:$BE$45,'Occupancy Raw Data'!AI$3,FALSE))/100</f>
        <v>0.63594508622132895</v>
      </c>
      <c r="E24" s="119">
        <f>(VLOOKUP($A24,'Occupancy Raw Data'!$B$8:$BE$45,'Occupancy Raw Data'!AJ$3,FALSE))/100</f>
        <v>0.63389419052402407</v>
      </c>
      <c r="F24" s="119">
        <f>(VLOOKUP($A24,'Occupancy Raw Data'!$B$8:$BE$45,'Occupancy Raw Data'!AK$3,FALSE))/100</f>
        <v>0.586849154528712</v>
      </c>
      <c r="G24" s="130">
        <f>(VLOOKUP($A24,'Occupancy Raw Data'!$B$8:$BE$45,'Occupancy Raw Data'!AL$3,FALSE))/100</f>
        <v>0.58021094927172201</v>
      </c>
      <c r="H24" s="119">
        <f>(VLOOKUP($A24,'Occupancy Raw Data'!$B$8:$BE$45,'Occupancy Raw Data'!AN$3,FALSE))/100</f>
        <v>0.56374518667336293</v>
      </c>
      <c r="I24" s="119">
        <f>(VLOOKUP($A24,'Occupancy Raw Data'!$B$8:$BE$45,'Occupancy Raw Data'!AO$3,FALSE))/100</f>
        <v>0.56921016282282</v>
      </c>
      <c r="J24" s="130">
        <f>(VLOOKUP($A24,'Occupancy Raw Data'!$B$8:$BE$45,'Occupancy Raw Data'!AP$3,FALSE))/100</f>
        <v>0.56647761756273096</v>
      </c>
      <c r="K24" s="131">
        <f>(VLOOKUP($A24,'Occupancy Raw Data'!$B$8:$BE$45,'Occupancy Raw Data'!AR$3,FALSE))/100</f>
        <v>0.57628719886631996</v>
      </c>
      <c r="M24" s="118">
        <f>(VLOOKUP($A24,'Occupancy Raw Data'!$B$8:$BE$45,'Occupancy Raw Data'!AT$3,FALSE))/100</f>
        <v>1.43672381762655E-2</v>
      </c>
      <c r="N24" s="115">
        <f>(VLOOKUP($A24,'Occupancy Raw Data'!$B$8:$BE$45,'Occupancy Raw Data'!AU$3,FALSE))/100</f>
        <v>-2.81056173335235E-2</v>
      </c>
      <c r="O24" s="115">
        <f>(VLOOKUP($A24,'Occupancy Raw Data'!$B$8:$BE$45,'Occupancy Raw Data'!AV$3,FALSE))/100</f>
        <v>7.77236036981331E-3</v>
      </c>
      <c r="P24" s="115">
        <f>(VLOOKUP($A24,'Occupancy Raw Data'!$B$8:$BE$45,'Occupancy Raw Data'!AW$3,FALSE))/100</f>
        <v>-5.7064622301695005E-3</v>
      </c>
      <c r="Q24" s="115">
        <f>(VLOOKUP($A24,'Occupancy Raw Data'!$B$8:$BE$45,'Occupancy Raw Data'!AX$3,FALSE))/100</f>
        <v>-1.0895474322829301E-3</v>
      </c>
      <c r="R24" s="116">
        <f>(VLOOKUP($A24,'Occupancy Raw Data'!$B$8:$BE$45,'Occupancy Raw Data'!AY$3,FALSE))/100</f>
        <v>-3.0798617119778297E-3</v>
      </c>
      <c r="S24" s="115">
        <f>(VLOOKUP($A24,'Occupancy Raw Data'!$B$8:$BE$45,'Occupancy Raw Data'!BA$3,FALSE))/100</f>
        <v>-4.4254011067926206E-3</v>
      </c>
      <c r="T24" s="115">
        <f>(VLOOKUP($A24,'Occupancy Raw Data'!$B$8:$BE$45,'Occupancy Raw Data'!BB$3,FALSE))/100</f>
        <v>-4.2742506886067497E-2</v>
      </c>
      <c r="U24" s="116">
        <f>(VLOOKUP($A24,'Occupancy Raw Data'!$B$8:$BE$45,'Occupancy Raw Data'!BC$3,FALSE))/100</f>
        <v>-2.4052338011322401E-2</v>
      </c>
      <c r="V24" s="117">
        <f>(VLOOKUP($A24,'Occupancy Raw Data'!$B$8:$BE$45,'Occupancy Raw Data'!BE$3,FALSE))/100</f>
        <v>-9.0603795645294999E-3</v>
      </c>
      <c r="X24" s="49">
        <f>VLOOKUP($A24,'ADR Raw Data'!$B$6:$BE$43,'ADR Raw Data'!AG$1,FALSE)</f>
        <v>82.342194488671097</v>
      </c>
      <c r="Y24" s="50">
        <f>VLOOKUP($A24,'ADR Raw Data'!$B$6:$BE$43,'ADR Raw Data'!AH$1,FALSE)</f>
        <v>85.899556608238996</v>
      </c>
      <c r="Z24" s="50">
        <f>VLOOKUP($A24,'ADR Raw Data'!$B$6:$BE$43,'ADR Raw Data'!AI$1,FALSE)</f>
        <v>88.054312077135705</v>
      </c>
      <c r="AA24" s="50">
        <f>VLOOKUP($A24,'ADR Raw Data'!$B$6:$BE$43,'ADR Raw Data'!AJ$1,FALSE)</f>
        <v>88.208747190491906</v>
      </c>
      <c r="AB24" s="50">
        <f>VLOOKUP($A24,'ADR Raw Data'!$B$6:$BE$43,'ADR Raw Data'!AK$1,FALSE)</f>
        <v>85.9985330575565</v>
      </c>
      <c r="AC24" s="51">
        <f>VLOOKUP($A24,'ADR Raw Data'!$B$6:$BE$43,'ADR Raw Data'!AL$1,FALSE)</f>
        <v>86.309811518928896</v>
      </c>
      <c r="AD24" s="50">
        <f>VLOOKUP($A24,'ADR Raw Data'!$B$6:$BE$43,'ADR Raw Data'!AN$1,FALSE)</f>
        <v>85.741087853589704</v>
      </c>
      <c r="AE24" s="50">
        <f>VLOOKUP($A24,'ADR Raw Data'!$B$6:$BE$43,'ADR Raw Data'!AO$1,FALSE)</f>
        <v>86.677657467460804</v>
      </c>
      <c r="AF24" s="51">
        <f>VLOOKUP($A24,'ADR Raw Data'!$B$6:$BE$43,'ADR Raw Data'!AP$1,FALSE)</f>
        <v>86.211621700901404</v>
      </c>
      <c r="AG24" s="52">
        <f>VLOOKUP($A24,'ADR Raw Data'!$B$6:$BE$43,'ADR Raw Data'!AR$1,FALSE)</f>
        <v>86.2822352376011</v>
      </c>
      <c r="AI24" s="118">
        <f>(VLOOKUP($A24,'ADR Raw Data'!$B$6:$BE$43,'ADR Raw Data'!AT$1,FALSE))/100</f>
        <v>9.9698532576627894E-3</v>
      </c>
      <c r="AJ24" s="115">
        <f>(VLOOKUP($A24,'ADR Raw Data'!$B$6:$BE$43,'ADR Raw Data'!AU$1,FALSE))/100</f>
        <v>7.2566553519752704E-4</v>
      </c>
      <c r="AK24" s="115">
        <f>(VLOOKUP($A24,'ADR Raw Data'!$B$6:$BE$43,'ADR Raw Data'!AV$1,FALSE))/100</f>
        <v>5.2203589017596795E-3</v>
      </c>
      <c r="AL24" s="115">
        <f>(VLOOKUP($A24,'ADR Raw Data'!$B$6:$BE$43,'ADR Raw Data'!AW$1,FALSE))/100</f>
        <v>-2.69319645358587E-3</v>
      </c>
      <c r="AM24" s="115">
        <f>(VLOOKUP($A24,'ADR Raw Data'!$B$6:$BE$43,'ADR Raw Data'!AX$1,FALSE))/100</f>
        <v>9.3958879369202206E-3</v>
      </c>
      <c r="AN24" s="116">
        <f>(VLOOKUP($A24,'ADR Raw Data'!$B$6:$BE$43,'ADR Raw Data'!AY$1,FALSE))/100</f>
        <v>4.0308196928213798E-3</v>
      </c>
      <c r="AO24" s="115">
        <f>(VLOOKUP($A24,'ADR Raw Data'!$B$6:$BE$43,'ADR Raw Data'!BA$1,FALSE))/100</f>
        <v>2.01275838617049E-3</v>
      </c>
      <c r="AP24" s="115">
        <f>(VLOOKUP($A24,'ADR Raw Data'!$B$6:$BE$43,'ADR Raw Data'!BB$1,FALSE))/100</f>
        <v>3.1061373614266999E-4</v>
      </c>
      <c r="AQ24" s="116">
        <f>(VLOOKUP($A24,'ADR Raw Data'!$B$6:$BE$43,'ADR Raw Data'!BC$1,FALSE))/100</f>
        <v>1.02875123196353E-3</v>
      </c>
      <c r="AR24" s="117">
        <f>(VLOOKUP($A24,'ADR Raw Data'!$B$6:$BE$43,'ADR Raw Data'!BE$1,FALSE))/100</f>
        <v>3.1785281791208604E-3</v>
      </c>
      <c r="AT24" s="49">
        <f>VLOOKUP($A24,'RevPAR Raw Data'!$B$6:$BE$43,'RevPAR Raw Data'!AG$1,FALSE)</f>
        <v>39.3961838774485</v>
      </c>
      <c r="AU24" s="50">
        <f>VLOOKUP($A24,'RevPAR Raw Data'!$B$6:$BE$43,'RevPAR Raw Data'!AH$1,FALSE)</f>
        <v>48.612418587811803</v>
      </c>
      <c r="AV24" s="50">
        <f>VLOOKUP($A24,'RevPAR Raw Data'!$B$6:$BE$43,'RevPAR Raw Data'!AI$1,FALSE)</f>
        <v>55.9977070860539</v>
      </c>
      <c r="AW24" s="50">
        <f>VLOOKUP($A24,'RevPAR Raw Data'!$B$6:$BE$43,'RevPAR Raw Data'!AJ$1,FALSE)</f>
        <v>55.9150123974552</v>
      </c>
      <c r="AX24" s="50">
        <f>VLOOKUP($A24,'RevPAR Raw Data'!$B$6:$BE$43,'RevPAR Raw Data'!AK$1,FALSE)</f>
        <v>50.468166415536501</v>
      </c>
      <c r="AY24" s="51">
        <f>VLOOKUP($A24,'RevPAR Raw Data'!$B$6:$BE$43,'RevPAR Raw Data'!AL$1,FALSE)</f>
        <v>50.077897672861198</v>
      </c>
      <c r="AZ24" s="50">
        <f>VLOOKUP($A24,'RevPAR Raw Data'!$B$6:$BE$43,'RevPAR Raw Data'!AN$1,FALSE)</f>
        <v>48.336125577599098</v>
      </c>
      <c r="BA24" s="50">
        <f>VLOOKUP($A24,'RevPAR Raw Data'!$B$6:$BE$43,'RevPAR Raw Data'!AO$1,FALSE)</f>
        <v>49.337803520153997</v>
      </c>
      <c r="BB24" s="51">
        <f>VLOOKUP($A24,'RevPAR Raw Data'!$B$6:$BE$43,'RevPAR Raw Data'!AP$1,FALSE)</f>
        <v>48.836954067346099</v>
      </c>
      <c r="BC24" s="52">
        <f>VLOOKUP($A24,'RevPAR Raw Data'!$B$6:$BE$43,'RevPAR Raw Data'!AR$1,FALSE)</f>
        <v>49.723347657002002</v>
      </c>
      <c r="BE24" s="129">
        <f>(VLOOKUP($A24,'RevPAR Raw Data'!$B$6:$BE$43,'RevPAR Raw Data'!AT$1,FALSE))/100</f>
        <v>2.4480330690263598E-2</v>
      </c>
      <c r="BF24" s="119">
        <f>(VLOOKUP($A24,'RevPAR Raw Data'!$B$6:$BE$43,'RevPAR Raw Data'!AU$1,FALSE))/100</f>
        <v>-2.7400347076170402E-2</v>
      </c>
      <c r="BG24" s="119">
        <f>(VLOOKUP($A24,'RevPAR Raw Data'!$B$6:$BE$43,'RevPAR Raw Data'!AV$1,FALSE))/100</f>
        <v>1.3033293782217199E-2</v>
      </c>
      <c r="BH24" s="119">
        <f>(VLOOKUP($A24,'RevPAR Raw Data'!$B$6:$BE$43,'RevPAR Raw Data'!AW$1,FALSE))/100</f>
        <v>-8.3842900599145689E-3</v>
      </c>
      <c r="BI24" s="119">
        <f>(VLOOKUP($A24,'RevPAR Raw Data'!$B$6:$BE$43,'RevPAR Raw Data'!AX$1,FALSE))/100</f>
        <v>8.2961032390615995E-3</v>
      </c>
      <c r="BJ24" s="130">
        <f>(VLOOKUP($A24,'RevPAR Raw Data'!$B$6:$BE$43,'RevPAR Raw Data'!AY$1,FALSE))/100</f>
        <v>9.3854361360374389E-4</v>
      </c>
      <c r="BK24" s="119">
        <f>(VLOOKUP($A24,'RevPAR Raw Data'!$B$6:$BE$43,'RevPAR Raw Data'!BA$1,FALSE))/100</f>
        <v>-2.421549983812E-3</v>
      </c>
      <c r="BL24" s="119">
        <f>(VLOOKUP($A24,'RevPAR Raw Data'!$B$6:$BE$43,'RevPAR Raw Data'!BB$1,FALSE))/100</f>
        <v>-4.24451695596808E-2</v>
      </c>
      <c r="BM24" s="130">
        <f>(VLOOKUP($A24,'RevPAR Raw Data'!$B$6:$BE$43,'RevPAR Raw Data'!BC$1,FALSE))/100</f>
        <v>-2.3048330651719698E-2</v>
      </c>
      <c r="BN24" s="131">
        <f>(VLOOKUP($A24,'RevPAR Raw Data'!$B$6:$BE$43,'RevPAR Raw Data'!BE$1,FALSE))/100</f>
        <v>-5.9106500571680298E-3</v>
      </c>
    </row>
    <row r="25" spans="1:66" x14ac:dyDescent="0.25">
      <c r="A25" s="59" t="s">
        <v>32</v>
      </c>
      <c r="B25" s="129">
        <f>(VLOOKUP($A25,'Occupancy Raw Data'!$B$8:$BE$45,'Occupancy Raw Data'!AG$3,FALSE))/100</f>
        <v>0.44157589475173198</v>
      </c>
      <c r="C25" s="119">
        <f>(VLOOKUP($A25,'Occupancy Raw Data'!$B$8:$BE$45,'Occupancy Raw Data'!AH$3,FALSE))/100</f>
        <v>0.499610977507426</v>
      </c>
      <c r="D25" s="119">
        <f>(VLOOKUP($A25,'Occupancy Raw Data'!$B$8:$BE$45,'Occupancy Raw Data'!AI$3,FALSE))/100</f>
        <v>0.53996321969161098</v>
      </c>
      <c r="E25" s="119">
        <f>(VLOOKUP($A25,'Occupancy Raw Data'!$B$8:$BE$45,'Occupancy Raw Data'!AJ$3,FALSE))/100</f>
        <v>0.54696562455792797</v>
      </c>
      <c r="F25" s="119">
        <f>(VLOOKUP($A25,'Occupancy Raw Data'!$B$8:$BE$45,'Occupancy Raw Data'!AK$3,FALSE))/100</f>
        <v>0.56355212901400398</v>
      </c>
      <c r="G25" s="130">
        <f>(VLOOKUP($A25,'Occupancy Raw Data'!$B$8:$BE$45,'Occupancy Raw Data'!AL$3,FALSE))/100</f>
        <v>0.51833356910453998</v>
      </c>
      <c r="H25" s="119">
        <f>(VLOOKUP($A25,'Occupancy Raw Data'!$B$8:$BE$45,'Occupancy Raw Data'!AN$3,FALSE))/100</f>
        <v>0.61504456075823999</v>
      </c>
      <c r="I25" s="119">
        <f>(VLOOKUP($A25,'Occupancy Raw Data'!$B$8:$BE$45,'Occupancy Raw Data'!AO$3,FALSE))/100</f>
        <v>0.602772669401612</v>
      </c>
      <c r="J25" s="130">
        <f>(VLOOKUP($A25,'Occupancy Raw Data'!$B$8:$BE$45,'Occupancy Raw Data'!AP$3,FALSE))/100</f>
        <v>0.608908615079926</v>
      </c>
      <c r="K25" s="131">
        <f>(VLOOKUP($A25,'Occupancy Raw Data'!$B$8:$BE$45,'Occupancy Raw Data'!AR$3,FALSE))/100</f>
        <v>0.54421215366893594</v>
      </c>
      <c r="M25" s="118">
        <f>(VLOOKUP($A25,'Occupancy Raw Data'!$B$8:$BE$45,'Occupancy Raw Data'!AT$3,FALSE))/100</f>
        <v>-1.8908534151982501E-2</v>
      </c>
      <c r="N25" s="115">
        <f>(VLOOKUP($A25,'Occupancy Raw Data'!$B$8:$BE$45,'Occupancy Raw Data'!AU$3,FALSE))/100</f>
        <v>-2.7515421478258899E-2</v>
      </c>
      <c r="O25" s="115">
        <f>(VLOOKUP($A25,'Occupancy Raw Data'!$B$8:$BE$45,'Occupancy Raw Data'!AV$3,FALSE))/100</f>
        <v>-1.6033972798839599E-2</v>
      </c>
      <c r="P25" s="115">
        <f>(VLOOKUP($A25,'Occupancy Raw Data'!$B$8:$BE$45,'Occupancy Raw Data'!AW$3,FALSE))/100</f>
        <v>-2.7134303577051103E-2</v>
      </c>
      <c r="Q25" s="115">
        <f>(VLOOKUP($A25,'Occupancy Raw Data'!$B$8:$BE$45,'Occupancy Raw Data'!AX$3,FALSE))/100</f>
        <v>-2.5271594607172498E-2</v>
      </c>
      <c r="R25" s="116">
        <f>(VLOOKUP($A25,'Occupancy Raw Data'!$B$8:$BE$45,'Occupancy Raw Data'!AY$3,FALSE))/100</f>
        <v>-2.3110564270900798E-2</v>
      </c>
      <c r="S25" s="115">
        <f>(VLOOKUP($A25,'Occupancy Raw Data'!$B$8:$BE$45,'Occupancy Raw Data'!BA$3,FALSE))/100</f>
        <v>2.33434078408465E-2</v>
      </c>
      <c r="T25" s="115">
        <f>(VLOOKUP($A25,'Occupancy Raw Data'!$B$8:$BE$45,'Occupancy Raw Data'!BB$3,FALSE))/100</f>
        <v>-2.1621090109111299E-2</v>
      </c>
      <c r="U25" s="116">
        <f>(VLOOKUP($A25,'Occupancy Raw Data'!$B$8:$BE$45,'Occupancy Raw Data'!BC$3,FALSE))/100</f>
        <v>5.8263184654480302E-4</v>
      </c>
      <c r="V25" s="117">
        <f>(VLOOKUP($A25,'Occupancy Raw Data'!$B$8:$BE$45,'Occupancy Raw Data'!BE$3,FALSE))/100</f>
        <v>-1.5659265374766002E-2</v>
      </c>
      <c r="X25" s="49">
        <f>VLOOKUP($A25,'ADR Raw Data'!$B$6:$BE$43,'ADR Raw Data'!AG$1,FALSE)</f>
        <v>73.550634118212301</v>
      </c>
      <c r="Y25" s="50">
        <f>VLOOKUP($A25,'ADR Raw Data'!$B$6:$BE$43,'ADR Raw Data'!AH$1,FALSE)</f>
        <v>78.009731740638401</v>
      </c>
      <c r="Z25" s="50">
        <f>VLOOKUP($A25,'ADR Raw Data'!$B$6:$BE$43,'ADR Raw Data'!AI$1,FALSE)</f>
        <v>80.881556346607198</v>
      </c>
      <c r="AA25" s="50">
        <f>VLOOKUP($A25,'ADR Raw Data'!$B$6:$BE$43,'ADR Raw Data'!AJ$1,FALSE)</f>
        <v>80.917168731410797</v>
      </c>
      <c r="AB25" s="50">
        <f>VLOOKUP($A25,'ADR Raw Data'!$B$6:$BE$43,'ADR Raw Data'!AK$1,FALSE)</f>
        <v>83.851294025729501</v>
      </c>
      <c r="AC25" s="51">
        <f>VLOOKUP($A25,'ADR Raw Data'!$B$6:$BE$43,'ADR Raw Data'!AL$1,FALSE)</f>
        <v>79.732152535411103</v>
      </c>
      <c r="AD25" s="50">
        <f>VLOOKUP($A25,'ADR Raw Data'!$B$6:$BE$43,'ADR Raw Data'!AN$1,FALSE)</f>
        <v>95.768343827266904</v>
      </c>
      <c r="AE25" s="50">
        <f>VLOOKUP($A25,'ADR Raw Data'!$B$6:$BE$43,'ADR Raw Data'!AO$1,FALSE)</f>
        <v>94.011378825393095</v>
      </c>
      <c r="AF25" s="51">
        <f>VLOOKUP($A25,'ADR Raw Data'!$B$6:$BE$43,'ADR Raw Data'!AP$1,FALSE)</f>
        <v>94.898713756352507</v>
      </c>
      <c r="AG25" s="52">
        <f>VLOOKUP($A25,'ADR Raw Data'!$B$6:$BE$43,'ADR Raw Data'!AR$1,FALSE)</f>
        <v>84.580602971675702</v>
      </c>
      <c r="AI25" s="118">
        <f>(VLOOKUP($A25,'ADR Raw Data'!$B$6:$BE$43,'ADR Raw Data'!AT$1,FALSE))/100</f>
        <v>-6.3253712444234195E-2</v>
      </c>
      <c r="AJ25" s="115">
        <f>(VLOOKUP($A25,'ADR Raw Data'!$B$6:$BE$43,'ADR Raw Data'!AU$1,FALSE))/100</f>
        <v>-3.8674384555623699E-2</v>
      </c>
      <c r="AK25" s="115">
        <f>(VLOOKUP($A25,'ADR Raw Data'!$B$6:$BE$43,'ADR Raw Data'!AV$1,FALSE))/100</f>
        <v>-3.1428763814760299E-2</v>
      </c>
      <c r="AL25" s="115">
        <f>(VLOOKUP($A25,'ADR Raw Data'!$B$6:$BE$43,'ADR Raw Data'!AW$1,FALSE))/100</f>
        <v>-4.3148559507162301E-2</v>
      </c>
      <c r="AM25" s="115">
        <f>(VLOOKUP($A25,'ADR Raw Data'!$B$6:$BE$43,'ADR Raw Data'!AX$1,FALSE))/100</f>
        <v>-3.1436093907019902E-2</v>
      </c>
      <c r="AN25" s="116">
        <f>(VLOOKUP($A25,'ADR Raw Data'!$B$6:$BE$43,'ADR Raw Data'!AY$1,FALSE))/100</f>
        <v>-4.0481742651218698E-2</v>
      </c>
      <c r="AO25" s="115">
        <f>(VLOOKUP($A25,'ADR Raw Data'!$B$6:$BE$43,'ADR Raw Data'!BA$1,FALSE))/100</f>
        <v>-1.1874083552533199E-2</v>
      </c>
      <c r="AP25" s="115">
        <f>(VLOOKUP($A25,'ADR Raw Data'!$B$6:$BE$43,'ADR Raw Data'!BB$1,FALSE))/100</f>
        <v>-4.3859539945570798E-2</v>
      </c>
      <c r="AQ25" s="116">
        <f>(VLOOKUP($A25,'ADR Raw Data'!$B$6:$BE$43,'ADR Raw Data'!BC$1,FALSE))/100</f>
        <v>-2.7977823209314998E-2</v>
      </c>
      <c r="AR25" s="117">
        <f>(VLOOKUP($A25,'ADR Raw Data'!$B$6:$BE$43,'ADR Raw Data'!BE$1,FALSE))/100</f>
        <v>-3.5204718078046204E-2</v>
      </c>
      <c r="AT25" s="49">
        <f>VLOOKUP($A25,'RevPAR Raw Data'!$B$6:$BE$43,'RevPAR Raw Data'!AG$1,FALSE)</f>
        <v>32.478187070306902</v>
      </c>
      <c r="AU25" s="50">
        <f>VLOOKUP($A25,'RevPAR Raw Data'!$B$6:$BE$43,'RevPAR Raw Data'!AH$1,FALSE)</f>
        <v>38.974518330032502</v>
      </c>
      <c r="AV25" s="50">
        <f>VLOOKUP($A25,'RevPAR Raw Data'!$B$6:$BE$43,'RevPAR Raw Data'!AI$1,FALSE)</f>
        <v>43.673065578582502</v>
      </c>
      <c r="AW25" s="50">
        <f>VLOOKUP($A25,'RevPAR Raw Data'!$B$6:$BE$43,'RevPAR Raw Data'!AJ$1,FALSE)</f>
        <v>44.258909732635402</v>
      </c>
      <c r="AX25" s="50">
        <f>VLOOKUP($A25,'RevPAR Raw Data'!$B$6:$BE$43,'RevPAR Raw Data'!AK$1,FALSE)</f>
        <v>47.254575268779099</v>
      </c>
      <c r="AY25" s="51">
        <f>VLOOKUP($A25,'RevPAR Raw Data'!$B$6:$BE$43,'RevPAR Raw Data'!AL$1,FALSE)</f>
        <v>41.3278511960673</v>
      </c>
      <c r="AZ25" s="50">
        <f>VLOOKUP($A25,'RevPAR Raw Data'!$B$6:$BE$43,'RevPAR Raw Data'!AN$1,FALSE)</f>
        <v>58.901798963785502</v>
      </c>
      <c r="BA25" s="50">
        <f>VLOOKUP($A25,'RevPAR Raw Data'!$B$6:$BE$43,'RevPAR Raw Data'!AO$1,FALSE)</f>
        <v>56.6674897687084</v>
      </c>
      <c r="BB25" s="51">
        <f>VLOOKUP($A25,'RevPAR Raw Data'!$B$6:$BE$43,'RevPAR Raw Data'!AP$1,FALSE)</f>
        <v>57.784644366246901</v>
      </c>
      <c r="BC25" s="52">
        <f>VLOOKUP($A25,'RevPAR Raw Data'!$B$6:$BE$43,'RevPAR Raw Data'!AR$1,FALSE)</f>
        <v>46.029792101832903</v>
      </c>
      <c r="BE25" s="129">
        <f>(VLOOKUP($A25,'RevPAR Raw Data'!$B$6:$BE$43,'RevPAR Raw Data'!AT$1,FALSE))/100</f>
        <v>-8.0966211614225292E-2</v>
      </c>
      <c r="BF25" s="119">
        <f>(VLOOKUP($A25,'RevPAR Raw Data'!$B$6:$BE$43,'RevPAR Raw Data'!AU$1,FALSE))/100</f>
        <v>-6.5125664042422302E-2</v>
      </c>
      <c r="BG25" s="119">
        <f>(VLOOKUP($A25,'RevPAR Raw Data'!$B$6:$BE$43,'RevPAR Raw Data'!AV$1,FALSE))/100</f>
        <v>-4.6958808669492896E-2</v>
      </c>
      <c r="BH25" s="119">
        <f>(VLOOKUP($A25,'RevPAR Raw Data'!$B$6:$BE$43,'RevPAR Raw Data'!AW$1,FALSE))/100</f>
        <v>-6.9112056971633598E-2</v>
      </c>
      <c r="BI25" s="119">
        <f>(VLOOKUP($A25,'RevPAR Raw Data'!$B$6:$BE$43,'RevPAR Raw Data'!AX$1,FALSE))/100</f>
        <v>-5.5913248292941302E-2</v>
      </c>
      <c r="BJ25" s="130">
        <f>(VLOOKUP($A25,'RevPAR Raw Data'!$B$6:$BE$43,'RevPAR Raw Data'!AY$1,FALSE))/100</f>
        <v>-6.2656751006780503E-2</v>
      </c>
      <c r="BK25" s="119">
        <f>(VLOOKUP($A25,'RevPAR Raw Data'!$B$6:$BE$43,'RevPAR Raw Data'!BA$1,FALSE))/100</f>
        <v>1.11921427132102E-2</v>
      </c>
      <c r="BL25" s="119">
        <f>(VLOOKUP($A25,'RevPAR Raw Data'!$B$6:$BE$43,'RevPAR Raw Data'!BB$1,FALSE))/100</f>
        <v>-6.4532338989374799E-2</v>
      </c>
      <c r="BM25" s="130">
        <f>(VLOOKUP($A25,'RevPAR Raw Data'!$B$6:$BE$43,'RevPAR Raw Data'!BC$1,FALSE))/100</f>
        <v>-2.7411492133568902E-2</v>
      </c>
      <c r="BN25" s="131">
        <f>(VLOOKUP($A25,'RevPAR Raw Data'!$B$6:$BE$43,'RevPAR Raw Data'!BE$1,FALSE))/100</f>
        <v>-5.0312703429984298E-2</v>
      </c>
    </row>
    <row r="26" spans="1:66" x14ac:dyDescent="0.25">
      <c r="A26" s="59" t="s">
        <v>92</v>
      </c>
      <c r="B26" s="129">
        <f>(VLOOKUP($A26,'Occupancy Raw Data'!$B$8:$BE$45,'Occupancy Raw Data'!AG$3,FALSE))/100</f>
        <v>0.42794491711253302</v>
      </c>
      <c r="C26" s="119">
        <f>(VLOOKUP($A26,'Occupancy Raw Data'!$B$8:$BE$45,'Occupancy Raw Data'!AH$3,FALSE))/100</f>
        <v>0.50942899745636305</v>
      </c>
      <c r="D26" s="119">
        <f>(VLOOKUP($A26,'Occupancy Raw Data'!$B$8:$BE$45,'Occupancy Raw Data'!AI$3,FALSE))/100</f>
        <v>0.55437118919156003</v>
      </c>
      <c r="E26" s="119">
        <f>(VLOOKUP($A26,'Occupancy Raw Data'!$B$8:$BE$45,'Occupancy Raw Data'!AJ$3,FALSE))/100</f>
        <v>0.56503048646751697</v>
      </c>
      <c r="F26" s="119">
        <f>(VLOOKUP($A26,'Occupancy Raw Data'!$B$8:$BE$45,'Occupancy Raw Data'!AK$3,FALSE))/100</f>
        <v>0.54713339474492206</v>
      </c>
      <c r="G26" s="130">
        <f>(VLOOKUP($A26,'Occupancy Raw Data'!$B$8:$BE$45,'Occupancy Raw Data'!AL$3,FALSE))/100</f>
        <v>0.52077722707136198</v>
      </c>
      <c r="H26" s="119">
        <f>(VLOOKUP($A26,'Occupancy Raw Data'!$B$8:$BE$45,'Occupancy Raw Data'!AN$3,FALSE))/100</f>
        <v>0.56117032942931</v>
      </c>
      <c r="I26" s="119">
        <f>(VLOOKUP($A26,'Occupancy Raw Data'!$B$8:$BE$45,'Occupancy Raw Data'!AO$3,FALSE))/100</f>
        <v>0.57169803044260203</v>
      </c>
      <c r="J26" s="130">
        <f>(VLOOKUP($A26,'Occupancy Raw Data'!$B$8:$BE$45,'Occupancy Raw Data'!AP$3,FALSE))/100</f>
        <v>0.56643417993595602</v>
      </c>
      <c r="K26" s="131">
        <f>(VLOOKUP($A26,'Occupancy Raw Data'!$B$8:$BE$45,'Occupancy Raw Data'!AR$3,FALSE))/100</f>
        <v>0.53382125334452801</v>
      </c>
      <c r="M26" s="118">
        <f>(VLOOKUP($A26,'Occupancy Raw Data'!$B$8:$BE$45,'Occupancy Raw Data'!AT$3,FALSE))/100</f>
        <v>1.8085744066193499E-2</v>
      </c>
      <c r="N26" s="115">
        <f>(VLOOKUP($A26,'Occupancy Raw Data'!$B$8:$BE$45,'Occupancy Raw Data'!AU$3,FALSE))/100</f>
        <v>-7.9058798573771911E-3</v>
      </c>
      <c r="O26" s="115">
        <f>(VLOOKUP($A26,'Occupancy Raw Data'!$B$8:$BE$45,'Occupancy Raw Data'!AV$3,FALSE))/100</f>
        <v>-2.7028973935848799E-2</v>
      </c>
      <c r="P26" s="115">
        <f>(VLOOKUP($A26,'Occupancy Raw Data'!$B$8:$BE$45,'Occupancy Raw Data'!AW$3,FALSE))/100</f>
        <v>-5.84204223165396E-2</v>
      </c>
      <c r="Q26" s="115">
        <f>(VLOOKUP($A26,'Occupancy Raw Data'!$B$8:$BE$45,'Occupancy Raw Data'!AX$3,FALSE))/100</f>
        <v>-6.4026119528893402E-3</v>
      </c>
      <c r="R26" s="116">
        <f>(VLOOKUP($A26,'Occupancy Raw Data'!$B$8:$BE$45,'Occupancy Raw Data'!AY$3,FALSE))/100</f>
        <v>-1.9011662378609101E-2</v>
      </c>
      <c r="S26" s="115">
        <f>(VLOOKUP($A26,'Occupancy Raw Data'!$B$8:$BE$45,'Occupancy Raw Data'!BA$3,FALSE))/100</f>
        <v>-5.8025171634256495E-2</v>
      </c>
      <c r="T26" s="115">
        <f>(VLOOKUP($A26,'Occupancy Raw Data'!$B$8:$BE$45,'Occupancy Raw Data'!BB$3,FALSE))/100</f>
        <v>-5.73174546929201E-2</v>
      </c>
      <c r="U26" s="116">
        <f>(VLOOKUP($A26,'Occupancy Raw Data'!$B$8:$BE$45,'Occupancy Raw Data'!BC$3,FALSE))/100</f>
        <v>-5.7668157638888197E-2</v>
      </c>
      <c r="V26" s="117">
        <f>(VLOOKUP($A26,'Occupancy Raw Data'!$B$8:$BE$45,'Occupancy Raw Data'!BE$3,FALSE))/100</f>
        <v>-3.1063490938760201E-2</v>
      </c>
      <c r="X26" s="49">
        <f>VLOOKUP($A26,'ADR Raw Data'!$B$6:$BE$43,'ADR Raw Data'!AG$1,FALSE)</f>
        <v>95.217903166632496</v>
      </c>
      <c r="Y26" s="50">
        <f>VLOOKUP($A26,'ADR Raw Data'!$B$6:$BE$43,'ADR Raw Data'!AH$1,FALSE)</f>
        <v>102.105026489325</v>
      </c>
      <c r="Z26" s="50">
        <f>VLOOKUP($A26,'ADR Raw Data'!$B$6:$BE$43,'ADR Raw Data'!AI$1,FALSE)</f>
        <v>103.791037426808</v>
      </c>
      <c r="AA26" s="50">
        <f>VLOOKUP($A26,'ADR Raw Data'!$B$6:$BE$43,'ADR Raw Data'!AJ$1,FALSE)</f>
        <v>104.631433530005</v>
      </c>
      <c r="AB26" s="50">
        <f>VLOOKUP($A26,'ADR Raw Data'!$B$6:$BE$43,'ADR Raw Data'!AK$1,FALSE)</f>
        <v>100.784086731339</v>
      </c>
      <c r="AC26" s="51">
        <f>VLOOKUP($A26,'ADR Raw Data'!$B$6:$BE$43,'ADR Raw Data'!AL$1,FALSE)</f>
        <v>101.602547365495</v>
      </c>
      <c r="AD26" s="50">
        <f>VLOOKUP($A26,'ADR Raw Data'!$B$6:$BE$43,'ADR Raw Data'!AN$1,FALSE)</f>
        <v>105.167675556945</v>
      </c>
      <c r="AE26" s="50">
        <f>VLOOKUP($A26,'ADR Raw Data'!$B$6:$BE$43,'ADR Raw Data'!AO$1,FALSE)</f>
        <v>106.156549029386</v>
      </c>
      <c r="AF26" s="51">
        <f>VLOOKUP($A26,'ADR Raw Data'!$B$6:$BE$43,'ADR Raw Data'!AP$1,FALSE)</f>
        <v>105.666707074266</v>
      </c>
      <c r="AG26" s="52">
        <f>VLOOKUP($A26,'ADR Raw Data'!$B$6:$BE$43,'ADR Raw Data'!AR$1,FALSE)</f>
        <v>102.834599537515</v>
      </c>
      <c r="AI26" s="118">
        <f>(VLOOKUP($A26,'ADR Raw Data'!$B$6:$BE$43,'ADR Raw Data'!AT$1,FALSE))/100</f>
        <v>2.4968237871595802E-3</v>
      </c>
      <c r="AJ26" s="115">
        <f>(VLOOKUP($A26,'ADR Raw Data'!$B$6:$BE$43,'ADR Raw Data'!AU$1,FALSE))/100</f>
        <v>-2.2696316293780501E-2</v>
      </c>
      <c r="AK26" s="115">
        <f>(VLOOKUP($A26,'ADR Raw Data'!$B$6:$BE$43,'ADR Raw Data'!AV$1,FALSE))/100</f>
        <v>-4.0214872334427103E-2</v>
      </c>
      <c r="AL26" s="115">
        <f>(VLOOKUP($A26,'ADR Raw Data'!$B$6:$BE$43,'ADR Raw Data'!AW$1,FALSE))/100</f>
        <v>-2.4943658661891601E-2</v>
      </c>
      <c r="AM26" s="115">
        <f>(VLOOKUP($A26,'ADR Raw Data'!$B$6:$BE$43,'ADR Raw Data'!AX$1,FALSE))/100</f>
        <v>3.5471579093765399E-4</v>
      </c>
      <c r="AN26" s="116">
        <f>(VLOOKUP($A26,'ADR Raw Data'!$B$6:$BE$43,'ADR Raw Data'!AY$1,FALSE))/100</f>
        <v>-1.95246258791501E-2</v>
      </c>
      <c r="AO26" s="115">
        <f>(VLOOKUP($A26,'ADR Raw Data'!$B$6:$BE$43,'ADR Raw Data'!BA$1,FALSE))/100</f>
        <v>-1.91102459091782E-3</v>
      </c>
      <c r="AP26" s="115">
        <f>(VLOOKUP($A26,'ADR Raw Data'!$B$6:$BE$43,'ADR Raw Data'!BB$1,FALSE))/100</f>
        <v>-4.5721849442535798E-3</v>
      </c>
      <c r="AQ26" s="116">
        <f>(VLOOKUP($A26,'ADR Raw Data'!$B$6:$BE$43,'ADR Raw Data'!BC$1,FALSE))/100</f>
        <v>-3.2597203660372099E-3</v>
      </c>
      <c r="AR26" s="117">
        <f>(VLOOKUP($A26,'ADR Raw Data'!$B$6:$BE$43,'ADR Raw Data'!BE$1,FALSE))/100</f>
        <v>-1.47086315426399E-2</v>
      </c>
      <c r="AT26" s="49">
        <f>VLOOKUP($A26,'RevPAR Raw Data'!$B$6:$BE$43,'RevPAR Raw Data'!AG$1,FALSE)</f>
        <v>40.748017678273797</v>
      </c>
      <c r="AU26" s="50">
        <f>VLOOKUP($A26,'RevPAR Raw Data'!$B$6:$BE$43,'RevPAR Raw Data'!AH$1,FALSE)</f>
        <v>52.015261279712298</v>
      </c>
      <c r="AV26" s="50">
        <f>VLOOKUP($A26,'RevPAR Raw Data'!$B$6:$BE$43,'RevPAR Raw Data'!AI$1,FALSE)</f>
        <v>57.538760845725299</v>
      </c>
      <c r="AW26" s="50">
        <f>VLOOKUP($A26,'RevPAR Raw Data'!$B$6:$BE$43,'RevPAR Raw Data'!AJ$1,FALSE)</f>
        <v>59.1199497872527</v>
      </c>
      <c r="AX26" s="50">
        <f>VLOOKUP($A26,'RevPAR Raw Data'!$B$6:$BE$43,'RevPAR Raw Data'!AK$1,FALSE)</f>
        <v>55.142339509584502</v>
      </c>
      <c r="AY26" s="51">
        <f>VLOOKUP($A26,'RevPAR Raw Data'!$B$6:$BE$43,'RevPAR Raw Data'!AL$1,FALSE)</f>
        <v>52.912292880389401</v>
      </c>
      <c r="AZ26" s="50">
        <f>VLOOKUP($A26,'RevPAR Raw Data'!$B$6:$BE$43,'RevPAR Raw Data'!AN$1,FALSE)</f>
        <v>59.016979137605801</v>
      </c>
      <c r="BA26" s="50">
        <f>VLOOKUP($A26,'RevPAR Raw Data'!$B$6:$BE$43,'RevPAR Raw Data'!AO$1,FALSE)</f>
        <v>60.689489998684003</v>
      </c>
      <c r="BB26" s="51">
        <f>VLOOKUP($A26,'RevPAR Raw Data'!$B$6:$BE$43,'RevPAR Raw Data'!AP$1,FALSE)</f>
        <v>59.853234568144899</v>
      </c>
      <c r="BC26" s="52">
        <f>VLOOKUP($A26,'RevPAR Raw Data'!$B$6:$BE$43,'RevPAR Raw Data'!AR$1,FALSE)</f>
        <v>54.895294812298999</v>
      </c>
      <c r="BE26" s="129">
        <f>(VLOOKUP($A26,'RevPAR Raw Data'!$B$6:$BE$43,'RevPAR Raw Data'!AT$1,FALSE))/100</f>
        <v>2.0627724769346E-2</v>
      </c>
      <c r="BF26" s="119">
        <f>(VLOOKUP($A26,'RevPAR Raw Data'!$B$6:$BE$43,'RevPAR Raw Data'!AU$1,FALSE))/100</f>
        <v>-3.0422761801334103E-2</v>
      </c>
      <c r="BG26" s="119">
        <f>(VLOOKUP($A26,'RevPAR Raw Data'!$B$6:$BE$43,'RevPAR Raw Data'!AV$1,FALSE))/100</f>
        <v>-6.6156879534115198E-2</v>
      </c>
      <c r="BH26" s="119">
        <f>(VLOOKUP($A26,'RevPAR Raw Data'!$B$6:$BE$43,'RevPAR Raw Data'!AW$1,FALSE))/100</f>
        <v>-8.1906861905283901E-2</v>
      </c>
      <c r="BI26" s="119">
        <f>(VLOOKUP($A26,'RevPAR Raw Data'!$B$6:$BE$43,'RevPAR Raw Data'!AX$1,FALSE))/100</f>
        <v>-6.0501672695146202E-3</v>
      </c>
      <c r="BJ26" s="130">
        <f>(VLOOKUP($A26,'RevPAR Raw Data'!$B$6:$BE$43,'RevPAR Raw Data'!AY$1,FALSE))/100</f>
        <v>-3.8165092662476197E-2</v>
      </c>
      <c r="BK26" s="119">
        <f>(VLOOKUP($A26,'RevPAR Raw Data'!$B$6:$BE$43,'RevPAR Raw Data'!BA$1,FALSE))/100</f>
        <v>-5.9825308695289001E-2</v>
      </c>
      <c r="BL26" s="119">
        <f>(VLOOKUP($A26,'RevPAR Raw Data'!$B$6:$BE$43,'RevPAR Raw Data'!BB$1,FALSE))/100</f>
        <v>-6.1627573633783704E-2</v>
      </c>
      <c r="BM26" s="130">
        <f>(VLOOKUP($A26,'RevPAR Raw Data'!$B$6:$BE$43,'RevPAR Raw Data'!BC$1,FALSE))/100</f>
        <v>-6.0739895936998106E-2</v>
      </c>
      <c r="BN26" s="131">
        <f>(VLOOKUP($A26,'RevPAR Raw Data'!$B$6:$BE$43,'RevPAR Raw Data'!BE$1,FALSE))/100</f>
        <v>-4.5315221038753802E-2</v>
      </c>
    </row>
    <row r="27" spans="1:66" x14ac:dyDescent="0.25">
      <c r="A27" s="59" t="s">
        <v>93</v>
      </c>
      <c r="B27" s="129">
        <f>(VLOOKUP($A27,'Occupancy Raw Data'!$B$8:$BE$45,'Occupancy Raw Data'!AG$3,FALSE))/100</f>
        <v>0.31474877159613202</v>
      </c>
      <c r="C27" s="119">
        <f>(VLOOKUP($A27,'Occupancy Raw Data'!$B$8:$BE$45,'Occupancy Raw Data'!AH$3,FALSE))/100</f>
        <v>0.337553495007132</v>
      </c>
      <c r="D27" s="119">
        <f>(VLOOKUP($A27,'Occupancy Raw Data'!$B$8:$BE$45,'Occupancy Raw Data'!AI$3,FALSE))/100</f>
        <v>0.38171659533998997</v>
      </c>
      <c r="E27" s="119">
        <f>(VLOOKUP($A27,'Occupancy Raw Data'!$B$8:$BE$45,'Occupancy Raw Data'!AJ$3,FALSE))/100</f>
        <v>0.38379695672848302</v>
      </c>
      <c r="F27" s="119">
        <f>(VLOOKUP($A27,'Occupancy Raw Data'!$B$8:$BE$45,'Occupancy Raw Data'!AK$3,FALSE))/100</f>
        <v>0.38898795371691203</v>
      </c>
      <c r="G27" s="130">
        <f>(VLOOKUP($A27,'Occupancy Raw Data'!$B$8:$BE$45,'Occupancy Raw Data'!AL$3,FALSE))/100</f>
        <v>0.36136075447773003</v>
      </c>
      <c r="H27" s="119">
        <f>(VLOOKUP($A27,'Occupancy Raw Data'!$B$8:$BE$45,'Occupancy Raw Data'!AN$3,FALSE))/100</f>
        <v>0.50039625931209297</v>
      </c>
      <c r="I27" s="119">
        <f>(VLOOKUP($A27,'Occupancy Raw Data'!$B$8:$BE$45,'Occupancy Raw Data'!AO$3,FALSE))/100</f>
        <v>0.520070534157552</v>
      </c>
      <c r="J27" s="130">
        <f>(VLOOKUP($A27,'Occupancy Raw Data'!$B$8:$BE$45,'Occupancy Raw Data'!AP$3,FALSE))/100</f>
        <v>0.51023339673482293</v>
      </c>
      <c r="K27" s="131">
        <f>(VLOOKUP($A27,'Occupancy Raw Data'!$B$8:$BE$45,'Occupancy Raw Data'!AR$3,FALSE))/100</f>
        <v>0.40389579512261298</v>
      </c>
      <c r="M27" s="118">
        <f>(VLOOKUP($A27,'Occupancy Raw Data'!$B$8:$BE$45,'Occupancy Raw Data'!AT$3,FALSE))/100</f>
        <v>-4.7275540245097905E-2</v>
      </c>
      <c r="N27" s="115">
        <f>(VLOOKUP($A27,'Occupancy Raw Data'!$B$8:$BE$45,'Occupancy Raw Data'!AU$3,FALSE))/100</f>
        <v>-6.8497093410638407E-2</v>
      </c>
      <c r="O27" s="115">
        <f>(VLOOKUP($A27,'Occupancy Raw Data'!$B$8:$BE$45,'Occupancy Raw Data'!AV$3,FALSE))/100</f>
        <v>-5.7642991756798094E-2</v>
      </c>
      <c r="P27" s="115">
        <f>(VLOOKUP($A27,'Occupancy Raw Data'!$B$8:$BE$45,'Occupancy Raw Data'!AW$3,FALSE))/100</f>
        <v>-7.5354092121838093E-2</v>
      </c>
      <c r="Q27" s="115">
        <f>(VLOOKUP($A27,'Occupancy Raw Data'!$B$8:$BE$45,'Occupancy Raw Data'!AX$3,FALSE))/100</f>
        <v>-7.9419503154759402E-2</v>
      </c>
      <c r="R27" s="116">
        <f>(VLOOKUP($A27,'Occupancy Raw Data'!$B$8:$BE$45,'Occupancy Raw Data'!AY$3,FALSE))/100</f>
        <v>-6.6458197926948306E-2</v>
      </c>
      <c r="S27" s="115">
        <f>(VLOOKUP($A27,'Occupancy Raw Data'!$B$8:$BE$45,'Occupancy Raw Data'!BA$3,FALSE))/100</f>
        <v>-7.6247853803197402E-2</v>
      </c>
      <c r="T27" s="115">
        <f>(VLOOKUP($A27,'Occupancy Raw Data'!$B$8:$BE$45,'Occupancy Raw Data'!BB$3,FALSE))/100</f>
        <v>-9.5616788852197807E-2</v>
      </c>
      <c r="U27" s="116">
        <f>(VLOOKUP($A27,'Occupancy Raw Data'!$B$8:$BE$45,'Occupancy Raw Data'!BC$3,FALSE))/100</f>
        <v>-8.6221581782446502E-2</v>
      </c>
      <c r="V27" s="117">
        <f>(VLOOKUP($A27,'Occupancy Raw Data'!$B$8:$BE$45,'Occupancy Raw Data'!BE$3,FALSE))/100</f>
        <v>-7.3689367790168395E-2</v>
      </c>
      <c r="X27" s="49">
        <f>VLOOKUP($A27,'ADR Raw Data'!$B$6:$BE$43,'ADR Raw Data'!AG$1,FALSE)</f>
        <v>97.743326979730497</v>
      </c>
      <c r="Y27" s="50">
        <f>VLOOKUP($A27,'ADR Raw Data'!$B$6:$BE$43,'ADR Raw Data'!AH$1,FALSE)</f>
        <v>98.363508387626894</v>
      </c>
      <c r="Z27" s="50">
        <f>VLOOKUP($A27,'ADR Raw Data'!$B$6:$BE$43,'ADR Raw Data'!AI$1,FALSE)</f>
        <v>103.18723382642899</v>
      </c>
      <c r="AA27" s="50">
        <f>VLOOKUP($A27,'ADR Raw Data'!$B$6:$BE$43,'ADR Raw Data'!AJ$1,FALSE)</f>
        <v>102.398898265448</v>
      </c>
      <c r="AB27" s="50">
        <f>VLOOKUP($A27,'ADR Raw Data'!$B$6:$BE$43,'ADR Raw Data'!AK$1,FALSE)</f>
        <v>101.510887042224</v>
      </c>
      <c r="AC27" s="51">
        <f>VLOOKUP($A27,'ADR Raw Data'!$B$6:$BE$43,'ADR Raw Data'!AL$1,FALSE)</f>
        <v>100.80935088548399</v>
      </c>
      <c r="AD27" s="50">
        <f>VLOOKUP($A27,'ADR Raw Data'!$B$6:$BE$43,'ADR Raw Data'!AN$1,FALSE)</f>
        <v>114.396323911149</v>
      </c>
      <c r="AE27" s="50">
        <f>VLOOKUP($A27,'ADR Raw Data'!$B$6:$BE$43,'ADR Raw Data'!AO$1,FALSE)</f>
        <v>116.86134229113399</v>
      </c>
      <c r="AF27" s="51">
        <f>VLOOKUP($A27,'ADR Raw Data'!$B$6:$BE$43,'ADR Raw Data'!AP$1,FALSE)</f>
        <v>115.652595485875</v>
      </c>
      <c r="AG27" s="52">
        <f>VLOOKUP($A27,'ADR Raw Data'!$B$6:$BE$43,'ADR Raw Data'!AR$1,FALSE)</f>
        <v>106.166828307334</v>
      </c>
      <c r="AI27" s="118">
        <f>(VLOOKUP($A27,'ADR Raw Data'!$B$6:$BE$43,'ADR Raw Data'!AT$1,FALSE))/100</f>
        <v>2.50148041288854E-2</v>
      </c>
      <c r="AJ27" s="115">
        <f>(VLOOKUP($A27,'ADR Raw Data'!$B$6:$BE$43,'ADR Raw Data'!AU$1,FALSE))/100</f>
        <v>7.8676731588842395E-3</v>
      </c>
      <c r="AK27" s="115">
        <f>(VLOOKUP($A27,'ADR Raw Data'!$B$6:$BE$43,'ADR Raw Data'!AV$1,FALSE))/100</f>
        <v>2.8149148958104199E-2</v>
      </c>
      <c r="AL27" s="115">
        <f>(VLOOKUP($A27,'ADR Raw Data'!$B$6:$BE$43,'ADR Raw Data'!AW$1,FALSE))/100</f>
        <v>1.35615395502589E-2</v>
      </c>
      <c r="AM27" s="115">
        <f>(VLOOKUP($A27,'ADR Raw Data'!$B$6:$BE$43,'ADR Raw Data'!AX$1,FALSE))/100</f>
        <v>1.2762041832958699E-2</v>
      </c>
      <c r="AN27" s="116">
        <f>(VLOOKUP($A27,'ADR Raw Data'!$B$6:$BE$43,'ADR Raw Data'!AY$1,FALSE))/100</f>
        <v>1.7202809549563502E-2</v>
      </c>
      <c r="AO27" s="115">
        <f>(VLOOKUP($A27,'ADR Raw Data'!$B$6:$BE$43,'ADR Raw Data'!BA$1,FALSE))/100</f>
        <v>9.7202441491538397E-3</v>
      </c>
      <c r="AP27" s="115">
        <f>(VLOOKUP($A27,'ADR Raw Data'!$B$6:$BE$43,'ADR Raw Data'!BB$1,FALSE))/100</f>
        <v>9.7803766448916803E-3</v>
      </c>
      <c r="AQ27" s="116">
        <f>(VLOOKUP($A27,'ADR Raw Data'!$B$6:$BE$43,'ADR Raw Data'!BC$1,FALSE))/100</f>
        <v>9.6375951566531302E-3</v>
      </c>
      <c r="AR27" s="117">
        <f>(VLOOKUP($A27,'ADR Raw Data'!$B$6:$BE$43,'ADR Raw Data'!BE$1,FALSE))/100</f>
        <v>1.34746098834419E-2</v>
      </c>
      <c r="AT27" s="49">
        <f>VLOOKUP($A27,'RevPAR Raw Data'!$B$6:$BE$43,'RevPAR Raw Data'!AG$1,FALSE)</f>
        <v>30.764592098589301</v>
      </c>
      <c r="AU27" s="50">
        <f>VLOOKUP($A27,'RevPAR Raw Data'!$B$6:$BE$43,'RevPAR Raw Data'!AH$1,FALSE)</f>
        <v>33.202946037406797</v>
      </c>
      <c r="AV27" s="50">
        <f>VLOOKUP($A27,'RevPAR Raw Data'!$B$6:$BE$43,'RevPAR Raw Data'!AI$1,FALSE)</f>
        <v>39.388279578776299</v>
      </c>
      <c r="AW27" s="50">
        <f>VLOOKUP($A27,'RevPAR Raw Data'!$B$6:$BE$43,'RevPAR Raw Data'!AJ$1,FALSE)</f>
        <v>39.300385526628602</v>
      </c>
      <c r="AX27" s="50">
        <f>VLOOKUP($A27,'RevPAR Raw Data'!$B$6:$BE$43,'RevPAR Raw Data'!AK$1,FALSE)</f>
        <v>39.486512230543603</v>
      </c>
      <c r="AY27" s="51">
        <f>VLOOKUP($A27,'RevPAR Raw Data'!$B$6:$BE$43,'RevPAR Raw Data'!AL$1,FALSE)</f>
        <v>36.4285430943889</v>
      </c>
      <c r="AZ27" s="50">
        <f>VLOOKUP($A27,'RevPAR Raw Data'!$B$6:$BE$43,'RevPAR Raw Data'!AN$1,FALSE)</f>
        <v>57.243492564194</v>
      </c>
      <c r="BA27" s="50">
        <f>VLOOKUP($A27,'RevPAR Raw Data'!$B$6:$BE$43,'RevPAR Raw Data'!AO$1,FALSE)</f>
        <v>60.776140707719101</v>
      </c>
      <c r="BB27" s="51">
        <f>VLOOKUP($A27,'RevPAR Raw Data'!$B$6:$BE$43,'RevPAR Raw Data'!AP$1,FALSE)</f>
        <v>59.009816635956497</v>
      </c>
      <c r="BC27" s="52">
        <f>VLOOKUP($A27,'RevPAR Raw Data'!$B$6:$BE$43,'RevPAR Raw Data'!AR$1,FALSE)</f>
        <v>42.880335534836803</v>
      </c>
      <c r="BE27" s="129">
        <f>(VLOOKUP($A27,'RevPAR Raw Data'!$B$6:$BE$43,'RevPAR Raw Data'!AT$1,FALSE))/100</f>
        <v>-2.3443324495530802E-2</v>
      </c>
      <c r="BF27" s="119">
        <f>(VLOOKUP($A27,'RevPAR Raw Data'!$B$6:$BE$43,'RevPAR Raw Data'!AU$1,FALSE))/100</f>
        <v>-6.11683329950427E-2</v>
      </c>
      <c r="BG27" s="119">
        <f>(VLOOKUP($A27,'RevPAR Raw Data'!$B$6:$BE$43,'RevPAR Raw Data'!AV$1,FALSE))/100</f>
        <v>-3.1116443960046699E-2</v>
      </c>
      <c r="BH27" s="119">
        <f>(VLOOKUP($A27,'RevPAR Raw Data'!$B$6:$BE$43,'RevPAR Raw Data'!AW$1,FALSE))/100</f>
        <v>-6.28144700721633E-2</v>
      </c>
      <c r="BI27" s="119">
        <f>(VLOOKUP($A27,'RevPAR Raw Data'!$B$6:$BE$43,'RevPAR Raw Data'!AX$1,FALSE))/100</f>
        <v>-6.7671016343414492E-2</v>
      </c>
      <c r="BJ27" s="130">
        <f>(VLOOKUP($A27,'RevPAR Raw Data'!$B$6:$BE$43,'RevPAR Raw Data'!AY$1,FALSE))/100</f>
        <v>-5.0398656099329295E-2</v>
      </c>
      <c r="BK27" s="119">
        <f>(VLOOKUP($A27,'RevPAR Raw Data'!$B$6:$BE$43,'RevPAR Raw Data'!BA$1,FALSE))/100</f>
        <v>-6.7268757408859695E-2</v>
      </c>
      <c r="BL27" s="119">
        <f>(VLOOKUP($A27,'RevPAR Raw Data'!$B$6:$BE$43,'RevPAR Raw Data'!BB$1,FALSE))/100</f>
        <v>-8.6771580415855698E-2</v>
      </c>
      <c r="BM27" s="130">
        <f>(VLOOKUP($A27,'RevPAR Raw Data'!$B$6:$BE$43,'RevPAR Raw Data'!BC$1,FALSE))/100</f>
        <v>-7.7414955324778795E-2</v>
      </c>
      <c r="BN27" s="131">
        <f>(VLOOKUP($A27,'RevPAR Raw Data'!$B$6:$BE$43,'RevPAR Raw Data'!BE$1,FALSE))/100</f>
        <v>-6.1207693390256397E-2</v>
      </c>
    </row>
    <row r="28" spans="1:66" x14ac:dyDescent="0.25">
      <c r="A28" s="59" t="s">
        <v>29</v>
      </c>
      <c r="B28" s="129">
        <f>(VLOOKUP($A28,'Occupancy Raw Data'!$B$8:$BE$45,'Occupancy Raw Data'!AG$3,FALSE))/100</f>
        <v>0.275648662960021</v>
      </c>
      <c r="C28" s="119">
        <f>(VLOOKUP($A28,'Occupancy Raw Data'!$B$8:$BE$45,'Occupancy Raw Data'!AH$3,FALSE))/100</f>
        <v>0.27548318771511698</v>
      </c>
      <c r="D28" s="119">
        <f>(VLOOKUP($A28,'Occupancy Raw Data'!$B$8:$BE$45,'Occupancy Raw Data'!AI$3,FALSE))/100</f>
        <v>0.27627746889065302</v>
      </c>
      <c r="E28" s="119">
        <f>(VLOOKUP($A28,'Occupancy Raw Data'!$B$8:$BE$45,'Occupancy Raw Data'!AJ$3,FALSE))/100</f>
        <v>0.281307916335716</v>
      </c>
      <c r="F28" s="119">
        <f>(VLOOKUP($A28,'Occupancy Raw Data'!$B$8:$BE$45,'Occupancy Raw Data'!AK$3,FALSE))/100</f>
        <v>0.32310696319830501</v>
      </c>
      <c r="G28" s="130">
        <f>(VLOOKUP($A28,'Occupancy Raw Data'!$B$8:$BE$45,'Occupancy Raw Data'!AL$3,FALSE))/100</f>
        <v>0.28636483981996202</v>
      </c>
      <c r="H28" s="119">
        <f>(VLOOKUP($A28,'Occupancy Raw Data'!$B$8:$BE$45,'Occupancy Raw Data'!AN$3,FALSE))/100</f>
        <v>0.373510722795869</v>
      </c>
      <c r="I28" s="119">
        <f>(VLOOKUP($A28,'Occupancy Raw Data'!$B$8:$BE$45,'Occupancy Raw Data'!AO$3,FALSE))/100</f>
        <v>0.38337304739210998</v>
      </c>
      <c r="J28" s="130">
        <f>(VLOOKUP($A28,'Occupancy Raw Data'!$B$8:$BE$45,'Occupancy Raw Data'!AP$3,FALSE))/100</f>
        <v>0.37844188509398896</v>
      </c>
      <c r="K28" s="131">
        <f>(VLOOKUP($A28,'Occupancy Raw Data'!$B$8:$BE$45,'Occupancy Raw Data'!AR$3,FALSE))/100</f>
        <v>0.31267256704111301</v>
      </c>
      <c r="M28" s="118">
        <f>(VLOOKUP($A28,'Occupancy Raw Data'!$B$8:$BE$45,'Occupancy Raw Data'!AT$3,FALSE))/100</f>
        <v>4.8218244786604698E-2</v>
      </c>
      <c r="N28" s="115">
        <f>(VLOOKUP($A28,'Occupancy Raw Data'!$B$8:$BE$45,'Occupancy Raw Data'!AU$3,FALSE))/100</f>
        <v>2.83003709712457E-2</v>
      </c>
      <c r="O28" s="115">
        <f>(VLOOKUP($A28,'Occupancy Raw Data'!$B$8:$BE$45,'Occupancy Raw Data'!AV$3,FALSE))/100</f>
        <v>4.0783396219628197E-2</v>
      </c>
      <c r="P28" s="115">
        <f>(VLOOKUP($A28,'Occupancy Raw Data'!$B$8:$BE$45,'Occupancy Raw Data'!AW$3,FALSE))/100</f>
        <v>-2.4867179835925301E-2</v>
      </c>
      <c r="Q28" s="115">
        <f>(VLOOKUP($A28,'Occupancy Raw Data'!$B$8:$BE$45,'Occupancy Raw Data'!AX$3,FALSE))/100</f>
        <v>-1.3371535418800101E-2</v>
      </c>
      <c r="R28" s="116">
        <f>(VLOOKUP($A28,'Occupancy Raw Data'!$B$8:$BE$45,'Occupancy Raw Data'!AY$3,FALSE))/100</f>
        <v>1.38320815775802E-2</v>
      </c>
      <c r="S28" s="115">
        <f>(VLOOKUP($A28,'Occupancy Raw Data'!$B$8:$BE$45,'Occupancy Raw Data'!BA$3,FALSE))/100</f>
        <v>-2.4992730772817898E-2</v>
      </c>
      <c r="T28" s="115">
        <f>(VLOOKUP($A28,'Occupancy Raw Data'!$B$8:$BE$45,'Occupancy Raw Data'!BB$3,FALSE))/100</f>
        <v>-4.8575944323690605E-2</v>
      </c>
      <c r="U28" s="116">
        <f>(VLOOKUP($A28,'Occupancy Raw Data'!$B$8:$BE$45,'Occupancy Raw Data'!BC$3,FALSE))/100</f>
        <v>-3.70822885464865E-2</v>
      </c>
      <c r="V28" s="117">
        <f>(VLOOKUP($A28,'Occupancy Raw Data'!$B$8:$BE$45,'Occupancy Raw Data'!BE$3,FALSE))/100</f>
        <v>-4.3728604526641398E-3</v>
      </c>
      <c r="X28" s="49">
        <f>VLOOKUP($A28,'ADR Raw Data'!$B$6:$BE$43,'ADR Raw Data'!AG$1,FALSE)</f>
        <v>110.88437267379</v>
      </c>
      <c r="Y28" s="50">
        <f>VLOOKUP($A28,'ADR Raw Data'!$B$6:$BE$43,'ADR Raw Data'!AH$1,FALSE)</f>
        <v>91.455934646804394</v>
      </c>
      <c r="Z28" s="50">
        <f>VLOOKUP($A28,'ADR Raw Data'!$B$6:$BE$43,'ADR Raw Data'!AI$1,FALSE)</f>
        <v>87.3909080019166</v>
      </c>
      <c r="AA28" s="50">
        <f>VLOOKUP($A28,'ADR Raw Data'!$B$6:$BE$43,'ADR Raw Data'!AJ$1,FALSE)</f>
        <v>86.944161176470502</v>
      </c>
      <c r="AB28" s="50">
        <f>VLOOKUP($A28,'ADR Raw Data'!$B$6:$BE$43,'ADR Raw Data'!AK$1,FALSE)</f>
        <v>93.382058793403601</v>
      </c>
      <c r="AC28" s="51">
        <f>VLOOKUP($A28,'ADR Raw Data'!$B$6:$BE$43,'ADR Raw Data'!AL$1,FALSE)</f>
        <v>93.960078818417102</v>
      </c>
      <c r="AD28" s="50">
        <f>VLOOKUP($A28,'ADR Raw Data'!$B$6:$BE$43,'ADR Raw Data'!AN$1,FALSE)</f>
        <v>124.189860889597</v>
      </c>
      <c r="AE28" s="50">
        <f>VLOOKUP($A28,'ADR Raw Data'!$B$6:$BE$43,'ADR Raw Data'!AO$1,FALSE)</f>
        <v>149.82558442679499</v>
      </c>
      <c r="AF28" s="51">
        <f>VLOOKUP($A28,'ADR Raw Data'!$B$6:$BE$43,'ADR Raw Data'!AP$1,FALSE)</f>
        <v>137.17474158285901</v>
      </c>
      <c r="AG28" s="52">
        <f>VLOOKUP($A28,'ADR Raw Data'!$B$6:$BE$43,'ADR Raw Data'!AR$1,FALSE)</f>
        <v>108.90427299119899</v>
      </c>
      <c r="AI28" s="118">
        <f>(VLOOKUP($A28,'ADR Raw Data'!$B$6:$BE$43,'ADR Raw Data'!AT$1,FALSE))/100</f>
        <v>-3.6218228426879599E-2</v>
      </c>
      <c r="AJ28" s="115">
        <f>(VLOOKUP($A28,'ADR Raw Data'!$B$6:$BE$43,'ADR Raw Data'!AU$1,FALSE))/100</f>
        <v>-5.1366577769561706E-3</v>
      </c>
      <c r="AK28" s="115">
        <f>(VLOOKUP($A28,'ADR Raw Data'!$B$6:$BE$43,'ADR Raw Data'!AV$1,FALSE))/100</f>
        <v>-1.78605280158247E-2</v>
      </c>
      <c r="AL28" s="115">
        <f>(VLOOKUP($A28,'ADR Raw Data'!$B$6:$BE$43,'ADR Raw Data'!AW$1,FALSE))/100</f>
        <v>-1.9570931079822398E-2</v>
      </c>
      <c r="AM28" s="115">
        <f>(VLOOKUP($A28,'ADR Raw Data'!$B$6:$BE$43,'ADR Raw Data'!AX$1,FALSE))/100</f>
        <v>-6.4084061991564398E-2</v>
      </c>
      <c r="AN28" s="116">
        <f>(VLOOKUP($A28,'ADR Raw Data'!$B$6:$BE$43,'ADR Raw Data'!AY$1,FALSE))/100</f>
        <v>-2.96974341129808E-2</v>
      </c>
      <c r="AO28" s="115">
        <f>(VLOOKUP($A28,'ADR Raw Data'!$B$6:$BE$43,'ADR Raw Data'!BA$1,FALSE))/100</f>
        <v>-2.5148706314196599E-2</v>
      </c>
      <c r="AP28" s="115">
        <f>(VLOOKUP($A28,'ADR Raw Data'!$B$6:$BE$43,'ADR Raw Data'!BB$1,FALSE))/100</f>
        <v>1.2421282982211498E-2</v>
      </c>
      <c r="AQ28" s="116">
        <f>(VLOOKUP($A28,'ADR Raw Data'!$B$6:$BE$43,'ADR Raw Data'!BC$1,FALSE))/100</f>
        <v>-5.6249015274608301E-3</v>
      </c>
      <c r="AR28" s="117">
        <f>(VLOOKUP($A28,'ADR Raw Data'!$B$6:$BE$43,'ADR Raw Data'!BE$1,FALSE))/100</f>
        <v>-2.3603011749510201E-2</v>
      </c>
      <c r="AT28" s="49">
        <f>VLOOKUP($A28,'RevPAR Raw Data'!$B$6:$BE$43,'RevPAR Raw Data'!AG$1,FALSE)</f>
        <v>30.565129070691</v>
      </c>
      <c r="AU28" s="50">
        <f>VLOOKUP($A28,'RevPAR Raw Data'!$B$6:$BE$43,'RevPAR Raw Data'!AH$1,FALSE)</f>
        <v>25.194572411967101</v>
      </c>
      <c r="AV28" s="50">
        <f>VLOOKUP($A28,'RevPAR Raw Data'!$B$6:$BE$43,'RevPAR Raw Data'!AI$1,FALSE)</f>
        <v>24.1441388668255</v>
      </c>
      <c r="AW28" s="50">
        <f>VLOOKUP($A28,'RevPAR Raw Data'!$B$6:$BE$43,'RevPAR Raw Data'!AJ$1,FALSE)</f>
        <v>24.4580808181096</v>
      </c>
      <c r="AX28" s="50">
        <f>VLOOKUP($A28,'RevPAR Raw Data'!$B$6:$BE$43,'RevPAR Raw Data'!AK$1,FALSE)</f>
        <v>30.172393433942201</v>
      </c>
      <c r="AY28" s="51">
        <f>VLOOKUP($A28,'RevPAR Raw Data'!$B$6:$BE$43,'RevPAR Raw Data'!AL$1,FALSE)</f>
        <v>26.906862920307098</v>
      </c>
      <c r="AZ28" s="50">
        <f>VLOOKUP($A28,'RevPAR Raw Data'!$B$6:$BE$43,'RevPAR Raw Data'!AN$1,FALSE)</f>
        <v>46.386244704792098</v>
      </c>
      <c r="BA28" s="50">
        <f>VLOOKUP($A28,'RevPAR Raw Data'!$B$6:$BE$43,'RevPAR Raw Data'!AO$1,FALSE)</f>
        <v>57.439090879004503</v>
      </c>
      <c r="BB28" s="51">
        <f>VLOOKUP($A28,'RevPAR Raw Data'!$B$6:$BE$43,'RevPAR Raw Data'!AP$1,FALSE)</f>
        <v>51.912667791898301</v>
      </c>
      <c r="BC28" s="52">
        <f>VLOOKUP($A28,'RevPAR Raw Data'!$B$6:$BE$43,'RevPAR Raw Data'!AR$1,FALSE)</f>
        <v>34.051378597904602</v>
      </c>
      <c r="BE28" s="129">
        <f>(VLOOKUP($A28,'RevPAR Raw Data'!$B$6:$BE$43,'RevPAR Raw Data'!AT$1,FALSE))/100</f>
        <v>1.02536369557006E-2</v>
      </c>
      <c r="BF28" s="119">
        <f>(VLOOKUP($A28,'RevPAR Raw Data'!$B$6:$BE$43,'RevPAR Raw Data'!AU$1,FALSE))/100</f>
        <v>2.3018343873649399E-2</v>
      </c>
      <c r="BG28" s="119">
        <f>(VLOOKUP($A28,'RevPAR Raw Data'!$B$6:$BE$43,'RevPAR Raw Data'!AV$1,FALSE))/100</f>
        <v>2.2194455213042297E-2</v>
      </c>
      <c r="BH28" s="119">
        <f>(VLOOKUP($A28,'RevPAR Raw Data'!$B$6:$BE$43,'RevPAR Raw Data'!AW$1,FALSE))/100</f>
        <v>-4.3951437053029202E-2</v>
      </c>
      <c r="BI28" s="119">
        <f>(VLOOKUP($A28,'RevPAR Raw Data'!$B$6:$BE$43,'RevPAR Raw Data'!AX$1,FALSE))/100</f>
        <v>-7.6598695105663694E-2</v>
      </c>
      <c r="BJ28" s="130">
        <f>(VLOOKUP($A28,'RevPAR Raw Data'!$B$6:$BE$43,'RevPAR Raw Data'!AY$1,FALSE))/100</f>
        <v>-1.6276129866696101E-2</v>
      </c>
      <c r="BK28" s="119">
        <f>(VLOOKUP($A28,'RevPAR Raw Data'!$B$6:$BE$43,'RevPAR Raw Data'!BA$1,FALSE))/100</f>
        <v>-4.9512902240819202E-2</v>
      </c>
      <c r="BL28" s="119">
        <f>(VLOOKUP($A28,'RevPAR Raw Data'!$B$6:$BE$43,'RevPAR Raw Data'!BB$1,FALSE))/100</f>
        <v>-3.6758036892051801E-2</v>
      </c>
      <c r="BM28" s="130">
        <f>(VLOOKUP($A28,'RevPAR Raw Data'!$B$6:$BE$43,'RevPAR Raw Data'!BC$1,FALSE))/100</f>
        <v>-4.24986058524605E-2</v>
      </c>
      <c r="BN28" s="131">
        <f>(VLOOKUP($A28,'RevPAR Raw Data'!$B$6:$BE$43,'RevPAR Raw Data'!BE$1,FALSE))/100</f>
        <v>-2.7872659525531199E-2</v>
      </c>
    </row>
    <row r="29" spans="1:66" x14ac:dyDescent="0.2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29">
        <f>(VLOOKUP($A30,'Occupancy Raw Data'!$B$8:$BE$45,'Occupancy Raw Data'!AG$3,FALSE))/100</f>
        <v>0.36236498010232998</v>
      </c>
      <c r="C30" s="119">
        <f>(VLOOKUP($A30,'Occupancy Raw Data'!$B$8:$BE$45,'Occupancy Raw Data'!AH$3,FALSE))/100</f>
        <v>0.43743604320636698</v>
      </c>
      <c r="D30" s="119">
        <f>(VLOOKUP($A30,'Occupancy Raw Data'!$B$8:$BE$45,'Occupancy Raw Data'!AI$3,FALSE))/100</f>
        <v>0.47100056850483196</v>
      </c>
      <c r="E30" s="119">
        <f>(VLOOKUP($A30,'Occupancy Raw Data'!$B$8:$BE$45,'Occupancy Raw Data'!AJ$3,FALSE))/100</f>
        <v>0.47516770892552501</v>
      </c>
      <c r="F30" s="119">
        <f>(VLOOKUP($A30,'Occupancy Raw Data'!$B$8:$BE$45,'Occupancy Raw Data'!AK$3,FALSE))/100</f>
        <v>0.44033541785105101</v>
      </c>
      <c r="G30" s="130">
        <f>(VLOOKUP($A30,'Occupancy Raw Data'!$B$8:$BE$45,'Occupancy Raw Data'!AL$3,FALSE))/100</f>
        <v>0.43726094371802099</v>
      </c>
      <c r="H30" s="119">
        <f>(VLOOKUP($A30,'Occupancy Raw Data'!$B$8:$BE$45,'Occupancy Raw Data'!AN$3,FALSE))/100</f>
        <v>0.46090392268334202</v>
      </c>
      <c r="I30" s="119">
        <f>(VLOOKUP($A30,'Occupancy Raw Data'!$B$8:$BE$45,'Occupancy Raw Data'!AO$3,FALSE))/100</f>
        <v>0.45646566906409397</v>
      </c>
      <c r="J30" s="130">
        <f>(VLOOKUP($A30,'Occupancy Raw Data'!$B$8:$BE$45,'Occupancy Raw Data'!AP$3,FALSE))/100</f>
        <v>0.45868402657407004</v>
      </c>
      <c r="K30" s="131">
        <f>(VLOOKUP($A30,'Occupancy Raw Data'!$B$8:$BE$45,'Occupancy Raw Data'!AR$3,FALSE))/100</f>
        <v>0.44338334056074996</v>
      </c>
      <c r="M30" s="118">
        <f>(VLOOKUP($A30,'Occupancy Raw Data'!$B$8:$BE$45,'Occupancy Raw Data'!AT$3,FALSE))/100</f>
        <v>6.2736786271134201E-2</v>
      </c>
      <c r="N30" s="115">
        <f>(VLOOKUP($A30,'Occupancy Raw Data'!$B$8:$BE$45,'Occupancy Raw Data'!AU$3,FALSE))/100</f>
        <v>-3.2928383398201498E-2</v>
      </c>
      <c r="O30" s="115">
        <f>(VLOOKUP($A30,'Occupancy Raw Data'!$B$8:$BE$45,'Occupancy Raw Data'!AV$3,FALSE))/100</f>
        <v>-4.79986823206949E-3</v>
      </c>
      <c r="P30" s="115">
        <f>(VLOOKUP($A30,'Occupancy Raw Data'!$B$8:$BE$45,'Occupancy Raw Data'!AW$3,FALSE))/100</f>
        <v>-2.29835314857538E-2</v>
      </c>
      <c r="Q30" s="115">
        <f>(VLOOKUP($A30,'Occupancy Raw Data'!$B$8:$BE$45,'Occupancy Raw Data'!AX$3,FALSE))/100</f>
        <v>-1.18174886116578E-2</v>
      </c>
      <c r="R30" s="116">
        <f>(VLOOKUP($A30,'Occupancy Raw Data'!$B$8:$BE$45,'Occupancy Raw Data'!AY$3,FALSE))/100</f>
        <v>-5.5586893724035805E-3</v>
      </c>
      <c r="S30" s="115">
        <f>(VLOOKUP($A30,'Occupancy Raw Data'!$B$8:$BE$45,'Occupancy Raw Data'!BA$3,FALSE))/100</f>
        <v>1.81575395127609E-2</v>
      </c>
      <c r="T30" s="115">
        <f>(VLOOKUP($A30,'Occupancy Raw Data'!$B$8:$BE$45,'Occupancy Raw Data'!BB$3,FALSE))/100</f>
        <v>-1.6113045767867099E-2</v>
      </c>
      <c r="U30" s="116">
        <f>(VLOOKUP($A30,'Occupancy Raw Data'!$B$8:$BE$45,'Occupancy Raw Data'!BC$3,FALSE))/100</f>
        <v>8.1013339823698006E-4</v>
      </c>
      <c r="V30" s="117">
        <f>(VLOOKUP($A30,'Occupancy Raw Data'!$B$8:$BE$45,'Occupancy Raw Data'!BE$3,FALSE))/100</f>
        <v>-3.6841667739480697E-3</v>
      </c>
      <c r="X30" s="49">
        <f>VLOOKUP($A30,'ADR Raw Data'!$B$6:$BE$43,'ADR Raw Data'!AG$1,FALSE)</f>
        <v>97.936355192971405</v>
      </c>
      <c r="Y30" s="50">
        <f>VLOOKUP($A30,'ADR Raw Data'!$B$6:$BE$43,'ADR Raw Data'!AH$1,FALSE)</f>
        <v>98.726157515108099</v>
      </c>
      <c r="Z30" s="50">
        <f>VLOOKUP($A30,'ADR Raw Data'!$B$6:$BE$43,'ADR Raw Data'!AI$1,FALSE)</f>
        <v>100.59791874373801</v>
      </c>
      <c r="AA30" s="50">
        <f>VLOOKUP($A30,'ADR Raw Data'!$B$6:$BE$43,'ADR Raw Data'!AJ$1,FALSE)</f>
        <v>100.32181163408301</v>
      </c>
      <c r="AB30" s="50">
        <f>VLOOKUP($A30,'ADR Raw Data'!$B$6:$BE$43,'ADR Raw Data'!AK$1,FALSE)</f>
        <v>99.391158995545794</v>
      </c>
      <c r="AC30" s="51">
        <f>VLOOKUP($A30,'ADR Raw Data'!$B$6:$BE$43,'ADR Raw Data'!AL$1,FALSE)</f>
        <v>99.479223134349695</v>
      </c>
      <c r="AD30" s="50">
        <f>VLOOKUP($A30,'ADR Raw Data'!$B$6:$BE$43,'ADR Raw Data'!AN$1,FALSE)</f>
        <v>110.442124998458</v>
      </c>
      <c r="AE30" s="50">
        <f>VLOOKUP($A30,'ADR Raw Data'!$B$6:$BE$43,'ADR Raw Data'!AO$1,FALSE)</f>
        <v>115.293162742071</v>
      </c>
      <c r="AF30" s="51">
        <f>VLOOKUP($A30,'ADR Raw Data'!$B$6:$BE$43,'ADR Raw Data'!AP$1,FALSE)</f>
        <v>112.856749989158</v>
      </c>
      <c r="AG30" s="52">
        <f>VLOOKUP($A30,'ADR Raw Data'!$B$6:$BE$43,'ADR Raw Data'!AR$1,FALSE)</f>
        <v>103.434251344342</v>
      </c>
      <c r="AH30" s="61"/>
      <c r="AI30" s="118">
        <f>(VLOOKUP($A30,'ADR Raw Data'!$B$6:$BE$43,'ADR Raw Data'!AT$1,FALSE))/100</f>
        <v>3.6355070806112201E-2</v>
      </c>
      <c r="AJ30" s="115">
        <f>(VLOOKUP($A30,'ADR Raw Data'!$B$6:$BE$43,'ADR Raw Data'!AU$1,FALSE))/100</f>
        <v>2.9568479418800798E-2</v>
      </c>
      <c r="AK30" s="115">
        <f>(VLOOKUP($A30,'ADR Raw Data'!$B$6:$BE$43,'ADR Raw Data'!AV$1,FALSE))/100</f>
        <v>1.9033635568588701E-2</v>
      </c>
      <c r="AL30" s="115">
        <f>(VLOOKUP($A30,'ADR Raw Data'!$B$6:$BE$43,'ADR Raw Data'!AW$1,FALSE))/100</f>
        <v>1.2233900465958401E-2</v>
      </c>
      <c r="AM30" s="115">
        <f>(VLOOKUP($A30,'ADR Raw Data'!$B$6:$BE$43,'ADR Raw Data'!AX$1,FALSE))/100</f>
        <v>1.9617426997867199E-2</v>
      </c>
      <c r="AN30" s="116">
        <f>(VLOOKUP($A30,'ADR Raw Data'!$B$6:$BE$43,'ADR Raw Data'!AY$1,FALSE))/100</f>
        <v>2.2208891704032001E-2</v>
      </c>
      <c r="AO30" s="115">
        <f>(VLOOKUP($A30,'ADR Raw Data'!$B$6:$BE$43,'ADR Raw Data'!BA$1,FALSE))/100</f>
        <v>2.6489051133450001E-2</v>
      </c>
      <c r="AP30" s="115">
        <f>(VLOOKUP($A30,'ADR Raw Data'!$B$6:$BE$43,'ADR Raw Data'!BB$1,FALSE))/100</f>
        <v>4.2397371595008802E-2</v>
      </c>
      <c r="AQ30" s="116">
        <f>(VLOOKUP($A30,'ADR Raw Data'!$B$6:$BE$43,'ADR Raw Data'!BC$1,FALSE))/100</f>
        <v>3.4277826749293604E-2</v>
      </c>
      <c r="AR30" s="117">
        <f>(VLOOKUP($A30,'ADR Raw Data'!$B$6:$BE$43,'ADR Raw Data'!BE$1,FALSE))/100</f>
        <v>2.6230819897681997E-2</v>
      </c>
      <c r="AT30" s="49">
        <f>VLOOKUP($A30,'RevPAR Raw Data'!$B$6:$BE$43,'RevPAR Raw Data'!AG$1,FALSE)</f>
        <v>35.488705400795901</v>
      </c>
      <c r="AU30" s="50">
        <f>VLOOKUP($A30,'RevPAR Raw Data'!$B$6:$BE$43,'RevPAR Raw Data'!AH$1,FALSE)</f>
        <v>43.186379704377401</v>
      </c>
      <c r="AV30" s="50">
        <f>VLOOKUP($A30,'RevPAR Raw Data'!$B$6:$BE$43,'RevPAR Raw Data'!AI$1,FALSE)</f>
        <v>47.381676918703803</v>
      </c>
      <c r="AW30" s="50">
        <f>VLOOKUP($A30,'RevPAR Raw Data'!$B$6:$BE$43,'RevPAR Raw Data'!AJ$1,FALSE)</f>
        <v>47.669685389425801</v>
      </c>
      <c r="AX30" s="50">
        <f>VLOOKUP($A30,'RevPAR Raw Data'!$B$6:$BE$43,'RevPAR Raw Data'!AK$1,FALSE)</f>
        <v>43.7654475270039</v>
      </c>
      <c r="AY30" s="51">
        <f>VLOOKUP($A30,'RevPAR Raw Data'!$B$6:$BE$43,'RevPAR Raw Data'!AL$1,FALSE)</f>
        <v>43.498378988061297</v>
      </c>
      <c r="AZ30" s="50">
        <f>VLOOKUP($A30,'RevPAR Raw Data'!$B$6:$BE$43,'RevPAR Raw Data'!AN$1,FALSE)</f>
        <v>50.903208641273402</v>
      </c>
      <c r="BA30" s="50">
        <f>VLOOKUP($A30,'RevPAR Raw Data'!$B$6:$BE$43,'RevPAR Raw Data'!AO$1,FALSE)</f>
        <v>52.627370669575299</v>
      </c>
      <c r="BB30" s="51">
        <f>VLOOKUP($A30,'RevPAR Raw Data'!$B$6:$BE$43,'RevPAR Raw Data'!AP$1,FALSE)</f>
        <v>51.765588511090499</v>
      </c>
      <c r="BC30" s="52">
        <f>VLOOKUP($A30,'RevPAR Raw Data'!$B$6:$BE$43,'RevPAR Raw Data'!AR$1,FALSE)</f>
        <v>45.8610238894546</v>
      </c>
      <c r="BE30" s="129">
        <f>(VLOOKUP($A30,'RevPAR Raw Data'!$B$6:$BE$43,'RevPAR Raw Data'!AT$1,FALSE))/100</f>
        <v>0.101372657384281</v>
      </c>
      <c r="BF30" s="119">
        <f>(VLOOKUP($A30,'RevPAR Raw Data'!$B$6:$BE$43,'RevPAR Raw Data'!AU$1,FALSE))/100</f>
        <v>-4.3335462062048403E-3</v>
      </c>
      <c r="BG30" s="119">
        <f>(VLOOKUP($A30,'RevPAR Raw Data'!$B$6:$BE$43,'RevPAR Raw Data'!AV$1,FALSE))/100</f>
        <v>1.41424083938128E-2</v>
      </c>
      <c r="BH30" s="119">
        <f>(VLOOKUP($A30,'RevPAR Raw Data'!$B$6:$BE$43,'RevPAR Raw Data'!AW$1,FALSE))/100</f>
        <v>-1.1030809256348299E-2</v>
      </c>
      <c r="BI30" s="119">
        <f>(VLOOKUP($A30,'RevPAR Raw Data'!$B$6:$BE$43,'RevPAR Raw Data'!AX$1,FALSE))/100</f>
        <v>7.5681096660720803E-3</v>
      </c>
      <c r="BJ30" s="130">
        <f>(VLOOKUP($A30,'RevPAR Raw Data'!$B$6:$BE$43,'RevPAR Raw Data'!AY$1,FALSE))/100</f>
        <v>1.65267500013404E-2</v>
      </c>
      <c r="BK30" s="119">
        <f>(VLOOKUP($A30,'RevPAR Raw Data'!$B$6:$BE$43,'RevPAR Raw Data'!BA$1,FALSE))/100</f>
        <v>4.5127566638822003E-2</v>
      </c>
      <c r="BL30" s="119">
        <f>(VLOOKUP($A30,'RevPAR Raw Data'!$B$6:$BE$43,'RevPAR Raw Data'!BB$1,FALSE))/100</f>
        <v>2.5601175038194E-2</v>
      </c>
      <c r="BM30" s="130">
        <f>(VLOOKUP($A30,'RevPAR Raw Data'!$B$6:$BE$43,'RevPAR Raw Data'!BC$1,FALSE))/100</f>
        <v>3.5115729759799201E-2</v>
      </c>
      <c r="BN30" s="131">
        <f>(VLOOKUP($A30,'RevPAR Raw Data'!$B$6:$BE$43,'RevPAR Raw Data'!BE$1,FALSE))/100</f>
        <v>2.2450014408613498E-2</v>
      </c>
    </row>
    <row r="31" spans="1:66" x14ac:dyDescent="0.25">
      <c r="A31" s="59" t="s">
        <v>70</v>
      </c>
      <c r="B31" s="129">
        <f>(VLOOKUP($A31,'Occupancy Raw Data'!$B$8:$BE$45,'Occupancy Raw Data'!AG$3,FALSE))/100</f>
        <v>0.337891234272642</v>
      </c>
      <c r="C31" s="119">
        <f>(VLOOKUP($A31,'Occupancy Raw Data'!$B$8:$BE$45,'Occupancy Raw Data'!AH$3,FALSE))/100</f>
        <v>0.40368618072163798</v>
      </c>
      <c r="D31" s="119">
        <f>(VLOOKUP($A31,'Occupancy Raw Data'!$B$8:$BE$45,'Occupancy Raw Data'!AI$3,FALSE))/100</f>
        <v>0.43464697930747598</v>
      </c>
      <c r="E31" s="119">
        <f>(VLOOKUP($A31,'Occupancy Raw Data'!$B$8:$BE$45,'Occupancy Raw Data'!AJ$3,FALSE))/100</f>
        <v>0.42658833316002898</v>
      </c>
      <c r="F31" s="119">
        <f>(VLOOKUP($A31,'Occupancy Raw Data'!$B$8:$BE$45,'Occupancy Raw Data'!AK$3,FALSE))/100</f>
        <v>0.40087865238639897</v>
      </c>
      <c r="G31" s="130">
        <f>(VLOOKUP($A31,'Occupancy Raw Data'!$B$8:$BE$45,'Occupancy Raw Data'!AL$3,FALSE))/100</f>
        <v>0.40073827596963701</v>
      </c>
      <c r="H31" s="119">
        <f>(VLOOKUP($A31,'Occupancy Raw Data'!$B$8:$BE$45,'Occupancy Raw Data'!AN$3,FALSE))/100</f>
        <v>0.409925132577726</v>
      </c>
      <c r="I31" s="119">
        <f>(VLOOKUP($A31,'Occupancy Raw Data'!$B$8:$BE$45,'Occupancy Raw Data'!AO$3,FALSE))/100</f>
        <v>0.400332744098991</v>
      </c>
      <c r="J31" s="130">
        <f>(VLOOKUP($A31,'Occupancy Raw Data'!$B$8:$BE$45,'Occupancy Raw Data'!AP$3,FALSE))/100</f>
        <v>0.40512893833835906</v>
      </c>
      <c r="K31" s="131">
        <f>(VLOOKUP($A31,'Occupancy Raw Data'!$B$8:$BE$45,'Occupancy Raw Data'!AR$3,FALSE))/100</f>
        <v>0.40199275093212899</v>
      </c>
      <c r="M31" s="118">
        <f>(VLOOKUP($A31,'Occupancy Raw Data'!$B$8:$BE$45,'Occupancy Raw Data'!AT$3,FALSE))/100</f>
        <v>3.8327228551175304E-3</v>
      </c>
      <c r="N31" s="115">
        <f>(VLOOKUP($A31,'Occupancy Raw Data'!$B$8:$BE$45,'Occupancy Raw Data'!AU$3,FALSE))/100</f>
        <v>-8.1207644667289997E-2</v>
      </c>
      <c r="O31" s="115">
        <f>(VLOOKUP($A31,'Occupancy Raw Data'!$B$8:$BE$45,'Occupancy Raw Data'!AV$3,FALSE))/100</f>
        <v>-4.2473031747388097E-2</v>
      </c>
      <c r="P31" s="115">
        <f>(VLOOKUP($A31,'Occupancy Raw Data'!$B$8:$BE$45,'Occupancy Raw Data'!AW$3,FALSE))/100</f>
        <v>-7.9571685376387202E-2</v>
      </c>
      <c r="Q31" s="115">
        <f>(VLOOKUP($A31,'Occupancy Raw Data'!$B$8:$BE$45,'Occupancy Raw Data'!AX$3,FALSE))/100</f>
        <v>-5.1221428525351505E-2</v>
      </c>
      <c r="R31" s="116">
        <f>(VLOOKUP($A31,'Occupancy Raw Data'!$B$8:$BE$45,'Occupancy Raw Data'!AY$3,FALSE))/100</f>
        <v>-5.3023096134756101E-2</v>
      </c>
      <c r="S31" s="115">
        <f>(VLOOKUP($A31,'Occupancy Raw Data'!$B$8:$BE$45,'Occupancy Raw Data'!BA$3,FALSE))/100</f>
        <v>-2.4368302798194498E-3</v>
      </c>
      <c r="T31" s="115">
        <f>(VLOOKUP($A31,'Occupancy Raw Data'!$B$8:$BE$45,'Occupancy Raw Data'!BB$3,FALSE))/100</f>
        <v>-5.3926296703992807E-2</v>
      </c>
      <c r="U31" s="116">
        <f>(VLOOKUP($A31,'Occupancy Raw Data'!$B$8:$BE$45,'Occupancy Raw Data'!BC$3,FALSE))/100</f>
        <v>-2.85589094633362E-2</v>
      </c>
      <c r="V31" s="117">
        <f>(VLOOKUP($A31,'Occupancy Raw Data'!$B$8:$BE$45,'Occupancy Raw Data'!BE$3,FALSE))/100</f>
        <v>-4.6106753635767495E-2</v>
      </c>
      <c r="X31" s="49">
        <f>VLOOKUP($A31,'ADR Raw Data'!$B$6:$BE$43,'ADR Raw Data'!AG$1,FALSE)</f>
        <v>101.01172103400501</v>
      </c>
      <c r="Y31" s="50">
        <f>VLOOKUP($A31,'ADR Raw Data'!$B$6:$BE$43,'ADR Raw Data'!AH$1,FALSE)</f>
        <v>93.281364543756794</v>
      </c>
      <c r="Z31" s="50">
        <f>VLOOKUP($A31,'ADR Raw Data'!$B$6:$BE$43,'ADR Raw Data'!AI$1,FALSE)</f>
        <v>93.349735645932995</v>
      </c>
      <c r="AA31" s="50">
        <f>VLOOKUP($A31,'ADR Raw Data'!$B$6:$BE$43,'ADR Raw Data'!AJ$1,FALSE)</f>
        <v>93.031355880560596</v>
      </c>
      <c r="AB31" s="50">
        <f>VLOOKUP($A31,'ADR Raw Data'!$B$6:$BE$43,'ADR Raw Data'!AK$1,FALSE)</f>
        <v>95.797725828415693</v>
      </c>
      <c r="AC31" s="51">
        <f>VLOOKUP($A31,'ADR Raw Data'!$B$6:$BE$43,'ADR Raw Data'!AL$1,FALSE)</f>
        <v>95.050021017670403</v>
      </c>
      <c r="AD31" s="50">
        <f>VLOOKUP($A31,'ADR Raw Data'!$B$6:$BE$43,'ADR Raw Data'!AN$1,FALSE)</f>
        <v>113.28783118777299</v>
      </c>
      <c r="AE31" s="50">
        <f>VLOOKUP($A31,'ADR Raw Data'!$B$6:$BE$43,'ADR Raw Data'!AO$1,FALSE)</f>
        <v>122.08113181818101</v>
      </c>
      <c r="AF31" s="51">
        <f>VLOOKUP($A31,'ADR Raw Data'!$B$6:$BE$43,'ADR Raw Data'!AP$1,FALSE)</f>
        <v>117.632430940999</v>
      </c>
      <c r="AG31" s="52">
        <f>VLOOKUP($A31,'ADR Raw Data'!$B$6:$BE$43,'ADR Raw Data'!AR$1,FALSE)</f>
        <v>101.552474987759</v>
      </c>
      <c r="AH31" s="61"/>
      <c r="AI31" s="118">
        <f>(VLOOKUP($A31,'ADR Raw Data'!$B$6:$BE$43,'ADR Raw Data'!AT$1,FALSE))/100</f>
        <v>0.116030115266349</v>
      </c>
      <c r="AJ31" s="115">
        <f>(VLOOKUP($A31,'ADR Raw Data'!$B$6:$BE$43,'ADR Raw Data'!AU$1,FALSE))/100</f>
        <v>5.3949637334046799E-2</v>
      </c>
      <c r="AK31" s="115">
        <f>(VLOOKUP($A31,'ADR Raw Data'!$B$6:$BE$43,'ADR Raw Data'!AV$1,FALSE))/100</f>
        <v>4.9997007986730901E-2</v>
      </c>
      <c r="AL31" s="115">
        <f>(VLOOKUP($A31,'ADR Raw Data'!$B$6:$BE$43,'ADR Raw Data'!AW$1,FALSE))/100</f>
        <v>3.7662458778312799E-2</v>
      </c>
      <c r="AM31" s="115">
        <f>(VLOOKUP($A31,'ADR Raw Data'!$B$6:$BE$43,'ADR Raw Data'!AX$1,FALSE))/100</f>
        <v>6.52603647107797E-2</v>
      </c>
      <c r="AN31" s="116">
        <f>(VLOOKUP($A31,'ADR Raw Data'!$B$6:$BE$43,'ADR Raw Data'!AY$1,FALSE))/100</f>
        <v>6.2650635572991303E-2</v>
      </c>
      <c r="AO31" s="115">
        <f>(VLOOKUP($A31,'ADR Raw Data'!$B$6:$BE$43,'ADR Raw Data'!BA$1,FALSE))/100</f>
        <v>0.112662669169074</v>
      </c>
      <c r="AP31" s="115">
        <f>(VLOOKUP($A31,'ADR Raw Data'!$B$6:$BE$43,'ADR Raw Data'!BB$1,FALSE))/100</f>
        <v>0.13314712131180101</v>
      </c>
      <c r="AQ31" s="116">
        <f>(VLOOKUP($A31,'ADR Raw Data'!$B$6:$BE$43,'ADR Raw Data'!BC$1,FALSE))/100</f>
        <v>0.122232794820926</v>
      </c>
      <c r="AR31" s="117">
        <f>(VLOOKUP($A31,'ADR Raw Data'!$B$6:$BE$43,'ADR Raw Data'!BE$1,FALSE))/100</f>
        <v>8.2738960710610598E-2</v>
      </c>
      <c r="AT31" s="49">
        <f>VLOOKUP($A31,'RevPAR Raw Data'!$B$6:$BE$43,'RevPAR Raw Data'!AG$1,FALSE)</f>
        <v>34.130975096183803</v>
      </c>
      <c r="AU31" s="50">
        <f>VLOOKUP($A31,'RevPAR Raw Data'!$B$6:$BE$43,'RevPAR Raw Data'!AH$1,FALSE)</f>
        <v>37.656397785171997</v>
      </c>
      <c r="AV31" s="50">
        <f>VLOOKUP($A31,'RevPAR Raw Data'!$B$6:$BE$43,'RevPAR Raw Data'!AI$1,FALSE)</f>
        <v>40.574180617656197</v>
      </c>
      <c r="AW31" s="50">
        <f>VLOOKUP($A31,'RevPAR Raw Data'!$B$6:$BE$43,'RevPAR Raw Data'!AJ$1,FALSE)</f>
        <v>39.686091036705797</v>
      </c>
      <c r="AX31" s="50">
        <f>VLOOKUP($A31,'RevPAR Raw Data'!$B$6:$BE$43,'RevPAR Raw Data'!AK$1,FALSE)</f>
        <v>38.403263231776997</v>
      </c>
      <c r="AY31" s="51">
        <f>VLOOKUP($A31,'RevPAR Raw Data'!$B$6:$BE$43,'RevPAR Raw Data'!AL$1,FALSE)</f>
        <v>38.090181553499001</v>
      </c>
      <c r="AZ31" s="50">
        <f>VLOOKUP($A31,'RevPAR Raw Data'!$B$6:$BE$43,'RevPAR Raw Data'!AN$1,FALSE)</f>
        <v>46.439529219091099</v>
      </c>
      <c r="BA31" s="50">
        <f>VLOOKUP($A31,'RevPAR Raw Data'!$B$6:$BE$43,'RevPAR Raw Data'!AO$1,FALSE)</f>
        <v>48.873074503483402</v>
      </c>
      <c r="BB31" s="51">
        <f>VLOOKUP($A31,'RevPAR Raw Data'!$B$6:$BE$43,'RevPAR Raw Data'!AP$1,FALSE)</f>
        <v>47.656301861287297</v>
      </c>
      <c r="BC31" s="52">
        <f>VLOOKUP($A31,'RevPAR Raw Data'!$B$6:$BE$43,'RevPAR Raw Data'!AR$1,FALSE)</f>
        <v>40.8233587842956</v>
      </c>
      <c r="BE31" s="129">
        <f>(VLOOKUP($A31,'RevPAR Raw Data'!$B$6:$BE$43,'RevPAR Raw Data'!AT$1,FALSE))/100</f>
        <v>0.12030754939613</v>
      </c>
      <c r="BF31" s="119">
        <f>(VLOOKUP($A31,'RevPAR Raw Data'!$B$6:$BE$43,'RevPAR Raw Data'!AU$1,FALSE))/100</f>
        <v>-3.1639130311795598E-2</v>
      </c>
      <c r="BG31" s="119">
        <f>(VLOOKUP($A31,'RevPAR Raw Data'!$B$6:$BE$43,'RevPAR Raw Data'!AV$1,FALSE))/100</f>
        <v>5.4004517318480003E-3</v>
      </c>
      <c r="BH31" s="119">
        <f>(VLOOKUP($A31,'RevPAR Raw Data'!$B$6:$BE$43,'RevPAR Raw Data'!AW$1,FALSE))/100</f>
        <v>-4.4906091918483403E-2</v>
      </c>
      <c r="BI31" s="119">
        <f>(VLOOKUP($A31,'RevPAR Raw Data'!$B$6:$BE$43,'RevPAR Raw Data'!AX$1,FALSE))/100</f>
        <v>1.0696207078856601E-2</v>
      </c>
      <c r="BJ31" s="130">
        <f>(VLOOKUP($A31,'RevPAR Raw Data'!$B$6:$BE$43,'RevPAR Raw Data'!AY$1,FALSE))/100</f>
        <v>6.3056087653448898E-3</v>
      </c>
      <c r="BK31" s="119">
        <f>(VLOOKUP($A31,'RevPAR Raw Data'!$B$6:$BE$43,'RevPAR Raw Data'!BA$1,FALSE))/100</f>
        <v>0.109951299085618</v>
      </c>
      <c r="BL31" s="119">
        <f>(VLOOKUP($A31,'RevPAR Raw Data'!$B$6:$BE$43,'RevPAR Raw Data'!BB$1,FALSE))/100</f>
        <v>7.2040693438665704E-2</v>
      </c>
      <c r="BM31" s="130">
        <f>(VLOOKUP($A31,'RevPAR Raw Data'!$B$6:$BE$43,'RevPAR Raw Data'!BC$1,FALSE))/100</f>
        <v>9.0183050036848802E-2</v>
      </c>
      <c r="BN31" s="131">
        <f>(VLOOKUP($A31,'RevPAR Raw Data'!$B$6:$BE$43,'RevPAR Raw Data'!BE$1,FALSE))/100</f>
        <v>3.2817382197279497E-2</v>
      </c>
    </row>
    <row r="32" spans="1:66" x14ac:dyDescent="0.25">
      <c r="A32" s="59" t="s">
        <v>52</v>
      </c>
      <c r="B32" s="129">
        <f>(VLOOKUP($A32,'Occupancy Raw Data'!$B$8:$BE$45,'Occupancy Raw Data'!AG$3,FALSE))/100</f>
        <v>0.34943519619500502</v>
      </c>
      <c r="C32" s="119">
        <f>(VLOOKUP($A32,'Occupancy Raw Data'!$B$8:$BE$45,'Occupancy Raw Data'!AH$3,FALSE))/100</f>
        <v>0.50691141498216408</v>
      </c>
      <c r="D32" s="119">
        <f>(VLOOKUP($A32,'Occupancy Raw Data'!$B$8:$BE$45,'Occupancy Raw Data'!AI$3,FALSE))/100</f>
        <v>0.56599286563614692</v>
      </c>
      <c r="E32" s="119">
        <f>(VLOOKUP($A32,'Occupancy Raw Data'!$B$8:$BE$45,'Occupancy Raw Data'!AJ$3,FALSE))/100</f>
        <v>0.55618311533888198</v>
      </c>
      <c r="F32" s="119">
        <f>(VLOOKUP($A32,'Occupancy Raw Data'!$B$8:$BE$45,'Occupancy Raw Data'!AK$3,FALSE))/100</f>
        <v>0.47881985731272203</v>
      </c>
      <c r="G32" s="130">
        <f>(VLOOKUP($A32,'Occupancy Raw Data'!$B$8:$BE$45,'Occupancy Raw Data'!AL$3,FALSE))/100</f>
        <v>0.49146848989298397</v>
      </c>
      <c r="H32" s="119">
        <f>(VLOOKUP($A32,'Occupancy Raw Data'!$B$8:$BE$45,'Occupancy Raw Data'!AN$3,FALSE))/100</f>
        <v>0.51441736028537399</v>
      </c>
      <c r="I32" s="119">
        <f>(VLOOKUP($A32,'Occupancy Raw Data'!$B$8:$BE$45,'Occupancy Raw Data'!AO$3,FALSE))/100</f>
        <v>0.457053617907339</v>
      </c>
      <c r="J32" s="130">
        <f>(VLOOKUP($A32,'Occupancy Raw Data'!$B$8:$BE$45,'Occupancy Raw Data'!AP$3,FALSE))/100</f>
        <v>0.48574508419135398</v>
      </c>
      <c r="K32" s="131">
        <f>(VLOOKUP($A32,'Occupancy Raw Data'!$B$8:$BE$45,'Occupancy Raw Data'!AR$3,FALSE))/100</f>
        <v>0.48983362177887702</v>
      </c>
      <c r="M32" s="118">
        <f>(VLOOKUP($A32,'Occupancy Raw Data'!$B$8:$BE$45,'Occupancy Raw Data'!AT$3,FALSE))/100</f>
        <v>3.9755493457447305E-2</v>
      </c>
      <c r="N32" s="115">
        <f>(VLOOKUP($A32,'Occupancy Raw Data'!$B$8:$BE$45,'Occupancy Raw Data'!AU$3,FALSE))/100</f>
        <v>4.2834993161726301E-2</v>
      </c>
      <c r="O32" s="115">
        <f>(VLOOKUP($A32,'Occupancy Raw Data'!$B$8:$BE$45,'Occupancy Raw Data'!AV$3,FALSE))/100</f>
        <v>7.3884393067592591E-2</v>
      </c>
      <c r="P32" s="115">
        <f>(VLOOKUP($A32,'Occupancy Raw Data'!$B$8:$BE$45,'Occupancy Raw Data'!AW$3,FALSE))/100</f>
        <v>3.3717282786678501E-2</v>
      </c>
      <c r="Q32" s="115">
        <f>(VLOOKUP($A32,'Occupancy Raw Data'!$B$8:$BE$45,'Occupancy Raw Data'!AX$3,FALSE))/100</f>
        <v>7.3409835655862503E-3</v>
      </c>
      <c r="R32" s="116">
        <f>(VLOOKUP($A32,'Occupancy Raw Data'!$B$8:$BE$45,'Occupancy Raw Data'!AY$3,FALSE))/100</f>
        <v>4.0106042301658096E-2</v>
      </c>
      <c r="S32" s="115">
        <f>(VLOOKUP($A32,'Occupancy Raw Data'!$B$8:$BE$45,'Occupancy Raw Data'!BA$3,FALSE))/100</f>
        <v>-1.47779375870924E-2</v>
      </c>
      <c r="T32" s="115">
        <f>(VLOOKUP($A32,'Occupancy Raw Data'!$B$8:$BE$45,'Occupancy Raw Data'!BB$3,FALSE))/100</f>
        <v>-5.70506300602018E-2</v>
      </c>
      <c r="U32" s="116">
        <f>(VLOOKUP($A32,'Occupancy Raw Data'!$B$8:$BE$45,'Occupancy Raw Data'!BC$3,FALSE))/100</f>
        <v>-3.5109528204274501E-2</v>
      </c>
      <c r="V32" s="117">
        <f>(VLOOKUP($A32,'Occupancy Raw Data'!$B$8:$BE$45,'Occupancy Raw Data'!BE$3,FALSE))/100</f>
        <v>1.76312206305968E-2</v>
      </c>
      <c r="X32" s="49">
        <f>VLOOKUP($A32,'ADR Raw Data'!$B$6:$BE$43,'ADR Raw Data'!AG$1,FALSE)</f>
        <v>90.538538919608598</v>
      </c>
      <c r="Y32" s="50">
        <f>VLOOKUP($A32,'ADR Raw Data'!$B$6:$BE$43,'ADR Raw Data'!AH$1,FALSE)</f>
        <v>99.182345697111799</v>
      </c>
      <c r="Z32" s="50">
        <f>VLOOKUP($A32,'ADR Raw Data'!$B$6:$BE$43,'ADR Raw Data'!AI$1,FALSE)</f>
        <v>103.017425157563</v>
      </c>
      <c r="AA32" s="50">
        <f>VLOOKUP($A32,'ADR Raw Data'!$B$6:$BE$43,'ADR Raw Data'!AJ$1,FALSE)</f>
        <v>101.559321218599</v>
      </c>
      <c r="AB32" s="50">
        <f>VLOOKUP($A32,'ADR Raw Data'!$B$6:$BE$43,'ADR Raw Data'!AK$1,FALSE)</f>
        <v>98.461871798851405</v>
      </c>
      <c r="AC32" s="51">
        <f>VLOOKUP($A32,'ADR Raw Data'!$B$6:$BE$43,'ADR Raw Data'!AL$1,FALSE)</f>
        <v>99.234122663763301</v>
      </c>
      <c r="AD32" s="50">
        <f>VLOOKUP($A32,'ADR Raw Data'!$B$6:$BE$43,'ADR Raw Data'!AN$1,FALSE)</f>
        <v>108.718293845709</v>
      </c>
      <c r="AE32" s="50">
        <f>VLOOKUP($A32,'ADR Raw Data'!$B$6:$BE$43,'ADR Raw Data'!AO$1,FALSE)</f>
        <v>106.321695411649</v>
      </c>
      <c r="AF32" s="51">
        <f>VLOOKUP($A32,'ADR Raw Data'!$B$6:$BE$43,'ADR Raw Data'!AP$1,FALSE)</f>
        <v>107.591151668197</v>
      </c>
      <c r="AG32" s="52">
        <f>VLOOKUP($A32,'ADR Raw Data'!$B$6:$BE$43,'ADR Raw Data'!AR$1,FALSE)</f>
        <v>101.60134976373099</v>
      </c>
      <c r="AH32" s="61"/>
      <c r="AI32" s="118">
        <f>(VLOOKUP($A32,'ADR Raw Data'!$B$6:$BE$43,'ADR Raw Data'!AT$1,FALSE))/100</f>
        <v>-3.0096083265436401E-2</v>
      </c>
      <c r="AJ32" s="115">
        <f>(VLOOKUP($A32,'ADR Raw Data'!$B$6:$BE$43,'ADR Raw Data'!AU$1,FALSE))/100</f>
        <v>1.2503173971326E-2</v>
      </c>
      <c r="AK32" s="115">
        <f>(VLOOKUP($A32,'ADR Raw Data'!$B$6:$BE$43,'ADR Raw Data'!AV$1,FALSE))/100</f>
        <v>-1.1571751735981E-2</v>
      </c>
      <c r="AL32" s="115">
        <f>(VLOOKUP($A32,'ADR Raw Data'!$B$6:$BE$43,'ADR Raw Data'!AW$1,FALSE))/100</f>
        <v>-3.6375807192144199E-2</v>
      </c>
      <c r="AM32" s="115">
        <f>(VLOOKUP($A32,'ADR Raw Data'!$B$6:$BE$43,'ADR Raw Data'!AX$1,FALSE))/100</f>
        <v>-2.69636708924588E-2</v>
      </c>
      <c r="AN32" s="116">
        <f>(VLOOKUP($A32,'ADR Raw Data'!$B$6:$BE$43,'ADR Raw Data'!AY$1,FALSE))/100</f>
        <v>-1.7905853344343602E-2</v>
      </c>
      <c r="AO32" s="115">
        <f>(VLOOKUP($A32,'ADR Raw Data'!$B$6:$BE$43,'ADR Raw Data'!BA$1,FALSE))/100</f>
        <v>-3.7317725036691701E-2</v>
      </c>
      <c r="AP32" s="115">
        <f>(VLOOKUP($A32,'ADR Raw Data'!$B$6:$BE$43,'ADR Raw Data'!BB$1,FALSE))/100</f>
        <v>-5.5771244429198702E-2</v>
      </c>
      <c r="AQ32" s="116">
        <f>(VLOOKUP($A32,'ADR Raw Data'!$B$6:$BE$43,'ADR Raw Data'!BC$1,FALSE))/100</f>
        <v>-4.5951990040353996E-2</v>
      </c>
      <c r="AR32" s="117">
        <f>(VLOOKUP($A32,'ADR Raw Data'!$B$6:$BE$43,'ADR Raw Data'!BE$1,FALSE))/100</f>
        <v>-2.8189134390492199E-2</v>
      </c>
      <c r="AT32" s="49">
        <f>VLOOKUP($A32,'RevPAR Raw Data'!$B$6:$BE$43,'RevPAR Raw Data'!AG$1,FALSE)</f>
        <v>31.637352110582601</v>
      </c>
      <c r="AU32" s="50">
        <f>VLOOKUP($A32,'RevPAR Raw Data'!$B$6:$BE$43,'RevPAR Raw Data'!AH$1,FALSE)</f>
        <v>50.276663198573097</v>
      </c>
      <c r="AV32" s="50">
        <f>VLOOKUP($A32,'RevPAR Raw Data'!$B$6:$BE$43,'RevPAR Raw Data'!AI$1,FALSE)</f>
        <v>58.307127675386397</v>
      </c>
      <c r="AW32" s="50">
        <f>VLOOKUP($A32,'RevPAR Raw Data'!$B$6:$BE$43,'RevPAR Raw Data'!AJ$1,FALSE)</f>
        <v>56.485579667063</v>
      </c>
      <c r="AX32" s="50">
        <f>VLOOKUP($A32,'RevPAR Raw Data'!$B$6:$BE$43,'RevPAR Raw Data'!AK$1,FALSE)</f>
        <v>47.1454994054696</v>
      </c>
      <c r="AY32" s="51">
        <f>VLOOKUP($A32,'RevPAR Raw Data'!$B$6:$BE$43,'RevPAR Raw Data'!AL$1,FALSE)</f>
        <v>48.7704444114149</v>
      </c>
      <c r="AZ32" s="50">
        <f>VLOOKUP($A32,'RevPAR Raw Data'!$B$6:$BE$43,'RevPAR Raw Data'!AN$1,FALSE)</f>
        <v>55.926577734839398</v>
      </c>
      <c r="BA32" s="50">
        <f>VLOOKUP($A32,'RevPAR Raw Data'!$B$6:$BE$43,'RevPAR Raw Data'!AO$1,FALSE)</f>
        <v>48.594715549936701</v>
      </c>
      <c r="BB32" s="51">
        <f>VLOOKUP($A32,'RevPAR Raw Data'!$B$6:$BE$43,'RevPAR Raw Data'!AP$1,FALSE)</f>
        <v>52.261873025313101</v>
      </c>
      <c r="BC32" s="52">
        <f>VLOOKUP($A32,'RevPAR Raw Data'!$B$6:$BE$43,'RevPAR Raw Data'!AR$1,FALSE)</f>
        <v>49.767757132391097</v>
      </c>
      <c r="BE32" s="129">
        <f>(VLOOKUP($A32,'RevPAR Raw Data'!$B$6:$BE$43,'RevPAR Raw Data'!AT$1,FALSE))/100</f>
        <v>8.4629255506571202E-3</v>
      </c>
      <c r="BF32" s="119">
        <f>(VLOOKUP($A32,'RevPAR Raw Data'!$B$6:$BE$43,'RevPAR Raw Data'!AU$1,FALSE))/100</f>
        <v>5.5873740504613904E-2</v>
      </c>
      <c r="BG32" s="119">
        <f>(VLOOKUP($A32,'RevPAR Raw Data'!$B$6:$BE$43,'RevPAR Raw Data'!AV$1,FALSE))/100</f>
        <v>6.1457669477869702E-2</v>
      </c>
      <c r="BH32" s="119">
        <f>(VLOOKUP($A32,'RevPAR Raw Data'!$B$6:$BE$43,'RevPAR Raw Data'!AW$1,FALSE))/100</f>
        <v>-3.8850177831569899E-3</v>
      </c>
      <c r="BI32" s="119">
        <f>(VLOOKUP($A32,'RevPAR Raw Data'!$B$6:$BE$43,'RevPAR Raw Data'!AX$1,FALSE))/100</f>
        <v>-1.9820627191761999E-2</v>
      </c>
      <c r="BJ32" s="130">
        <f>(VLOOKUP($A32,'RevPAR Raw Data'!$B$6:$BE$43,'RevPAR Raw Data'!AY$1,FALSE))/100</f>
        <v>2.1482056045638898E-2</v>
      </c>
      <c r="BK32" s="119">
        <f>(VLOOKUP($A32,'RevPAR Raw Data'!$B$6:$BE$43,'RevPAR Raw Data'!BA$1,FALSE))/100</f>
        <v>-5.1544183612299704E-2</v>
      </c>
      <c r="BL32" s="119">
        <f>(VLOOKUP($A32,'RevPAR Raw Data'!$B$6:$BE$43,'RevPAR Raw Data'!BB$1,FALSE))/100</f>
        <v>-0.10964008985547301</v>
      </c>
      <c r="BM32" s="130">
        <f>(VLOOKUP($A32,'RevPAR Raw Data'!$B$6:$BE$43,'RevPAR Raw Data'!BC$1,FALSE))/100</f>
        <v>-7.9448165554264094E-2</v>
      </c>
      <c r="BN32" s="131">
        <f>(VLOOKUP($A32,'RevPAR Raw Data'!$B$6:$BE$43,'RevPAR Raw Data'!BE$1,FALSE))/100</f>
        <v>-1.1054922607719599E-2</v>
      </c>
    </row>
    <row r="33" spans="1:66" x14ac:dyDescent="0.25">
      <c r="A33" s="59" t="s">
        <v>51</v>
      </c>
      <c r="B33" s="129">
        <f>(VLOOKUP($A33,'Occupancy Raw Data'!$B$8:$BE$45,'Occupancy Raw Data'!AG$3,FALSE))/100</f>
        <v>0.32638888888888801</v>
      </c>
      <c r="C33" s="119">
        <f>(VLOOKUP($A33,'Occupancy Raw Data'!$B$8:$BE$45,'Occupancy Raw Data'!AH$3,FALSE))/100</f>
        <v>0.37046887312844701</v>
      </c>
      <c r="D33" s="119">
        <f>(VLOOKUP($A33,'Occupancy Raw Data'!$B$8:$BE$45,'Occupancy Raw Data'!AI$3,FALSE))/100</f>
        <v>0.41100275807722603</v>
      </c>
      <c r="E33" s="119">
        <f>(VLOOKUP($A33,'Occupancy Raw Data'!$B$8:$BE$45,'Occupancy Raw Data'!AJ$3,FALSE))/100</f>
        <v>0.42607368006304097</v>
      </c>
      <c r="F33" s="119">
        <f>(VLOOKUP($A33,'Occupancy Raw Data'!$B$8:$BE$45,'Occupancy Raw Data'!AK$3,FALSE))/100</f>
        <v>0.399527186761229</v>
      </c>
      <c r="G33" s="130">
        <f>(VLOOKUP($A33,'Occupancy Raw Data'!$B$8:$BE$45,'Occupancy Raw Data'!AL$3,FALSE))/100</f>
        <v>0.38669227738376599</v>
      </c>
      <c r="H33" s="119">
        <f>(VLOOKUP($A33,'Occupancy Raw Data'!$B$8:$BE$45,'Occupancy Raw Data'!AN$3,FALSE))/100</f>
        <v>0.45074862096138602</v>
      </c>
      <c r="I33" s="119">
        <f>(VLOOKUP($A33,'Occupancy Raw Data'!$B$8:$BE$45,'Occupancy Raw Data'!AO$3,FALSE))/100</f>
        <v>0.41425334909377398</v>
      </c>
      <c r="J33" s="130">
        <f>(VLOOKUP($A33,'Occupancy Raw Data'!$B$8:$BE$45,'Occupancy Raw Data'!AP$3,FALSE))/100</f>
        <v>0.43250098502758</v>
      </c>
      <c r="K33" s="131">
        <f>(VLOOKUP($A33,'Occupancy Raw Data'!$B$8:$BE$45,'Occupancy Raw Data'!AR$3,FALSE))/100</f>
        <v>0.39978047956771301</v>
      </c>
      <c r="M33" s="118">
        <f>(VLOOKUP($A33,'Occupancy Raw Data'!$B$8:$BE$45,'Occupancy Raw Data'!AT$3,FALSE))/100</f>
        <v>4.1366131091545195E-2</v>
      </c>
      <c r="N33" s="115">
        <f>(VLOOKUP($A33,'Occupancy Raw Data'!$B$8:$BE$45,'Occupancy Raw Data'!AU$3,FALSE))/100</f>
        <v>-7.0676462808141494E-2</v>
      </c>
      <c r="O33" s="115">
        <f>(VLOOKUP($A33,'Occupancy Raw Data'!$B$8:$BE$45,'Occupancy Raw Data'!AV$3,FALSE))/100</f>
        <v>2.11782646939099E-2</v>
      </c>
      <c r="P33" s="115">
        <f>(VLOOKUP($A33,'Occupancy Raw Data'!$B$8:$BE$45,'Occupancy Raw Data'!AW$3,FALSE))/100</f>
        <v>-2.5830897257209599E-2</v>
      </c>
      <c r="Q33" s="115">
        <f>(VLOOKUP($A33,'Occupancy Raw Data'!$B$8:$BE$45,'Occupancy Raw Data'!AX$3,FALSE))/100</f>
        <v>-5.9366671847254401E-2</v>
      </c>
      <c r="R33" s="116">
        <f>(VLOOKUP($A33,'Occupancy Raw Data'!$B$8:$BE$45,'Occupancy Raw Data'!AY$3,FALSE))/100</f>
        <v>-2.1854559704581802E-2</v>
      </c>
      <c r="S33" s="115">
        <f>(VLOOKUP($A33,'Occupancy Raw Data'!$B$8:$BE$45,'Occupancy Raw Data'!BA$3,FALSE))/100</f>
        <v>3.33217242628342E-3</v>
      </c>
      <c r="T33" s="115">
        <f>(VLOOKUP($A33,'Occupancy Raw Data'!$B$8:$BE$45,'Occupancy Raw Data'!BB$3,FALSE))/100</f>
        <v>-5.6790564044206404E-2</v>
      </c>
      <c r="U33" s="116">
        <f>(VLOOKUP($A33,'Occupancy Raw Data'!$B$8:$BE$45,'Occupancy Raw Data'!BC$3,FALSE))/100</f>
        <v>-2.6388938153232198E-2</v>
      </c>
      <c r="V33" s="117">
        <f>(VLOOKUP($A33,'Occupancy Raw Data'!$B$8:$BE$45,'Occupancy Raw Data'!BE$3,FALSE))/100</f>
        <v>-2.32606345157369E-2</v>
      </c>
      <c r="X33" s="49">
        <f>VLOOKUP($A33,'ADR Raw Data'!$B$6:$BE$43,'ADR Raw Data'!AG$1,FALSE)</f>
        <v>87.812734268899902</v>
      </c>
      <c r="Y33" s="50">
        <f>VLOOKUP($A33,'ADR Raw Data'!$B$6:$BE$43,'ADR Raw Data'!AH$1,FALSE)</f>
        <v>89.901869183727698</v>
      </c>
      <c r="Z33" s="50">
        <f>VLOOKUP($A33,'ADR Raw Data'!$B$6:$BE$43,'ADR Raw Data'!AI$1,FALSE)</f>
        <v>91.693484721390007</v>
      </c>
      <c r="AA33" s="50">
        <f>VLOOKUP($A33,'ADR Raw Data'!$B$6:$BE$43,'ADR Raw Data'!AJ$1,FALSE)</f>
        <v>91.897891573228506</v>
      </c>
      <c r="AB33" s="50">
        <f>VLOOKUP($A33,'ADR Raw Data'!$B$6:$BE$43,'ADR Raw Data'!AK$1,FALSE)</f>
        <v>91.456950197238598</v>
      </c>
      <c r="AC33" s="51">
        <f>VLOOKUP($A33,'ADR Raw Data'!$B$6:$BE$43,'ADR Raw Data'!AL$1,FALSE)</f>
        <v>90.691250477621793</v>
      </c>
      <c r="AD33" s="50">
        <f>VLOOKUP($A33,'ADR Raw Data'!$B$6:$BE$43,'ADR Raw Data'!AN$1,FALSE)</f>
        <v>103.323876748251</v>
      </c>
      <c r="AE33" s="50">
        <f>VLOOKUP($A33,'ADR Raw Data'!$B$6:$BE$43,'ADR Raw Data'!AO$1,FALSE)</f>
        <v>103.794309832362</v>
      </c>
      <c r="AF33" s="51">
        <f>VLOOKUP($A33,'ADR Raw Data'!$B$6:$BE$43,'ADR Raw Data'!AP$1,FALSE)</f>
        <v>103.54916927631901</v>
      </c>
      <c r="AG33" s="52">
        <f>VLOOKUP($A33,'ADR Raw Data'!$B$6:$BE$43,'ADR Raw Data'!AR$1,FALSE)</f>
        <v>94.665619148187204</v>
      </c>
      <c r="AI33" s="118">
        <f>(VLOOKUP($A33,'ADR Raw Data'!$B$6:$BE$43,'ADR Raw Data'!AT$1,FALSE))/100</f>
        <v>1.1388640462367901E-2</v>
      </c>
      <c r="AJ33" s="115">
        <f>(VLOOKUP($A33,'ADR Raw Data'!$B$6:$BE$43,'ADR Raw Data'!AU$1,FALSE))/100</f>
        <v>3.3206281937929696E-2</v>
      </c>
      <c r="AK33" s="115">
        <f>(VLOOKUP($A33,'ADR Raw Data'!$B$6:$BE$43,'ADR Raw Data'!AV$1,FALSE))/100</f>
        <v>3.8255517190912303E-2</v>
      </c>
      <c r="AL33" s="115">
        <f>(VLOOKUP($A33,'ADR Raw Data'!$B$6:$BE$43,'ADR Raw Data'!AW$1,FALSE))/100</f>
        <v>1.2591166056693099E-2</v>
      </c>
      <c r="AM33" s="115">
        <f>(VLOOKUP($A33,'ADR Raw Data'!$B$6:$BE$43,'ADR Raw Data'!AX$1,FALSE))/100</f>
        <v>-1.8078849211321298E-2</v>
      </c>
      <c r="AN33" s="116">
        <f>(VLOOKUP($A33,'ADR Raw Data'!$B$6:$BE$43,'ADR Raw Data'!AY$1,FALSE))/100</f>
        <v>1.4525409888658102E-2</v>
      </c>
      <c r="AO33" s="115">
        <f>(VLOOKUP($A33,'ADR Raw Data'!$B$6:$BE$43,'ADR Raw Data'!BA$1,FALSE))/100</f>
        <v>-1.69604223285643E-2</v>
      </c>
      <c r="AP33" s="115">
        <f>(VLOOKUP($A33,'ADR Raw Data'!$B$6:$BE$43,'ADR Raw Data'!BB$1,FALSE))/100</f>
        <v>1.15266759394295E-3</v>
      </c>
      <c r="AQ33" s="116">
        <f>(VLOOKUP($A33,'ADR Raw Data'!$B$6:$BE$43,'ADR Raw Data'!BC$1,FALSE))/100</f>
        <v>-8.13803577107205E-3</v>
      </c>
      <c r="AR33" s="117">
        <f>(VLOOKUP($A33,'ADR Raw Data'!$B$6:$BE$43,'ADR Raw Data'!BE$1,FALSE))/100</f>
        <v>6.5882428232237403E-3</v>
      </c>
      <c r="AT33" s="49">
        <f>VLOOKUP($A33,'RevPAR Raw Data'!$B$6:$BE$43,'RevPAR Raw Data'!AG$1,FALSE)</f>
        <v>28.6611007683215</v>
      </c>
      <c r="AU33" s="50">
        <f>VLOOKUP($A33,'RevPAR Raw Data'!$B$6:$BE$43,'RevPAR Raw Data'!AH$1,FALSE)</f>
        <v>33.305844168636703</v>
      </c>
      <c r="AV33" s="50">
        <f>VLOOKUP($A33,'RevPAR Raw Data'!$B$6:$BE$43,'RevPAR Raw Data'!AI$1,FALSE)</f>
        <v>37.686275118203298</v>
      </c>
      <c r="AW33" s="50">
        <f>VLOOKUP($A33,'RevPAR Raw Data'!$B$6:$BE$43,'RevPAR Raw Data'!AJ$1,FALSE)</f>
        <v>39.155272852639797</v>
      </c>
      <c r="AX33" s="50">
        <f>VLOOKUP($A33,'RevPAR Raw Data'!$B$6:$BE$43,'RevPAR Raw Data'!AK$1,FALSE)</f>
        <v>36.539538022064598</v>
      </c>
      <c r="AY33" s="51">
        <f>VLOOKUP($A33,'RevPAR Raw Data'!$B$6:$BE$43,'RevPAR Raw Data'!AL$1,FALSE)</f>
        <v>35.0696061859732</v>
      </c>
      <c r="AZ33" s="50">
        <f>VLOOKUP($A33,'RevPAR Raw Data'!$B$6:$BE$43,'RevPAR Raw Data'!AN$1,FALSE)</f>
        <v>46.5730949566587</v>
      </c>
      <c r="BA33" s="50">
        <f>VLOOKUP($A33,'RevPAR Raw Data'!$B$6:$BE$43,'RevPAR Raw Data'!AO$1,FALSE)</f>
        <v>42.997140464932997</v>
      </c>
      <c r="BB33" s="51">
        <f>VLOOKUP($A33,'RevPAR Raw Data'!$B$6:$BE$43,'RevPAR Raw Data'!AP$1,FALSE)</f>
        <v>44.785117710795902</v>
      </c>
      <c r="BC33" s="52">
        <f>VLOOKUP($A33,'RevPAR Raw Data'!$B$6:$BE$43,'RevPAR Raw Data'!AR$1,FALSE)</f>
        <v>37.845466621636803</v>
      </c>
      <c r="BE33" s="129">
        <f>(VLOOKUP($A33,'RevPAR Raw Data'!$B$6:$BE$43,'RevPAR Raw Data'!AT$1,FALSE))/100</f>
        <v>5.3225875548233902E-2</v>
      </c>
      <c r="BF33" s="119">
        <f>(VLOOKUP($A33,'RevPAR Raw Data'!$B$6:$BE$43,'RevPAR Raw Data'!AU$1,FALSE))/100</f>
        <v>-3.98170834205945E-2</v>
      </c>
      <c r="BG33" s="119">
        <f>(VLOOKUP($A33,'RevPAR Raw Data'!$B$6:$BE$43,'RevPAR Raw Data'!AV$1,FALSE))/100</f>
        <v>6.0243967353893799E-2</v>
      </c>
      <c r="BH33" s="119">
        <f>(VLOOKUP($A33,'RevPAR Raw Data'!$B$6:$BE$43,'RevPAR Raw Data'!AW$1,FALSE))/100</f>
        <v>-1.35649723172753E-2</v>
      </c>
      <c r="BI33" s="119">
        <f>(VLOOKUP($A33,'RevPAR Raw Data'!$B$6:$BE$43,'RevPAR Raw Data'!AX$1,FALSE))/100</f>
        <v>-7.6372239950071197E-2</v>
      </c>
      <c r="BJ33" s="130">
        <f>(VLOOKUP($A33,'RevPAR Raw Data'!$B$6:$BE$43,'RevPAR Raw Data'!AY$1,FALSE))/100</f>
        <v>-7.6465962535689101E-3</v>
      </c>
      <c r="BK33" s="119">
        <f>(VLOOKUP($A33,'RevPAR Raw Data'!$B$6:$BE$43,'RevPAR Raw Data'!BA$1,FALSE))/100</f>
        <v>-1.3684764953902201E-2</v>
      </c>
      <c r="BL33" s="119">
        <f>(VLOOKUP($A33,'RevPAR Raw Data'!$B$6:$BE$43,'RevPAR Raw Data'!BB$1,FALSE))/100</f>
        <v>-5.5703357093078901E-2</v>
      </c>
      <c r="BM33" s="130">
        <f>(VLOOKUP($A33,'RevPAR Raw Data'!$B$6:$BE$43,'RevPAR Raw Data'!BC$1,FALSE))/100</f>
        <v>-3.4312219801652596E-2</v>
      </c>
      <c r="BN33" s="131">
        <f>(VLOOKUP($A33,'RevPAR Raw Data'!$B$6:$BE$43,'RevPAR Raw Data'!BE$1,FALSE))/100</f>
        <v>-1.6825638400925099E-2</v>
      </c>
    </row>
    <row r="34" spans="1:66" x14ac:dyDescent="0.25">
      <c r="A34" s="59" t="s">
        <v>50</v>
      </c>
      <c r="B34" s="129">
        <f>(VLOOKUP($A34,'Occupancy Raw Data'!$B$8:$BE$45,'Occupancy Raw Data'!AG$3,FALSE))/100</f>
        <v>0.38268782499551696</v>
      </c>
      <c r="C34" s="119">
        <f>(VLOOKUP($A34,'Occupancy Raw Data'!$B$8:$BE$45,'Occupancy Raw Data'!AH$3,FALSE))/100</f>
        <v>0.41240810471579697</v>
      </c>
      <c r="D34" s="119">
        <f>(VLOOKUP($A34,'Occupancy Raw Data'!$B$8:$BE$45,'Occupancy Raw Data'!AI$3,FALSE))/100</f>
        <v>0.42227003765465299</v>
      </c>
      <c r="E34" s="119">
        <f>(VLOOKUP($A34,'Occupancy Raw Data'!$B$8:$BE$45,'Occupancy Raw Data'!AJ$3,FALSE))/100</f>
        <v>0.42643894566971396</v>
      </c>
      <c r="F34" s="119">
        <f>(VLOOKUP($A34,'Occupancy Raw Data'!$B$8:$BE$45,'Occupancy Raw Data'!AK$3,FALSE))/100</f>
        <v>0.41361843284920197</v>
      </c>
      <c r="G34" s="130">
        <f>(VLOOKUP($A34,'Occupancy Raw Data'!$B$8:$BE$45,'Occupancy Raw Data'!AL$3,FALSE))/100</f>
        <v>0.41148466917697596</v>
      </c>
      <c r="H34" s="119">
        <f>(VLOOKUP($A34,'Occupancy Raw Data'!$B$8:$BE$45,'Occupancy Raw Data'!AN$3,FALSE))/100</f>
        <v>0.48287609826071298</v>
      </c>
      <c r="I34" s="119">
        <f>(VLOOKUP($A34,'Occupancy Raw Data'!$B$8:$BE$45,'Occupancy Raw Data'!AO$3,FALSE))/100</f>
        <v>0.52120315581854004</v>
      </c>
      <c r="J34" s="130">
        <f>(VLOOKUP($A34,'Occupancy Raw Data'!$B$8:$BE$45,'Occupancy Raw Data'!AP$3,FALSE))/100</f>
        <v>0.50203962703962701</v>
      </c>
      <c r="K34" s="131">
        <f>(VLOOKUP($A34,'Occupancy Raw Data'!$B$8:$BE$45,'Occupancy Raw Data'!AR$3,FALSE))/100</f>
        <v>0.43735751428059105</v>
      </c>
      <c r="M34" s="118">
        <f>(VLOOKUP($A34,'Occupancy Raw Data'!$B$8:$BE$45,'Occupancy Raw Data'!AT$3,FALSE))/100</f>
        <v>0.252596286129463</v>
      </c>
      <c r="N34" s="115">
        <f>(VLOOKUP($A34,'Occupancy Raw Data'!$B$8:$BE$45,'Occupancy Raw Data'!AU$3,FALSE))/100</f>
        <v>9.5758457662608501E-2</v>
      </c>
      <c r="O34" s="115">
        <f>(VLOOKUP($A34,'Occupancy Raw Data'!$B$8:$BE$45,'Occupancy Raw Data'!AV$3,FALSE))/100</f>
        <v>9.5975540002183696E-2</v>
      </c>
      <c r="P34" s="115">
        <f>(VLOOKUP($A34,'Occupancy Raw Data'!$B$8:$BE$45,'Occupancy Raw Data'!AW$3,FALSE))/100</f>
        <v>7.7451675553437807E-2</v>
      </c>
      <c r="Q34" s="115">
        <f>(VLOOKUP($A34,'Occupancy Raw Data'!$B$8:$BE$45,'Occupancy Raw Data'!AX$3,FALSE))/100</f>
        <v>7.6025554425712294E-2</v>
      </c>
      <c r="R34" s="116">
        <f>(VLOOKUP($A34,'Occupancy Raw Data'!$B$8:$BE$45,'Occupancy Raw Data'!AY$3,FALSE))/100</f>
        <v>0.113713482212664</v>
      </c>
      <c r="S34" s="115">
        <f>(VLOOKUP($A34,'Occupancy Raw Data'!$B$8:$BE$45,'Occupancy Raw Data'!BA$3,FALSE))/100</f>
        <v>0.10013659493399199</v>
      </c>
      <c r="T34" s="115">
        <f>(VLOOKUP($A34,'Occupancy Raw Data'!$B$8:$BE$45,'Occupancy Raw Data'!BB$3,FALSE))/100</f>
        <v>2.46698734685225E-2</v>
      </c>
      <c r="U34" s="116">
        <f>(VLOOKUP($A34,'Occupancy Raw Data'!$B$8:$BE$45,'Occupancy Raw Data'!BC$3,FALSE))/100</f>
        <v>5.96264902734071E-2</v>
      </c>
      <c r="V34" s="117">
        <f>(VLOOKUP($A34,'Occupancy Raw Data'!$B$8:$BE$45,'Occupancy Raw Data'!BE$3,FALSE))/100</f>
        <v>9.5376128791700002E-2</v>
      </c>
      <c r="X34" s="49">
        <f>VLOOKUP($A34,'ADR Raw Data'!$B$6:$BE$43,'ADR Raw Data'!AG$1,FALSE)</f>
        <v>94.188969192924901</v>
      </c>
      <c r="Y34" s="50">
        <f>VLOOKUP($A34,'ADR Raw Data'!$B$6:$BE$43,'ADR Raw Data'!AH$1,FALSE)</f>
        <v>89.610377173912994</v>
      </c>
      <c r="Z34" s="50">
        <f>VLOOKUP($A34,'ADR Raw Data'!$B$6:$BE$43,'ADR Raw Data'!AI$1,FALSE)</f>
        <v>88.076450106157097</v>
      </c>
      <c r="AA34" s="50">
        <f>VLOOKUP($A34,'ADR Raw Data'!$B$6:$BE$43,'ADR Raw Data'!AJ$1,FALSE)</f>
        <v>88.066643540418298</v>
      </c>
      <c r="AB34" s="50">
        <f>VLOOKUP($A34,'ADR Raw Data'!$B$6:$BE$43,'ADR Raw Data'!AK$1,FALSE)</f>
        <v>88.648217188685294</v>
      </c>
      <c r="AC34" s="51">
        <f>VLOOKUP($A34,'ADR Raw Data'!$B$6:$BE$43,'ADR Raw Data'!AL$1,FALSE)</f>
        <v>89.633787393511497</v>
      </c>
      <c r="AD34" s="50">
        <f>VLOOKUP($A34,'ADR Raw Data'!$B$6:$BE$43,'ADR Raw Data'!AN$1,FALSE)</f>
        <v>102.45699591533599</v>
      </c>
      <c r="AE34" s="50">
        <f>VLOOKUP($A34,'ADR Raw Data'!$B$6:$BE$43,'ADR Raw Data'!AO$1,FALSE)</f>
        <v>107.227688139674</v>
      </c>
      <c r="AF34" s="51">
        <f>VLOOKUP($A34,'ADR Raw Data'!$B$6:$BE$43,'ADR Raw Data'!AP$1,FALSE)</f>
        <v>104.933393901513</v>
      </c>
      <c r="AG34" s="52">
        <f>VLOOKUP($A34,'ADR Raw Data'!$B$6:$BE$43,'ADR Raw Data'!AR$1,FALSE)</f>
        <v>94.651590576314803</v>
      </c>
      <c r="AI34" s="118">
        <f>(VLOOKUP($A34,'ADR Raw Data'!$B$6:$BE$43,'ADR Raw Data'!AT$1,FALSE))/100</f>
        <v>6.8043046022477002E-3</v>
      </c>
      <c r="AJ34" s="115">
        <f>(VLOOKUP($A34,'ADR Raw Data'!$B$6:$BE$43,'ADR Raw Data'!AU$1,FALSE))/100</f>
        <v>1.0986641936430902E-2</v>
      </c>
      <c r="AK34" s="115">
        <f>(VLOOKUP($A34,'ADR Raw Data'!$B$6:$BE$43,'ADR Raw Data'!AV$1,FALSE))/100</f>
        <v>-2.5695484308945301E-2</v>
      </c>
      <c r="AL34" s="115">
        <f>(VLOOKUP($A34,'ADR Raw Data'!$B$6:$BE$43,'ADR Raw Data'!AW$1,FALSE))/100</f>
        <v>-2.30551394136819E-2</v>
      </c>
      <c r="AM34" s="115">
        <f>(VLOOKUP($A34,'ADR Raw Data'!$B$6:$BE$43,'ADR Raw Data'!AX$1,FALSE))/100</f>
        <v>-1.03617180578713E-2</v>
      </c>
      <c r="AN34" s="116">
        <f>(VLOOKUP($A34,'ADR Raw Data'!$B$6:$BE$43,'ADR Raw Data'!AY$1,FALSE))/100</f>
        <v>-7.7723377210311096E-3</v>
      </c>
      <c r="AO34" s="115">
        <f>(VLOOKUP($A34,'ADR Raw Data'!$B$6:$BE$43,'ADR Raw Data'!BA$1,FALSE))/100</f>
        <v>-1.1150715935716199E-2</v>
      </c>
      <c r="AP34" s="115">
        <f>(VLOOKUP($A34,'ADR Raw Data'!$B$6:$BE$43,'ADR Raw Data'!BB$1,FALSE))/100</f>
        <v>1.7648747677698E-3</v>
      </c>
      <c r="AQ34" s="116">
        <f>(VLOOKUP($A34,'ADR Raw Data'!$B$6:$BE$43,'ADR Raw Data'!BC$1,FALSE))/100</f>
        <v>-4.9145001752813004E-3</v>
      </c>
      <c r="AR34" s="117">
        <f>(VLOOKUP($A34,'ADR Raw Data'!$B$6:$BE$43,'ADR Raw Data'!BE$1,FALSE))/100</f>
        <v>-8.4754315086837187E-3</v>
      </c>
      <c r="AT34" s="49">
        <f>VLOOKUP($A34,'RevPAR Raw Data'!$B$6:$BE$43,'RevPAR Raw Data'!AG$1,FALSE)</f>
        <v>36.044971759010203</v>
      </c>
      <c r="AU34" s="50">
        <f>VLOOKUP($A34,'RevPAR Raw Data'!$B$6:$BE$43,'RevPAR Raw Data'!AH$1,FALSE)</f>
        <v>36.956045813161097</v>
      </c>
      <c r="AV34" s="50">
        <f>VLOOKUP($A34,'RevPAR Raw Data'!$B$6:$BE$43,'RevPAR Raw Data'!AI$1,FALSE)</f>
        <v>37.192045902815103</v>
      </c>
      <c r="AW34" s="50">
        <f>VLOOKUP($A34,'RevPAR Raw Data'!$B$6:$BE$43,'RevPAR Raw Data'!AJ$1,FALSE)</f>
        <v>37.555046620046603</v>
      </c>
      <c r="AX34" s="50">
        <f>VLOOKUP($A34,'RevPAR Raw Data'!$B$6:$BE$43,'RevPAR Raw Data'!AK$1,FALSE)</f>
        <v>36.666536668459699</v>
      </c>
      <c r="AY34" s="51">
        <f>VLOOKUP($A34,'RevPAR Raw Data'!$B$6:$BE$43,'RevPAR Raw Data'!AL$1,FALSE)</f>
        <v>36.882929352698497</v>
      </c>
      <c r="AZ34" s="50">
        <f>VLOOKUP($A34,'RevPAR Raw Data'!$B$6:$BE$43,'RevPAR Raw Data'!AN$1,FALSE)</f>
        <v>49.474034427111299</v>
      </c>
      <c r="BA34" s="50">
        <f>VLOOKUP($A34,'RevPAR Raw Data'!$B$6:$BE$43,'RevPAR Raw Data'!AO$1,FALSE)</f>
        <v>55.887409449524803</v>
      </c>
      <c r="BB34" s="51">
        <f>VLOOKUP($A34,'RevPAR Raw Data'!$B$6:$BE$43,'RevPAR Raw Data'!AP$1,FALSE)</f>
        <v>52.680721938318001</v>
      </c>
      <c r="BC34" s="52">
        <f>VLOOKUP($A34,'RevPAR Raw Data'!$B$6:$BE$43,'RevPAR Raw Data'!AR$1,FALSE)</f>
        <v>41.396584377161297</v>
      </c>
      <c r="BE34" s="129">
        <f>(VLOOKUP($A34,'RevPAR Raw Data'!$B$6:$BE$43,'RevPAR Raw Data'!AT$1,FALSE))/100</f>
        <v>0.26111933280393201</v>
      </c>
      <c r="BF34" s="119">
        <f>(VLOOKUP($A34,'RevPAR Raw Data'!$B$6:$BE$43,'RevPAR Raw Data'!AU$1,FALSE))/100</f>
        <v>0.10779716348576301</v>
      </c>
      <c r="BG34" s="119">
        <f>(VLOOKUP($A34,'RevPAR Raw Data'!$B$6:$BE$43,'RevPAR Raw Data'!AV$1,FALSE))/100</f>
        <v>6.7813917711069691E-2</v>
      </c>
      <c r="BH34" s="119">
        <f>(VLOOKUP($A34,'RevPAR Raw Data'!$B$6:$BE$43,'RevPAR Raw Data'!AW$1,FALSE))/100</f>
        <v>5.2610876962048102E-2</v>
      </c>
      <c r="BI34" s="119">
        <f>(VLOOKUP($A34,'RevPAR Raw Data'!$B$6:$BE$43,'RevPAR Raw Data'!AX$1,FALSE))/100</f>
        <v>6.4876081007688408E-2</v>
      </c>
      <c r="BJ34" s="130">
        <f>(VLOOKUP($A34,'RevPAR Raw Data'!$B$6:$BE$43,'RevPAR Raw Data'!AY$1,FALSE))/100</f>
        <v>0.105057324904441</v>
      </c>
      <c r="BK34" s="119">
        <f>(VLOOKUP($A34,'RevPAR Raw Data'!$B$6:$BE$43,'RevPAR Raw Data'!BA$1,FALSE))/100</f>
        <v>8.7869284273396991E-2</v>
      </c>
      <c r="BL34" s="119">
        <f>(VLOOKUP($A34,'RevPAR Raw Data'!$B$6:$BE$43,'RevPAR Raw Data'!BB$1,FALSE))/100</f>
        <v>2.6478287473501002E-2</v>
      </c>
      <c r="BM34" s="130">
        <f>(VLOOKUP($A34,'RevPAR Raw Data'!$B$6:$BE$43,'RevPAR Raw Data'!BC$1,FALSE))/100</f>
        <v>5.4418955701225701E-2</v>
      </c>
      <c r="BN34" s="131">
        <f>(VLOOKUP($A34,'RevPAR Raw Data'!$B$6:$BE$43,'RevPAR Raw Data'!BE$1,FALSE))/100</f>
        <v>8.6092343435878807E-2</v>
      </c>
    </row>
    <row r="35" spans="1:66" x14ac:dyDescent="0.25">
      <c r="A35" s="59" t="s">
        <v>47</v>
      </c>
      <c r="B35" s="129">
        <f>(VLOOKUP($A35,'Occupancy Raw Data'!$B$8:$BE$45,'Occupancy Raw Data'!AG$3,FALSE))/100</f>
        <v>0.37993271503909803</v>
      </c>
      <c r="C35" s="119">
        <f>(VLOOKUP($A35,'Occupancy Raw Data'!$B$8:$BE$45,'Occupancy Raw Data'!AH$3,FALSE))/100</f>
        <v>0.48813420621931203</v>
      </c>
      <c r="D35" s="119">
        <f>(VLOOKUP($A35,'Occupancy Raw Data'!$B$8:$BE$45,'Occupancy Raw Data'!AI$3,FALSE))/100</f>
        <v>0.54450809238043196</v>
      </c>
      <c r="E35" s="119">
        <f>(VLOOKUP($A35,'Occupancy Raw Data'!$B$8:$BE$45,'Occupancy Raw Data'!AJ$3,FALSE))/100</f>
        <v>0.553009638116021</v>
      </c>
      <c r="F35" s="119">
        <f>(VLOOKUP($A35,'Occupancy Raw Data'!$B$8:$BE$45,'Occupancy Raw Data'!AK$3,FALSE))/100</f>
        <v>0.50300054555373697</v>
      </c>
      <c r="G35" s="130">
        <f>(VLOOKUP($A35,'Occupancy Raw Data'!$B$8:$BE$45,'Occupancy Raw Data'!AL$3,FALSE))/100</f>
        <v>0.49371703946171996</v>
      </c>
      <c r="H35" s="119">
        <f>(VLOOKUP($A35,'Occupancy Raw Data'!$B$8:$BE$45,'Occupancy Raw Data'!AN$3,FALSE))/100</f>
        <v>0.50090925622840499</v>
      </c>
      <c r="I35" s="119">
        <f>(VLOOKUP($A35,'Occupancy Raw Data'!$B$8:$BE$45,'Occupancy Raw Data'!AO$3,FALSE))/100</f>
        <v>0.48171916662900499</v>
      </c>
      <c r="J35" s="130">
        <f>(VLOOKUP($A35,'Occupancy Raw Data'!$B$8:$BE$45,'Occupancy Raw Data'!AP$3,FALSE))/100</f>
        <v>0.49128572399882103</v>
      </c>
      <c r="K35" s="131">
        <f>(VLOOKUP($A35,'Occupancy Raw Data'!$B$8:$BE$45,'Occupancy Raw Data'!AR$3,FALSE))/100</f>
        <v>0.49302090160477002</v>
      </c>
      <c r="M35" s="118">
        <f>(VLOOKUP($A35,'Occupancy Raw Data'!$B$8:$BE$45,'Occupancy Raw Data'!AT$3,FALSE))/100</f>
        <v>1.17773389628153E-2</v>
      </c>
      <c r="N35" s="115">
        <f>(VLOOKUP($A35,'Occupancy Raw Data'!$B$8:$BE$45,'Occupancy Raw Data'!AU$3,FALSE))/100</f>
        <v>-6.27684133860201E-2</v>
      </c>
      <c r="O35" s="115">
        <f>(VLOOKUP($A35,'Occupancy Raw Data'!$B$8:$BE$45,'Occupancy Raw Data'!AV$3,FALSE))/100</f>
        <v>-1.10694573564037E-2</v>
      </c>
      <c r="P35" s="115">
        <f>(VLOOKUP($A35,'Occupancy Raw Data'!$B$8:$BE$45,'Occupancy Raw Data'!AW$3,FALSE))/100</f>
        <v>-1.2433711771604801E-2</v>
      </c>
      <c r="Q35" s="115">
        <f>(VLOOKUP($A35,'Occupancy Raw Data'!$B$8:$BE$45,'Occupancy Raw Data'!AX$3,FALSE))/100</f>
        <v>-5.4850375359707607E-3</v>
      </c>
      <c r="R35" s="116">
        <f>(VLOOKUP($A35,'Occupancy Raw Data'!$B$8:$BE$45,'Occupancy Raw Data'!AY$3,FALSE))/100</f>
        <v>-1.7556181283229201E-2</v>
      </c>
      <c r="S35" s="115">
        <f>(VLOOKUP($A35,'Occupancy Raw Data'!$B$8:$BE$45,'Occupancy Raw Data'!BA$3,FALSE))/100</f>
        <v>-2.2301013496838704E-2</v>
      </c>
      <c r="T35" s="115">
        <f>(VLOOKUP($A35,'Occupancy Raw Data'!$B$8:$BE$45,'Occupancy Raw Data'!BB$3,FALSE))/100</f>
        <v>-4.8083523749183003E-2</v>
      </c>
      <c r="U35" s="116">
        <f>(VLOOKUP($A35,'Occupancy Raw Data'!$B$8:$BE$45,'Occupancy Raw Data'!BC$3,FALSE))/100</f>
        <v>-3.5168682482445097E-2</v>
      </c>
      <c r="V35" s="117">
        <f>(VLOOKUP($A35,'Occupancy Raw Data'!$B$8:$BE$45,'Occupancy Raw Data'!BE$3,FALSE))/100</f>
        <v>-2.26470428816033E-2</v>
      </c>
      <c r="X35" s="49">
        <f>VLOOKUP($A35,'ADR Raw Data'!$B$6:$BE$43,'ADR Raw Data'!AG$1,FALSE)</f>
        <v>89.676606437716799</v>
      </c>
      <c r="Y35" s="50">
        <f>VLOOKUP($A35,'ADR Raw Data'!$B$6:$BE$43,'ADR Raw Data'!AH$1,FALSE)</f>
        <v>97.755660799105797</v>
      </c>
      <c r="Z35" s="50">
        <f>VLOOKUP($A35,'ADR Raw Data'!$B$6:$BE$43,'ADR Raw Data'!AI$1,FALSE)</f>
        <v>102.407570343157</v>
      </c>
      <c r="AA35" s="50">
        <f>VLOOKUP($A35,'ADR Raw Data'!$B$6:$BE$43,'ADR Raw Data'!AJ$1,FALSE)</f>
        <v>100.643128904965</v>
      </c>
      <c r="AB35" s="50">
        <f>VLOOKUP($A35,'ADR Raw Data'!$B$6:$BE$43,'ADR Raw Data'!AK$1,FALSE)</f>
        <v>93.996508496023097</v>
      </c>
      <c r="AC35" s="51">
        <f>VLOOKUP($A35,'ADR Raw Data'!$B$6:$BE$43,'ADR Raw Data'!AL$1,FALSE)</f>
        <v>97.419211956021201</v>
      </c>
      <c r="AD35" s="50">
        <f>VLOOKUP($A35,'ADR Raw Data'!$B$6:$BE$43,'ADR Raw Data'!AN$1,FALSE)</f>
        <v>98.651591032855293</v>
      </c>
      <c r="AE35" s="50">
        <f>VLOOKUP($A35,'ADR Raw Data'!$B$6:$BE$43,'ADR Raw Data'!AO$1,FALSE)</f>
        <v>100.154893517215</v>
      </c>
      <c r="AF35" s="51">
        <f>VLOOKUP($A35,'ADR Raw Data'!$B$6:$BE$43,'ADR Raw Data'!AP$1,FALSE)</f>
        <v>99.390793929049195</v>
      </c>
      <c r="AG35" s="52">
        <f>VLOOKUP($A35,'ADR Raw Data'!$B$6:$BE$43,'ADR Raw Data'!AR$1,FALSE)</f>
        <v>97.981731467831906</v>
      </c>
      <c r="AI35" s="118">
        <f>(VLOOKUP($A35,'ADR Raw Data'!$B$6:$BE$43,'ADR Raw Data'!AT$1,FALSE))/100</f>
        <v>4.6006185542893797E-2</v>
      </c>
      <c r="AJ35" s="115">
        <f>(VLOOKUP($A35,'ADR Raw Data'!$B$6:$BE$43,'ADR Raw Data'!AU$1,FALSE))/100</f>
        <v>3.3917018498195103E-2</v>
      </c>
      <c r="AK35" s="115">
        <f>(VLOOKUP($A35,'ADR Raw Data'!$B$6:$BE$43,'ADR Raw Data'!AV$1,FALSE))/100</f>
        <v>2.0245198805792102E-2</v>
      </c>
      <c r="AL35" s="115">
        <f>(VLOOKUP($A35,'ADR Raw Data'!$B$6:$BE$43,'ADR Raw Data'!AW$1,FALSE))/100</f>
        <v>1.6679967121602298E-2</v>
      </c>
      <c r="AM35" s="115">
        <f>(VLOOKUP($A35,'ADR Raw Data'!$B$6:$BE$43,'ADR Raw Data'!AX$1,FALSE))/100</f>
        <v>9.3178318732209092E-3</v>
      </c>
      <c r="AN35" s="116">
        <f>(VLOOKUP($A35,'ADR Raw Data'!$B$6:$BE$43,'ADR Raw Data'!AY$1,FALSE))/100</f>
        <v>2.3196016543526897E-2</v>
      </c>
      <c r="AO35" s="115">
        <f>(VLOOKUP($A35,'ADR Raw Data'!$B$6:$BE$43,'ADR Raw Data'!BA$1,FALSE))/100</f>
        <v>6.2135615260448199E-3</v>
      </c>
      <c r="AP35" s="115">
        <f>(VLOOKUP($A35,'ADR Raw Data'!$B$6:$BE$43,'ADR Raw Data'!BB$1,FALSE))/100</f>
        <v>1.1150256400381899E-2</v>
      </c>
      <c r="AQ35" s="116">
        <f>(VLOOKUP($A35,'ADR Raw Data'!$B$6:$BE$43,'ADR Raw Data'!BC$1,FALSE))/100</f>
        <v>8.6000400121555905E-3</v>
      </c>
      <c r="AR35" s="117">
        <f>(VLOOKUP($A35,'ADR Raw Data'!$B$6:$BE$43,'ADR Raw Data'!BE$1,FALSE))/100</f>
        <v>1.87961680403009E-2</v>
      </c>
      <c r="AT35" s="49">
        <f>VLOOKUP($A35,'RevPAR Raw Data'!$B$6:$BE$43,'RevPAR Raw Data'!AG$1,FALSE)</f>
        <v>34.071076559374397</v>
      </c>
      <c r="AU35" s="50">
        <f>VLOOKUP($A35,'RevPAR Raw Data'!$B$6:$BE$43,'RevPAR Raw Data'!AH$1,FALSE)</f>
        <v>47.717881887615903</v>
      </c>
      <c r="AV35" s="50">
        <f>VLOOKUP($A35,'RevPAR Raw Data'!$B$6:$BE$43,'RevPAR Raw Data'!AI$1,FALSE)</f>
        <v>55.7617507728677</v>
      </c>
      <c r="AW35" s="50">
        <f>VLOOKUP($A35,'RevPAR Raw Data'!$B$6:$BE$43,'RevPAR Raw Data'!AJ$1,FALSE)</f>
        <v>55.656620294599001</v>
      </c>
      <c r="AX35" s="50">
        <f>VLOOKUP($A35,'RevPAR Raw Data'!$B$6:$BE$43,'RevPAR Raw Data'!AK$1,FALSE)</f>
        <v>47.2802950536461</v>
      </c>
      <c r="AY35" s="51">
        <f>VLOOKUP($A35,'RevPAR Raw Data'!$B$6:$BE$43,'RevPAR Raw Data'!AL$1,FALSE)</f>
        <v>48.097524913620603</v>
      </c>
      <c r="AZ35" s="50">
        <f>VLOOKUP($A35,'RevPAR Raw Data'!$B$6:$BE$43,'RevPAR Raw Data'!AN$1,FALSE)</f>
        <v>49.4154950900163</v>
      </c>
      <c r="BA35" s="50">
        <f>VLOOKUP($A35,'RevPAR Raw Data'!$B$6:$BE$43,'RevPAR Raw Data'!AO$1,FALSE)</f>
        <v>48.246531838929798</v>
      </c>
      <c r="BB35" s="51">
        <f>VLOOKUP($A35,'RevPAR Raw Data'!$B$6:$BE$43,'RevPAR Raw Data'!AP$1,FALSE)</f>
        <v>48.829278154250602</v>
      </c>
      <c r="BC35" s="52">
        <f>VLOOKUP($A35,'RevPAR Raw Data'!$B$6:$BE$43,'RevPAR Raw Data'!AR$1,FALSE)</f>
        <v>48.307041589066998</v>
      </c>
      <c r="BE35" s="129">
        <f>(VLOOKUP($A35,'RevPAR Raw Data'!$B$6:$BE$43,'RevPAR Raw Data'!AT$1,FALSE))/100</f>
        <v>5.8325354947234002E-2</v>
      </c>
      <c r="BF35" s="119">
        <f>(VLOOKUP($A35,'RevPAR Raw Data'!$B$6:$BE$43,'RevPAR Raw Data'!AU$1,FALSE))/100</f>
        <v>-3.0980312325741003E-2</v>
      </c>
      <c r="BG35" s="119">
        <f>(VLOOKUP($A35,'RevPAR Raw Data'!$B$6:$BE$43,'RevPAR Raw Data'!AV$1,FALSE))/100</f>
        <v>8.9516380845357495E-3</v>
      </c>
      <c r="BH35" s="119">
        <f>(VLOOKUP($A35,'RevPAR Raw Data'!$B$6:$BE$43,'RevPAR Raw Data'!AW$1,FALSE))/100</f>
        <v>4.0388614464476301E-3</v>
      </c>
      <c r="BI35" s="119">
        <f>(VLOOKUP($A35,'RevPAR Raw Data'!$B$6:$BE$43,'RevPAR Raw Data'!AX$1,FALSE))/100</f>
        <v>3.7816856796716604E-3</v>
      </c>
      <c r="BJ35" s="130">
        <f>(VLOOKUP($A35,'RevPAR Raw Data'!$B$6:$BE$43,'RevPAR Raw Data'!AY$1,FALSE))/100</f>
        <v>5.2326017888107597E-3</v>
      </c>
      <c r="BK35" s="119">
        <f>(VLOOKUP($A35,'RevPAR Raw Data'!$B$6:$BE$43,'RevPAR Raw Data'!BA$1,FALSE))/100</f>
        <v>-1.6226020690249601E-2</v>
      </c>
      <c r="BL35" s="119">
        <f>(VLOOKUP($A35,'RevPAR Raw Data'!$B$6:$BE$43,'RevPAR Raw Data'!BB$1,FALSE))/100</f>
        <v>-3.7469410967238298E-2</v>
      </c>
      <c r="BM35" s="130">
        <f>(VLOOKUP($A35,'RevPAR Raw Data'!$B$6:$BE$43,'RevPAR Raw Data'!BC$1,FALSE))/100</f>
        <v>-2.6871094546813298E-2</v>
      </c>
      <c r="BN35" s="131">
        <f>(VLOOKUP($A35,'RevPAR Raw Data'!$B$6:$BE$43,'RevPAR Raw Data'!BE$1,FALSE))/100</f>
        <v>-4.2765524649209406E-3</v>
      </c>
    </row>
    <row r="36" spans="1:66" x14ac:dyDescent="0.25">
      <c r="A36" s="59" t="s">
        <v>48</v>
      </c>
      <c r="B36" s="129">
        <f>(VLOOKUP($A36,'Occupancy Raw Data'!$B$8:$BE$45,'Occupancy Raw Data'!AG$3,FALSE))/100</f>
        <v>0.41939508884008703</v>
      </c>
      <c r="C36" s="119">
        <f>(VLOOKUP($A36,'Occupancy Raw Data'!$B$8:$BE$45,'Occupancy Raw Data'!AH$3,FALSE))/100</f>
        <v>0.49411060091834602</v>
      </c>
      <c r="D36" s="119">
        <f>(VLOOKUP($A36,'Occupancy Raw Data'!$B$8:$BE$45,'Occupancy Raw Data'!AI$3,FALSE))/100</f>
        <v>0.511229786384507</v>
      </c>
      <c r="E36" s="119">
        <f>(VLOOKUP($A36,'Occupancy Raw Data'!$B$8:$BE$45,'Occupancy Raw Data'!AJ$3,FALSE))/100</f>
        <v>0.53947893791175805</v>
      </c>
      <c r="F36" s="119">
        <f>(VLOOKUP($A36,'Occupancy Raw Data'!$B$8:$BE$45,'Occupancy Raw Data'!AK$3,FALSE))/100</f>
        <v>0.490966260730684</v>
      </c>
      <c r="G36" s="130">
        <f>(VLOOKUP($A36,'Occupancy Raw Data'!$B$8:$BE$45,'Occupancy Raw Data'!AL$3,FALSE))/100</f>
        <v>0.49103613495707699</v>
      </c>
      <c r="H36" s="119">
        <f>(VLOOKUP($A36,'Occupancy Raw Data'!$B$8:$BE$45,'Occupancy Raw Data'!AN$3,FALSE))/100</f>
        <v>0.48702335795567897</v>
      </c>
      <c r="I36" s="119">
        <f>(VLOOKUP($A36,'Occupancy Raw Data'!$B$8:$BE$45,'Occupancy Raw Data'!AO$3,FALSE))/100</f>
        <v>0.56677979636653997</v>
      </c>
      <c r="J36" s="130">
        <f>(VLOOKUP($A36,'Occupancy Raw Data'!$B$8:$BE$45,'Occupancy Raw Data'!AP$3,FALSE))/100</f>
        <v>0.52690157716111008</v>
      </c>
      <c r="K36" s="131">
        <f>(VLOOKUP($A36,'Occupancy Raw Data'!$B$8:$BE$45,'Occupancy Raw Data'!AR$3,FALSE))/100</f>
        <v>0.50128340415822903</v>
      </c>
      <c r="M36" s="118">
        <f>(VLOOKUP($A36,'Occupancy Raw Data'!$B$8:$BE$45,'Occupancy Raw Data'!AT$3,FALSE))/100</f>
        <v>0.124269933466665</v>
      </c>
      <c r="N36" s="115">
        <f>(VLOOKUP($A36,'Occupancy Raw Data'!$B$8:$BE$45,'Occupancy Raw Data'!AU$3,FALSE))/100</f>
        <v>7.3202400268046093E-3</v>
      </c>
      <c r="O36" s="115">
        <f>(VLOOKUP($A36,'Occupancy Raw Data'!$B$8:$BE$45,'Occupancy Raw Data'!AV$3,FALSE))/100</f>
        <v>-7.4095042106152892E-2</v>
      </c>
      <c r="P36" s="115">
        <f>(VLOOKUP($A36,'Occupancy Raw Data'!$B$8:$BE$45,'Occupancy Raw Data'!AW$3,FALSE))/100</f>
        <v>-4.8833863962193698E-2</v>
      </c>
      <c r="Q36" s="115">
        <f>(VLOOKUP($A36,'Occupancy Raw Data'!$B$8:$BE$45,'Occupancy Raw Data'!AX$3,FALSE))/100</f>
        <v>-4.2564552675078506E-2</v>
      </c>
      <c r="R36" s="116">
        <f>(VLOOKUP($A36,'Occupancy Raw Data'!$B$8:$BE$45,'Occupancy Raw Data'!AY$3,FALSE))/100</f>
        <v>-1.6222917608714801E-2</v>
      </c>
      <c r="S36" s="115">
        <f>(VLOOKUP($A36,'Occupancy Raw Data'!$B$8:$BE$45,'Occupancy Raw Data'!BA$3,FALSE))/100</f>
        <v>4.25966484550395E-2</v>
      </c>
      <c r="T36" s="115">
        <f>(VLOOKUP($A36,'Occupancy Raw Data'!$B$8:$BE$45,'Occupancy Raw Data'!BB$3,FALSE))/100</f>
        <v>0.112800921115933</v>
      </c>
      <c r="U36" s="116">
        <f>(VLOOKUP($A36,'Occupancy Raw Data'!$B$8:$BE$45,'Occupancy Raw Data'!BC$3,FALSE))/100</f>
        <v>7.9215883067228099E-2</v>
      </c>
      <c r="V36" s="117">
        <f>(VLOOKUP($A36,'Occupancy Raw Data'!$B$8:$BE$45,'Occupancy Raw Data'!BE$3,FALSE))/100</f>
        <v>1.0617012273259101E-2</v>
      </c>
      <c r="X36" s="49">
        <f>VLOOKUP($A36,'ADR Raw Data'!$B$6:$BE$43,'ADR Raw Data'!AG$1,FALSE)</f>
        <v>128.961087706771</v>
      </c>
      <c r="Y36" s="50">
        <f>VLOOKUP($A36,'ADR Raw Data'!$B$6:$BE$43,'ADR Raw Data'!AH$1,FALSE)</f>
        <v>124.56029090909</v>
      </c>
      <c r="Z36" s="50">
        <f>VLOOKUP($A36,'ADR Raw Data'!$B$6:$BE$43,'ADR Raw Data'!AI$1,FALSE)</f>
        <v>127.457383579029</v>
      </c>
      <c r="AA36" s="50">
        <f>VLOOKUP($A36,'ADR Raw Data'!$B$6:$BE$43,'ADR Raw Data'!AJ$1,FALSE)</f>
        <v>128.57519567027401</v>
      </c>
      <c r="AB36" s="50">
        <f>VLOOKUP($A36,'ADR Raw Data'!$B$6:$BE$43,'ADR Raw Data'!AK$1,FALSE)</f>
        <v>130.62905662295401</v>
      </c>
      <c r="AC36" s="51">
        <f>VLOOKUP($A36,'ADR Raw Data'!$B$6:$BE$43,'ADR Raw Data'!AL$1,FALSE)</f>
        <v>128.01106277443401</v>
      </c>
      <c r="AD36" s="50">
        <f>VLOOKUP($A36,'ADR Raw Data'!$B$6:$BE$43,'ADR Raw Data'!AN$1,FALSE)</f>
        <v>146.65565177290401</v>
      </c>
      <c r="AE36" s="50">
        <f>VLOOKUP($A36,'ADR Raw Data'!$B$6:$BE$43,'ADR Raw Data'!AO$1,FALSE)</f>
        <v>157.857913878126</v>
      </c>
      <c r="AF36" s="51">
        <f>VLOOKUP($A36,'ADR Raw Data'!$B$6:$BE$43,'ADR Raw Data'!AP$1,FALSE)</f>
        <v>152.68070095671101</v>
      </c>
      <c r="AG36" s="52">
        <f>VLOOKUP($A36,'ADR Raw Data'!$B$6:$BE$43,'ADR Raw Data'!AR$1,FALSE)</f>
        <v>135.419743976332</v>
      </c>
      <c r="AI36" s="118">
        <f>(VLOOKUP($A36,'ADR Raw Data'!$B$6:$BE$43,'ADR Raw Data'!AT$1,FALSE))/100</f>
        <v>1.4401997369783801E-3</v>
      </c>
      <c r="AJ36" s="115">
        <f>(VLOOKUP($A36,'ADR Raw Data'!$B$6:$BE$43,'ADR Raw Data'!AU$1,FALSE))/100</f>
        <v>1.24502328288379E-2</v>
      </c>
      <c r="AK36" s="115">
        <f>(VLOOKUP($A36,'ADR Raw Data'!$B$6:$BE$43,'ADR Raw Data'!AV$1,FALSE))/100</f>
        <v>2.5749160981181698E-2</v>
      </c>
      <c r="AL36" s="115">
        <f>(VLOOKUP($A36,'ADR Raw Data'!$B$6:$BE$43,'ADR Raw Data'!AW$1,FALSE))/100</f>
        <v>2.0874412081295E-2</v>
      </c>
      <c r="AM36" s="115">
        <f>(VLOOKUP($A36,'ADR Raw Data'!$B$6:$BE$43,'ADR Raw Data'!AX$1,FALSE))/100</f>
        <v>3.02193789790785E-2</v>
      </c>
      <c r="AN36" s="116">
        <f>(VLOOKUP($A36,'ADR Raw Data'!$B$6:$BE$43,'ADR Raw Data'!AY$1,FALSE))/100</f>
        <v>1.9220650250131598E-2</v>
      </c>
      <c r="AO36" s="115">
        <f>(VLOOKUP($A36,'ADR Raw Data'!$B$6:$BE$43,'ADR Raw Data'!BA$1,FALSE))/100</f>
        <v>-3.8716976213691999E-3</v>
      </c>
      <c r="AP36" s="115">
        <f>(VLOOKUP($A36,'ADR Raw Data'!$B$6:$BE$43,'ADR Raw Data'!BB$1,FALSE))/100</f>
        <v>2.2868560424001698E-2</v>
      </c>
      <c r="AQ36" s="116">
        <f>(VLOOKUP($A36,'ADR Raw Data'!$B$6:$BE$43,'ADR Raw Data'!BC$1,FALSE))/100</f>
        <v>1.1595092153059301E-2</v>
      </c>
      <c r="AR36" s="117">
        <f>(VLOOKUP($A36,'ADR Raw Data'!$B$6:$BE$43,'ADR Raw Data'!BE$1,FALSE))/100</f>
        <v>2.0330119038394899E-2</v>
      </c>
      <c r="AT36" s="49">
        <f>VLOOKUP($A36,'RevPAR Raw Data'!$B$6:$BE$43,'RevPAR Raw Data'!AG$1,FALSE)</f>
        <v>54.085646835695698</v>
      </c>
      <c r="AU36" s="50">
        <f>VLOOKUP($A36,'RevPAR Raw Data'!$B$6:$BE$43,'RevPAR Raw Data'!AH$1,FALSE)</f>
        <v>61.546560191654997</v>
      </c>
      <c r="AV36" s="50">
        <f>VLOOKUP($A36,'RevPAR Raw Data'!$B$6:$BE$43,'RevPAR Raw Data'!AI$1,FALSE)</f>
        <v>65.160010980235498</v>
      </c>
      <c r="AW36" s="50">
        <f>VLOOKUP($A36,'RevPAR Raw Data'!$B$6:$BE$43,'RevPAR Raw Data'!AJ$1,FALSE)</f>
        <v>69.363610001996406</v>
      </c>
      <c r="AX36" s="50">
        <f>VLOOKUP($A36,'RevPAR Raw Data'!$B$6:$BE$43,'RevPAR Raw Data'!AK$1,FALSE)</f>
        <v>64.134459472948606</v>
      </c>
      <c r="AY36" s="51">
        <f>VLOOKUP($A36,'RevPAR Raw Data'!$B$6:$BE$43,'RevPAR Raw Data'!AL$1,FALSE)</f>
        <v>62.858057496506198</v>
      </c>
      <c r="AZ36" s="50">
        <f>VLOOKUP($A36,'RevPAR Raw Data'!$B$6:$BE$43,'RevPAR Raw Data'!AN$1,FALSE)</f>
        <v>71.424727989618603</v>
      </c>
      <c r="BA36" s="50">
        <f>VLOOKUP($A36,'RevPAR Raw Data'!$B$6:$BE$43,'RevPAR Raw Data'!AO$1,FALSE)</f>
        <v>89.470676282691102</v>
      </c>
      <c r="BB36" s="51">
        <f>VLOOKUP($A36,'RevPAR Raw Data'!$B$6:$BE$43,'RevPAR Raw Data'!AP$1,FALSE)</f>
        <v>80.447702136154902</v>
      </c>
      <c r="BC36" s="52">
        <f>VLOOKUP($A36,'RevPAR Raw Data'!$B$6:$BE$43,'RevPAR Raw Data'!AR$1,FALSE)</f>
        <v>67.883670250691594</v>
      </c>
      <c r="BE36" s="129">
        <f>(VLOOKUP($A36,'RevPAR Raw Data'!$B$6:$BE$43,'RevPAR Raw Data'!AT$1,FALSE))/100</f>
        <v>0.125889106729136</v>
      </c>
      <c r="BF36" s="119">
        <f>(VLOOKUP($A36,'RevPAR Raw Data'!$B$6:$BE$43,'RevPAR Raw Data'!AU$1,FALSE))/100</f>
        <v>1.9861611548339198E-2</v>
      </c>
      <c r="BG36" s="119">
        <f>(VLOOKUP($A36,'RevPAR Raw Data'!$B$6:$BE$43,'RevPAR Raw Data'!AV$1,FALSE))/100</f>
        <v>-5.0253766292069998E-2</v>
      </c>
      <c r="BH36" s="119">
        <f>(VLOOKUP($A36,'RevPAR Raw Data'!$B$6:$BE$43,'RevPAR Raw Data'!AW$1,FALSE))/100</f>
        <v>-2.8978830080767303E-2</v>
      </c>
      <c r="BI36" s="119">
        <f>(VLOOKUP($A36,'RevPAR Raw Data'!$B$6:$BE$43,'RevPAR Raw Data'!AX$1,FALSE))/100</f>
        <v>-1.3631448044362999E-2</v>
      </c>
      <c r="BJ36" s="130">
        <f>(VLOOKUP($A36,'RevPAR Raw Data'!$B$6:$BE$43,'RevPAR Raw Data'!AY$1,FALSE))/100</f>
        <v>2.6859176160229899E-3</v>
      </c>
      <c r="BK36" s="119">
        <f>(VLOOKUP($A36,'RevPAR Raw Data'!$B$6:$BE$43,'RevPAR Raw Data'!BA$1,FALSE))/100</f>
        <v>3.8560029491168601E-2</v>
      </c>
      <c r="BL36" s="119">
        <f>(VLOOKUP($A36,'RevPAR Raw Data'!$B$6:$BE$43,'RevPAR Raw Data'!BB$1,FALSE))/100</f>
        <v>0.13824907622035701</v>
      </c>
      <c r="BM36" s="130">
        <f>(VLOOKUP($A36,'RevPAR Raw Data'!$B$6:$BE$43,'RevPAR Raw Data'!BC$1,FALSE))/100</f>
        <v>9.1729490684437906E-2</v>
      </c>
      <c r="BN36" s="131">
        <f>(VLOOKUP($A36,'RevPAR Raw Data'!$B$6:$BE$43,'RevPAR Raw Data'!BE$1,FALSE))/100</f>
        <v>3.1162976435001603E-2</v>
      </c>
    </row>
    <row r="37" spans="1:66" x14ac:dyDescent="0.2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29">
        <f>(VLOOKUP($A38,'Occupancy Raw Data'!$B$8:$BE$45,'Occupancy Raw Data'!AG$3,FALSE))/100</f>
        <v>0.41927565106019599</v>
      </c>
      <c r="C38" s="119">
        <f>(VLOOKUP($A38,'Occupancy Raw Data'!$B$8:$BE$45,'Occupancy Raw Data'!AH$3,FALSE))/100</f>
        <v>0.52846164792941497</v>
      </c>
      <c r="D38" s="119">
        <f>(VLOOKUP($A38,'Occupancy Raw Data'!$B$8:$BE$45,'Occupancy Raw Data'!AI$3,FALSE))/100</f>
        <v>0.58666571794506905</v>
      </c>
      <c r="E38" s="119">
        <f>(VLOOKUP($A38,'Occupancy Raw Data'!$B$8:$BE$45,'Occupancy Raw Data'!AJ$3,FALSE))/100</f>
        <v>0.58129358189839098</v>
      </c>
      <c r="F38" s="119">
        <f>(VLOOKUP($A38,'Occupancy Raw Data'!$B$8:$BE$45,'Occupancy Raw Data'!AK$3,FALSE))/100</f>
        <v>0.52867511028888503</v>
      </c>
      <c r="G38" s="130">
        <f>(VLOOKUP($A38,'Occupancy Raw Data'!$B$8:$BE$45,'Occupancy Raw Data'!AL$3,FALSE))/100</f>
        <v>0.52887434182439097</v>
      </c>
      <c r="H38" s="119">
        <f>(VLOOKUP($A38,'Occupancy Raw Data'!$B$8:$BE$45,'Occupancy Raw Data'!AN$3,FALSE))/100</f>
        <v>0.52952895972676794</v>
      </c>
      <c r="I38" s="119">
        <f>(VLOOKUP($A38,'Occupancy Raw Data'!$B$8:$BE$45,'Occupancy Raw Data'!AO$3,FALSE))/100</f>
        <v>0.51223850860964804</v>
      </c>
      <c r="J38" s="130">
        <f>(VLOOKUP($A38,'Occupancy Raw Data'!$B$8:$BE$45,'Occupancy Raw Data'!AP$3,FALSE))/100</f>
        <v>0.52088373416820799</v>
      </c>
      <c r="K38" s="131">
        <f>(VLOOKUP($A38,'Occupancy Raw Data'!$B$8:$BE$45,'Occupancy Raw Data'!AR$3,FALSE))/100</f>
        <v>0.52659131106548207</v>
      </c>
      <c r="M38" s="118">
        <f>(VLOOKUP($A38,'Occupancy Raw Data'!$B$8:$BE$45,'Occupancy Raw Data'!AT$3,FALSE))/100</f>
        <v>0.36887285761746297</v>
      </c>
      <c r="N38" s="115">
        <f>(VLOOKUP($A38,'Occupancy Raw Data'!$B$8:$BE$45,'Occupancy Raw Data'!AU$3,FALSE))/100</f>
        <v>0.22878148278563798</v>
      </c>
      <c r="O38" s="115">
        <f>(VLOOKUP($A38,'Occupancy Raw Data'!$B$8:$BE$45,'Occupancy Raw Data'!AV$3,FALSE))/100</f>
        <v>0.25311388688591302</v>
      </c>
      <c r="P38" s="115">
        <f>(VLOOKUP($A38,'Occupancy Raw Data'!$B$8:$BE$45,'Occupancy Raw Data'!AW$3,FALSE))/100</f>
        <v>0.24508858659677699</v>
      </c>
      <c r="Q38" s="115">
        <f>(VLOOKUP($A38,'Occupancy Raw Data'!$B$8:$BE$45,'Occupancy Raw Data'!AX$3,FALSE))/100</f>
        <v>0.26543426780138402</v>
      </c>
      <c r="R38" s="116">
        <f>(VLOOKUP($A38,'Occupancy Raw Data'!$B$8:$BE$45,'Occupancy Raw Data'!AY$3,FALSE))/100</f>
        <v>0.265746573324672</v>
      </c>
      <c r="S38" s="115">
        <f>(VLOOKUP($A38,'Occupancy Raw Data'!$B$8:$BE$45,'Occupancy Raw Data'!BA$3,FALSE))/100</f>
        <v>0.20882232828319602</v>
      </c>
      <c r="T38" s="115">
        <f>(VLOOKUP($A38,'Occupancy Raw Data'!$B$8:$BE$45,'Occupancy Raw Data'!BB$3,FALSE))/100</f>
        <v>0.240729953125147</v>
      </c>
      <c r="U38" s="116">
        <f>(VLOOKUP($A38,'Occupancy Raw Data'!$B$8:$BE$45,'Occupancy Raw Data'!BC$3,FALSE))/100</f>
        <v>0.22430364103316699</v>
      </c>
      <c r="V38" s="117">
        <f>(VLOOKUP($A38,'Occupancy Raw Data'!$B$8:$BE$45,'Occupancy Raw Data'!BE$3,FALSE))/100</f>
        <v>0.25375248683544899</v>
      </c>
      <c r="X38" s="49">
        <f>VLOOKUP($A38,'ADR Raw Data'!$B$6:$BE$43,'ADR Raw Data'!AG$1,FALSE)</f>
        <v>95.404516758591399</v>
      </c>
      <c r="Y38" s="50">
        <f>VLOOKUP($A38,'ADR Raw Data'!$B$6:$BE$43,'ADR Raw Data'!AH$1,FALSE)</f>
        <v>101.509641174094</v>
      </c>
      <c r="Z38" s="50">
        <f>VLOOKUP($A38,'ADR Raw Data'!$B$6:$BE$43,'ADR Raw Data'!AI$1,FALSE)</f>
        <v>105.144839902971</v>
      </c>
      <c r="AA38" s="50">
        <f>VLOOKUP($A38,'ADR Raw Data'!$B$6:$BE$43,'ADR Raw Data'!AJ$1,FALSE)</f>
        <v>104.332850847665</v>
      </c>
      <c r="AB38" s="50">
        <f>VLOOKUP($A38,'ADR Raw Data'!$B$6:$BE$43,'ADR Raw Data'!AK$1,FALSE)</f>
        <v>100.325168236877</v>
      </c>
      <c r="AC38" s="51">
        <f>VLOOKUP($A38,'ADR Raw Data'!$B$6:$BE$43,'ADR Raw Data'!AL$1,FALSE)</f>
        <v>101.73193547519099</v>
      </c>
      <c r="AD38" s="50">
        <f>VLOOKUP($A38,'ADR Raw Data'!$B$6:$BE$43,'ADR Raw Data'!AN$1,FALSE)</f>
        <v>107.790482397205</v>
      </c>
      <c r="AE38" s="50">
        <f>VLOOKUP($A38,'ADR Raw Data'!$B$6:$BE$43,'ADR Raw Data'!AO$1,FALSE)</f>
        <v>109.127771218224</v>
      </c>
      <c r="AF38" s="51">
        <f>VLOOKUP($A38,'ADR Raw Data'!$B$6:$BE$43,'ADR Raw Data'!AP$1,FALSE)</f>
        <v>108.448029164674</v>
      </c>
      <c r="AG38" s="52">
        <f>VLOOKUP($A38,'ADR Raw Data'!$B$6:$BE$43,'ADR Raw Data'!AR$1,FALSE)</f>
        <v>103.63002113695499</v>
      </c>
      <c r="AI38" s="118">
        <f>(VLOOKUP($A38,'ADR Raw Data'!$B$6:$BE$43,'ADR Raw Data'!AT$1,FALSE))/100</f>
        <v>0.116763801392258</v>
      </c>
      <c r="AJ38" s="115">
        <f>(VLOOKUP($A38,'ADR Raw Data'!$B$6:$BE$43,'ADR Raw Data'!AU$1,FALSE))/100</f>
        <v>7.9756867892607608E-2</v>
      </c>
      <c r="AK38" s="115">
        <f>(VLOOKUP($A38,'ADR Raw Data'!$B$6:$BE$43,'ADR Raw Data'!AV$1,FALSE))/100</f>
        <v>8.0349769309269611E-2</v>
      </c>
      <c r="AL38" s="115">
        <f>(VLOOKUP($A38,'ADR Raw Data'!$B$6:$BE$43,'ADR Raw Data'!AW$1,FALSE))/100</f>
        <v>6.7307427759337998E-2</v>
      </c>
      <c r="AM38" s="115">
        <f>(VLOOKUP($A38,'ADR Raw Data'!$B$6:$BE$43,'ADR Raw Data'!AX$1,FALSE))/100</f>
        <v>8.0294009694916402E-2</v>
      </c>
      <c r="AN38" s="116">
        <f>(VLOOKUP($A38,'ADR Raw Data'!$B$6:$BE$43,'ADR Raw Data'!AY$1,FALSE))/100</f>
        <v>8.1065503828491606E-2</v>
      </c>
      <c r="AO38" s="115">
        <f>(VLOOKUP($A38,'ADR Raw Data'!$B$6:$BE$43,'ADR Raw Data'!BA$1,FALSE))/100</f>
        <v>0.119620628790781</v>
      </c>
      <c r="AP38" s="115">
        <f>(VLOOKUP($A38,'ADR Raw Data'!$B$6:$BE$43,'ADR Raw Data'!BB$1,FALSE))/100</f>
        <v>0.14387152859930899</v>
      </c>
      <c r="AQ38" s="116">
        <f>(VLOOKUP($A38,'ADR Raw Data'!$B$6:$BE$43,'ADR Raw Data'!BC$1,FALSE))/100</f>
        <v>0.13142267856214901</v>
      </c>
      <c r="AR38" s="117">
        <f>(VLOOKUP($A38,'ADR Raw Data'!$B$6:$BE$43,'ADR Raw Data'!BE$1,FALSE))/100</f>
        <v>9.5348501790303311E-2</v>
      </c>
      <c r="AT38" s="49">
        <f>VLOOKUP($A38,'RevPAR Raw Data'!$B$6:$BE$43,'RevPAR Raw Data'!AG$1,FALSE)</f>
        <v>40.000790878041798</v>
      </c>
      <c r="AU38" s="50">
        <f>VLOOKUP($A38,'RevPAR Raw Data'!$B$6:$BE$43,'RevPAR Raw Data'!AH$1,FALSE)</f>
        <v>53.643952255585504</v>
      </c>
      <c r="AV38" s="50">
        <f>VLOOKUP($A38,'RevPAR Raw Data'!$B$6:$BE$43,'RevPAR Raw Data'!AI$1,FALSE)</f>
        <v>61.6848729898961</v>
      </c>
      <c r="AW38" s="50">
        <f>VLOOKUP($A38,'RevPAR Raw Data'!$B$6:$BE$43,'RevPAR Raw Data'!AJ$1,FALSE)</f>
        <v>60.648016578909903</v>
      </c>
      <c r="AX38" s="50">
        <f>VLOOKUP($A38,'RevPAR Raw Data'!$B$6:$BE$43,'RevPAR Raw Data'!AK$1,FALSE)</f>
        <v>53.039419382382199</v>
      </c>
      <c r="AY38" s="51">
        <f>VLOOKUP($A38,'RevPAR Raw Data'!$B$6:$BE$43,'RevPAR Raw Data'!AL$1,FALSE)</f>
        <v>53.803410416963104</v>
      </c>
      <c r="AZ38" s="50">
        <f>VLOOKUP($A38,'RevPAR Raw Data'!$B$6:$BE$43,'RevPAR Raw Data'!AN$1,FALSE)</f>
        <v>57.0781820122385</v>
      </c>
      <c r="BA38" s="50">
        <f>VLOOKUP($A38,'RevPAR Raw Data'!$B$6:$BE$43,'RevPAR Raw Data'!AO$1,FALSE)</f>
        <v>55.8994467767183</v>
      </c>
      <c r="BB38" s="51">
        <f>VLOOKUP($A38,'RevPAR Raw Data'!$B$6:$BE$43,'RevPAR Raw Data'!AP$1,FALSE)</f>
        <v>56.488814394478403</v>
      </c>
      <c r="BC38" s="52">
        <f>VLOOKUP($A38,'RevPAR Raw Data'!$B$6:$BE$43,'RevPAR Raw Data'!AR$1,FALSE)</f>
        <v>54.5706686962532</v>
      </c>
      <c r="BE38" s="129">
        <f>(VLOOKUP($A38,'RevPAR Raw Data'!$B$6:$BE$43,'RevPAR Raw Data'!AT$1,FALSE))/100</f>
        <v>0.52870765609556203</v>
      </c>
      <c r="BF38" s="119">
        <f>(VLOOKUP($A38,'RevPAR Raw Data'!$B$6:$BE$43,'RevPAR Raw Data'!AU$1,FALSE))/100</f>
        <v>0.32678524517705498</v>
      </c>
      <c r="BG38" s="119">
        <f>(VLOOKUP($A38,'RevPAR Raw Data'!$B$6:$BE$43,'RevPAR Raw Data'!AV$1,FALSE))/100</f>
        <v>0.35380129861543802</v>
      </c>
      <c r="BH38" s="119">
        <f>(VLOOKUP($A38,'RevPAR Raw Data'!$B$6:$BE$43,'RevPAR Raw Data'!AW$1,FALSE))/100</f>
        <v>0.32889229669311598</v>
      </c>
      <c r="BI38" s="119">
        <f>(VLOOKUP($A38,'RevPAR Raw Data'!$B$6:$BE$43,'RevPAR Raw Data'!AX$1,FALSE))/100</f>
        <v>0.36704105916850799</v>
      </c>
      <c r="BJ38" s="130">
        <f>(VLOOKUP($A38,'RevPAR Raw Data'!$B$6:$BE$43,'RevPAR Raw Data'!AY$1,FALSE))/100</f>
        <v>0.36835495701042298</v>
      </c>
      <c r="BK38" s="119">
        <f>(VLOOKUP($A38,'RevPAR Raw Data'!$B$6:$BE$43,'RevPAR Raw Data'!BA$1,FALSE))/100</f>
        <v>0.353422415288768</v>
      </c>
      <c r="BL38" s="119">
        <f>(VLOOKUP($A38,'RevPAR Raw Data'!$B$6:$BE$43,'RevPAR Raw Data'!BB$1,FALSE))/100</f>
        <v>0.41923566806021201</v>
      </c>
      <c r="BM38" s="130">
        <f>(VLOOKUP($A38,'RevPAR Raw Data'!$B$6:$BE$43,'RevPAR Raw Data'!BC$1,FALSE))/100</f>
        <v>0.38520490491113896</v>
      </c>
      <c r="BN38" s="131">
        <f>(VLOOKUP($A38,'RevPAR Raw Data'!$B$6:$BE$43,'RevPAR Raw Data'!BE$1,FALSE))/100</f>
        <v>0.37329590807107699</v>
      </c>
    </row>
    <row r="39" spans="1:66" x14ac:dyDescent="0.2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29">
        <f>(VLOOKUP($A40,'Occupancy Raw Data'!$B$8:$BE$45,'Occupancy Raw Data'!AG$3,FALSE))/100</f>
        <v>0.461079398028022</v>
      </c>
      <c r="C40" s="119">
        <f>(VLOOKUP($A40,'Occupancy Raw Data'!$B$8:$BE$45,'Occupancy Raw Data'!AH$3,FALSE))/100</f>
        <v>0.55086706452170897</v>
      </c>
      <c r="D40" s="119">
        <f>(VLOOKUP($A40,'Occupancy Raw Data'!$B$8:$BE$45,'Occupancy Raw Data'!AI$3,FALSE))/100</f>
        <v>0.623702646600934</v>
      </c>
      <c r="E40" s="119">
        <f>(VLOOKUP($A40,'Occupancy Raw Data'!$B$8:$BE$45,'Occupancy Raw Data'!AJ$3,FALSE))/100</f>
        <v>0.61050207576543802</v>
      </c>
      <c r="F40" s="119">
        <f>(VLOOKUP($A40,'Occupancy Raw Data'!$B$8:$BE$45,'Occupancy Raw Data'!AK$3,FALSE))/100</f>
        <v>0.53383930115896905</v>
      </c>
      <c r="G40" s="130">
        <f>(VLOOKUP($A40,'Occupancy Raw Data'!$B$8:$BE$45,'Occupancy Raw Data'!AL$3,FALSE))/100</f>
        <v>0.55599809721501403</v>
      </c>
      <c r="H40" s="119">
        <f>(VLOOKUP($A40,'Occupancy Raw Data'!$B$8:$BE$45,'Occupancy Raw Data'!AN$3,FALSE))/100</f>
        <v>0.55864037363777796</v>
      </c>
      <c r="I40" s="119">
        <f>(VLOOKUP($A40,'Occupancy Raw Data'!$B$8:$BE$45,'Occupancy Raw Data'!AO$3,FALSE))/100</f>
        <v>0.56443521882027303</v>
      </c>
      <c r="J40" s="130">
        <f>(VLOOKUP($A40,'Occupancy Raw Data'!$B$8:$BE$45,'Occupancy Raw Data'!AP$3,FALSE))/100</f>
        <v>0.561537796229026</v>
      </c>
      <c r="K40" s="131">
        <f>(VLOOKUP($A40,'Occupancy Raw Data'!$B$8:$BE$45,'Occupancy Raw Data'!AR$3,FALSE))/100</f>
        <v>0.55758086836187504</v>
      </c>
      <c r="M40" s="118">
        <f>(VLOOKUP($A40,'Occupancy Raw Data'!$B$8:$BE$45,'Occupancy Raw Data'!AT$3,FALSE))/100</f>
        <v>-2.44290406980874E-3</v>
      </c>
      <c r="N40" s="115">
        <f>(VLOOKUP($A40,'Occupancy Raw Data'!$B$8:$BE$45,'Occupancy Raw Data'!AU$3,FALSE))/100</f>
        <v>-2.0304380204926403E-2</v>
      </c>
      <c r="O40" s="115">
        <f>(VLOOKUP($A40,'Occupancy Raw Data'!$B$8:$BE$45,'Occupancy Raw Data'!AV$3,FALSE))/100</f>
        <v>1.11958032723446E-3</v>
      </c>
      <c r="P40" s="115">
        <f>(VLOOKUP($A40,'Occupancy Raw Data'!$B$8:$BE$45,'Occupancy Raw Data'!AW$3,FALSE))/100</f>
        <v>-1.2816327363409E-2</v>
      </c>
      <c r="Q40" s="115">
        <f>(VLOOKUP($A40,'Occupancy Raw Data'!$B$8:$BE$45,'Occupancy Raw Data'!AX$3,FALSE))/100</f>
        <v>-7.3876522816939902E-4</v>
      </c>
      <c r="R40" s="116">
        <f>(VLOOKUP($A40,'Occupancy Raw Data'!$B$8:$BE$45,'Occupancy Raw Data'!AY$3,FALSE))/100</f>
        <v>-7.2028403748613402E-3</v>
      </c>
      <c r="S40" s="115">
        <f>(VLOOKUP($A40,'Occupancy Raw Data'!$B$8:$BE$45,'Occupancy Raw Data'!BA$3,FALSE))/100</f>
        <v>2.55170222383998E-2</v>
      </c>
      <c r="T40" s="115">
        <f>(VLOOKUP($A40,'Occupancy Raw Data'!$B$8:$BE$45,'Occupancy Raw Data'!BB$3,FALSE))/100</f>
        <v>-4.7287241112819303E-2</v>
      </c>
      <c r="U40" s="116">
        <f>(VLOOKUP($A40,'Occupancy Raw Data'!$B$8:$BE$45,'Occupancy Raw Data'!BC$3,FALSE))/100</f>
        <v>-1.2412345083129701E-2</v>
      </c>
      <c r="V40" s="117">
        <f>(VLOOKUP($A40,'Occupancy Raw Data'!$B$8:$BE$45,'Occupancy Raw Data'!BE$3,FALSE))/100</f>
        <v>-8.7074564824403504E-3</v>
      </c>
      <c r="X40" s="49">
        <f>VLOOKUP($A40,'ADR Raw Data'!$B$6:$BE$43,'ADR Raw Data'!AG$1,FALSE)</f>
        <v>100.28446948743201</v>
      </c>
      <c r="Y40" s="50">
        <f>VLOOKUP($A40,'ADR Raw Data'!$B$6:$BE$43,'ADR Raw Data'!AH$1,FALSE)</f>
        <v>107.45232391419501</v>
      </c>
      <c r="Z40" s="50">
        <f>VLOOKUP($A40,'ADR Raw Data'!$B$6:$BE$43,'ADR Raw Data'!AI$1,FALSE)</f>
        <v>112.774845737562</v>
      </c>
      <c r="AA40" s="50">
        <f>VLOOKUP($A40,'ADR Raw Data'!$B$6:$BE$43,'ADR Raw Data'!AJ$1,FALSE)</f>
        <v>110.486204441374</v>
      </c>
      <c r="AB40" s="50">
        <f>VLOOKUP($A40,'ADR Raw Data'!$B$6:$BE$43,'ADR Raw Data'!AK$1,FALSE)</f>
        <v>101.5594230386</v>
      </c>
      <c r="AC40" s="51">
        <f>VLOOKUP($A40,'ADR Raw Data'!$B$6:$BE$43,'ADR Raw Data'!AL$1,FALSE)</f>
        <v>106.99226810156399</v>
      </c>
      <c r="AD40" s="50">
        <f>VLOOKUP($A40,'ADR Raw Data'!$B$6:$BE$43,'ADR Raw Data'!AN$1,FALSE)</f>
        <v>109.935864057903</v>
      </c>
      <c r="AE40" s="50">
        <f>VLOOKUP($A40,'ADR Raw Data'!$B$6:$BE$43,'ADR Raw Data'!AO$1,FALSE)</f>
        <v>111.213239350291</v>
      </c>
      <c r="AF40" s="51">
        <f>VLOOKUP($A40,'ADR Raw Data'!$B$6:$BE$43,'ADR Raw Data'!AP$1,FALSE)</f>
        <v>110.577847204466</v>
      </c>
      <c r="AG40" s="52">
        <f>VLOOKUP($A40,'ADR Raw Data'!$B$6:$BE$43,'ADR Raw Data'!AR$1,FALSE)</f>
        <v>108.02398939304901</v>
      </c>
      <c r="AI40" s="118">
        <f>(VLOOKUP($A40,'ADR Raw Data'!$B$6:$BE$43,'ADR Raw Data'!AT$1,FALSE))/100</f>
        <v>-4.4176652578166598E-3</v>
      </c>
      <c r="AJ40" s="115">
        <f>(VLOOKUP($A40,'ADR Raw Data'!$B$6:$BE$43,'ADR Raw Data'!AU$1,FALSE))/100</f>
        <v>1.3732888624639901E-2</v>
      </c>
      <c r="AK40" s="115">
        <f>(VLOOKUP($A40,'ADR Raw Data'!$B$6:$BE$43,'ADR Raw Data'!AV$1,FALSE))/100</f>
        <v>1.01829298870432E-2</v>
      </c>
      <c r="AL40" s="115">
        <f>(VLOOKUP($A40,'ADR Raw Data'!$B$6:$BE$43,'ADR Raw Data'!AW$1,FALSE))/100</f>
        <v>-3.0645235664822799E-3</v>
      </c>
      <c r="AM40" s="115">
        <f>(VLOOKUP($A40,'ADR Raw Data'!$B$6:$BE$43,'ADR Raw Data'!AX$1,FALSE))/100</f>
        <v>-1.55993003530521E-2</v>
      </c>
      <c r="AN40" s="116">
        <f>(VLOOKUP($A40,'ADR Raw Data'!$B$6:$BE$43,'ADR Raw Data'!AY$1,FALSE))/100</f>
        <v>7.7509359743651197E-4</v>
      </c>
      <c r="AO40" s="115">
        <f>(VLOOKUP($A40,'ADR Raw Data'!$B$6:$BE$43,'ADR Raw Data'!BA$1,FALSE))/100</f>
        <v>-8.8094849998995202E-3</v>
      </c>
      <c r="AP40" s="115">
        <f>(VLOOKUP($A40,'ADR Raw Data'!$B$6:$BE$43,'ADR Raw Data'!BB$1,FALSE))/100</f>
        <v>-2.9178753091147099E-2</v>
      </c>
      <c r="AQ40" s="116">
        <f>(VLOOKUP($A40,'ADR Raw Data'!$B$6:$BE$43,'ADR Raw Data'!BC$1,FALSE))/100</f>
        <v>-1.9793879146764101E-2</v>
      </c>
      <c r="AR40" s="117">
        <f>(VLOOKUP($A40,'ADR Raw Data'!$B$6:$BE$43,'ADR Raw Data'!BE$1,FALSE))/100</f>
        <v>-5.43085679761433E-3</v>
      </c>
      <c r="AT40" s="49">
        <f>VLOOKUP($A40,'RevPAR Raw Data'!$B$6:$BE$43,'RevPAR Raw Data'!AG$1,FALSE)</f>
        <v>46.239102822824698</v>
      </c>
      <c r="AU40" s="50">
        <f>VLOOKUP($A40,'RevPAR Raw Data'!$B$6:$BE$43,'RevPAR Raw Data'!AH$1,FALSE)</f>
        <v>59.191946250648598</v>
      </c>
      <c r="AV40" s="50">
        <f>VLOOKUP($A40,'RevPAR Raw Data'!$B$6:$BE$43,'RevPAR Raw Data'!AI$1,FALSE)</f>
        <v>70.337969756530001</v>
      </c>
      <c r="AW40" s="50">
        <f>VLOOKUP($A40,'RevPAR Raw Data'!$B$6:$BE$43,'RevPAR Raw Data'!AJ$1,FALSE)</f>
        <v>67.452057154903898</v>
      </c>
      <c r="AX40" s="50">
        <f>VLOOKUP($A40,'RevPAR Raw Data'!$B$6:$BE$43,'RevPAR Raw Data'!AK$1,FALSE)</f>
        <v>54.216411421034401</v>
      </c>
      <c r="AY40" s="51">
        <f>VLOOKUP($A40,'RevPAR Raw Data'!$B$6:$BE$43,'RevPAR Raw Data'!AL$1,FALSE)</f>
        <v>59.487497481188299</v>
      </c>
      <c r="AZ40" s="50">
        <f>VLOOKUP($A40,'RevPAR Raw Data'!$B$6:$BE$43,'RevPAR Raw Data'!AN$1,FALSE)</f>
        <v>61.4146121734993</v>
      </c>
      <c r="BA40" s="50">
        <f>VLOOKUP($A40,'RevPAR Raw Data'!$B$6:$BE$43,'RevPAR Raw Data'!AO$1,FALSE)</f>
        <v>62.772669088393002</v>
      </c>
      <c r="BB40" s="51">
        <f>VLOOKUP($A40,'RevPAR Raw Data'!$B$6:$BE$43,'RevPAR Raw Data'!AP$1,FALSE)</f>
        <v>62.093640630946197</v>
      </c>
      <c r="BC40" s="52">
        <f>VLOOKUP($A40,'RevPAR Raw Data'!$B$6:$BE$43,'RevPAR Raw Data'!AR$1,FALSE)</f>
        <v>60.232109809690598</v>
      </c>
      <c r="BE40" s="129">
        <f>(VLOOKUP($A40,'RevPAR Raw Data'!$B$6:$BE$43,'RevPAR Raw Data'!AT$1,FALSE))/100</f>
        <v>-6.8497773951880399E-3</v>
      </c>
      <c r="BF40" s="119">
        <f>(VLOOKUP($A40,'RevPAR Raw Data'!$B$6:$BE$43,'RevPAR Raw Data'!AU$1,FALSE))/100</f>
        <v>-6.8503293722331007E-3</v>
      </c>
      <c r="BG40" s="119">
        <f>(VLOOKUP($A40,'RevPAR Raw Data'!$B$6:$BE$43,'RevPAR Raw Data'!AV$1,FALSE))/100</f>
        <v>1.1313910822252799E-2</v>
      </c>
      <c r="BH40" s="119">
        <f>(VLOOKUP($A40,'RevPAR Raw Data'!$B$6:$BE$43,'RevPAR Raw Data'!AW$1,FALSE))/100</f>
        <v>-1.58415749926504E-2</v>
      </c>
      <c r="BI40" s="119">
        <f>(VLOOKUP($A40,'RevPAR Raw Data'!$B$6:$BE$43,'RevPAR Raw Data'!AX$1,FALSE))/100</f>
        <v>-1.6326541360536899E-2</v>
      </c>
      <c r="BJ40" s="130">
        <f>(VLOOKUP($A40,'RevPAR Raw Data'!$B$6:$BE$43,'RevPAR Raw Data'!AY$1,FALSE))/100</f>
        <v>-6.4333296528827398E-3</v>
      </c>
      <c r="BK40" s="119">
        <f>(VLOOKUP($A40,'RevPAR Raw Data'!$B$6:$BE$43,'RevPAR Raw Data'!BA$1,FALSE))/100</f>
        <v>1.6482745413849E-2</v>
      </c>
      <c r="BL40" s="119">
        <f>(VLOOKUP($A40,'RevPAR Raw Data'!$B$6:$BE$43,'RevPAR Raw Data'!BB$1,FALSE))/100</f>
        <v>-7.5086211471173905E-2</v>
      </c>
      <c r="BM40" s="130">
        <f>(VLOOKUP($A40,'RevPAR Raw Data'!$B$6:$BE$43,'RevPAR Raw Data'!BC$1,FALSE))/100</f>
        <v>-3.1960535771390498E-2</v>
      </c>
      <c r="BN40" s="131">
        <f>(VLOOKUP($A40,'RevPAR Raw Data'!$B$6:$BE$43,'RevPAR Raw Data'!BE$1,FALSE))/100</f>
        <v>-1.4091024330827E-2</v>
      </c>
    </row>
    <row r="41" spans="1:66" x14ac:dyDescent="0.25">
      <c r="A41" s="59" t="s">
        <v>45</v>
      </c>
      <c r="B41" s="129">
        <f>(VLOOKUP($A41,'Occupancy Raw Data'!$B$8:$BE$45,'Occupancy Raw Data'!AG$3,FALSE))/100</f>
        <v>0.47352995906215101</v>
      </c>
      <c r="C41" s="119">
        <f>(VLOOKUP($A41,'Occupancy Raw Data'!$B$8:$BE$45,'Occupancy Raw Data'!AH$3,FALSE))/100</f>
        <v>0.55549869743208002</v>
      </c>
      <c r="D41" s="119">
        <f>(VLOOKUP($A41,'Occupancy Raw Data'!$B$8:$BE$45,'Occupancy Raw Data'!AI$3,FALSE))/100</f>
        <v>0.602716784518049</v>
      </c>
      <c r="E41" s="119">
        <f>(VLOOKUP($A41,'Occupancy Raw Data'!$B$8:$BE$45,'Occupancy Raw Data'!AJ$3,FALSE))/100</f>
        <v>0.60550800148864903</v>
      </c>
      <c r="F41" s="119">
        <f>(VLOOKUP($A41,'Occupancy Raw Data'!$B$8:$BE$45,'Occupancy Raw Data'!AK$3,FALSE))/100</f>
        <v>0.55903423892817206</v>
      </c>
      <c r="G41" s="130">
        <f>(VLOOKUP($A41,'Occupancy Raw Data'!$B$8:$BE$45,'Occupancy Raw Data'!AL$3,FALSE))/100</f>
        <v>0.55925753628581998</v>
      </c>
      <c r="H41" s="119">
        <f>(VLOOKUP($A41,'Occupancy Raw Data'!$B$8:$BE$45,'Occupancy Raw Data'!AN$3,FALSE))/100</f>
        <v>0.52647004093784799</v>
      </c>
      <c r="I41" s="119">
        <f>(VLOOKUP($A41,'Occupancy Raw Data'!$B$8:$BE$45,'Occupancy Raw Data'!AO$3,FALSE))/100</f>
        <v>0.52237625604763605</v>
      </c>
      <c r="J41" s="130">
        <f>(VLOOKUP($A41,'Occupancy Raw Data'!$B$8:$BE$45,'Occupancy Raw Data'!AP$3,FALSE))/100</f>
        <v>0.52442314849274196</v>
      </c>
      <c r="K41" s="131">
        <f>(VLOOKUP($A41,'Occupancy Raw Data'!$B$8:$BE$45,'Occupancy Raw Data'!AR$3,FALSE))/100</f>
        <v>0.54930485405922602</v>
      </c>
      <c r="M41" s="118">
        <f>(VLOOKUP($A41,'Occupancy Raw Data'!$B$8:$BE$45,'Occupancy Raw Data'!AT$3,FALSE))/100</f>
        <v>-9.7365430299573189E-2</v>
      </c>
      <c r="N41" s="115">
        <f>(VLOOKUP($A41,'Occupancy Raw Data'!$B$8:$BE$45,'Occupancy Raw Data'!AU$3,FALSE))/100</f>
        <v>-0.10820870582537699</v>
      </c>
      <c r="O41" s="115">
        <f>(VLOOKUP($A41,'Occupancy Raw Data'!$B$8:$BE$45,'Occupancy Raw Data'!AV$3,FALSE))/100</f>
        <v>-7.1274993956350799E-2</v>
      </c>
      <c r="P41" s="115">
        <f>(VLOOKUP($A41,'Occupancy Raw Data'!$B$8:$BE$45,'Occupancy Raw Data'!AW$3,FALSE))/100</f>
        <v>-7.3101268126057301E-2</v>
      </c>
      <c r="Q41" s="115">
        <f>(VLOOKUP($A41,'Occupancy Raw Data'!$B$8:$BE$45,'Occupancy Raw Data'!AX$3,FALSE))/100</f>
        <v>-5.4819522067240598E-2</v>
      </c>
      <c r="R41" s="116">
        <f>(VLOOKUP($A41,'Occupancy Raw Data'!$B$8:$BE$45,'Occupancy Raw Data'!AY$3,FALSE))/100</f>
        <v>-8.05324089525013E-2</v>
      </c>
      <c r="S41" s="115">
        <f>(VLOOKUP($A41,'Occupancy Raw Data'!$B$8:$BE$45,'Occupancy Raw Data'!BA$3,FALSE))/100</f>
        <v>-4.0841492023219794E-2</v>
      </c>
      <c r="T41" s="115">
        <f>(VLOOKUP($A41,'Occupancy Raw Data'!$B$8:$BE$45,'Occupancy Raw Data'!BB$3,FALSE))/100</f>
        <v>-7.8915615687242605E-2</v>
      </c>
      <c r="U41" s="116">
        <f>(VLOOKUP($A41,'Occupancy Raw Data'!$B$8:$BE$45,'Occupancy Raw Data'!BC$3,FALSE))/100</f>
        <v>-6.0189766753004602E-2</v>
      </c>
      <c r="V41" s="117">
        <f>(VLOOKUP($A41,'Occupancy Raw Data'!$B$8:$BE$45,'Occupancy Raw Data'!BE$3,FALSE))/100</f>
        <v>-7.5071363526640497E-2</v>
      </c>
      <c r="X41" s="49">
        <f>VLOOKUP($A41,'ADR Raw Data'!$B$6:$BE$43,'ADR Raw Data'!AG$1,FALSE)</f>
        <v>85.692940367423105</v>
      </c>
      <c r="Y41" s="50">
        <f>VLOOKUP($A41,'ADR Raw Data'!$B$6:$BE$43,'ADR Raw Data'!AH$1,FALSE)</f>
        <v>90.760897261535803</v>
      </c>
      <c r="Z41" s="50">
        <f>VLOOKUP($A41,'ADR Raw Data'!$B$6:$BE$43,'ADR Raw Data'!AI$1,FALSE)</f>
        <v>92.571876234949002</v>
      </c>
      <c r="AA41" s="50">
        <f>VLOOKUP($A41,'ADR Raw Data'!$B$6:$BE$43,'ADR Raw Data'!AJ$1,FALSE)</f>
        <v>92.483319783343504</v>
      </c>
      <c r="AB41" s="50">
        <f>VLOOKUP($A41,'ADR Raw Data'!$B$6:$BE$43,'ADR Raw Data'!AK$1,FALSE)</f>
        <v>88.859919905134305</v>
      </c>
      <c r="AC41" s="51">
        <f>VLOOKUP($A41,'ADR Raw Data'!$B$6:$BE$43,'ADR Raw Data'!AL$1,FALSE)</f>
        <v>90.285948701525498</v>
      </c>
      <c r="AD41" s="50">
        <f>VLOOKUP($A41,'ADR Raw Data'!$B$6:$BE$43,'ADR Raw Data'!AN$1,FALSE)</f>
        <v>89.160606883449603</v>
      </c>
      <c r="AE41" s="50">
        <f>VLOOKUP($A41,'ADR Raw Data'!$B$6:$BE$43,'ADR Raw Data'!AO$1,FALSE)</f>
        <v>88.914600445275596</v>
      </c>
      <c r="AF41" s="51">
        <f>VLOOKUP($A41,'ADR Raw Data'!$B$6:$BE$43,'ADR Raw Data'!AP$1,FALSE)</f>
        <v>89.038083762086401</v>
      </c>
      <c r="AG41" s="52">
        <f>VLOOKUP($A41,'ADR Raw Data'!$B$6:$BE$43,'ADR Raw Data'!AR$1,FALSE)</f>
        <v>89.9455656282136</v>
      </c>
      <c r="AI41" s="118">
        <f>(VLOOKUP($A41,'ADR Raw Data'!$B$6:$BE$43,'ADR Raw Data'!AT$1,FALSE))/100</f>
        <v>1.7432079949767299E-2</v>
      </c>
      <c r="AJ41" s="115">
        <f>(VLOOKUP($A41,'ADR Raw Data'!$B$6:$BE$43,'ADR Raw Data'!AU$1,FALSE))/100</f>
        <v>1.9879617468652598E-2</v>
      </c>
      <c r="AK41" s="115">
        <f>(VLOOKUP($A41,'ADR Raw Data'!$B$6:$BE$43,'ADR Raw Data'!AV$1,FALSE))/100</f>
        <v>1.66501943410194E-2</v>
      </c>
      <c r="AL41" s="115">
        <f>(VLOOKUP($A41,'ADR Raw Data'!$B$6:$BE$43,'ADR Raw Data'!AW$1,FALSE))/100</f>
        <v>1.9204440163481301E-2</v>
      </c>
      <c r="AM41" s="115">
        <f>(VLOOKUP($A41,'ADR Raw Data'!$B$6:$BE$43,'ADR Raw Data'!AX$1,FALSE))/100</f>
        <v>8.5357171146274897E-3</v>
      </c>
      <c r="AN41" s="116">
        <f>(VLOOKUP($A41,'ADR Raw Data'!$B$6:$BE$43,'ADR Raw Data'!AY$1,FALSE))/100</f>
        <v>1.6577147172706298E-2</v>
      </c>
      <c r="AO41" s="115">
        <f>(VLOOKUP($A41,'ADR Raw Data'!$B$6:$BE$43,'ADR Raw Data'!BA$1,FALSE))/100</f>
        <v>1.6702200721082999E-2</v>
      </c>
      <c r="AP41" s="115">
        <f>(VLOOKUP($A41,'ADR Raw Data'!$B$6:$BE$43,'ADR Raw Data'!BB$1,FALSE))/100</f>
        <v>7.7406298958323802E-3</v>
      </c>
      <c r="AQ41" s="116">
        <f>(VLOOKUP($A41,'ADR Raw Data'!$B$6:$BE$43,'ADR Raw Data'!BC$1,FALSE))/100</f>
        <v>1.21628400964605E-2</v>
      </c>
      <c r="AR41" s="117">
        <f>(VLOOKUP($A41,'ADR Raw Data'!$B$6:$BE$43,'ADR Raw Data'!BE$1,FALSE))/100</f>
        <v>1.5339544333102998E-2</v>
      </c>
      <c r="AT41" s="49">
        <f>VLOOKUP($A41,'RevPAR Raw Data'!$B$6:$BE$43,'RevPAR Raw Data'!AG$1,FALSE)</f>
        <v>40.578174544101202</v>
      </c>
      <c r="AU41" s="50">
        <f>VLOOKUP($A41,'RevPAR Raw Data'!$B$6:$BE$43,'RevPAR Raw Data'!AH$1,FALSE)</f>
        <v>50.41756020655</v>
      </c>
      <c r="AV41" s="50">
        <f>VLOOKUP($A41,'RevPAR Raw Data'!$B$6:$BE$43,'RevPAR Raw Data'!AI$1,FALSE)</f>
        <v>55.794623581131297</v>
      </c>
      <c r="AW41" s="50">
        <f>VLOOKUP($A41,'RevPAR Raw Data'!$B$6:$BE$43,'RevPAR Raw Data'!AJ$1,FALSE)</f>
        <v>55.999390133048003</v>
      </c>
      <c r="AX41" s="50">
        <f>VLOOKUP($A41,'RevPAR Raw Data'!$B$6:$BE$43,'RevPAR Raw Data'!AK$1,FALSE)</f>
        <v>49.675737695385102</v>
      </c>
      <c r="AY41" s="51">
        <f>VLOOKUP($A41,'RevPAR Raw Data'!$B$6:$BE$43,'RevPAR Raw Data'!AL$1,FALSE)</f>
        <v>50.493097232043098</v>
      </c>
      <c r="AZ41" s="50">
        <f>VLOOKUP($A41,'RevPAR Raw Data'!$B$6:$BE$43,'RevPAR Raw Data'!AN$1,FALSE)</f>
        <v>46.940388355973198</v>
      </c>
      <c r="BA41" s="50">
        <f>VLOOKUP($A41,'RevPAR Raw Data'!$B$6:$BE$43,'RevPAR Raw Data'!AO$1,FALSE)</f>
        <v>46.446876088574598</v>
      </c>
      <c r="BB41" s="51">
        <f>VLOOKUP($A41,'RevPAR Raw Data'!$B$6:$BE$43,'RevPAR Raw Data'!AP$1,FALSE)</f>
        <v>46.693632222273898</v>
      </c>
      <c r="BC41" s="52">
        <f>VLOOKUP($A41,'RevPAR Raw Data'!$B$6:$BE$43,'RevPAR Raw Data'!AR$1,FALSE)</f>
        <v>49.407535800680499</v>
      </c>
      <c r="BE41" s="129">
        <f>(VLOOKUP($A41,'RevPAR Raw Data'!$B$6:$BE$43,'RevPAR Raw Data'!AT$1,FALSE))/100</f>
        <v>-8.1630632315131499E-2</v>
      </c>
      <c r="BF41" s="119">
        <f>(VLOOKUP($A41,'RevPAR Raw Data'!$B$6:$BE$43,'RevPAR Raw Data'!AU$1,FALSE))/100</f>
        <v>-9.0480236035311107E-2</v>
      </c>
      <c r="BG41" s="119">
        <f>(VLOOKUP($A41,'RevPAR Raw Data'!$B$6:$BE$43,'RevPAR Raw Data'!AV$1,FALSE))/100</f>
        <v>-5.5811542116359601E-2</v>
      </c>
      <c r="BH41" s="119">
        <f>(VLOOKUP($A41,'RevPAR Raw Data'!$B$6:$BE$43,'RevPAR Raw Data'!AW$1,FALSE))/100</f>
        <v>-5.5300696892177398E-2</v>
      </c>
      <c r="BI41" s="119">
        <f>(VLOOKUP($A41,'RevPAR Raw Data'!$B$6:$BE$43,'RevPAR Raw Data'!AX$1,FALSE))/100</f>
        <v>-4.6751728885338101E-2</v>
      </c>
      <c r="BJ41" s="130">
        <f>(VLOOKUP($A41,'RevPAR Raw Data'!$B$6:$BE$43,'RevPAR Raw Data'!AY$1,FALSE))/100</f>
        <v>-6.5290259375173201E-2</v>
      </c>
      <c r="BK41" s="119">
        <f>(VLOOKUP($A41,'RevPAR Raw Data'!$B$6:$BE$43,'RevPAR Raw Data'!BA$1,FALSE))/100</f>
        <v>-2.4821434099657199E-2</v>
      </c>
      <c r="BL41" s="119">
        <f>(VLOOKUP($A41,'RevPAR Raw Data'!$B$6:$BE$43,'RevPAR Raw Data'!BB$1,FALSE))/100</f>
        <v>-7.1785842365446897E-2</v>
      </c>
      <c r="BM41" s="130">
        <f>(VLOOKUP($A41,'RevPAR Raw Data'!$B$6:$BE$43,'RevPAR Raw Data'!BC$1,FALSE))/100</f>
        <v>-4.8759005165004102E-2</v>
      </c>
      <c r="BN41" s="131">
        <f>(VLOOKUP($A41,'RevPAR Raw Data'!$B$6:$BE$43,'RevPAR Raw Data'!BE$1,FALSE))/100</f>
        <v>-6.0883379702500802E-2</v>
      </c>
    </row>
    <row r="42" spans="1:66" x14ac:dyDescent="0.25">
      <c r="A42" s="59" t="s">
        <v>109</v>
      </c>
      <c r="B42" s="129">
        <f>(VLOOKUP($A42,'Occupancy Raw Data'!$B$8:$BE$45,'Occupancy Raw Data'!AG$3,FALSE))/100</f>
        <v>0.48648197596795695</v>
      </c>
      <c r="C42" s="119">
        <f>(VLOOKUP($A42,'Occupancy Raw Data'!$B$8:$BE$45,'Occupancy Raw Data'!AH$3,FALSE))/100</f>
        <v>0.61824098798397797</v>
      </c>
      <c r="D42" s="119">
        <f>(VLOOKUP($A42,'Occupancy Raw Data'!$B$8:$BE$45,'Occupancy Raw Data'!AI$3,FALSE))/100</f>
        <v>0.70360480640854406</v>
      </c>
      <c r="E42" s="119">
        <f>(VLOOKUP($A42,'Occupancy Raw Data'!$B$8:$BE$45,'Occupancy Raw Data'!AJ$3,FALSE))/100</f>
        <v>0.64928237650200205</v>
      </c>
      <c r="F42" s="119">
        <f>(VLOOKUP($A42,'Occupancy Raw Data'!$B$8:$BE$45,'Occupancy Raw Data'!AK$3,FALSE))/100</f>
        <v>0.50842790387182901</v>
      </c>
      <c r="G42" s="130">
        <f>(VLOOKUP($A42,'Occupancy Raw Data'!$B$8:$BE$45,'Occupancy Raw Data'!AL$3,FALSE))/100</f>
        <v>0.59320761014686196</v>
      </c>
      <c r="H42" s="119">
        <f>(VLOOKUP($A42,'Occupancy Raw Data'!$B$8:$BE$45,'Occupancy Raw Data'!AN$3,FALSE))/100</f>
        <v>0.605473965287049</v>
      </c>
      <c r="I42" s="119">
        <f>(VLOOKUP($A42,'Occupancy Raw Data'!$B$8:$BE$45,'Occupancy Raw Data'!AO$3,FALSE))/100</f>
        <v>0.598631508678237</v>
      </c>
      <c r="J42" s="130">
        <f>(VLOOKUP($A42,'Occupancy Raw Data'!$B$8:$BE$45,'Occupancy Raw Data'!AP$3,FALSE))/100</f>
        <v>0.60205273698264294</v>
      </c>
      <c r="K42" s="131">
        <f>(VLOOKUP($A42,'Occupancy Raw Data'!$B$8:$BE$45,'Occupancy Raw Data'!AR$3,FALSE))/100</f>
        <v>0.59573478924279899</v>
      </c>
      <c r="M42" s="118">
        <f>(VLOOKUP($A42,'Occupancy Raw Data'!$B$8:$BE$45,'Occupancy Raw Data'!AT$3,FALSE))/100</f>
        <v>-1.6531713900134901E-2</v>
      </c>
      <c r="N42" s="115">
        <f>(VLOOKUP($A42,'Occupancy Raw Data'!$B$8:$BE$45,'Occupancy Raw Data'!AU$3,FALSE))/100</f>
        <v>-3.2009406846093505E-2</v>
      </c>
      <c r="O42" s="115">
        <f>(VLOOKUP($A42,'Occupancy Raw Data'!$B$8:$BE$45,'Occupancy Raw Data'!AV$3,FALSE))/100</f>
        <v>-2.95776268845666E-2</v>
      </c>
      <c r="P42" s="115">
        <f>(VLOOKUP($A42,'Occupancy Raw Data'!$B$8:$BE$45,'Occupancy Raw Data'!AW$3,FALSE))/100</f>
        <v>-8.6629886136870504E-2</v>
      </c>
      <c r="Q42" s="115">
        <f>(VLOOKUP($A42,'Occupancy Raw Data'!$B$8:$BE$45,'Occupancy Raw Data'!AX$3,FALSE))/100</f>
        <v>-5.37350520267122E-2</v>
      </c>
      <c r="R42" s="116">
        <f>(VLOOKUP($A42,'Occupancy Raw Data'!$B$8:$BE$45,'Occupancy Raw Data'!AY$3,FALSE))/100</f>
        <v>-4.5233554487093298E-2</v>
      </c>
      <c r="S42" s="115">
        <f>(VLOOKUP($A42,'Occupancy Raw Data'!$B$8:$BE$45,'Occupancy Raw Data'!BA$3,FALSE))/100</f>
        <v>4.4930875576036797E-2</v>
      </c>
      <c r="T42" s="115">
        <f>(VLOOKUP($A42,'Occupancy Raw Data'!$B$8:$BE$45,'Occupancy Raw Data'!BB$3,FALSE))/100</f>
        <v>-9.5334174022698601E-2</v>
      </c>
      <c r="U42" s="116">
        <f>(VLOOKUP($A42,'Occupancy Raw Data'!$B$8:$BE$45,'Occupancy Raw Data'!BC$3,FALSE))/100</f>
        <v>-2.9850746268656702E-2</v>
      </c>
      <c r="V42" s="117">
        <f>(VLOOKUP($A42,'Occupancy Raw Data'!$B$8:$BE$45,'Occupancy Raw Data'!BE$3,FALSE))/100</f>
        <v>-4.08421779935896E-2</v>
      </c>
      <c r="X42" s="49">
        <f>VLOOKUP($A42,'ADR Raw Data'!$B$6:$BE$43,'ADR Raw Data'!AG$1,FALSE)</f>
        <v>168.24348370497401</v>
      </c>
      <c r="Y42" s="50">
        <f>VLOOKUP($A42,'ADR Raw Data'!$B$6:$BE$43,'ADR Raw Data'!AH$1,FALSE)</f>
        <v>180.13625725469001</v>
      </c>
      <c r="Z42" s="50">
        <f>VLOOKUP($A42,'ADR Raw Data'!$B$6:$BE$43,'ADR Raw Data'!AI$1,FALSE)</f>
        <v>191.58356380455399</v>
      </c>
      <c r="AA42" s="50">
        <f>VLOOKUP($A42,'ADR Raw Data'!$B$6:$BE$43,'ADR Raw Data'!AJ$1,FALSE)</f>
        <v>189.07880221051201</v>
      </c>
      <c r="AB42" s="50">
        <f>VLOOKUP($A42,'ADR Raw Data'!$B$6:$BE$43,'ADR Raw Data'!AK$1,FALSE)</f>
        <v>168.447083538486</v>
      </c>
      <c r="AC42" s="51">
        <f>VLOOKUP($A42,'ADR Raw Data'!$B$6:$BE$43,'ADR Raw Data'!AL$1,FALSE)</f>
        <v>180.85502574201701</v>
      </c>
      <c r="AD42" s="50">
        <f>VLOOKUP($A42,'ADR Raw Data'!$B$6:$BE$43,'ADR Raw Data'!AN$1,FALSE)</f>
        <v>186.40881063947</v>
      </c>
      <c r="AE42" s="50">
        <f>VLOOKUP($A42,'ADR Raw Data'!$B$6:$BE$43,'ADR Raw Data'!AO$1,FALSE)</f>
        <v>191.26645664901</v>
      </c>
      <c r="AF42" s="51">
        <f>VLOOKUP($A42,'ADR Raw Data'!$B$6:$BE$43,'ADR Raw Data'!AP$1,FALSE)</f>
        <v>188.823831600831</v>
      </c>
      <c r="AG42" s="52">
        <f>VLOOKUP($A42,'ADR Raw Data'!$B$6:$BE$43,'ADR Raw Data'!AR$1,FALSE)</f>
        <v>183.15597358679301</v>
      </c>
      <c r="AI42" s="118">
        <f>(VLOOKUP($A42,'ADR Raw Data'!$B$6:$BE$43,'ADR Raw Data'!AT$1,FALSE))/100</f>
        <v>1.7903858390984698E-2</v>
      </c>
      <c r="AJ42" s="115">
        <f>(VLOOKUP($A42,'ADR Raw Data'!$B$6:$BE$43,'ADR Raw Data'!AU$1,FALSE))/100</f>
        <v>3.9577671164548696E-2</v>
      </c>
      <c r="AK42" s="115">
        <f>(VLOOKUP($A42,'ADR Raw Data'!$B$6:$BE$43,'ADR Raw Data'!AV$1,FALSE))/100</f>
        <v>4.4120531468233498E-2</v>
      </c>
      <c r="AL42" s="115">
        <f>(VLOOKUP($A42,'ADR Raw Data'!$B$6:$BE$43,'ADR Raw Data'!AW$1,FALSE))/100</f>
        <v>3.2576218723169501E-2</v>
      </c>
      <c r="AM42" s="115">
        <f>(VLOOKUP($A42,'ADR Raw Data'!$B$6:$BE$43,'ADR Raw Data'!AX$1,FALSE))/100</f>
        <v>3.9795941746698701E-3</v>
      </c>
      <c r="AN42" s="116">
        <f>(VLOOKUP($A42,'ADR Raw Data'!$B$6:$BE$43,'ADR Raw Data'!AY$1,FALSE))/100</f>
        <v>2.9411433583158703E-2</v>
      </c>
      <c r="AO42" s="115">
        <f>(VLOOKUP($A42,'ADR Raw Data'!$B$6:$BE$43,'ADR Raw Data'!BA$1,FALSE))/100</f>
        <v>-2.1292049530971201E-2</v>
      </c>
      <c r="AP42" s="115">
        <f>(VLOOKUP($A42,'ADR Raw Data'!$B$6:$BE$43,'ADR Raw Data'!BB$1,FALSE))/100</f>
        <v>-2.4453372523731001E-2</v>
      </c>
      <c r="AQ42" s="116">
        <f>(VLOOKUP($A42,'ADR Raw Data'!$B$6:$BE$43,'ADR Raw Data'!BC$1,FALSE))/100</f>
        <v>-2.3903907086009601E-2</v>
      </c>
      <c r="AR42" s="117">
        <f>(VLOOKUP($A42,'ADR Raw Data'!$B$6:$BE$43,'ADR Raw Data'!BE$1,FALSE))/100</f>
        <v>1.3267033476074701E-2</v>
      </c>
      <c r="AT42" s="49">
        <f>VLOOKUP($A42,'RevPAR Raw Data'!$B$6:$BE$43,'RevPAR Raw Data'!AG$1,FALSE)</f>
        <v>81.8474223965287</v>
      </c>
      <c r="AU42" s="50">
        <f>VLOOKUP($A42,'RevPAR Raw Data'!$B$6:$BE$43,'RevPAR Raw Data'!AH$1,FALSE)</f>
        <v>111.367617656875</v>
      </c>
      <c r="AV42" s="50">
        <f>VLOOKUP($A42,'RevPAR Raw Data'!$B$6:$BE$43,'RevPAR Raw Data'!AI$1,FALSE)</f>
        <v>134.799116321762</v>
      </c>
      <c r="AW42" s="50">
        <f>VLOOKUP($A42,'RevPAR Raw Data'!$B$6:$BE$43,'RevPAR Raw Data'!AJ$1,FALSE)</f>
        <v>122.765534045393</v>
      </c>
      <c r="AX42" s="50">
        <f>VLOOKUP($A42,'RevPAR Raw Data'!$B$6:$BE$43,'RevPAR Raw Data'!AK$1,FALSE)</f>
        <v>85.643197596795702</v>
      </c>
      <c r="AY42" s="51">
        <f>VLOOKUP($A42,'RevPAR Raw Data'!$B$6:$BE$43,'RevPAR Raw Data'!AL$1,FALSE)</f>
        <v>107.28457760347101</v>
      </c>
      <c r="AZ42" s="50">
        <f>VLOOKUP($A42,'RevPAR Raw Data'!$B$6:$BE$43,'RevPAR Raw Data'!AN$1,FALSE)</f>
        <v>112.86568174232301</v>
      </c>
      <c r="BA42" s="50">
        <f>VLOOKUP($A42,'RevPAR Raw Data'!$B$6:$BE$43,'RevPAR Raw Data'!AO$1,FALSE)</f>
        <v>114.498127503337</v>
      </c>
      <c r="BB42" s="51">
        <f>VLOOKUP($A42,'RevPAR Raw Data'!$B$6:$BE$43,'RevPAR Raw Data'!AP$1,FALSE)</f>
        <v>113.68190462283</v>
      </c>
      <c r="BC42" s="52">
        <f>VLOOKUP($A42,'RevPAR Raw Data'!$B$6:$BE$43,'RevPAR Raw Data'!AR$1,FALSE)</f>
        <v>109.112385323288</v>
      </c>
      <c r="BE42" s="129">
        <f>(VLOOKUP($A42,'RevPAR Raw Data'!$B$6:$BE$43,'RevPAR Raw Data'!AT$1,FALSE))/100</f>
        <v>1.0761630262215E-3</v>
      </c>
      <c r="BF42" s="119">
        <f>(VLOOKUP($A42,'RevPAR Raw Data'!$B$6:$BE$43,'RevPAR Raw Data'!AU$1,FALSE))/100</f>
        <v>6.3014065401282805E-3</v>
      </c>
      <c r="BG42" s="119">
        <f>(VLOOKUP($A42,'RevPAR Raw Data'!$B$6:$BE$43,'RevPAR Raw Data'!AV$1,FALSE))/100</f>
        <v>1.3237923965950599E-2</v>
      </c>
      <c r="BH42" s="119">
        <f>(VLOOKUP($A42,'RevPAR Raw Data'!$B$6:$BE$43,'RevPAR Raw Data'!AW$1,FALSE))/100</f>
        <v>-5.6875741532458904E-2</v>
      </c>
      <c r="BI42" s="119">
        <f>(VLOOKUP($A42,'RevPAR Raw Data'!$B$6:$BE$43,'RevPAR Raw Data'!AX$1,FALSE))/100</f>
        <v>-4.9969301552063403E-2</v>
      </c>
      <c r="BJ42" s="130">
        <f>(VLOOKUP($A42,'RevPAR Raw Data'!$B$6:$BE$43,'RevPAR Raw Data'!AY$1,FALSE))/100</f>
        <v>-1.7152504587461901E-2</v>
      </c>
      <c r="BK42" s="119">
        <f>(VLOOKUP($A42,'RevPAR Raw Data'!$B$6:$BE$43,'RevPAR Raw Data'!BA$1,FALSE))/100</f>
        <v>2.26821556168307E-2</v>
      </c>
      <c r="BL42" s="119">
        <f>(VLOOKUP($A42,'RevPAR Raw Data'!$B$6:$BE$43,'RevPAR Raw Data'!BB$1,FALSE))/100</f>
        <v>-0.11745630447480999</v>
      </c>
      <c r="BM42" s="130">
        <f>(VLOOKUP($A42,'RevPAR Raw Data'!$B$6:$BE$43,'RevPAR Raw Data'!BC$1,FALSE))/100</f>
        <v>-5.30411038894123E-2</v>
      </c>
      <c r="BN42" s="131">
        <f>(VLOOKUP($A42,'RevPAR Raw Data'!$B$6:$BE$43,'RevPAR Raw Data'!BE$1,FALSE))/100</f>
        <v>-2.8116999060191602E-2</v>
      </c>
    </row>
    <row r="43" spans="1:66" x14ac:dyDescent="0.25">
      <c r="A43" s="59" t="s">
        <v>94</v>
      </c>
      <c r="B43" s="129">
        <f>(VLOOKUP($A43,'Occupancy Raw Data'!$B$8:$BE$45,'Occupancy Raw Data'!AG$3,FALSE))/100</f>
        <v>0.42666550401116099</v>
      </c>
      <c r="C43" s="119">
        <f>(VLOOKUP($A43,'Occupancy Raw Data'!$B$8:$BE$45,'Occupancy Raw Data'!AH$3,FALSE))/100</f>
        <v>0.50566794558772199</v>
      </c>
      <c r="D43" s="119">
        <f>(VLOOKUP($A43,'Occupancy Raw Data'!$B$8:$BE$45,'Occupancy Raw Data'!AI$3,FALSE))/100</f>
        <v>0.61710847575863204</v>
      </c>
      <c r="E43" s="119">
        <f>(VLOOKUP($A43,'Occupancy Raw Data'!$B$8:$BE$45,'Occupancy Raw Data'!AJ$3,FALSE))/100</f>
        <v>0.60952214858737297</v>
      </c>
      <c r="F43" s="119">
        <f>(VLOOKUP($A43,'Occupancy Raw Data'!$B$8:$BE$45,'Occupancy Raw Data'!AK$3,FALSE))/100</f>
        <v>0.51031856760841698</v>
      </c>
      <c r="G43" s="130">
        <f>(VLOOKUP($A43,'Occupancy Raw Data'!$B$8:$BE$45,'Occupancy Raw Data'!AL$3,FALSE))/100</f>
        <v>0.53385652831066099</v>
      </c>
      <c r="H43" s="119">
        <f>(VLOOKUP($A43,'Occupancy Raw Data'!$B$8:$BE$45,'Occupancy Raw Data'!AN$3,FALSE))/100</f>
        <v>0.55045924892454301</v>
      </c>
      <c r="I43" s="119">
        <f>(VLOOKUP($A43,'Occupancy Raw Data'!$B$8:$BE$45,'Occupancy Raw Data'!AO$3,FALSE))/100</f>
        <v>0.57845018021160299</v>
      </c>
      <c r="J43" s="130">
        <f>(VLOOKUP($A43,'Occupancy Raw Data'!$B$8:$BE$45,'Occupancy Raw Data'!AP$3,FALSE))/100</f>
        <v>0.56445471456807295</v>
      </c>
      <c r="K43" s="131">
        <f>(VLOOKUP($A43,'Occupancy Raw Data'!$B$8:$BE$45,'Occupancy Raw Data'!AR$3,FALSE))/100</f>
        <v>0.54259886724134998</v>
      </c>
      <c r="M43" s="118">
        <f>(VLOOKUP($A43,'Occupancy Raw Data'!$B$8:$BE$45,'Occupancy Raw Data'!AT$3,FALSE))/100</f>
        <v>4.6516204367580997E-3</v>
      </c>
      <c r="N43" s="115">
        <f>(VLOOKUP($A43,'Occupancy Raw Data'!$B$8:$BE$45,'Occupancy Raw Data'!AU$3,FALSE))/100</f>
        <v>-3.52816094614474E-2</v>
      </c>
      <c r="O43" s="115">
        <f>(VLOOKUP($A43,'Occupancy Raw Data'!$B$8:$BE$45,'Occupancy Raw Data'!AV$3,FALSE))/100</f>
        <v>2.7286111826472198E-2</v>
      </c>
      <c r="P43" s="115">
        <f>(VLOOKUP($A43,'Occupancy Raw Data'!$B$8:$BE$45,'Occupancy Raw Data'!AW$3,FALSE))/100</f>
        <v>2.52385633942817E-2</v>
      </c>
      <c r="Q43" s="115">
        <f>(VLOOKUP($A43,'Occupancy Raw Data'!$B$8:$BE$45,'Occupancy Raw Data'!AX$3,FALSE))/100</f>
        <v>7.1690348240987002E-3</v>
      </c>
      <c r="R43" s="116">
        <f>(VLOOKUP($A43,'Occupancy Raw Data'!$B$8:$BE$45,'Occupancy Raw Data'!AY$3,FALSE))/100</f>
        <v>6.9831352274112605E-3</v>
      </c>
      <c r="S43" s="115">
        <f>(VLOOKUP($A43,'Occupancy Raw Data'!$B$8:$BE$45,'Occupancy Raw Data'!BA$3,FALSE))/100</f>
        <v>2.1332532232614398E-2</v>
      </c>
      <c r="T43" s="115">
        <f>(VLOOKUP($A43,'Occupancy Raw Data'!$B$8:$BE$45,'Occupancy Raw Data'!BB$3,FALSE))/100</f>
        <v>-3.9254720625783904E-2</v>
      </c>
      <c r="U43" s="116">
        <f>(VLOOKUP($A43,'Occupancy Raw Data'!$B$8:$BE$45,'Occupancy Raw Data'!BC$3,FALSE))/100</f>
        <v>-1.06369461633831E-2</v>
      </c>
      <c r="V43" s="117">
        <f>(VLOOKUP($A43,'Occupancy Raw Data'!$B$8:$BE$45,'Occupancy Raw Data'!BE$3,FALSE))/100</f>
        <v>1.6808416873652901E-3</v>
      </c>
      <c r="X43" s="49">
        <f>VLOOKUP($A43,'ADR Raw Data'!$B$6:$BE$43,'ADR Raw Data'!AG$1,FALSE)</f>
        <v>92.935354588187195</v>
      </c>
      <c r="Y43" s="50">
        <f>VLOOKUP($A43,'ADR Raw Data'!$B$6:$BE$43,'ADR Raw Data'!AH$1,FALSE)</f>
        <v>100.072743001666</v>
      </c>
      <c r="Z43" s="50">
        <f>VLOOKUP($A43,'ADR Raw Data'!$B$6:$BE$43,'ADR Raw Data'!AI$1,FALSE)</f>
        <v>106.70541378173399</v>
      </c>
      <c r="AA43" s="50">
        <f>VLOOKUP($A43,'ADR Raw Data'!$B$6:$BE$43,'ADR Raw Data'!AJ$1,FALSE)</f>
        <v>104.775079160705</v>
      </c>
      <c r="AB43" s="50">
        <f>VLOOKUP($A43,'ADR Raw Data'!$B$6:$BE$43,'ADR Raw Data'!AK$1,FALSE)</f>
        <v>95.579673634447701</v>
      </c>
      <c r="AC43" s="51">
        <f>VLOOKUP($A43,'ADR Raw Data'!$B$6:$BE$43,'ADR Raw Data'!AL$1,FALSE)</f>
        <v>100.68005270379101</v>
      </c>
      <c r="AD43" s="50">
        <f>VLOOKUP($A43,'ADR Raw Data'!$B$6:$BE$43,'ADR Raw Data'!AN$1,FALSE)</f>
        <v>102.47243795543299</v>
      </c>
      <c r="AE43" s="50">
        <f>VLOOKUP($A43,'ADR Raw Data'!$B$6:$BE$43,'ADR Raw Data'!AO$1,FALSE)</f>
        <v>105.941662730516</v>
      </c>
      <c r="AF43" s="51">
        <f>VLOOKUP($A43,'ADR Raw Data'!$B$6:$BE$43,'ADR Raw Data'!AP$1,FALSE)</f>
        <v>104.250059476299</v>
      </c>
      <c r="AG43" s="52">
        <f>VLOOKUP($A43,'ADR Raw Data'!$B$6:$BE$43,'ADR Raw Data'!AR$1,FALSE)</f>
        <v>101.741140250855</v>
      </c>
      <c r="AI43" s="118">
        <f>(VLOOKUP($A43,'ADR Raw Data'!$B$6:$BE$43,'ADR Raw Data'!AT$1,FALSE))/100</f>
        <v>-3.5081587384927497E-2</v>
      </c>
      <c r="AJ43" s="115">
        <f>(VLOOKUP($A43,'ADR Raw Data'!$B$6:$BE$43,'ADR Raw Data'!AU$1,FALSE))/100</f>
        <v>-9.9975960263780292E-3</v>
      </c>
      <c r="AK43" s="115">
        <f>(VLOOKUP($A43,'ADR Raw Data'!$B$6:$BE$43,'ADR Raw Data'!AV$1,FALSE))/100</f>
        <v>5.3917803743866698E-3</v>
      </c>
      <c r="AL43" s="115">
        <f>(VLOOKUP($A43,'ADR Raw Data'!$B$6:$BE$43,'ADR Raw Data'!AW$1,FALSE))/100</f>
        <v>-1.2720016535448599E-2</v>
      </c>
      <c r="AM43" s="115">
        <f>(VLOOKUP($A43,'ADR Raw Data'!$B$6:$BE$43,'ADR Raw Data'!AX$1,FALSE))/100</f>
        <v>-4.3697419053743601E-2</v>
      </c>
      <c r="AN43" s="116">
        <f>(VLOOKUP($A43,'ADR Raw Data'!$B$6:$BE$43,'ADR Raw Data'!AY$1,FALSE))/100</f>
        <v>-1.65774643765399E-2</v>
      </c>
      <c r="AO43" s="115">
        <f>(VLOOKUP($A43,'ADR Raw Data'!$B$6:$BE$43,'ADR Raw Data'!BA$1,FALSE))/100</f>
        <v>-3.1722331891323598E-2</v>
      </c>
      <c r="AP43" s="115">
        <f>(VLOOKUP($A43,'ADR Raw Data'!$B$6:$BE$43,'ADR Raw Data'!BB$1,FALSE))/100</f>
        <v>-3.7006394619589301E-2</v>
      </c>
      <c r="AQ43" s="116">
        <f>(VLOOKUP($A43,'ADR Raw Data'!$B$6:$BE$43,'ADR Raw Data'!BC$1,FALSE))/100</f>
        <v>-3.5051626241476896E-2</v>
      </c>
      <c r="AR43" s="117">
        <f>(VLOOKUP($A43,'ADR Raw Data'!$B$6:$BE$43,'ADR Raw Data'!BE$1,FALSE))/100</f>
        <v>-2.2475034438646603E-2</v>
      </c>
      <c r="AT43" s="49">
        <f>VLOOKUP($A43,'RevPAR Raw Data'!$B$6:$BE$43,'RevPAR Raw Data'!AG$1,FALSE)</f>
        <v>39.6523099058249</v>
      </c>
      <c r="AU43" s="50">
        <f>VLOOKUP($A43,'RevPAR Raw Data'!$B$6:$BE$43,'RevPAR Raw Data'!AH$1,FALSE)</f>
        <v>50.603578362980997</v>
      </c>
      <c r="AV43" s="50">
        <f>VLOOKUP($A43,'RevPAR Raw Data'!$B$6:$BE$43,'RevPAR Raw Data'!AI$1,FALSE)</f>
        <v>65.848815254040204</v>
      </c>
      <c r="AW43" s="50">
        <f>VLOOKUP($A43,'RevPAR Raw Data'!$B$6:$BE$43,'RevPAR Raw Data'!AJ$1,FALSE)</f>
        <v>63.862731368445502</v>
      </c>
      <c r="AX43" s="50">
        <f>VLOOKUP($A43,'RevPAR Raw Data'!$B$6:$BE$43,'RevPAR Raw Data'!AK$1,FALSE)</f>
        <v>48.776082141611397</v>
      </c>
      <c r="AY43" s="51">
        <f>VLOOKUP($A43,'RevPAR Raw Data'!$B$6:$BE$43,'RevPAR Raw Data'!AL$1,FALSE)</f>
        <v>53.748703406580603</v>
      </c>
      <c r="AZ43" s="50">
        <f>VLOOKUP($A43,'RevPAR Raw Data'!$B$6:$BE$43,'RevPAR Raw Data'!AN$1,FALSE)</f>
        <v>56.406901232414803</v>
      </c>
      <c r="BA43" s="50">
        <f>VLOOKUP($A43,'RevPAR Raw Data'!$B$6:$BE$43,'RevPAR Raw Data'!AO$1,FALSE)</f>
        <v>61.281973898383903</v>
      </c>
      <c r="BB43" s="51">
        <f>VLOOKUP($A43,'RevPAR Raw Data'!$B$6:$BE$43,'RevPAR Raw Data'!AP$1,FALSE)</f>
        <v>58.844437565399303</v>
      </c>
      <c r="BC43" s="52">
        <f>VLOOKUP($A43,'RevPAR Raw Data'!$B$6:$BE$43,'RevPAR Raw Data'!AR$1,FALSE)</f>
        <v>55.2046274519574</v>
      </c>
      <c r="BE43" s="129">
        <f>(VLOOKUP($A43,'RevPAR Raw Data'!$B$6:$BE$43,'RevPAR Raw Data'!AT$1,FALSE))/100</f>
        <v>-3.0593153177003E-2</v>
      </c>
      <c r="BF43" s="119">
        <f>(VLOOKUP($A43,'RevPAR Raw Data'!$B$6:$BE$43,'RevPAR Raw Data'!AU$1,FALSE))/100</f>
        <v>-4.4926474209269401E-2</v>
      </c>
      <c r="BG43" s="119">
        <f>(VLOOKUP($A43,'RevPAR Raw Data'!$B$6:$BE$43,'RevPAR Raw Data'!AV$1,FALSE))/100</f>
        <v>3.2825012923098196E-2</v>
      </c>
      <c r="BH43" s="119">
        <f>(VLOOKUP($A43,'RevPAR Raw Data'!$B$6:$BE$43,'RevPAR Raw Data'!AW$1,FALSE))/100</f>
        <v>1.21975119151268E-2</v>
      </c>
      <c r="BI43" s="119">
        <f>(VLOOKUP($A43,'RevPAR Raw Data'!$B$6:$BE$43,'RevPAR Raw Data'!AX$1,FALSE))/100</f>
        <v>-3.6841652548564398E-2</v>
      </c>
      <c r="BJ43" s="130">
        <f>(VLOOKUP($A43,'RevPAR Raw Data'!$B$6:$BE$43,'RevPAR Raw Data'!AY$1,FALSE))/100</f>
        <v>-9.7100918245976494E-3</v>
      </c>
      <c r="BK43" s="119">
        <f>(VLOOKUP($A43,'RevPAR Raw Data'!$B$6:$BE$43,'RevPAR Raw Data'!BA$1,FALSE))/100</f>
        <v>-1.10665173262745E-2</v>
      </c>
      <c r="BL43" s="119">
        <f>(VLOOKUP($A43,'RevPAR Raw Data'!$B$6:$BE$43,'RevPAR Raw Data'!BB$1,FALSE))/100</f>
        <v>-7.4808439563213702E-2</v>
      </c>
      <c r="BM43" s="130">
        <f>(VLOOKUP($A43,'RevPAR Raw Data'!$B$6:$BE$43,'RevPAR Raw Data'!BC$1,FALSE))/100</f>
        <v>-4.5315730143590499E-2</v>
      </c>
      <c r="BN43" s="131">
        <f>(VLOOKUP($A43,'RevPAR Raw Data'!$B$6:$BE$43,'RevPAR Raw Data'!BE$1,FALSE))/100</f>
        <v>-2.0831969726090704E-2</v>
      </c>
    </row>
    <row r="44" spans="1:66" x14ac:dyDescent="0.25">
      <c r="A44" s="59" t="s">
        <v>44</v>
      </c>
      <c r="B44" s="129">
        <f>(VLOOKUP($A44,'Occupancy Raw Data'!$B$8:$BE$45,'Occupancy Raw Data'!AG$3,FALSE))/100</f>
        <v>0.45501138952164</v>
      </c>
      <c r="C44" s="119">
        <f>(VLOOKUP($A44,'Occupancy Raw Data'!$B$8:$BE$45,'Occupancy Raw Data'!AH$3,FALSE))/100</f>
        <v>0.53794134396355298</v>
      </c>
      <c r="D44" s="119">
        <f>(VLOOKUP($A44,'Occupancy Raw Data'!$B$8:$BE$45,'Occupancy Raw Data'!AI$3,FALSE))/100</f>
        <v>0.57538439635535299</v>
      </c>
      <c r="E44" s="119">
        <f>(VLOOKUP($A44,'Occupancy Raw Data'!$B$8:$BE$45,'Occupancy Raw Data'!AJ$3,FALSE))/100</f>
        <v>0.577733485193621</v>
      </c>
      <c r="F44" s="119">
        <f>(VLOOKUP($A44,'Occupancy Raw Data'!$B$8:$BE$45,'Occupancy Raw Data'!AK$3,FALSE))/100</f>
        <v>0.53751423690205002</v>
      </c>
      <c r="G44" s="130">
        <f>(VLOOKUP($A44,'Occupancy Raw Data'!$B$8:$BE$45,'Occupancy Raw Data'!AL$3,FALSE))/100</f>
        <v>0.53671697038724298</v>
      </c>
      <c r="H44" s="119">
        <f>(VLOOKUP($A44,'Occupancy Raw Data'!$B$8:$BE$45,'Occupancy Raw Data'!AN$3,FALSE))/100</f>
        <v>0.56684225512528397</v>
      </c>
      <c r="I44" s="119">
        <f>(VLOOKUP($A44,'Occupancy Raw Data'!$B$8:$BE$45,'Occupancy Raw Data'!AO$3,FALSE))/100</f>
        <v>0.57438781321184496</v>
      </c>
      <c r="J44" s="130">
        <f>(VLOOKUP($A44,'Occupancy Raw Data'!$B$8:$BE$45,'Occupancy Raw Data'!AP$3,FALSE))/100</f>
        <v>0.57061503416856396</v>
      </c>
      <c r="K44" s="131">
        <f>(VLOOKUP($A44,'Occupancy Raw Data'!$B$8:$BE$45,'Occupancy Raw Data'!AR$3,FALSE))/100</f>
        <v>0.54640213146762096</v>
      </c>
      <c r="M44" s="118">
        <f>(VLOOKUP($A44,'Occupancy Raw Data'!$B$8:$BE$45,'Occupancy Raw Data'!AT$3,FALSE))/100</f>
        <v>4.5640438409945999E-2</v>
      </c>
      <c r="N44" s="115">
        <f>(VLOOKUP($A44,'Occupancy Raw Data'!$B$8:$BE$45,'Occupancy Raw Data'!AU$3,FALSE))/100</f>
        <v>4.2201075713694601E-2</v>
      </c>
      <c r="O44" s="115">
        <f>(VLOOKUP($A44,'Occupancy Raw Data'!$B$8:$BE$45,'Occupancy Raw Data'!AV$3,FALSE))/100</f>
        <v>3.76123234916559E-2</v>
      </c>
      <c r="P44" s="115">
        <f>(VLOOKUP($A44,'Occupancy Raw Data'!$B$8:$BE$45,'Occupancy Raw Data'!AW$3,FALSE))/100</f>
        <v>5.4573804573804494E-2</v>
      </c>
      <c r="Q44" s="115">
        <f>(VLOOKUP($A44,'Occupancy Raw Data'!$B$8:$BE$45,'Occupancy Raw Data'!AX$3,FALSE))/100</f>
        <v>6.8789808917197395E-2</v>
      </c>
      <c r="R44" s="116">
        <f>(VLOOKUP($A44,'Occupancy Raw Data'!$B$8:$BE$45,'Occupancy Raw Data'!AY$3,FALSE))/100</f>
        <v>4.9672838646804898E-2</v>
      </c>
      <c r="S44" s="115">
        <f>(VLOOKUP($A44,'Occupancy Raw Data'!$B$8:$BE$45,'Occupancy Raw Data'!BA$3,FALSE))/100</f>
        <v>4.4876000524865498E-2</v>
      </c>
      <c r="T44" s="115">
        <f>(VLOOKUP($A44,'Occupancy Raw Data'!$B$8:$BE$45,'Occupancy Raw Data'!BB$3,FALSE))/100</f>
        <v>-3.1565050408065204E-2</v>
      </c>
      <c r="U44" s="116">
        <f>(VLOOKUP($A44,'Occupancy Raw Data'!$B$8:$BE$45,'Occupancy Raw Data'!BC$3,FALSE))/100</f>
        <v>4.9520466369961701E-3</v>
      </c>
      <c r="V44" s="117">
        <f>(VLOOKUP($A44,'Occupancy Raw Data'!$B$8:$BE$45,'Occupancy Raw Data'!BE$3,FALSE))/100</f>
        <v>3.5918099791779096E-2</v>
      </c>
      <c r="X44" s="49">
        <f>VLOOKUP($A44,'ADR Raw Data'!$B$6:$BE$43,'ADR Raw Data'!AG$1,FALSE)</f>
        <v>80.790873701501795</v>
      </c>
      <c r="Y44" s="50">
        <f>VLOOKUP($A44,'ADR Raw Data'!$B$6:$BE$43,'ADR Raw Data'!AH$1,FALSE)</f>
        <v>84.305997909223194</v>
      </c>
      <c r="Z44" s="50">
        <f>VLOOKUP($A44,'ADR Raw Data'!$B$6:$BE$43,'ADR Raw Data'!AI$1,FALSE)</f>
        <v>86.917430669305901</v>
      </c>
      <c r="AA44" s="50">
        <f>VLOOKUP($A44,'ADR Raw Data'!$B$6:$BE$43,'ADR Raw Data'!AJ$1,FALSE)</f>
        <v>85.339612900443498</v>
      </c>
      <c r="AB44" s="50">
        <f>VLOOKUP($A44,'ADR Raw Data'!$B$6:$BE$43,'ADR Raw Data'!AK$1,FALSE)</f>
        <v>84.207464349092803</v>
      </c>
      <c r="AC44" s="51">
        <f>VLOOKUP($A44,'ADR Raw Data'!$B$6:$BE$43,'ADR Raw Data'!AL$1,FALSE)</f>
        <v>84.472695418976599</v>
      </c>
      <c r="AD44" s="50">
        <f>VLOOKUP($A44,'ADR Raw Data'!$B$6:$BE$43,'ADR Raw Data'!AN$1,FALSE)</f>
        <v>95.698550734647696</v>
      </c>
      <c r="AE44" s="50">
        <f>VLOOKUP($A44,'ADR Raw Data'!$B$6:$BE$43,'ADR Raw Data'!AO$1,FALSE)</f>
        <v>93.341673268062905</v>
      </c>
      <c r="AF44" s="51">
        <f>VLOOKUP($A44,'ADR Raw Data'!$B$6:$BE$43,'ADR Raw Data'!AP$1,FALSE)</f>
        <v>94.512320427894196</v>
      </c>
      <c r="AG44" s="52">
        <f>VLOOKUP($A44,'ADR Raw Data'!$B$6:$BE$43,'ADR Raw Data'!AR$1,FALSE)</f>
        <v>87.468270936703206</v>
      </c>
      <c r="AI44" s="118">
        <f>(VLOOKUP($A44,'ADR Raw Data'!$B$6:$BE$43,'ADR Raw Data'!AT$1,FALSE))/100</f>
        <v>-2.6196504631878E-2</v>
      </c>
      <c r="AJ44" s="115">
        <f>(VLOOKUP($A44,'ADR Raw Data'!$B$6:$BE$43,'ADR Raw Data'!AU$1,FALSE))/100</f>
        <v>4.5783110452649401E-3</v>
      </c>
      <c r="AK44" s="115">
        <f>(VLOOKUP($A44,'ADR Raw Data'!$B$6:$BE$43,'ADR Raw Data'!AV$1,FALSE))/100</f>
        <v>-9.0270285759391292E-3</v>
      </c>
      <c r="AL44" s="115">
        <f>(VLOOKUP($A44,'ADR Raw Data'!$B$6:$BE$43,'ADR Raw Data'!AW$1,FALSE))/100</f>
        <v>-1.3292961332244699E-2</v>
      </c>
      <c r="AM44" s="115">
        <f>(VLOOKUP($A44,'ADR Raw Data'!$B$6:$BE$43,'ADR Raw Data'!AX$1,FALSE))/100</f>
        <v>9.8633733641313899E-3</v>
      </c>
      <c r="AN44" s="116">
        <f>(VLOOKUP($A44,'ADR Raw Data'!$B$6:$BE$43,'ADR Raw Data'!AY$1,FALSE))/100</f>
        <v>-6.4944045428144701E-3</v>
      </c>
      <c r="AO44" s="115">
        <f>(VLOOKUP($A44,'ADR Raw Data'!$B$6:$BE$43,'ADR Raw Data'!BA$1,FALSE))/100</f>
        <v>1.6546981691694402E-3</v>
      </c>
      <c r="AP44" s="115">
        <f>(VLOOKUP($A44,'ADR Raw Data'!$B$6:$BE$43,'ADR Raw Data'!BB$1,FALSE))/100</f>
        <v>-3.5332924531446E-2</v>
      </c>
      <c r="AQ44" s="116">
        <f>(VLOOKUP($A44,'ADR Raw Data'!$B$6:$BE$43,'ADR Raw Data'!BC$1,FALSE))/100</f>
        <v>-1.7315347724738198E-2</v>
      </c>
      <c r="AR44" s="117">
        <f>(VLOOKUP($A44,'ADR Raw Data'!$B$6:$BE$43,'ADR Raw Data'!BE$1,FALSE))/100</f>
        <v>-1.11566722086812E-2</v>
      </c>
      <c r="AT44" s="49">
        <f>VLOOKUP($A44,'RevPAR Raw Data'!$B$6:$BE$43,'RevPAR Raw Data'!AG$1,FALSE)</f>
        <v>36.760767703587597</v>
      </c>
      <c r="AU44" s="50">
        <f>VLOOKUP($A44,'RevPAR Raw Data'!$B$6:$BE$43,'RevPAR Raw Data'!AH$1,FALSE)</f>
        <v>45.351681819475999</v>
      </c>
      <c r="AV44" s="50">
        <f>VLOOKUP($A44,'RevPAR Raw Data'!$B$6:$BE$43,'RevPAR Raw Data'!AI$1,FALSE)</f>
        <v>50.010933378416802</v>
      </c>
      <c r="AW44" s="50">
        <f>VLOOKUP($A44,'RevPAR Raw Data'!$B$6:$BE$43,'RevPAR Raw Data'!AJ$1,FALSE)</f>
        <v>49.3035519860478</v>
      </c>
      <c r="AX44" s="50">
        <f>VLOOKUP($A44,'RevPAR Raw Data'!$B$6:$BE$43,'RevPAR Raw Data'!AK$1,FALSE)</f>
        <v>45.262710941059197</v>
      </c>
      <c r="AY44" s="51">
        <f>VLOOKUP($A44,'RevPAR Raw Data'!$B$6:$BE$43,'RevPAR Raw Data'!AL$1,FALSE)</f>
        <v>45.337929165717497</v>
      </c>
      <c r="AZ44" s="50">
        <f>VLOOKUP($A44,'RevPAR Raw Data'!$B$6:$BE$43,'RevPAR Raw Data'!AN$1,FALSE)</f>
        <v>54.245982310649197</v>
      </c>
      <c r="BA44" s="50">
        <f>VLOOKUP($A44,'RevPAR Raw Data'!$B$6:$BE$43,'RevPAR Raw Data'!AO$1,FALSE)</f>
        <v>53.6143195899772</v>
      </c>
      <c r="BB44" s="51">
        <f>VLOOKUP($A44,'RevPAR Raw Data'!$B$6:$BE$43,'RevPAR Raw Data'!AP$1,FALSE)</f>
        <v>53.930150950313198</v>
      </c>
      <c r="BC44" s="52">
        <f>VLOOKUP($A44,'RevPAR Raw Data'!$B$6:$BE$43,'RevPAR Raw Data'!AR$1,FALSE)</f>
        <v>47.792849675602</v>
      </c>
      <c r="BE44" s="129">
        <f>(VLOOKUP($A44,'RevPAR Raw Data'!$B$6:$BE$43,'RevPAR Raw Data'!AT$1,FALSE))/100</f>
        <v>1.82483138218608E-2</v>
      </c>
      <c r="BF44" s="119">
        <f>(VLOOKUP($A44,'RevPAR Raw Data'!$B$6:$BE$43,'RevPAR Raw Data'!AU$1,FALSE))/100</f>
        <v>4.6972596410021598E-2</v>
      </c>
      <c r="BG44" s="119">
        <f>(VLOOKUP($A44,'RevPAR Raw Data'!$B$6:$BE$43,'RevPAR Raw Data'!AV$1,FALSE))/100</f>
        <v>2.82457673967501E-2</v>
      </c>
      <c r="BH44" s="119">
        <f>(VLOOKUP($A44,'RevPAR Raw Data'!$B$6:$BE$43,'RevPAR Raw Data'!AW$1,FALSE))/100</f>
        <v>4.0555395767606701E-2</v>
      </c>
      <c r="BI44" s="119">
        <f>(VLOOKUP($A44,'RevPAR Raw Data'!$B$6:$BE$43,'RevPAR Raw Data'!AX$1,FALSE))/100</f>
        <v>7.9331681850326408E-2</v>
      </c>
      <c r="BJ44" s="130">
        <f>(VLOOKUP($A44,'RevPAR Raw Data'!$B$6:$BE$43,'RevPAR Raw Data'!AY$1,FALSE))/100</f>
        <v>4.2855838595028103E-2</v>
      </c>
      <c r="BK44" s="119">
        <f>(VLOOKUP($A44,'RevPAR Raw Data'!$B$6:$BE$43,'RevPAR Raw Data'!BA$1,FALSE))/100</f>
        <v>4.6604954929942995E-2</v>
      </c>
      <c r="BL44" s="119">
        <f>(VLOOKUP($A44,'RevPAR Raw Data'!$B$6:$BE$43,'RevPAR Raw Data'!BB$1,FALSE))/100</f>
        <v>-6.5782689395611896E-2</v>
      </c>
      <c r="BM44" s="130">
        <f>(VLOOKUP($A44,'RevPAR Raw Data'!$B$6:$BE$43,'RevPAR Raw Data'!BC$1,FALSE))/100</f>
        <v>-1.2449047497210798E-2</v>
      </c>
      <c r="BN44" s="131">
        <f>(VLOOKUP($A44,'RevPAR Raw Data'!$B$6:$BE$43,'RevPAR Raw Data'!BE$1,FALSE))/100</f>
        <v>2.4360701117362198E-2</v>
      </c>
    </row>
    <row r="45" spans="1:66" x14ac:dyDescent="0.2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29">
        <f>(VLOOKUP($A47,'Occupancy Raw Data'!$B$8:$BE$45,'Occupancy Raw Data'!AG$3,FALSE))/100</f>
        <v>0.44031068020366398</v>
      </c>
      <c r="C47" s="119">
        <f>(VLOOKUP($A47,'Occupancy Raw Data'!$B$8:$BE$45,'Occupancy Raw Data'!AH$3,FALSE))/100</f>
        <v>0.53569468581359092</v>
      </c>
      <c r="D47" s="119">
        <f>(VLOOKUP($A47,'Occupancy Raw Data'!$B$8:$BE$45,'Occupancy Raw Data'!AI$3,FALSE))/100</f>
        <v>0.59667215463886003</v>
      </c>
      <c r="E47" s="119">
        <f>(VLOOKUP($A47,'Occupancy Raw Data'!$B$8:$BE$45,'Occupancy Raw Data'!AJ$3,FALSE))/100</f>
        <v>0.58957590170431995</v>
      </c>
      <c r="F47" s="119">
        <f>(VLOOKUP($A47,'Occupancy Raw Data'!$B$8:$BE$45,'Occupancy Raw Data'!AK$3,FALSE))/100</f>
        <v>0.51841519558523108</v>
      </c>
      <c r="G47" s="130">
        <f>(VLOOKUP($A47,'Occupancy Raw Data'!$B$8:$BE$45,'Occupancy Raw Data'!AL$3,FALSE))/100</f>
        <v>0.53613372358913303</v>
      </c>
      <c r="H47" s="119">
        <f>(VLOOKUP($A47,'Occupancy Raw Data'!$B$8:$BE$45,'Occupancy Raw Data'!AN$3,FALSE))/100</f>
        <v>0.53869020396963296</v>
      </c>
      <c r="I47" s="119">
        <f>(VLOOKUP($A47,'Occupancy Raw Data'!$B$8:$BE$45,'Occupancy Raw Data'!AO$3,FALSE))/100</f>
        <v>0.54831652526546004</v>
      </c>
      <c r="J47" s="130">
        <f>(VLOOKUP($A47,'Occupancy Raw Data'!$B$8:$BE$45,'Occupancy Raw Data'!AP$3,FALSE))/100</f>
        <v>0.54350319952130999</v>
      </c>
      <c r="K47" s="131">
        <f>(VLOOKUP($A47,'Occupancy Raw Data'!$B$8:$BE$45,'Occupancy Raw Data'!AR$3,FALSE))/100</f>
        <v>0.53823923655460804</v>
      </c>
      <c r="M47" s="118">
        <f>(VLOOKUP($A47,'Occupancy Raw Data'!$B$8:$BE$45,'Occupancy Raw Data'!AT$3,FALSE))/100</f>
        <v>1.7154893196801E-2</v>
      </c>
      <c r="N47" s="115">
        <f>(VLOOKUP($A47,'Occupancy Raw Data'!$B$8:$BE$45,'Occupancy Raw Data'!AU$3,FALSE))/100</f>
        <v>-1.15209221401483E-2</v>
      </c>
      <c r="O47" s="115">
        <f>(VLOOKUP($A47,'Occupancy Raw Data'!$B$8:$BE$45,'Occupancy Raw Data'!AV$3,FALSE))/100</f>
        <v>-5.2917872450309799E-3</v>
      </c>
      <c r="P47" s="115">
        <f>(VLOOKUP($A47,'Occupancy Raw Data'!$B$8:$BE$45,'Occupancy Raw Data'!AW$3,FALSE))/100</f>
        <v>-1.7866041772418798E-2</v>
      </c>
      <c r="Q47" s="115">
        <f>(VLOOKUP($A47,'Occupancy Raw Data'!$B$8:$BE$45,'Occupancy Raw Data'!AX$3,FALSE))/100</f>
        <v>-1.0039449942317299E-2</v>
      </c>
      <c r="R47" s="116">
        <f>(VLOOKUP($A47,'Occupancy Raw Data'!$B$8:$BE$45,'Occupancy Raw Data'!AY$3,FALSE))/100</f>
        <v>-6.6604537072664505E-3</v>
      </c>
      <c r="S47" s="115">
        <f>(VLOOKUP($A47,'Occupancy Raw Data'!$B$8:$BE$45,'Occupancy Raw Data'!BA$3,FALSE))/100</f>
        <v>2.2922238967170699E-2</v>
      </c>
      <c r="T47" s="115">
        <f>(VLOOKUP($A47,'Occupancy Raw Data'!$B$8:$BE$45,'Occupancy Raw Data'!BB$3,FALSE))/100</f>
        <v>-2.65304922263596E-2</v>
      </c>
      <c r="U47" s="116">
        <f>(VLOOKUP($A47,'Occupancy Raw Data'!$B$8:$BE$45,'Occupancy Raw Data'!BC$3,FALSE))/100</f>
        <v>-2.6357173243668703E-3</v>
      </c>
      <c r="V47" s="117">
        <f>(VLOOKUP($A47,'Occupancy Raw Data'!$B$8:$BE$45,'Occupancy Raw Data'!BE$3,FALSE))/100</f>
        <v>-5.5027159878246199E-3</v>
      </c>
      <c r="X47" s="49">
        <f>VLOOKUP($A47,'ADR Raw Data'!$B$6:$BE$43,'ADR Raw Data'!AG$1,FALSE)</f>
        <v>103.846022815794</v>
      </c>
      <c r="Y47" s="50">
        <f>VLOOKUP($A47,'ADR Raw Data'!$B$6:$BE$43,'ADR Raw Data'!AH$1,FALSE)</f>
        <v>108.634522701725</v>
      </c>
      <c r="Z47" s="50">
        <f>VLOOKUP($A47,'ADR Raw Data'!$B$6:$BE$43,'ADR Raw Data'!AI$1,FALSE)</f>
        <v>113.135388280681</v>
      </c>
      <c r="AA47" s="50">
        <f>VLOOKUP($A47,'ADR Raw Data'!$B$6:$BE$43,'ADR Raw Data'!AJ$1,FALSE)</f>
        <v>111.632727989657</v>
      </c>
      <c r="AB47" s="50">
        <f>VLOOKUP($A47,'ADR Raw Data'!$B$6:$BE$43,'ADR Raw Data'!AK$1,FALSE)</f>
        <v>105.353447084423</v>
      </c>
      <c r="AC47" s="51">
        <f>VLOOKUP($A47,'ADR Raw Data'!$B$6:$BE$43,'ADR Raw Data'!AL$1,FALSE)</f>
        <v>108.874695487257</v>
      </c>
      <c r="AD47" s="50">
        <f>VLOOKUP($A47,'ADR Raw Data'!$B$6:$BE$43,'ADR Raw Data'!AN$1,FALSE)</f>
        <v>114.99286541019301</v>
      </c>
      <c r="AE47" s="50">
        <f>VLOOKUP($A47,'ADR Raw Data'!$B$6:$BE$43,'ADR Raw Data'!AO$1,FALSE)</f>
        <v>118.438826947672</v>
      </c>
      <c r="AF47" s="51">
        <f>VLOOKUP($A47,'ADR Raw Data'!$B$6:$BE$43,'ADR Raw Data'!AP$1,FALSE)</f>
        <v>116.73104546793201</v>
      </c>
      <c r="AG47" s="52">
        <f>VLOOKUP($A47,'ADR Raw Data'!$B$6:$BE$43,'ADR Raw Data'!AR$1,FALSE)</f>
        <v>111.14126419434299</v>
      </c>
      <c r="AI47" s="118">
        <f>(VLOOKUP($A47,'ADR Raw Data'!$B$6:$BE$43,'ADR Raw Data'!AT$1,FALSE))/100</f>
        <v>3.8570785868325902E-3</v>
      </c>
      <c r="AJ47" s="115">
        <f>(VLOOKUP($A47,'ADR Raw Data'!$B$6:$BE$43,'ADR Raw Data'!AU$1,FALSE))/100</f>
        <v>1.47911798982531E-2</v>
      </c>
      <c r="AK47" s="115">
        <f>(VLOOKUP($A47,'ADR Raw Data'!$B$6:$BE$43,'ADR Raw Data'!AV$1,FALSE))/100</f>
        <v>1.0028698528840701E-2</v>
      </c>
      <c r="AL47" s="115">
        <f>(VLOOKUP($A47,'ADR Raw Data'!$B$6:$BE$43,'ADR Raw Data'!AW$1,FALSE))/100</f>
        <v>-1.48305727672626E-3</v>
      </c>
      <c r="AM47" s="115">
        <f>(VLOOKUP($A47,'ADR Raw Data'!$B$6:$BE$43,'ADR Raw Data'!AX$1,FALSE))/100</f>
        <v>-6.2025736371325805E-3</v>
      </c>
      <c r="AN47" s="116">
        <f>(VLOOKUP($A47,'ADR Raw Data'!$B$6:$BE$43,'ADR Raw Data'!AY$1,FALSE))/100</f>
        <v>4.1021979470791904E-3</v>
      </c>
      <c r="AO47" s="115">
        <f>(VLOOKUP($A47,'ADR Raw Data'!$B$6:$BE$43,'ADR Raw Data'!BA$1,FALSE))/100</f>
        <v>-3.3703359988549197E-3</v>
      </c>
      <c r="AP47" s="115">
        <f>(VLOOKUP($A47,'ADR Raw Data'!$B$6:$BE$43,'ADR Raw Data'!BB$1,FALSE))/100</f>
        <v>-6.4971609891252401E-3</v>
      </c>
      <c r="AQ47" s="116">
        <f>(VLOOKUP($A47,'ADR Raw Data'!$B$6:$BE$43,'ADR Raw Data'!BC$1,FALSE))/100</f>
        <v>-5.3758588894790805E-3</v>
      </c>
      <c r="AR47" s="117">
        <f>(VLOOKUP($A47,'ADR Raw Data'!$B$6:$BE$43,'ADR Raw Data'!BE$1,FALSE))/100</f>
        <v>1.27746556138486E-3</v>
      </c>
      <c r="AT47" s="49">
        <f>VLOOKUP($A47,'RevPAR Raw Data'!$B$6:$BE$43,'RevPAR Raw Data'!AG$1,FALSE)</f>
        <v>45.724512942467697</v>
      </c>
      <c r="AU47" s="50">
        <f>VLOOKUP($A47,'RevPAR Raw Data'!$B$6:$BE$43,'RevPAR Raw Data'!AH$1,FALSE)</f>
        <v>58.1949365072105</v>
      </c>
      <c r="AV47" s="50">
        <f>VLOOKUP($A47,'RevPAR Raw Data'!$B$6:$BE$43,'RevPAR Raw Data'!AI$1,FALSE)</f>
        <v>67.5047358913381</v>
      </c>
      <c r="AW47" s="50">
        <f>VLOOKUP($A47,'RevPAR Raw Data'!$B$6:$BE$43,'RevPAR Raw Data'!AJ$1,FALSE)</f>
        <v>65.815966264215305</v>
      </c>
      <c r="AX47" s="50">
        <f>VLOOKUP($A47,'RevPAR Raw Data'!$B$6:$BE$43,'RevPAR Raw Data'!AK$1,FALSE)</f>
        <v>54.6168278758498</v>
      </c>
      <c r="AY47" s="51">
        <f>VLOOKUP($A47,'RevPAR Raw Data'!$B$6:$BE$43,'RevPAR Raw Data'!AL$1,FALSE)</f>
        <v>58.371395896216299</v>
      </c>
      <c r="AZ47" s="50">
        <f>VLOOKUP($A47,'RevPAR Raw Data'!$B$6:$BE$43,'RevPAR Raw Data'!AN$1,FALSE)</f>
        <v>61.945530122869499</v>
      </c>
      <c r="BA47" s="50">
        <f>VLOOKUP($A47,'RevPAR Raw Data'!$B$6:$BE$43,'RevPAR Raw Data'!AO$1,FALSE)</f>
        <v>64.941966048465105</v>
      </c>
      <c r="BB47" s="51">
        <f>VLOOKUP($A47,'RevPAR Raw Data'!$B$6:$BE$43,'RevPAR Raw Data'!AP$1,FALSE)</f>
        <v>63.443696695288899</v>
      </c>
      <c r="BC47" s="52">
        <f>VLOOKUP($A47,'RevPAR Raw Data'!$B$6:$BE$43,'RevPAR Raw Data'!AR$1,FALSE)</f>
        <v>59.820589189677698</v>
      </c>
      <c r="BE47" s="129">
        <f>(VLOOKUP($A47,'RevPAR Raw Data'!$B$6:$BE$43,'RevPAR Raw Data'!AT$1,FALSE))/100</f>
        <v>2.10781395548424E-2</v>
      </c>
      <c r="BF47" s="119">
        <f>(VLOOKUP($A47,'RevPAR Raw Data'!$B$6:$BE$43,'RevPAR Raw Data'!AU$1,FALSE))/100</f>
        <v>3.0998497261360801E-3</v>
      </c>
      <c r="BG47" s="119">
        <f>(VLOOKUP($A47,'RevPAR Raw Data'!$B$6:$BE$43,'RevPAR Raw Data'!AV$1,FALSE))/100</f>
        <v>4.6838415448506102E-3</v>
      </c>
      <c r="BH47" s="119">
        <f>(VLOOKUP($A47,'RevPAR Raw Data'!$B$6:$BE$43,'RevPAR Raw Data'!AW$1,FALSE))/100</f>
        <v>-1.9322602685888198E-2</v>
      </c>
      <c r="BI47" s="119">
        <f>(VLOOKUP($A47,'RevPAR Raw Data'!$B$6:$BE$43,'RevPAR Raw Data'!AX$1,FALSE))/100</f>
        <v>-1.6179753151906399E-2</v>
      </c>
      <c r="BJ47" s="130">
        <f>(VLOOKUP($A47,'RevPAR Raw Data'!$B$6:$BE$43,'RevPAR Raw Data'!AY$1,FALSE))/100</f>
        <v>-2.58557825971182E-3</v>
      </c>
      <c r="BK47" s="119">
        <f>(VLOOKUP($A47,'RevPAR Raw Data'!$B$6:$BE$43,'RevPAR Raw Data'!BA$1,FALSE))/100</f>
        <v>1.9474647321150399E-2</v>
      </c>
      <c r="BL47" s="119">
        <f>(VLOOKUP($A47,'RevPAR Raw Data'!$B$6:$BE$43,'RevPAR Raw Data'!BB$1,FALSE))/100</f>
        <v>-3.2855280336369502E-2</v>
      </c>
      <c r="BM47" s="130">
        <f>(VLOOKUP($A47,'RevPAR Raw Data'!$B$6:$BE$43,'RevPAR Raw Data'!BC$1,FALSE))/100</f>
        <v>-7.9974069694375999E-3</v>
      </c>
      <c r="BN47" s="131">
        <f>(VLOOKUP($A47,'RevPAR Raw Data'!$B$6:$BE$43,'RevPAR Raw Data'!BE$1,FALSE))/100</f>
        <v>-4.2322799566082902E-3</v>
      </c>
    </row>
    <row r="48" spans="1:66" x14ac:dyDescent="0.25">
      <c r="A48" s="59" t="s">
        <v>78</v>
      </c>
      <c r="B48" s="129">
        <f>(VLOOKUP($A48,'Occupancy Raw Data'!$B$8:$BE$45,'Occupancy Raw Data'!AG$3,FALSE))/100</f>
        <v>0.38584831899921801</v>
      </c>
      <c r="C48" s="119">
        <f>(VLOOKUP($A48,'Occupancy Raw Data'!$B$8:$BE$45,'Occupancy Raw Data'!AH$3,FALSE))/100</f>
        <v>0.488467552775605</v>
      </c>
      <c r="D48" s="119">
        <f>(VLOOKUP($A48,'Occupancy Raw Data'!$B$8:$BE$45,'Occupancy Raw Data'!AI$3,FALSE))/100</f>
        <v>0.53772478498827203</v>
      </c>
      <c r="E48" s="119">
        <f>(VLOOKUP($A48,'Occupancy Raw Data'!$B$8:$BE$45,'Occupancy Raw Data'!AJ$3,FALSE))/100</f>
        <v>0.531469898358092</v>
      </c>
      <c r="F48" s="119">
        <f>(VLOOKUP($A48,'Occupancy Raw Data'!$B$8:$BE$45,'Occupancy Raw Data'!AK$3,FALSE))/100</f>
        <v>0.47595777951524604</v>
      </c>
      <c r="G48" s="130">
        <f>(VLOOKUP($A48,'Occupancy Raw Data'!$B$8:$BE$45,'Occupancy Raw Data'!AL$3,FALSE))/100</f>
        <v>0.48389366692728603</v>
      </c>
      <c r="H48" s="119">
        <f>(VLOOKUP($A48,'Occupancy Raw Data'!$B$8:$BE$45,'Occupancy Raw Data'!AN$3,FALSE))/100</f>
        <v>0.44898358092259499</v>
      </c>
      <c r="I48" s="119">
        <f>(VLOOKUP($A48,'Occupancy Raw Data'!$B$8:$BE$45,'Occupancy Raw Data'!AO$3,FALSE))/100</f>
        <v>0.43647380766223598</v>
      </c>
      <c r="J48" s="130">
        <f>(VLOOKUP($A48,'Occupancy Raw Data'!$B$8:$BE$45,'Occupancy Raw Data'!AP$3,FALSE))/100</f>
        <v>0.44272869429241501</v>
      </c>
      <c r="K48" s="131">
        <f>(VLOOKUP($A48,'Occupancy Raw Data'!$B$8:$BE$45,'Occupancy Raw Data'!AR$3,FALSE))/100</f>
        <v>0.47213224617446597</v>
      </c>
      <c r="M48" s="118">
        <f>(VLOOKUP($A48,'Occupancy Raw Data'!$B$8:$BE$45,'Occupancy Raw Data'!AT$3,FALSE))/100</f>
        <v>-5.7756563245823296E-2</v>
      </c>
      <c r="N48" s="115">
        <f>(VLOOKUP($A48,'Occupancy Raw Data'!$B$8:$BE$45,'Occupancy Raw Data'!AU$3,FALSE))/100</f>
        <v>-8.1587651598676897E-2</v>
      </c>
      <c r="O48" s="115">
        <f>(VLOOKUP($A48,'Occupancy Raw Data'!$B$8:$BE$45,'Occupancy Raw Data'!AV$3,FALSE))/100</f>
        <v>-5.8199246833276194E-2</v>
      </c>
      <c r="P48" s="115">
        <f>(VLOOKUP($A48,'Occupancy Raw Data'!$B$8:$BE$45,'Occupancy Raw Data'!AW$3,FALSE))/100</f>
        <v>-9.0635451505016687E-2</v>
      </c>
      <c r="Q48" s="115">
        <f>(VLOOKUP($A48,'Occupancy Raw Data'!$B$8:$BE$45,'Occupancy Raw Data'!AX$3,FALSE))/100</f>
        <v>-9.0399701158012699E-2</v>
      </c>
      <c r="R48" s="116">
        <f>(VLOOKUP($A48,'Occupancy Raw Data'!$B$8:$BE$45,'Occupancy Raw Data'!AY$3,FALSE))/100</f>
        <v>-7.6544315129811899E-2</v>
      </c>
      <c r="S48" s="115">
        <f>(VLOOKUP($A48,'Occupancy Raw Data'!$B$8:$BE$45,'Occupancy Raw Data'!BA$3,FALSE))/100</f>
        <v>-3.0392570704938698E-2</v>
      </c>
      <c r="T48" s="115">
        <f>(VLOOKUP($A48,'Occupancy Raw Data'!$B$8:$BE$45,'Occupancy Raw Data'!BB$3,FALSE))/100</f>
        <v>-7.7272727272727201E-2</v>
      </c>
      <c r="U48" s="116">
        <f>(VLOOKUP($A48,'Occupancy Raw Data'!$B$8:$BE$45,'Occupancy Raw Data'!BC$3,FALSE))/100</f>
        <v>-5.4082271873042299E-2</v>
      </c>
      <c r="V48" s="117">
        <f>(VLOOKUP($A48,'Occupancy Raw Data'!$B$8:$BE$45,'Occupancy Raw Data'!BE$3,FALSE))/100</f>
        <v>-7.0631561589622305E-2</v>
      </c>
      <c r="X48" s="49">
        <f>VLOOKUP($A48,'ADR Raw Data'!$B$6:$BE$43,'ADR Raw Data'!AG$1,FALSE)</f>
        <v>96.461109422492399</v>
      </c>
      <c r="Y48" s="50">
        <f>VLOOKUP($A48,'ADR Raw Data'!$B$6:$BE$43,'ADR Raw Data'!AH$1,FALSE)</f>
        <v>99.391888755502194</v>
      </c>
      <c r="Z48" s="50">
        <f>VLOOKUP($A48,'ADR Raw Data'!$B$6:$BE$43,'ADR Raw Data'!AI$1,FALSE)</f>
        <v>100.495099963649</v>
      </c>
      <c r="AA48" s="50">
        <f>VLOOKUP($A48,'ADR Raw Data'!$B$6:$BE$43,'ADR Raw Data'!AJ$1,FALSE)</f>
        <v>99.942206693637303</v>
      </c>
      <c r="AB48" s="50">
        <f>VLOOKUP($A48,'ADR Raw Data'!$B$6:$BE$43,'ADR Raw Data'!AK$1,FALSE)</f>
        <v>99.545219712525594</v>
      </c>
      <c r="AC48" s="51">
        <f>VLOOKUP($A48,'ADR Raw Data'!$B$6:$BE$43,'ADR Raw Data'!AL$1,FALSE)</f>
        <v>99.320734367425999</v>
      </c>
      <c r="AD48" s="50">
        <f>VLOOKUP($A48,'ADR Raw Data'!$B$6:$BE$43,'ADR Raw Data'!AN$1,FALSE)</f>
        <v>105.797736177622</v>
      </c>
      <c r="AE48" s="50">
        <f>VLOOKUP($A48,'ADR Raw Data'!$B$6:$BE$43,'ADR Raw Data'!AO$1,FALSE)</f>
        <v>109.43496193461699</v>
      </c>
      <c r="AF48" s="51">
        <f>VLOOKUP($A48,'ADR Raw Data'!$B$6:$BE$43,'ADR Raw Data'!AP$1,FALSE)</f>
        <v>107.59065562913899</v>
      </c>
      <c r="AG48" s="52">
        <f>VLOOKUP($A48,'ADR Raw Data'!$B$6:$BE$43,'ADR Raw Data'!AR$1,FALSE)</f>
        <v>101.536415897799</v>
      </c>
      <c r="AI48" s="118">
        <f>(VLOOKUP($A48,'ADR Raw Data'!$B$6:$BE$43,'ADR Raw Data'!AT$1,FALSE))/100</f>
        <v>9.8585332170931808E-2</v>
      </c>
      <c r="AJ48" s="115">
        <f>(VLOOKUP($A48,'ADR Raw Data'!$B$6:$BE$43,'ADR Raw Data'!AU$1,FALSE))/100</f>
        <v>8.3826845296550989E-2</v>
      </c>
      <c r="AK48" s="115">
        <f>(VLOOKUP($A48,'ADR Raw Data'!$B$6:$BE$43,'ADR Raw Data'!AV$1,FALSE))/100</f>
        <v>9.3159218274017894E-2</v>
      </c>
      <c r="AL48" s="115">
        <f>(VLOOKUP($A48,'ADR Raw Data'!$B$6:$BE$43,'ADR Raw Data'!AW$1,FALSE))/100</f>
        <v>5.1540345331211802E-2</v>
      </c>
      <c r="AM48" s="115">
        <f>(VLOOKUP($A48,'ADR Raw Data'!$B$6:$BE$43,'ADR Raw Data'!AX$1,FALSE))/100</f>
        <v>7.3360270077667197E-2</v>
      </c>
      <c r="AN48" s="116">
        <f>(VLOOKUP($A48,'ADR Raw Data'!$B$6:$BE$43,'ADR Raw Data'!AY$1,FALSE))/100</f>
        <v>7.8443900007153802E-2</v>
      </c>
      <c r="AO48" s="115">
        <f>(VLOOKUP($A48,'ADR Raw Data'!$B$6:$BE$43,'ADR Raw Data'!BA$1,FALSE))/100</f>
        <v>7.2738634819469794E-2</v>
      </c>
      <c r="AP48" s="115">
        <f>(VLOOKUP($A48,'ADR Raw Data'!$B$6:$BE$43,'ADR Raw Data'!BB$1,FALSE))/100</f>
        <v>8.8499742856226693E-2</v>
      </c>
      <c r="AQ48" s="116">
        <f>(VLOOKUP($A48,'ADR Raw Data'!$B$6:$BE$43,'ADR Raw Data'!BC$1,FALSE))/100</f>
        <v>8.032635209134581E-2</v>
      </c>
      <c r="AR48" s="117">
        <f>(VLOOKUP($A48,'ADR Raw Data'!$B$6:$BE$43,'ADR Raw Data'!BE$1,FALSE))/100</f>
        <v>7.93805946393812E-2</v>
      </c>
      <c r="AT48" s="49">
        <f>VLOOKUP($A48,'RevPAR Raw Data'!$B$6:$BE$43,'RevPAR Raw Data'!AG$1,FALSE)</f>
        <v>37.219356919468296</v>
      </c>
      <c r="AU48" s="50">
        <f>VLOOKUP($A48,'RevPAR Raw Data'!$B$6:$BE$43,'RevPAR Raw Data'!AH$1,FALSE)</f>
        <v>48.549712666145403</v>
      </c>
      <c r="AV48" s="50">
        <f>VLOOKUP($A48,'RevPAR Raw Data'!$B$6:$BE$43,'RevPAR Raw Data'!AI$1,FALSE)</f>
        <v>54.038706020328299</v>
      </c>
      <c r="AW48" s="50">
        <f>VLOOKUP($A48,'RevPAR Raw Data'!$B$6:$BE$43,'RevPAR Raw Data'!AJ$1,FALSE)</f>
        <v>53.116274433150799</v>
      </c>
      <c r="AX48" s="50">
        <f>VLOOKUP($A48,'RevPAR Raw Data'!$B$6:$BE$43,'RevPAR Raw Data'!AK$1,FALSE)</f>
        <v>47.379321735730997</v>
      </c>
      <c r="AY48" s="51">
        <f>VLOOKUP($A48,'RevPAR Raw Data'!$B$6:$BE$43,'RevPAR Raw Data'!AL$1,FALSE)</f>
        <v>48.060674354964803</v>
      </c>
      <c r="AZ48" s="50">
        <f>VLOOKUP($A48,'RevPAR Raw Data'!$B$6:$BE$43,'RevPAR Raw Data'!AN$1,FALSE)</f>
        <v>47.501446442533201</v>
      </c>
      <c r="BA48" s="50">
        <f>VLOOKUP($A48,'RevPAR Raw Data'!$B$6:$BE$43,'RevPAR Raw Data'!AO$1,FALSE)</f>
        <v>47.765494526974102</v>
      </c>
      <c r="BB48" s="51">
        <f>VLOOKUP($A48,'RevPAR Raw Data'!$B$6:$BE$43,'RevPAR Raw Data'!AP$1,FALSE)</f>
        <v>47.633470484753701</v>
      </c>
      <c r="BC48" s="52">
        <f>VLOOKUP($A48,'RevPAR Raw Data'!$B$6:$BE$43,'RevPAR Raw Data'!AR$1,FALSE)</f>
        <v>47.938616106333001</v>
      </c>
      <c r="BE48" s="129">
        <f>(VLOOKUP($A48,'RevPAR Raw Data'!$B$6:$BE$43,'RevPAR Raw Data'!AT$1,FALSE))/100</f>
        <v>3.5134818952467402E-2</v>
      </c>
      <c r="BF48" s="119">
        <f>(VLOOKUP($A48,'RevPAR Raw Data'!$B$6:$BE$43,'RevPAR Raw Data'!AU$1,FALSE))/100</f>
        <v>-4.6000417507971094E-3</v>
      </c>
      <c r="BG48" s="119">
        <f>(VLOOKUP($A48,'RevPAR Raw Data'!$B$6:$BE$43,'RevPAR Raw Data'!AV$1,FALSE))/100</f>
        <v>2.9538175101616999E-2</v>
      </c>
      <c r="BH48" s="119">
        <f>(VLOOKUP($A48,'RevPAR Raw Data'!$B$6:$BE$43,'RevPAR Raw Data'!AW$1,FALSE))/100</f>
        <v>-4.3766488643623702E-2</v>
      </c>
      <c r="BI48" s="119">
        <f>(VLOOKUP($A48,'RevPAR Raw Data'!$B$6:$BE$43,'RevPAR Raw Data'!AX$1,FALSE))/100</f>
        <v>-2.3671177572237599E-2</v>
      </c>
      <c r="BJ48" s="130">
        <f>(VLOOKUP($A48,'RevPAR Raw Data'!$B$6:$BE$43,'RevPAR Raw Data'!AY$1,FALSE))/100</f>
        <v>-4.1048497248171696E-3</v>
      </c>
      <c r="BK48" s="119">
        <f>(VLOOKUP($A48,'RevPAR Raw Data'!$B$6:$BE$43,'RevPAR Raw Data'!BA$1,FALSE))/100</f>
        <v>4.0135350012799505E-2</v>
      </c>
      <c r="BL48" s="119">
        <f>(VLOOKUP($A48,'RevPAR Raw Data'!$B$6:$BE$43,'RevPAR Raw Data'!BB$1,FALSE))/100</f>
        <v>4.3883990900637796E-3</v>
      </c>
      <c r="BM48" s="130">
        <f>(VLOOKUP($A48,'RevPAR Raw Data'!$B$6:$BE$43,'RevPAR Raw Data'!BC$1,FALSE))/100</f>
        <v>2.1899848605929501E-2</v>
      </c>
      <c r="BN48" s="131">
        <f>(VLOOKUP($A48,'RevPAR Raw Data'!$B$6:$BE$43,'RevPAR Raw Data'!BE$1,FALSE))/100</f>
        <v>3.14225769046659E-3</v>
      </c>
    </row>
    <row r="49" spans="1:66" x14ac:dyDescent="0.25">
      <c r="A49" s="59" t="s">
        <v>79</v>
      </c>
      <c r="B49" s="129">
        <f>(VLOOKUP($A49,'Occupancy Raw Data'!$B$8:$BE$45,'Occupancy Raw Data'!AG$3,FALSE))/100</f>
        <v>0.29958985831468998</v>
      </c>
      <c r="C49" s="119">
        <f>(VLOOKUP($A49,'Occupancy Raw Data'!$B$8:$BE$45,'Occupancy Raw Data'!AH$3,FALSE))/100</f>
        <v>0.38683818046234103</v>
      </c>
      <c r="D49" s="119">
        <f>(VLOOKUP($A49,'Occupancy Raw Data'!$B$8:$BE$45,'Occupancy Raw Data'!AI$3,FALSE))/100</f>
        <v>0.42710663683817995</v>
      </c>
      <c r="E49" s="119">
        <f>(VLOOKUP($A49,'Occupancy Raw Data'!$B$8:$BE$45,'Occupancy Raw Data'!AJ$3,FALSE))/100</f>
        <v>0.408650260999254</v>
      </c>
      <c r="F49" s="119">
        <f>(VLOOKUP($A49,'Occupancy Raw Data'!$B$8:$BE$45,'Occupancy Raw Data'!AK$3,FALSE))/100</f>
        <v>0.365585384041759</v>
      </c>
      <c r="G49" s="130">
        <f>(VLOOKUP($A49,'Occupancy Raw Data'!$B$8:$BE$45,'Occupancy Raw Data'!AL$3,FALSE))/100</f>
        <v>0.37755406413124498</v>
      </c>
      <c r="H49" s="119">
        <f>(VLOOKUP($A49,'Occupancy Raw Data'!$B$8:$BE$45,'Occupancy Raw Data'!AN$3,FALSE))/100</f>
        <v>0.37117822520506999</v>
      </c>
      <c r="I49" s="119">
        <f>(VLOOKUP($A49,'Occupancy Raw Data'!$B$8:$BE$45,'Occupancy Raw Data'!AO$3,FALSE))/100</f>
        <v>0.35738255033557004</v>
      </c>
      <c r="J49" s="130">
        <f>(VLOOKUP($A49,'Occupancy Raw Data'!$B$8:$BE$45,'Occupancy Raw Data'!AP$3,FALSE))/100</f>
        <v>0.36428038777032001</v>
      </c>
      <c r="K49" s="131">
        <f>(VLOOKUP($A49,'Occupancy Raw Data'!$B$8:$BE$45,'Occupancy Raw Data'!AR$3,FALSE))/100</f>
        <v>0.37376158517098096</v>
      </c>
      <c r="M49" s="118">
        <f>(VLOOKUP($A49,'Occupancy Raw Data'!$B$8:$BE$45,'Occupancy Raw Data'!AT$3,FALSE))/100</f>
        <v>-0.13370130949494299</v>
      </c>
      <c r="N49" s="115">
        <f>(VLOOKUP($A49,'Occupancy Raw Data'!$B$8:$BE$45,'Occupancy Raw Data'!AU$3,FALSE))/100</f>
        <v>-0.151296839140805</v>
      </c>
      <c r="O49" s="115">
        <f>(VLOOKUP($A49,'Occupancy Raw Data'!$B$8:$BE$45,'Occupancy Raw Data'!AV$3,FALSE))/100</f>
        <v>-7.9727566492667101E-2</v>
      </c>
      <c r="P49" s="115">
        <f>(VLOOKUP($A49,'Occupancy Raw Data'!$B$8:$BE$45,'Occupancy Raw Data'!AW$3,FALSE))/100</f>
        <v>-0.13724304732669501</v>
      </c>
      <c r="Q49" s="115">
        <f>(VLOOKUP($A49,'Occupancy Raw Data'!$B$8:$BE$45,'Occupancy Raw Data'!AX$3,FALSE))/100</f>
        <v>-0.14837276270996902</v>
      </c>
      <c r="R49" s="116">
        <f>(VLOOKUP($A49,'Occupancy Raw Data'!$B$8:$BE$45,'Occupancy Raw Data'!AY$3,FALSE))/100</f>
        <v>-0.12952641988980701</v>
      </c>
      <c r="S49" s="115">
        <f>(VLOOKUP($A49,'Occupancy Raw Data'!$B$8:$BE$45,'Occupancy Raw Data'!BA$3,FALSE))/100</f>
        <v>-0.14935816784445599</v>
      </c>
      <c r="T49" s="115">
        <f>(VLOOKUP($A49,'Occupancy Raw Data'!$B$8:$BE$45,'Occupancy Raw Data'!BB$3,FALSE))/100</f>
        <v>-0.20450385490043799</v>
      </c>
      <c r="U49" s="116">
        <f>(VLOOKUP($A49,'Occupancy Raw Data'!$B$8:$BE$45,'Occupancy Raw Data'!BC$3,FALSE))/100</f>
        <v>-0.17733285157558998</v>
      </c>
      <c r="V49" s="117">
        <f>(VLOOKUP($A49,'Occupancy Raw Data'!$B$8:$BE$45,'Occupancy Raw Data'!BE$3,FALSE))/100</f>
        <v>-0.143388209546194</v>
      </c>
      <c r="X49" s="49">
        <f>VLOOKUP($A49,'ADR Raw Data'!$B$6:$BE$43,'ADR Raw Data'!AG$1,FALSE)</f>
        <v>91.932034847541999</v>
      </c>
      <c r="Y49" s="50">
        <f>VLOOKUP($A49,'ADR Raw Data'!$B$6:$BE$43,'ADR Raw Data'!AH$1,FALSE)</f>
        <v>96.145657831325295</v>
      </c>
      <c r="Z49" s="50">
        <f>VLOOKUP($A49,'ADR Raw Data'!$B$6:$BE$43,'ADR Raw Data'!AI$1,FALSE)</f>
        <v>97.217699694456499</v>
      </c>
      <c r="AA49" s="50">
        <f>VLOOKUP($A49,'ADR Raw Data'!$B$6:$BE$43,'ADR Raw Data'!AJ$1,FALSE)</f>
        <v>95.930812043795598</v>
      </c>
      <c r="AB49" s="50">
        <f>VLOOKUP($A49,'ADR Raw Data'!$B$6:$BE$43,'ADR Raw Data'!AK$1,FALSE)</f>
        <v>92.613248342682297</v>
      </c>
      <c r="AC49" s="51">
        <f>VLOOKUP($A49,'ADR Raw Data'!$B$6:$BE$43,'ADR Raw Data'!AL$1,FALSE)</f>
        <v>94.988908749753094</v>
      </c>
      <c r="AD49" s="50">
        <f>VLOOKUP($A49,'ADR Raw Data'!$B$6:$BE$43,'ADR Raw Data'!AN$1,FALSE)</f>
        <v>97.387378201908504</v>
      </c>
      <c r="AE49" s="50">
        <f>VLOOKUP($A49,'ADR Raw Data'!$B$6:$BE$43,'ADR Raw Data'!AO$1,FALSE)</f>
        <v>97.7924726134585</v>
      </c>
      <c r="AF49" s="51">
        <f>VLOOKUP($A49,'ADR Raw Data'!$B$6:$BE$43,'ADR Raw Data'!AP$1,FALSE)</f>
        <v>97.586090071647902</v>
      </c>
      <c r="AG49" s="52">
        <f>VLOOKUP($A49,'ADR Raw Data'!$B$6:$BE$43,'ADR Raw Data'!AR$1,FALSE)</f>
        <v>95.712136953113799</v>
      </c>
      <c r="AI49" s="118">
        <f>(VLOOKUP($A49,'ADR Raw Data'!$B$6:$BE$43,'ADR Raw Data'!AT$1,FALSE))/100</f>
        <v>0.10116111905910399</v>
      </c>
      <c r="AJ49" s="115">
        <f>(VLOOKUP($A49,'ADR Raw Data'!$B$6:$BE$43,'ADR Raw Data'!AU$1,FALSE))/100</f>
        <v>9.6956490615399599E-2</v>
      </c>
      <c r="AK49" s="115">
        <f>(VLOOKUP($A49,'ADR Raw Data'!$B$6:$BE$43,'ADR Raw Data'!AV$1,FALSE))/100</f>
        <v>0.106609523851011</v>
      </c>
      <c r="AL49" s="115">
        <f>(VLOOKUP($A49,'ADR Raw Data'!$B$6:$BE$43,'ADR Raw Data'!AW$1,FALSE))/100</f>
        <v>7.8511952284904499E-2</v>
      </c>
      <c r="AM49" s="115">
        <f>(VLOOKUP($A49,'ADR Raw Data'!$B$6:$BE$43,'ADR Raw Data'!AX$1,FALSE))/100</f>
        <v>6.460154015850321E-2</v>
      </c>
      <c r="AN49" s="116">
        <f>(VLOOKUP($A49,'ADR Raw Data'!$B$6:$BE$43,'ADR Raw Data'!AY$1,FALSE))/100</f>
        <v>8.9545504185203392E-2</v>
      </c>
      <c r="AO49" s="115">
        <f>(VLOOKUP($A49,'ADR Raw Data'!$B$6:$BE$43,'ADR Raw Data'!BA$1,FALSE))/100</f>
        <v>6.8048480777025994E-2</v>
      </c>
      <c r="AP49" s="115">
        <f>(VLOOKUP($A49,'ADR Raw Data'!$B$6:$BE$43,'ADR Raw Data'!BB$1,FALSE))/100</f>
        <v>3.8307952098645799E-2</v>
      </c>
      <c r="AQ49" s="116">
        <f>(VLOOKUP($A49,'ADR Raw Data'!$B$6:$BE$43,'ADR Raw Data'!BC$1,FALSE))/100</f>
        <v>5.2647580352227802E-2</v>
      </c>
      <c r="AR49" s="117">
        <f>(VLOOKUP($A49,'ADR Raw Data'!$B$6:$BE$43,'ADR Raw Data'!BE$1,FALSE))/100</f>
        <v>7.8038006367036603E-2</v>
      </c>
      <c r="AT49" s="49">
        <f>VLOOKUP($A49,'RevPAR Raw Data'!$B$6:$BE$43,'RevPAR Raw Data'!AG$1,FALSE)</f>
        <v>27.541905294556301</v>
      </c>
      <c r="AU49" s="50">
        <f>VLOOKUP($A49,'RevPAR Raw Data'!$B$6:$BE$43,'RevPAR Raw Data'!AH$1,FALSE)</f>
        <v>37.192811334824697</v>
      </c>
      <c r="AV49" s="50">
        <f>VLOOKUP($A49,'RevPAR Raw Data'!$B$6:$BE$43,'RevPAR Raw Data'!AI$1,FALSE)</f>
        <v>41.522324757643503</v>
      </c>
      <c r="AW49" s="50">
        <f>VLOOKUP($A49,'RevPAR Raw Data'!$B$6:$BE$43,'RevPAR Raw Data'!AJ$1,FALSE)</f>
        <v>39.202151379567397</v>
      </c>
      <c r="AX49" s="50">
        <f>VLOOKUP($A49,'RevPAR Raw Data'!$B$6:$BE$43,'RevPAR Raw Data'!AK$1,FALSE)</f>
        <v>33.858049962714297</v>
      </c>
      <c r="AY49" s="51">
        <f>VLOOKUP($A49,'RevPAR Raw Data'!$B$6:$BE$43,'RevPAR Raw Data'!AL$1,FALSE)</f>
        <v>35.863448545861203</v>
      </c>
      <c r="AZ49" s="50">
        <f>VLOOKUP($A49,'RevPAR Raw Data'!$B$6:$BE$43,'RevPAR Raw Data'!AN$1,FALSE)</f>
        <v>36.148074198359403</v>
      </c>
      <c r="BA49" s="50">
        <f>VLOOKUP($A49,'RevPAR Raw Data'!$B$6:$BE$43,'RevPAR Raw Data'!AO$1,FALSE)</f>
        <v>34.949323266219203</v>
      </c>
      <c r="BB49" s="51">
        <f>VLOOKUP($A49,'RevPAR Raw Data'!$B$6:$BE$43,'RevPAR Raw Data'!AP$1,FALSE)</f>
        <v>35.548698732289303</v>
      </c>
      <c r="BC49" s="52">
        <f>VLOOKUP($A49,'RevPAR Raw Data'!$B$6:$BE$43,'RevPAR Raw Data'!AR$1,FALSE)</f>
        <v>35.773520027697799</v>
      </c>
      <c r="BE49" s="129">
        <f>(VLOOKUP($A49,'RevPAR Raw Data'!$B$6:$BE$43,'RevPAR Raw Data'!AT$1,FALSE))/100</f>
        <v>-4.6065564524016001E-2</v>
      </c>
      <c r="BF49" s="119">
        <f>(VLOOKUP($A49,'RevPAR Raw Data'!$B$6:$BE$43,'RevPAR Raw Data'!AU$1,FALSE))/100</f>
        <v>-6.90095590897008E-2</v>
      </c>
      <c r="BG49" s="119">
        <f>(VLOOKUP($A49,'RevPAR Raw Data'!$B$6:$BE$43,'RevPAR Raw Data'!AV$1,FALSE))/100</f>
        <v>1.8382239456761301E-2</v>
      </c>
      <c r="BH49" s="119">
        <f>(VLOOKUP($A49,'RevPAR Raw Data'!$B$6:$BE$43,'RevPAR Raw Data'!AW$1,FALSE))/100</f>
        <v>-6.9506314624939503E-2</v>
      </c>
      <c r="BI49" s="119">
        <f>(VLOOKUP($A49,'RevPAR Raw Data'!$B$6:$BE$43,'RevPAR Raw Data'!AX$1,FALSE))/100</f>
        <v>-9.3356331540102408E-2</v>
      </c>
      <c r="BJ49" s="130">
        <f>(VLOOKUP($A49,'RevPAR Raw Data'!$B$6:$BE$43,'RevPAR Raw Data'!AY$1,FALSE))/100</f>
        <v>-5.1579424278941494E-2</v>
      </c>
      <c r="BK49" s="119">
        <f>(VLOOKUP($A49,'RevPAR Raw Data'!$B$6:$BE$43,'RevPAR Raw Data'!BA$1,FALSE))/100</f>
        <v>-9.1473283480886E-2</v>
      </c>
      <c r="BL49" s="119">
        <f>(VLOOKUP($A49,'RevPAR Raw Data'!$B$6:$BE$43,'RevPAR Raw Data'!BB$1,FALSE))/100</f>
        <v>-0.174030026679306</v>
      </c>
      <c r="BM49" s="130">
        <f>(VLOOKUP($A49,'RevPAR Raw Data'!$B$6:$BE$43,'RevPAR Raw Data'!BC$1,FALSE))/100</f>
        <v>-0.134021416775778</v>
      </c>
      <c r="BN49" s="131">
        <f>(VLOOKUP($A49,'RevPAR Raw Data'!$B$6:$BE$43,'RevPAR Raw Data'!BE$1,FALSE))/100</f>
        <v>-7.6539933188682005E-2</v>
      </c>
    </row>
    <row r="50" spans="1:66" x14ac:dyDescent="0.25">
      <c r="A50" s="59" t="s">
        <v>80</v>
      </c>
      <c r="B50" s="129">
        <f>(VLOOKUP($A50,'Occupancy Raw Data'!$B$8:$BE$45,'Occupancy Raw Data'!AG$3,FALSE))/100</f>
        <v>0.37125629557483497</v>
      </c>
      <c r="C50" s="119">
        <f>(VLOOKUP($A50,'Occupancy Raw Data'!$B$8:$BE$45,'Occupancy Raw Data'!AH$3,FALSE))/100</f>
        <v>0.41467493688405804</v>
      </c>
      <c r="D50" s="119">
        <f>(VLOOKUP($A50,'Occupancy Raw Data'!$B$8:$BE$45,'Occupancy Raw Data'!AI$3,FALSE))/100</f>
        <v>0.453539411881556</v>
      </c>
      <c r="E50" s="119">
        <f>(VLOOKUP($A50,'Occupancy Raw Data'!$B$8:$BE$45,'Occupancy Raw Data'!AJ$3,FALSE))/100</f>
        <v>0.45785193871469998</v>
      </c>
      <c r="F50" s="119">
        <f>(VLOOKUP($A50,'Occupancy Raw Data'!$B$8:$BE$45,'Occupancy Raw Data'!AK$3,FALSE))/100</f>
        <v>0.46041510473737096</v>
      </c>
      <c r="G50" s="130">
        <f>(VLOOKUP($A50,'Occupancy Raw Data'!$B$8:$BE$45,'Occupancy Raw Data'!AL$3,FALSE))/100</f>
        <v>0.43154704310549197</v>
      </c>
      <c r="H50" s="119">
        <f>(VLOOKUP($A50,'Occupancy Raw Data'!$B$8:$BE$45,'Occupancy Raw Data'!AN$3,FALSE))/100</f>
        <v>0.51442101283505304</v>
      </c>
      <c r="I50" s="119">
        <f>(VLOOKUP($A50,'Occupancy Raw Data'!$B$8:$BE$45,'Occupancy Raw Data'!AO$3,FALSE))/100</f>
        <v>0.52301097042087397</v>
      </c>
      <c r="J50" s="130">
        <f>(VLOOKUP($A50,'Occupancy Raw Data'!$B$8:$BE$45,'Occupancy Raw Data'!AP$3,FALSE))/100</f>
        <v>0.51871597786698997</v>
      </c>
      <c r="K50" s="131">
        <f>(VLOOKUP($A50,'Occupancy Raw Data'!$B$8:$BE$45,'Occupancy Raw Data'!AR$3,FALSE))/100</f>
        <v>0.45645216805442601</v>
      </c>
      <c r="M50" s="118">
        <f>(VLOOKUP($A50,'Occupancy Raw Data'!$B$8:$BE$45,'Occupancy Raw Data'!AT$3,FALSE))/100</f>
        <v>-5.1825298648729302E-3</v>
      </c>
      <c r="N50" s="115">
        <f>(VLOOKUP($A50,'Occupancy Raw Data'!$B$8:$BE$45,'Occupancy Raw Data'!AU$3,FALSE))/100</f>
        <v>-2.6551102856415699E-2</v>
      </c>
      <c r="O50" s="115">
        <f>(VLOOKUP($A50,'Occupancy Raw Data'!$B$8:$BE$45,'Occupancy Raw Data'!AV$3,FALSE))/100</f>
        <v>-1.5921192245259098E-2</v>
      </c>
      <c r="P50" s="115">
        <f>(VLOOKUP($A50,'Occupancy Raw Data'!$B$8:$BE$45,'Occupancy Raw Data'!AW$3,FALSE))/100</f>
        <v>-3.9162501268786502E-2</v>
      </c>
      <c r="Q50" s="115">
        <f>(VLOOKUP($A50,'Occupancy Raw Data'!$B$8:$BE$45,'Occupancy Raw Data'!AX$3,FALSE))/100</f>
        <v>-3.06130430283106E-2</v>
      </c>
      <c r="R50" s="116">
        <f>(VLOOKUP($A50,'Occupancy Raw Data'!$B$8:$BE$45,'Occupancy Raw Data'!AY$3,FALSE))/100</f>
        <v>-2.4320774982588701E-2</v>
      </c>
      <c r="S50" s="115">
        <f>(VLOOKUP($A50,'Occupancy Raw Data'!$B$8:$BE$45,'Occupancy Raw Data'!BA$3,FALSE))/100</f>
        <v>-3.4247813219035098E-2</v>
      </c>
      <c r="T50" s="115">
        <f>(VLOOKUP($A50,'Occupancy Raw Data'!$B$8:$BE$45,'Occupancy Raw Data'!BB$3,FALSE))/100</f>
        <v>-5.9118315411355898E-2</v>
      </c>
      <c r="U50" s="116">
        <f>(VLOOKUP($A50,'Occupancy Raw Data'!$B$8:$BE$45,'Occupancy Raw Data'!BC$3,FALSE))/100</f>
        <v>-4.6948232917785403E-2</v>
      </c>
      <c r="V50" s="117">
        <f>(VLOOKUP($A50,'Occupancy Raw Data'!$B$8:$BE$45,'Occupancy Raw Data'!BE$3,FALSE))/100</f>
        <v>-3.1785133688814901E-2</v>
      </c>
      <c r="X50" s="49">
        <f>VLOOKUP($A50,'ADR Raw Data'!$B$6:$BE$43,'ADR Raw Data'!AG$1,FALSE)</f>
        <v>90.647818050018103</v>
      </c>
      <c r="Y50" s="50">
        <f>VLOOKUP($A50,'ADR Raw Data'!$B$6:$BE$43,'ADR Raw Data'!AH$1,FALSE)</f>
        <v>90.769608282469207</v>
      </c>
      <c r="Z50" s="50">
        <f>VLOOKUP($A50,'ADR Raw Data'!$B$6:$BE$43,'ADR Raw Data'!AI$1,FALSE)</f>
        <v>92.986572522535198</v>
      </c>
      <c r="AA50" s="50">
        <f>VLOOKUP($A50,'ADR Raw Data'!$B$6:$BE$43,'ADR Raw Data'!AJ$1,FALSE)</f>
        <v>93.011559110439293</v>
      </c>
      <c r="AB50" s="50">
        <f>VLOOKUP($A50,'ADR Raw Data'!$B$6:$BE$43,'ADR Raw Data'!AK$1,FALSE)</f>
        <v>93.061328582761504</v>
      </c>
      <c r="AC50" s="51">
        <f>VLOOKUP($A50,'ADR Raw Data'!$B$6:$BE$43,'ADR Raw Data'!AL$1,FALSE)</f>
        <v>92.179349842902695</v>
      </c>
      <c r="AD50" s="50">
        <f>VLOOKUP($A50,'ADR Raw Data'!$B$6:$BE$43,'ADR Raw Data'!AN$1,FALSE)</f>
        <v>105.188014175562</v>
      </c>
      <c r="AE50" s="50">
        <f>VLOOKUP($A50,'ADR Raw Data'!$B$6:$BE$43,'ADR Raw Data'!AO$1,FALSE)</f>
        <v>109.796970190764</v>
      </c>
      <c r="AF50" s="51">
        <f>VLOOKUP($A50,'ADR Raw Data'!$B$6:$BE$43,'ADR Raw Data'!AP$1,FALSE)</f>
        <v>107.51156592422301</v>
      </c>
      <c r="AG50" s="52">
        <f>VLOOKUP($A50,'ADR Raw Data'!$B$6:$BE$43,'ADR Raw Data'!AR$1,FALSE)</f>
        <v>97.157480245952897</v>
      </c>
      <c r="AI50" s="118">
        <f>(VLOOKUP($A50,'ADR Raw Data'!$B$6:$BE$43,'ADR Raw Data'!AT$1,FALSE))/100</f>
        <v>-8.0665368244725207E-3</v>
      </c>
      <c r="AJ50" s="115">
        <f>(VLOOKUP($A50,'ADR Raw Data'!$B$6:$BE$43,'ADR Raw Data'!AU$1,FALSE))/100</f>
        <v>-9.849431314895421E-3</v>
      </c>
      <c r="AK50" s="115">
        <f>(VLOOKUP($A50,'ADR Raw Data'!$B$6:$BE$43,'ADR Raw Data'!AV$1,FALSE))/100</f>
        <v>-8.9900580962413799E-3</v>
      </c>
      <c r="AL50" s="115">
        <f>(VLOOKUP($A50,'ADR Raw Data'!$B$6:$BE$43,'ADR Raw Data'!AW$1,FALSE))/100</f>
        <v>-1.2658111466095801E-2</v>
      </c>
      <c r="AM50" s="115">
        <f>(VLOOKUP($A50,'ADR Raw Data'!$B$6:$BE$43,'ADR Raw Data'!AX$1,FALSE))/100</f>
        <v>-1.13038326730984E-2</v>
      </c>
      <c r="AN50" s="116">
        <f>(VLOOKUP($A50,'ADR Raw Data'!$B$6:$BE$43,'ADR Raw Data'!AY$1,FALSE))/100</f>
        <v>-1.0376340959143799E-2</v>
      </c>
      <c r="AO50" s="115">
        <f>(VLOOKUP($A50,'ADR Raw Data'!$B$6:$BE$43,'ADR Raw Data'!BA$1,FALSE))/100</f>
        <v>-6.6078292129863004E-3</v>
      </c>
      <c r="AP50" s="115">
        <f>(VLOOKUP($A50,'ADR Raw Data'!$B$6:$BE$43,'ADR Raw Data'!BB$1,FALSE))/100</f>
        <v>-5.47948844381369E-3</v>
      </c>
      <c r="AQ50" s="116">
        <f>(VLOOKUP($A50,'ADR Raw Data'!$B$6:$BE$43,'ADR Raw Data'!BC$1,FALSE))/100</f>
        <v>-6.2977220607376202E-3</v>
      </c>
      <c r="AR50" s="117">
        <f>(VLOOKUP($A50,'ADR Raw Data'!$B$6:$BE$43,'ADR Raw Data'!BE$1,FALSE))/100</f>
        <v>-9.7005938825174103E-3</v>
      </c>
      <c r="AT50" s="49">
        <f>VLOOKUP($A50,'RevPAR Raw Data'!$B$6:$BE$43,'RevPAR Raw Data'!AG$1,FALSE)</f>
        <v>33.653573131191401</v>
      </c>
      <c r="AU50" s="50">
        <f>VLOOKUP($A50,'RevPAR Raw Data'!$B$6:$BE$43,'RevPAR Raw Data'!AH$1,FALSE)</f>
        <v>37.639881585523703</v>
      </c>
      <c r="AV50" s="50">
        <f>VLOOKUP($A50,'RevPAR Raw Data'!$B$6:$BE$43,'RevPAR Raw Data'!AI$1,FALSE)</f>
        <v>42.173075414752297</v>
      </c>
      <c r="AW50" s="50">
        <f>VLOOKUP($A50,'RevPAR Raw Data'!$B$6:$BE$43,'RevPAR Raw Data'!AJ$1,FALSE)</f>
        <v>42.585522661591497</v>
      </c>
      <c r="AX50" s="50">
        <f>VLOOKUP($A50,'RevPAR Raw Data'!$B$6:$BE$43,'RevPAR Raw Data'!AK$1,FALSE)</f>
        <v>42.846841346431098</v>
      </c>
      <c r="AY50" s="51">
        <f>VLOOKUP($A50,'RevPAR Raw Data'!$B$6:$BE$43,'RevPAR Raw Data'!AL$1,FALSE)</f>
        <v>39.779725860091297</v>
      </c>
      <c r="AZ50" s="50">
        <f>VLOOKUP($A50,'RevPAR Raw Data'!$B$6:$BE$43,'RevPAR Raw Data'!AN$1,FALSE)</f>
        <v>54.110924790300899</v>
      </c>
      <c r="BA50" s="50">
        <f>VLOOKUP($A50,'RevPAR Raw Data'!$B$6:$BE$43,'RevPAR Raw Data'!AO$1,FALSE)</f>
        <v>57.425019928743502</v>
      </c>
      <c r="BB50" s="51">
        <f>VLOOKUP($A50,'RevPAR Raw Data'!$B$6:$BE$43,'RevPAR Raw Data'!AP$1,FALSE)</f>
        <v>55.7679670503952</v>
      </c>
      <c r="BC50" s="52">
        <f>VLOOKUP($A50,'RevPAR Raw Data'!$B$6:$BE$43,'RevPAR Raw Data'!AR$1,FALSE)</f>
        <v>44.347742500970298</v>
      </c>
      <c r="BE50" s="129">
        <f>(VLOOKUP($A50,'RevPAR Raw Data'!$B$6:$BE$43,'RevPAR Raw Data'!AT$1,FALSE))/100</f>
        <v>-1.32072616213465E-2</v>
      </c>
      <c r="BF50" s="119">
        <f>(VLOOKUP($A50,'RevPAR Raw Data'!$B$6:$BE$43,'RevPAR Raw Data'!AU$1,FALSE))/100</f>
        <v>-3.6139020907392204E-2</v>
      </c>
      <c r="BG50" s="119">
        <f>(VLOOKUP($A50,'RevPAR Raw Data'!$B$6:$BE$43,'RevPAR Raw Data'!AV$1,FALSE))/100</f>
        <v>-2.4768117898254199E-2</v>
      </c>
      <c r="BH50" s="119">
        <f>(VLOOKUP($A50,'RevPAR Raw Data'!$B$6:$BE$43,'RevPAR Raw Data'!AW$1,FALSE))/100</f>
        <v>-5.1324889428530904E-2</v>
      </c>
      <c r="BI50" s="119">
        <f>(VLOOKUP($A50,'RevPAR Raw Data'!$B$6:$BE$43,'RevPAR Raw Data'!AX$1,FALSE))/100</f>
        <v>-4.1570830985402596E-2</v>
      </c>
      <c r="BJ50" s="130">
        <f>(VLOOKUP($A50,'RevPAR Raw Data'!$B$6:$BE$43,'RevPAR Raw Data'!AY$1,FALSE))/100</f>
        <v>-3.4444755288122603E-2</v>
      </c>
      <c r="BK50" s="119">
        <f>(VLOOKUP($A50,'RevPAR Raw Data'!$B$6:$BE$43,'RevPAR Raw Data'!BA$1,FALSE))/100</f>
        <v>-4.06293387313518E-2</v>
      </c>
      <c r="BL50" s="119">
        <f>(VLOOKUP($A50,'RevPAR Raw Data'!$B$6:$BE$43,'RevPAR Raw Data'!BB$1,FALSE))/100</f>
        <v>-6.4273865729055302E-2</v>
      </c>
      <c r="BM50" s="130">
        <f>(VLOOKUP($A50,'RevPAR Raw Data'!$B$6:$BE$43,'RevPAR Raw Data'!BC$1,FALSE))/100</f>
        <v>-5.2950288056363995E-2</v>
      </c>
      <c r="BN50" s="131">
        <f>(VLOOKUP($A50,'RevPAR Raw Data'!$B$6:$BE$43,'RevPAR Raw Data'!BE$1,FALSE))/100</f>
        <v>-4.1177392897915596E-2</v>
      </c>
    </row>
    <row r="51" spans="1:66" x14ac:dyDescent="0.25">
      <c r="A51" s="62" t="s">
        <v>81</v>
      </c>
      <c r="B51" s="129">
        <f>(VLOOKUP($A51,'Occupancy Raw Data'!$B$8:$BE$45,'Occupancy Raw Data'!AG$3,FALSE))/100</f>
        <v>0.51517139884328</v>
      </c>
      <c r="C51" s="119">
        <f>(VLOOKUP($A51,'Occupancy Raw Data'!$B$8:$BE$45,'Occupancy Raw Data'!AH$3,FALSE))/100</f>
        <v>0.62093531181747397</v>
      </c>
      <c r="D51" s="119">
        <f>(VLOOKUP($A51,'Occupancy Raw Data'!$B$8:$BE$45,'Occupancy Raw Data'!AI$3,FALSE))/100</f>
        <v>0.64048424742925103</v>
      </c>
      <c r="E51" s="119">
        <f>(VLOOKUP($A51,'Occupancy Raw Data'!$B$8:$BE$45,'Occupancy Raw Data'!AJ$3,FALSE))/100</f>
        <v>0.63658945829154201</v>
      </c>
      <c r="F51" s="119">
        <f>(VLOOKUP($A51,'Occupancy Raw Data'!$B$8:$BE$45,'Occupancy Raw Data'!AK$3,FALSE))/100</f>
        <v>0.56720034495364602</v>
      </c>
      <c r="G51" s="130">
        <f>(VLOOKUP($A51,'Occupancy Raw Data'!$B$8:$BE$45,'Occupancy Raw Data'!AL$3,FALSE))/100</f>
        <v>0.59607615226703903</v>
      </c>
      <c r="H51" s="119">
        <f>(VLOOKUP($A51,'Occupancy Raw Data'!$B$8:$BE$45,'Occupancy Raw Data'!AN$3,FALSE))/100</f>
        <v>0.52637523844340306</v>
      </c>
      <c r="I51" s="119">
        <f>(VLOOKUP($A51,'Occupancy Raw Data'!$B$8:$BE$45,'Occupancy Raw Data'!AO$3,FALSE))/100</f>
        <v>0.54922831043807907</v>
      </c>
      <c r="J51" s="130">
        <f>(VLOOKUP($A51,'Occupancy Raw Data'!$B$8:$BE$45,'Occupancy Raw Data'!AP$3,FALSE))/100</f>
        <v>0.53780177444074095</v>
      </c>
      <c r="K51" s="131">
        <f>(VLOOKUP($A51,'Occupancy Raw Data'!$B$8:$BE$45,'Occupancy Raw Data'!AR$3,FALSE))/100</f>
        <v>0.57942627429134608</v>
      </c>
      <c r="M51" s="118">
        <f>(VLOOKUP($A51,'Occupancy Raw Data'!$B$8:$BE$45,'Occupancy Raw Data'!AT$3,FALSE))/100</f>
        <v>0.19510031444384701</v>
      </c>
      <c r="N51" s="115">
        <f>(VLOOKUP($A51,'Occupancy Raw Data'!$B$8:$BE$45,'Occupancy Raw Data'!AU$3,FALSE))/100</f>
        <v>5.9954149724105302E-2</v>
      </c>
      <c r="O51" s="115">
        <f>(VLOOKUP($A51,'Occupancy Raw Data'!$B$8:$BE$45,'Occupancy Raw Data'!AV$3,FALSE))/100</f>
        <v>-2.7326436782272298E-2</v>
      </c>
      <c r="P51" s="115">
        <f>(VLOOKUP($A51,'Occupancy Raw Data'!$B$8:$BE$45,'Occupancy Raw Data'!AW$3,FALSE))/100</f>
        <v>-2.7974553596414303E-2</v>
      </c>
      <c r="Q51" s="115">
        <f>(VLOOKUP($A51,'Occupancy Raw Data'!$B$8:$BE$45,'Occupancy Raw Data'!AX$3,FALSE))/100</f>
        <v>1.27472417977964E-2</v>
      </c>
      <c r="R51" s="116">
        <f>(VLOOKUP($A51,'Occupancy Raw Data'!$B$8:$BE$45,'Occupancy Raw Data'!AY$3,FALSE))/100</f>
        <v>3.1151912692485802E-2</v>
      </c>
      <c r="S51" s="115">
        <f>(VLOOKUP($A51,'Occupancy Raw Data'!$B$8:$BE$45,'Occupancy Raw Data'!BA$3,FALSE))/100</f>
        <v>4.9389210989278599E-2</v>
      </c>
      <c r="T51" s="115">
        <f>(VLOOKUP($A51,'Occupancy Raw Data'!$B$8:$BE$45,'Occupancy Raw Data'!BB$3,FALSE))/100</f>
        <v>5.91720164334327E-2</v>
      </c>
      <c r="U51" s="116">
        <f>(VLOOKUP($A51,'Occupancy Raw Data'!$B$8:$BE$45,'Occupancy Raw Data'!BC$3,FALSE))/100</f>
        <v>5.4361854117854505E-2</v>
      </c>
      <c r="V51" s="117">
        <f>(VLOOKUP($A51,'Occupancy Raw Data'!$B$8:$BE$45,'Occupancy Raw Data'!BE$3,FALSE))/100</f>
        <v>3.7196789806437695E-2</v>
      </c>
      <c r="X51" s="49">
        <f>VLOOKUP($A51,'ADR Raw Data'!$B$6:$BE$43,'ADR Raw Data'!AG$1,FALSE)</f>
        <v>165.29858885714799</v>
      </c>
      <c r="Y51" s="50">
        <f>VLOOKUP($A51,'ADR Raw Data'!$B$6:$BE$43,'ADR Raw Data'!AH$1,FALSE)</f>
        <v>169.52876120889999</v>
      </c>
      <c r="Z51" s="50">
        <f>VLOOKUP($A51,'ADR Raw Data'!$B$6:$BE$43,'ADR Raw Data'!AI$1,FALSE)</f>
        <v>153.31339402143999</v>
      </c>
      <c r="AA51" s="50">
        <f>VLOOKUP($A51,'ADR Raw Data'!$B$6:$BE$43,'ADR Raw Data'!AJ$1,FALSE)</f>
        <v>149.96795073035599</v>
      </c>
      <c r="AB51" s="50">
        <f>VLOOKUP($A51,'ADR Raw Data'!$B$6:$BE$43,'ADR Raw Data'!AK$1,FALSE)</f>
        <v>136.646297606161</v>
      </c>
      <c r="AC51" s="51">
        <f>VLOOKUP($A51,'ADR Raw Data'!$B$6:$BE$43,'ADR Raw Data'!AL$1,FALSE)</f>
        <v>154.87690797295099</v>
      </c>
      <c r="AD51" s="50">
        <f>VLOOKUP($A51,'ADR Raw Data'!$B$6:$BE$43,'ADR Raw Data'!AN$1,FALSE)</f>
        <v>129.50313830592299</v>
      </c>
      <c r="AE51" s="50">
        <f>VLOOKUP($A51,'ADR Raw Data'!$B$6:$BE$43,'ADR Raw Data'!AO$1,FALSE)</f>
        <v>145.724430686521</v>
      </c>
      <c r="AF51" s="51">
        <f>VLOOKUP($A51,'ADR Raw Data'!$B$6:$BE$43,'ADR Raw Data'!AP$1,FALSE)</f>
        <v>137.78610931004701</v>
      </c>
      <c r="AG51" s="52">
        <f>VLOOKUP($A51,'ADR Raw Data'!$B$6:$BE$43,'ADR Raw Data'!AR$1,FALSE)</f>
        <v>150.34459581415999</v>
      </c>
      <c r="AI51" s="118">
        <f>(VLOOKUP($A51,'ADR Raw Data'!$B$6:$BE$43,'ADR Raw Data'!AT$1,FALSE))/100</f>
        <v>0.39880611895013901</v>
      </c>
      <c r="AJ51" s="115">
        <f>(VLOOKUP($A51,'ADR Raw Data'!$B$6:$BE$43,'ADR Raw Data'!AU$1,FALSE))/100</f>
        <v>0.23949689640573901</v>
      </c>
      <c r="AK51" s="115">
        <f>(VLOOKUP($A51,'ADR Raw Data'!$B$6:$BE$43,'ADR Raw Data'!AV$1,FALSE))/100</f>
        <v>4.8009109759043697E-2</v>
      </c>
      <c r="AL51" s="115">
        <f>(VLOOKUP($A51,'ADR Raw Data'!$B$6:$BE$43,'ADR Raw Data'!AW$1,FALSE))/100</f>
        <v>4.09892056467418E-2</v>
      </c>
      <c r="AM51" s="115">
        <f>(VLOOKUP($A51,'ADR Raw Data'!$B$6:$BE$43,'ADR Raw Data'!AX$1,FALSE))/100</f>
        <v>5.5299562913174893E-2</v>
      </c>
      <c r="AN51" s="116">
        <f>(VLOOKUP($A51,'ADR Raw Data'!$B$6:$BE$43,'ADR Raw Data'!AY$1,FALSE))/100</f>
        <v>0.13540180282657199</v>
      </c>
      <c r="AO51" s="115">
        <f>(VLOOKUP($A51,'ADR Raw Data'!$B$6:$BE$43,'ADR Raw Data'!BA$1,FALSE))/100</f>
        <v>0.137508877980168</v>
      </c>
      <c r="AP51" s="115">
        <f>(VLOOKUP($A51,'ADR Raw Data'!$B$6:$BE$43,'ADR Raw Data'!BB$1,FALSE))/100</f>
        <v>0.28115803524817301</v>
      </c>
      <c r="AQ51" s="116">
        <f>(VLOOKUP($A51,'ADR Raw Data'!$B$6:$BE$43,'ADR Raw Data'!BC$1,FALSE))/100</f>
        <v>0.210824218116929</v>
      </c>
      <c r="AR51" s="117">
        <f>(VLOOKUP($A51,'ADR Raw Data'!$B$6:$BE$43,'ADR Raw Data'!BE$1,FALSE))/100</f>
        <v>0.15197793311150598</v>
      </c>
      <c r="AT51" s="49">
        <f>VLOOKUP($A51,'RevPAR Raw Data'!$B$6:$BE$43,'RevPAR Raw Data'!AG$1,FALSE)</f>
        <v>85.157105248357198</v>
      </c>
      <c r="AU51" s="50">
        <f>VLOOKUP($A51,'RevPAR Raw Data'!$B$6:$BE$43,'RevPAR Raw Data'!AH$1,FALSE)</f>
        <v>105.266394203278</v>
      </c>
      <c r="AV51" s="50">
        <f>VLOOKUP($A51,'RevPAR Raw Data'!$B$6:$BE$43,'RevPAR Raw Data'!AI$1,FALSE)</f>
        <v>98.194813790646805</v>
      </c>
      <c r="AW51" s="50">
        <f>VLOOKUP($A51,'RevPAR Raw Data'!$B$6:$BE$43,'RevPAR Raw Data'!AJ$1,FALSE)</f>
        <v>95.468016516530497</v>
      </c>
      <c r="AX51" s="50">
        <f>VLOOKUP($A51,'RevPAR Raw Data'!$B$6:$BE$43,'RevPAR Raw Data'!AK$1,FALSE)</f>
        <v>77.505827138853206</v>
      </c>
      <c r="AY51" s="51">
        <f>VLOOKUP($A51,'RevPAR Raw Data'!$B$6:$BE$43,'RevPAR Raw Data'!AL$1,FALSE)</f>
        <v>92.318431379533294</v>
      </c>
      <c r="AZ51" s="50">
        <f>VLOOKUP($A51,'RevPAR Raw Data'!$B$6:$BE$43,'RevPAR Raw Data'!AN$1,FALSE)</f>
        <v>68.167245304949702</v>
      </c>
      <c r="BA51" s="50">
        <f>VLOOKUP($A51,'RevPAR Raw Data'!$B$6:$BE$43,'RevPAR Raw Data'!AO$1,FALSE)</f>
        <v>80.035982855509104</v>
      </c>
      <c r="BB51" s="51">
        <f>VLOOKUP($A51,'RevPAR Raw Data'!$B$6:$BE$43,'RevPAR Raw Data'!AP$1,FALSE)</f>
        <v>74.101614080229396</v>
      </c>
      <c r="BC51" s="52">
        <f>VLOOKUP($A51,'RevPAR Raw Data'!$B$6:$BE$43,'RevPAR Raw Data'!AR$1,FALSE)</f>
        <v>87.113609012437493</v>
      </c>
      <c r="BE51" s="129">
        <f>(VLOOKUP($A51,'RevPAR Raw Data'!$B$6:$BE$43,'RevPAR Raw Data'!AT$1,FALSE))/100</f>
        <v>0.67171363260328898</v>
      </c>
      <c r="BF51" s="119">
        <f>(VLOOKUP($A51,'RevPAR Raw Data'!$B$6:$BE$43,'RevPAR Raw Data'!AU$1,FALSE))/100</f>
        <v>0.31380987891541301</v>
      </c>
      <c r="BG51" s="119">
        <f>(VLOOKUP($A51,'RevPAR Raw Data'!$B$6:$BE$43,'RevPAR Raw Data'!AV$1,FALSE))/100</f>
        <v>1.9370755073967599E-2</v>
      </c>
      <c r="BH51" s="119">
        <f>(VLOOKUP($A51,'RevPAR Raw Data'!$B$6:$BE$43,'RevPAR Raw Data'!AW$1,FALSE))/100</f>
        <v>1.18679973200883E-2</v>
      </c>
      <c r="BI51" s="119">
        <f>(VLOOKUP($A51,'RevPAR Raw Data'!$B$6:$BE$43,'RevPAR Raw Data'!AX$1,FALSE))/100</f>
        <v>6.8751721610738004E-2</v>
      </c>
      <c r="BJ51" s="130">
        <f>(VLOOKUP($A51,'RevPAR Raw Data'!$B$6:$BE$43,'RevPAR Raw Data'!AY$1,FALSE))/100</f>
        <v>0.17077174065911599</v>
      </c>
      <c r="BK51" s="119">
        <f>(VLOOKUP($A51,'RevPAR Raw Data'!$B$6:$BE$43,'RevPAR Raw Data'!BA$1,FALSE))/100</f>
        <v>0.19368954395690899</v>
      </c>
      <c r="BL51" s="119">
        <f>(VLOOKUP($A51,'RevPAR Raw Data'!$B$6:$BE$43,'RevPAR Raw Data'!BB$1,FALSE))/100</f>
        <v>0.35696673956370295</v>
      </c>
      <c r="BM51" s="130">
        <f>(VLOOKUP($A51,'RevPAR Raw Data'!$B$6:$BE$43,'RevPAR Raw Data'!BC$1,FALSE))/100</f>
        <v>0.27664686762456703</v>
      </c>
      <c r="BN51" s="131">
        <f>(VLOOKUP($A51,'RevPAR Raw Data'!$B$6:$BE$43,'RevPAR Raw Data'!BE$1,FALSE))/100</f>
        <v>0.194827814151109</v>
      </c>
    </row>
    <row r="52" spans="1:66" x14ac:dyDescent="0.25">
      <c r="A52" s="59" t="s">
        <v>82</v>
      </c>
      <c r="B52" s="129">
        <f>(VLOOKUP($A52,'Occupancy Raw Data'!$B$8:$BE$45,'Occupancy Raw Data'!AG$3,FALSE))/100</f>
        <v>0.35309256602818301</v>
      </c>
      <c r="C52" s="119">
        <f>(VLOOKUP($A52,'Occupancy Raw Data'!$B$8:$BE$45,'Occupancy Raw Data'!AH$3,FALSE))/100</f>
        <v>0.39142266475402898</v>
      </c>
      <c r="D52" s="119">
        <f>(VLOOKUP($A52,'Occupancy Raw Data'!$B$8:$BE$45,'Occupancy Raw Data'!AI$3,FALSE))/100</f>
        <v>0.40469158720782999</v>
      </c>
      <c r="E52" s="119">
        <f>(VLOOKUP($A52,'Occupancy Raw Data'!$B$8:$BE$45,'Occupancy Raw Data'!AJ$3,FALSE))/100</f>
        <v>0.40781368660872502</v>
      </c>
      <c r="F52" s="119">
        <f>(VLOOKUP($A52,'Occupancy Raw Data'!$B$8:$BE$45,'Occupancy Raw Data'!AK$3,FALSE))/100</f>
        <v>0.39454476415492301</v>
      </c>
      <c r="G52" s="130">
        <f>(VLOOKUP($A52,'Occupancy Raw Data'!$B$8:$BE$45,'Occupancy Raw Data'!AL$3,FALSE))/100</f>
        <v>0.39031305375073799</v>
      </c>
      <c r="H52" s="119">
        <f>(VLOOKUP($A52,'Occupancy Raw Data'!$B$8:$BE$45,'Occupancy Raw Data'!AN$3,FALSE))/100</f>
        <v>0.44968779005991005</v>
      </c>
      <c r="I52" s="119">
        <f>(VLOOKUP($A52,'Occupancy Raw Data'!$B$8:$BE$45,'Occupancy Raw Data'!AO$3,FALSE))/100</f>
        <v>0.45285207999324906</v>
      </c>
      <c r="J52" s="130">
        <f>(VLOOKUP($A52,'Occupancy Raw Data'!$B$8:$BE$45,'Occupancy Raw Data'!AP$3,FALSE))/100</f>
        <v>0.45126993502658003</v>
      </c>
      <c r="K52" s="131">
        <f>(VLOOKUP($A52,'Occupancy Raw Data'!$B$8:$BE$45,'Occupancy Raw Data'!AR$3,FALSE))/100</f>
        <v>0.40772930554383502</v>
      </c>
      <c r="M52" s="118">
        <f>(VLOOKUP($A52,'Occupancy Raw Data'!$B$8:$BE$45,'Occupancy Raw Data'!AT$3,FALSE))/100</f>
        <v>0.148125391267378</v>
      </c>
      <c r="N52" s="115">
        <f>(VLOOKUP($A52,'Occupancy Raw Data'!$B$8:$BE$45,'Occupancy Raw Data'!AU$3,FALSE))/100</f>
        <v>1.5915615109639799E-3</v>
      </c>
      <c r="O52" s="115">
        <f>(VLOOKUP($A52,'Occupancy Raw Data'!$B$8:$BE$45,'Occupancy Raw Data'!AV$3,FALSE))/100</f>
        <v>2.6871828782607802E-2</v>
      </c>
      <c r="P52" s="115">
        <f>(VLOOKUP($A52,'Occupancy Raw Data'!$B$8:$BE$45,'Occupancy Raw Data'!AW$3,FALSE))/100</f>
        <v>1.24196829745044E-2</v>
      </c>
      <c r="Q52" s="115">
        <f>(VLOOKUP($A52,'Occupancy Raw Data'!$B$8:$BE$45,'Occupancy Raw Data'!AX$3,FALSE))/100</f>
        <v>4.2235592322394801E-2</v>
      </c>
      <c r="R52" s="116">
        <f>(VLOOKUP($A52,'Occupancy Raw Data'!$B$8:$BE$45,'Occupancy Raw Data'!AY$3,FALSE))/100</f>
        <v>4.1497204589782906E-2</v>
      </c>
      <c r="S52" s="115">
        <f>(VLOOKUP($A52,'Occupancy Raw Data'!$B$8:$BE$45,'Occupancy Raw Data'!BA$3,FALSE))/100</f>
        <v>5.4496086148676702E-2</v>
      </c>
      <c r="T52" s="115">
        <f>(VLOOKUP($A52,'Occupancy Raw Data'!$B$8:$BE$45,'Occupancy Raw Data'!BB$3,FALSE))/100</f>
        <v>-1.5876085127354399E-2</v>
      </c>
      <c r="U52" s="116">
        <f>(VLOOKUP($A52,'Occupancy Raw Data'!$B$8:$BE$45,'Occupancy Raw Data'!BC$3,FALSE))/100</f>
        <v>1.7972194012162702E-2</v>
      </c>
      <c r="V52" s="117">
        <f>(VLOOKUP($A52,'Occupancy Raw Data'!$B$8:$BE$45,'Occupancy Raw Data'!BE$3,FALSE))/100</f>
        <v>3.3941304170901201E-2</v>
      </c>
      <c r="X52" s="49">
        <f>VLOOKUP($A52,'ADR Raw Data'!$B$6:$BE$43,'ADR Raw Data'!AG$1,FALSE)</f>
        <v>89.504559087107097</v>
      </c>
      <c r="Y52" s="50">
        <f>VLOOKUP($A52,'ADR Raw Data'!$B$6:$BE$43,'ADR Raw Data'!AH$1,FALSE)</f>
        <v>88.544973322554497</v>
      </c>
      <c r="Z52" s="50">
        <f>VLOOKUP($A52,'ADR Raw Data'!$B$6:$BE$43,'ADR Raw Data'!AI$1,FALSE)</f>
        <v>88.551000312760607</v>
      </c>
      <c r="AA52" s="50">
        <f>VLOOKUP($A52,'ADR Raw Data'!$B$6:$BE$43,'ADR Raw Data'!AJ$1,FALSE)</f>
        <v>88.222843989240602</v>
      </c>
      <c r="AB52" s="50">
        <f>VLOOKUP($A52,'ADR Raw Data'!$B$6:$BE$43,'ADR Raw Data'!AK$1,FALSE)</f>
        <v>87.604313211784202</v>
      </c>
      <c r="AC52" s="51">
        <f>VLOOKUP($A52,'ADR Raw Data'!$B$6:$BE$43,'ADR Raw Data'!AL$1,FALSE)</f>
        <v>88.462352667762005</v>
      </c>
      <c r="AD52" s="50">
        <f>VLOOKUP($A52,'ADR Raw Data'!$B$6:$BE$43,'ADR Raw Data'!AN$1,FALSE)</f>
        <v>98.675620396866293</v>
      </c>
      <c r="AE52" s="50">
        <f>VLOOKUP($A52,'ADR Raw Data'!$B$6:$BE$43,'ADR Raw Data'!AO$1,FALSE)</f>
        <v>101.649800624213</v>
      </c>
      <c r="AF52" s="51">
        <f>VLOOKUP($A52,'ADR Raw Data'!$B$6:$BE$43,'ADR Raw Data'!AP$1,FALSE)</f>
        <v>100.167924224008</v>
      </c>
      <c r="AG52" s="52">
        <f>VLOOKUP($A52,'ADR Raw Data'!$B$6:$BE$43,'ADR Raw Data'!AR$1,FALSE)</f>
        <v>92.163948971144706</v>
      </c>
      <c r="AI52" s="118">
        <f>(VLOOKUP($A52,'ADR Raw Data'!$B$6:$BE$43,'ADR Raw Data'!AT$1,FALSE))/100</f>
        <v>1.0068754413497501E-2</v>
      </c>
      <c r="AJ52" s="115">
        <f>(VLOOKUP($A52,'ADR Raw Data'!$B$6:$BE$43,'ADR Raw Data'!AU$1,FALSE))/100</f>
        <v>6.78699780068894E-3</v>
      </c>
      <c r="AK52" s="115">
        <f>(VLOOKUP($A52,'ADR Raw Data'!$B$6:$BE$43,'ADR Raw Data'!AV$1,FALSE))/100</f>
        <v>-1.3359440852054401E-2</v>
      </c>
      <c r="AL52" s="115">
        <f>(VLOOKUP($A52,'ADR Raw Data'!$B$6:$BE$43,'ADR Raw Data'!AW$1,FALSE))/100</f>
        <v>-1.0641955751119701E-2</v>
      </c>
      <c r="AM52" s="115">
        <f>(VLOOKUP($A52,'ADR Raw Data'!$B$6:$BE$43,'ADR Raw Data'!AX$1,FALSE))/100</f>
        <v>-1.7356589505030801E-3</v>
      </c>
      <c r="AN52" s="116">
        <f>(VLOOKUP($A52,'ADR Raw Data'!$B$6:$BE$43,'ADR Raw Data'!AY$1,FALSE))/100</f>
        <v>-2.23455741497124E-3</v>
      </c>
      <c r="AO52" s="115">
        <f>(VLOOKUP($A52,'ADR Raw Data'!$B$6:$BE$43,'ADR Raw Data'!BA$1,FALSE))/100</f>
        <v>4.1071820920350896E-3</v>
      </c>
      <c r="AP52" s="115">
        <f>(VLOOKUP($A52,'ADR Raw Data'!$B$6:$BE$43,'ADR Raw Data'!BB$1,FALSE))/100</f>
        <v>1.6865896649565901E-3</v>
      </c>
      <c r="AQ52" s="116">
        <f>(VLOOKUP($A52,'ADR Raw Data'!$B$6:$BE$43,'ADR Raw Data'!BC$1,FALSE))/100</f>
        <v>2.3178849632663899E-3</v>
      </c>
      <c r="AR52" s="117">
        <f>(VLOOKUP($A52,'ADR Raw Data'!$B$6:$BE$43,'ADR Raw Data'!BE$1,FALSE))/100</f>
        <v>-1.2803394019161901E-3</v>
      </c>
      <c r="AT52" s="49">
        <f>VLOOKUP($A52,'RevPAR Raw Data'!$B$6:$BE$43,'RevPAR Raw Data'!AG$1,FALSE)</f>
        <v>31.603394439287801</v>
      </c>
      <c r="AU52" s="50">
        <f>VLOOKUP($A52,'RevPAR Raw Data'!$B$6:$BE$43,'RevPAR Raw Data'!AH$1,FALSE)</f>
        <v>34.658509408488698</v>
      </c>
      <c r="AV52" s="50">
        <f>VLOOKUP($A52,'RevPAR Raw Data'!$B$6:$BE$43,'RevPAR Raw Data'!AI$1,FALSE)</f>
        <v>35.835844865412199</v>
      </c>
      <c r="AW52" s="50">
        <f>VLOOKUP($A52,'RevPAR Raw Data'!$B$6:$BE$43,'RevPAR Raw Data'!AJ$1,FALSE)</f>
        <v>35.9784832503586</v>
      </c>
      <c r="AX52" s="50">
        <f>VLOOKUP($A52,'RevPAR Raw Data'!$B$6:$BE$43,'RevPAR Raw Data'!AK$1,FALSE)</f>
        <v>34.563823095097398</v>
      </c>
      <c r="AY52" s="51">
        <f>VLOOKUP($A52,'RevPAR Raw Data'!$B$6:$BE$43,'RevPAR Raw Data'!AL$1,FALSE)</f>
        <v>34.5280110117289</v>
      </c>
      <c r="AZ52" s="50">
        <f>VLOOKUP($A52,'RevPAR Raw Data'!$B$6:$BE$43,'RevPAR Raw Data'!AN$1,FALSE)</f>
        <v>44.373221669057401</v>
      </c>
      <c r="BA52" s="50">
        <f>VLOOKUP($A52,'RevPAR Raw Data'!$B$6:$BE$43,'RevPAR Raw Data'!AO$1,FALSE)</f>
        <v>46.032323643574301</v>
      </c>
      <c r="BB52" s="51">
        <f>VLOOKUP($A52,'RevPAR Raw Data'!$B$6:$BE$43,'RevPAR Raw Data'!AP$1,FALSE)</f>
        <v>45.202772656315901</v>
      </c>
      <c r="BC52" s="52">
        <f>VLOOKUP($A52,'RevPAR Raw Data'!$B$6:$BE$43,'RevPAR Raw Data'!AR$1,FALSE)</f>
        <v>37.577942910182301</v>
      </c>
      <c r="BE52" s="129">
        <f>(VLOOKUP($A52,'RevPAR Raw Data'!$B$6:$BE$43,'RevPAR Raw Data'!AT$1,FALSE))/100</f>
        <v>0.15968558386794998</v>
      </c>
      <c r="BF52" s="119">
        <f>(VLOOKUP($A52,'RevPAR Raw Data'!$B$6:$BE$43,'RevPAR Raw Data'!AU$1,FALSE))/100</f>
        <v>8.3893612361275009E-3</v>
      </c>
      <c r="BG52" s="119">
        <f>(VLOOKUP($A52,'RevPAR Raw Data'!$B$6:$BE$43,'RevPAR Raw Data'!AV$1,FALSE))/100</f>
        <v>1.31533953233456E-2</v>
      </c>
      <c r="BH52" s="119">
        <f>(VLOOKUP($A52,'RevPAR Raw Data'!$B$6:$BE$43,'RevPAR Raw Data'!AW$1,FALSE))/100</f>
        <v>1.6455575067270999E-3</v>
      </c>
      <c r="BI52" s="119">
        <f>(VLOOKUP($A52,'RevPAR Raw Data'!$B$6:$BE$43,'RevPAR Raw Data'!AX$1,FALSE))/100</f>
        <v>4.04266267880476E-2</v>
      </c>
      <c r="BJ52" s="130">
        <f>(VLOOKUP($A52,'RevPAR Raw Data'!$B$6:$BE$43,'RevPAR Raw Data'!AY$1,FALSE))/100</f>
        <v>3.9169919288595E-2</v>
      </c>
      <c r="BK52" s="119">
        <f>(VLOOKUP($A52,'RevPAR Raw Data'!$B$6:$BE$43,'RevPAR Raw Data'!BA$1,FALSE))/100</f>
        <v>5.88270935898276E-2</v>
      </c>
      <c r="BL52" s="119">
        <f>(VLOOKUP($A52,'RevPAR Raw Data'!$B$6:$BE$43,'RevPAR Raw Data'!BB$1,FALSE))/100</f>
        <v>-1.42162719034936E-2</v>
      </c>
      <c r="BM52" s="130">
        <f>(VLOOKUP($A52,'RevPAR Raw Data'!$B$6:$BE$43,'RevPAR Raw Data'!BC$1,FALSE))/100</f>
        <v>2.0331736453686799E-2</v>
      </c>
      <c r="BN52" s="131">
        <f>(VLOOKUP($A52,'RevPAR Raw Data'!$B$6:$BE$43,'RevPAR Raw Data'!BE$1,FALSE))/100</f>
        <v>3.2617508379902599E-2</v>
      </c>
    </row>
    <row r="53" spans="1:66" x14ac:dyDescent="0.25">
      <c r="A53" s="59" t="s">
        <v>83</v>
      </c>
      <c r="B53" s="129">
        <f>(VLOOKUP($A53,'Occupancy Raw Data'!$B$8:$BE$45,'Occupancy Raw Data'!AG$3,FALSE))/100</f>
        <v>0.39729069509216003</v>
      </c>
      <c r="C53" s="119">
        <f>(VLOOKUP($A53,'Occupancy Raw Data'!$B$8:$BE$45,'Occupancy Raw Data'!AH$3,FALSE))/100</f>
        <v>0.51415722851432299</v>
      </c>
      <c r="D53" s="119">
        <f>(VLOOKUP($A53,'Occupancy Raw Data'!$B$8:$BE$45,'Occupancy Raw Data'!AI$3,FALSE))/100</f>
        <v>0.56812125249833401</v>
      </c>
      <c r="E53" s="119">
        <f>(VLOOKUP($A53,'Occupancy Raw Data'!$B$8:$BE$45,'Occupancy Raw Data'!AJ$3,FALSE))/100</f>
        <v>0.56823228958472105</v>
      </c>
      <c r="F53" s="119">
        <f>(VLOOKUP($A53,'Occupancy Raw Data'!$B$8:$BE$45,'Occupancy Raw Data'!AK$3,FALSE))/100</f>
        <v>0.51748834110592901</v>
      </c>
      <c r="G53" s="130">
        <f>(VLOOKUP($A53,'Occupancy Raw Data'!$B$8:$BE$45,'Occupancy Raw Data'!AL$3,FALSE))/100</f>
        <v>0.51305796135909298</v>
      </c>
      <c r="H53" s="119">
        <f>(VLOOKUP($A53,'Occupancy Raw Data'!$B$8:$BE$45,'Occupancy Raw Data'!AN$3,FALSE))/100</f>
        <v>0.47285143237841404</v>
      </c>
      <c r="I53" s="119">
        <f>(VLOOKUP($A53,'Occupancy Raw Data'!$B$8:$BE$45,'Occupancy Raw Data'!AO$3,FALSE))/100</f>
        <v>0.46208083499888902</v>
      </c>
      <c r="J53" s="130">
        <f>(VLOOKUP($A53,'Occupancy Raw Data'!$B$8:$BE$45,'Occupancy Raw Data'!AP$3,FALSE))/100</f>
        <v>0.46746613368865197</v>
      </c>
      <c r="K53" s="131">
        <f>(VLOOKUP($A53,'Occupancy Raw Data'!$B$8:$BE$45,'Occupancy Raw Data'!AR$3,FALSE))/100</f>
        <v>0.50003172488182401</v>
      </c>
      <c r="M53" s="118">
        <f>(VLOOKUP($A53,'Occupancy Raw Data'!$B$8:$BE$45,'Occupancy Raw Data'!AT$3,FALSE))/100</f>
        <v>3.08689352058374E-3</v>
      </c>
      <c r="N53" s="115">
        <f>(VLOOKUP($A53,'Occupancy Raw Data'!$B$8:$BE$45,'Occupancy Raw Data'!AU$3,FALSE))/100</f>
        <v>-5.7627280425505197E-2</v>
      </c>
      <c r="O53" s="115">
        <f>(VLOOKUP($A53,'Occupancy Raw Data'!$B$8:$BE$45,'Occupancy Raw Data'!AV$3,FALSE))/100</f>
        <v>-2.18464037009579E-2</v>
      </c>
      <c r="P53" s="115">
        <f>(VLOOKUP($A53,'Occupancy Raw Data'!$B$8:$BE$45,'Occupancy Raw Data'!AW$3,FALSE))/100</f>
        <v>-3.85584138095868E-2</v>
      </c>
      <c r="Q53" s="115">
        <f>(VLOOKUP($A53,'Occupancy Raw Data'!$B$8:$BE$45,'Occupancy Raw Data'!AX$3,FALSE))/100</f>
        <v>2.0456059596632502E-3</v>
      </c>
      <c r="R53" s="116">
        <f>(VLOOKUP($A53,'Occupancy Raw Data'!$B$8:$BE$45,'Occupancy Raw Data'!AY$3,FALSE))/100</f>
        <v>-2.4578517699941901E-2</v>
      </c>
      <c r="S53" s="115">
        <f>(VLOOKUP($A53,'Occupancy Raw Data'!$B$8:$BE$45,'Occupancy Raw Data'!BA$3,FALSE))/100</f>
        <v>3.4590191028271801E-2</v>
      </c>
      <c r="T53" s="115">
        <f>(VLOOKUP($A53,'Occupancy Raw Data'!$B$8:$BE$45,'Occupancy Raw Data'!BB$3,FALSE))/100</f>
        <v>-1.4131352718986302E-3</v>
      </c>
      <c r="U53" s="116">
        <f>(VLOOKUP($A53,'Occupancy Raw Data'!$B$8:$BE$45,'Occupancy Raw Data'!BC$3,FALSE))/100</f>
        <v>1.6477115811220598E-2</v>
      </c>
      <c r="V53" s="117">
        <f>(VLOOKUP($A53,'Occupancy Raw Data'!$B$8:$BE$45,'Occupancy Raw Data'!BE$3,FALSE))/100</f>
        <v>-1.3940447634961798E-2</v>
      </c>
      <c r="X53" s="49">
        <f>VLOOKUP($A53,'ADR Raw Data'!$B$6:$BE$43,'ADR Raw Data'!AG$1,FALSE)</f>
        <v>93.457540525433203</v>
      </c>
      <c r="Y53" s="50">
        <f>VLOOKUP($A53,'ADR Raw Data'!$B$6:$BE$43,'ADR Raw Data'!AH$1,FALSE)</f>
        <v>105.011959831551</v>
      </c>
      <c r="Z53" s="50">
        <f>VLOOKUP($A53,'ADR Raw Data'!$B$6:$BE$43,'ADR Raw Data'!AI$1,FALSE)</f>
        <v>108.12743183817</v>
      </c>
      <c r="AA53" s="50">
        <f>VLOOKUP($A53,'ADR Raw Data'!$B$6:$BE$43,'ADR Raw Data'!AJ$1,FALSE)</f>
        <v>107.29240254030201</v>
      </c>
      <c r="AB53" s="50">
        <f>VLOOKUP($A53,'ADR Raw Data'!$B$6:$BE$43,'ADR Raw Data'!AK$1,FALSE)</f>
        <v>102.324761291706</v>
      </c>
      <c r="AC53" s="51">
        <f>VLOOKUP($A53,'ADR Raw Data'!$B$6:$BE$43,'ADR Raw Data'!AL$1,FALSE)</f>
        <v>103.875530667012</v>
      </c>
      <c r="AD53" s="50">
        <f>VLOOKUP($A53,'ADR Raw Data'!$B$6:$BE$43,'ADR Raw Data'!AN$1,FALSE)</f>
        <v>102.23770224257299</v>
      </c>
      <c r="AE53" s="50">
        <f>VLOOKUP($A53,'ADR Raw Data'!$B$6:$BE$43,'ADR Raw Data'!AO$1,FALSE)</f>
        <v>101.664725459569</v>
      </c>
      <c r="AF53" s="51">
        <f>VLOOKUP($A53,'ADR Raw Data'!$B$6:$BE$43,'ADR Raw Data'!AP$1,FALSE)</f>
        <v>101.95451425178101</v>
      </c>
      <c r="AG53" s="52">
        <f>VLOOKUP($A53,'ADR Raw Data'!$B$6:$BE$43,'ADR Raw Data'!AR$1,FALSE)</f>
        <v>103.36241458617501</v>
      </c>
      <c r="AI53" s="118">
        <f>(VLOOKUP($A53,'ADR Raw Data'!$B$6:$BE$43,'ADR Raw Data'!AT$1,FALSE))/100</f>
        <v>3.6048231838144297E-2</v>
      </c>
      <c r="AJ53" s="115">
        <f>(VLOOKUP($A53,'ADR Raw Data'!$B$6:$BE$43,'ADR Raw Data'!AU$1,FALSE))/100</f>
        <v>4.9117818877301801E-2</v>
      </c>
      <c r="AK53" s="115">
        <f>(VLOOKUP($A53,'ADR Raw Data'!$B$6:$BE$43,'ADR Raw Data'!AV$1,FALSE))/100</f>
        <v>5.0050308037290693E-2</v>
      </c>
      <c r="AL53" s="115">
        <f>(VLOOKUP($A53,'ADR Raw Data'!$B$6:$BE$43,'ADR Raw Data'!AW$1,FALSE))/100</f>
        <v>3.7398180001977602E-2</v>
      </c>
      <c r="AM53" s="115">
        <f>(VLOOKUP($A53,'ADR Raw Data'!$B$6:$BE$43,'ADR Raw Data'!AX$1,FALSE))/100</f>
        <v>3.9859054074830202E-2</v>
      </c>
      <c r="AN53" s="116">
        <f>(VLOOKUP($A53,'ADR Raw Data'!$B$6:$BE$43,'ADR Raw Data'!AY$1,FALSE))/100</f>
        <v>4.23263548133537E-2</v>
      </c>
      <c r="AO53" s="115">
        <f>(VLOOKUP($A53,'ADR Raw Data'!$B$6:$BE$43,'ADR Raw Data'!BA$1,FALSE))/100</f>
        <v>6.0611579603135596E-2</v>
      </c>
      <c r="AP53" s="115">
        <f>(VLOOKUP($A53,'ADR Raw Data'!$B$6:$BE$43,'ADR Raw Data'!BB$1,FALSE))/100</f>
        <v>6.0930998870492893E-2</v>
      </c>
      <c r="AQ53" s="116">
        <f>(VLOOKUP($A53,'ADR Raw Data'!$B$6:$BE$43,'ADR Raw Data'!BC$1,FALSE))/100</f>
        <v>6.0824593739896307E-2</v>
      </c>
      <c r="AR53" s="117">
        <f>(VLOOKUP($A53,'ADR Raw Data'!$B$6:$BE$43,'ADR Raw Data'!BE$1,FALSE))/100</f>
        <v>4.6836358804981201E-2</v>
      </c>
      <c r="AT53" s="49">
        <f>VLOOKUP($A53,'RevPAR Raw Data'!$B$6:$BE$43,'RevPAR Raw Data'!AG$1,FALSE)</f>
        <v>37.129811236953103</v>
      </c>
      <c r="AU53" s="50">
        <f>VLOOKUP($A53,'RevPAR Raw Data'!$B$6:$BE$43,'RevPAR Raw Data'!AH$1,FALSE)</f>
        <v>53.992658227848104</v>
      </c>
      <c r="AV53" s="50">
        <f>VLOOKUP($A53,'RevPAR Raw Data'!$B$6:$BE$43,'RevPAR Raw Data'!AI$1,FALSE)</f>
        <v>61.429492005329699</v>
      </c>
      <c r="AW53" s="50">
        <f>VLOOKUP($A53,'RevPAR Raw Data'!$B$6:$BE$43,'RevPAR Raw Data'!AJ$1,FALSE)</f>
        <v>60.967007550521799</v>
      </c>
      <c r="AX53" s="50">
        <f>VLOOKUP($A53,'RevPAR Raw Data'!$B$6:$BE$43,'RevPAR Raw Data'!AK$1,FALSE)</f>
        <v>52.951870974905603</v>
      </c>
      <c r="AY53" s="51">
        <f>VLOOKUP($A53,'RevPAR Raw Data'!$B$6:$BE$43,'RevPAR Raw Data'!AL$1,FALSE)</f>
        <v>53.2941679991117</v>
      </c>
      <c r="AZ53" s="50">
        <f>VLOOKUP($A53,'RevPAR Raw Data'!$B$6:$BE$43,'RevPAR Raw Data'!AN$1,FALSE)</f>
        <v>48.343243948478701</v>
      </c>
      <c r="BA53" s="50">
        <f>VLOOKUP($A53,'RevPAR Raw Data'!$B$6:$BE$43,'RevPAR Raw Data'!AO$1,FALSE)</f>
        <v>46.977321230290897</v>
      </c>
      <c r="BB53" s="51">
        <f>VLOOKUP($A53,'RevPAR Raw Data'!$B$6:$BE$43,'RevPAR Raw Data'!AP$1,FALSE)</f>
        <v>47.660282589384799</v>
      </c>
      <c r="BC53" s="52">
        <f>VLOOKUP($A53,'RevPAR Raw Data'!$B$6:$BE$43,'RevPAR Raw Data'!AR$1,FALSE)</f>
        <v>51.684486453475401</v>
      </c>
      <c r="BE53" s="129">
        <f>(VLOOKUP($A53,'RevPAR Raw Data'!$B$6:$BE$43,'RevPAR Raw Data'!AT$1,FALSE))/100</f>
        <v>3.9246402412017697E-2</v>
      </c>
      <c r="BF53" s="119">
        <f>(VLOOKUP($A53,'RevPAR Raw Data'!$B$6:$BE$43,'RevPAR Raw Data'!AU$1,FALSE))/100</f>
        <v>-1.13399878705348E-2</v>
      </c>
      <c r="BG53" s="119">
        <f>(VLOOKUP($A53,'RevPAR Raw Data'!$B$6:$BE$43,'RevPAR Raw Data'!AV$1,FALSE))/100</f>
        <v>2.71104851015927E-2</v>
      </c>
      <c r="BH53" s="119">
        <f>(VLOOKUP($A53,'RevPAR Raw Data'!$B$6:$BE$43,'RevPAR Raw Data'!AW$1,FALSE))/100</f>
        <v>-2.60224830785083E-3</v>
      </c>
      <c r="BI53" s="119">
        <f>(VLOOKUP($A53,'RevPAR Raw Data'!$B$6:$BE$43,'RevPAR Raw Data'!AX$1,FALSE))/100</f>
        <v>4.19861959530555E-2</v>
      </c>
      <c r="BJ53" s="130">
        <f>(VLOOKUP($A53,'RevPAR Raw Data'!$B$6:$BE$43,'RevPAR Raw Data'!AY$1,FALSE))/100</f>
        <v>1.67075180524578E-2</v>
      </c>
      <c r="BK53" s="119">
        <f>(VLOOKUP($A53,'RevPAR Raw Data'!$B$6:$BE$43,'RevPAR Raw Data'!BA$1,FALSE))/100</f>
        <v>9.7298336748405295E-2</v>
      </c>
      <c r="BL53" s="119">
        <f>(VLOOKUP($A53,'RevPAR Raw Data'!$B$6:$BE$43,'RevPAR Raw Data'!BB$1,FALSE))/100</f>
        <v>5.9431759854938294E-2</v>
      </c>
      <c r="BM53" s="130">
        <f>(VLOOKUP($A53,'RevPAR Raw Data'!$B$6:$BE$43,'RevPAR Raw Data'!BC$1,FALSE))/100</f>
        <v>7.83039234263396E-2</v>
      </c>
      <c r="BN53" s="131">
        <f>(VLOOKUP($A53,'RevPAR Raw Data'!$B$6:$BE$43,'RevPAR Raw Data'!BE$1,FALSE))/100</f>
        <v>3.2242991362686199E-2</v>
      </c>
    </row>
    <row r="54" spans="1:66" x14ac:dyDescent="0.25">
      <c r="A54" s="62" t="s">
        <v>84</v>
      </c>
      <c r="B54" s="129">
        <f>(VLOOKUP($A54,'Occupancy Raw Data'!$B$8:$BE$45,'Occupancy Raw Data'!AG$3,FALSE))/100</f>
        <v>0.360402078156765</v>
      </c>
      <c r="C54" s="119">
        <f>(VLOOKUP($A54,'Occupancy Raw Data'!$B$8:$BE$45,'Occupancy Raw Data'!AH$3,FALSE))/100</f>
        <v>0.39996046984413802</v>
      </c>
      <c r="D54" s="119">
        <f>(VLOOKUP($A54,'Occupancy Raw Data'!$B$8:$BE$45,'Occupancy Raw Data'!AI$3,FALSE))/100</f>
        <v>0.44265303817483598</v>
      </c>
      <c r="E54" s="119">
        <f>(VLOOKUP($A54,'Occupancy Raw Data'!$B$8:$BE$45,'Occupancy Raw Data'!AJ$3,FALSE))/100</f>
        <v>0.452789699570815</v>
      </c>
      <c r="F54" s="119">
        <f>(VLOOKUP($A54,'Occupancy Raw Data'!$B$8:$BE$45,'Occupancy Raw Data'!AK$3,FALSE))/100</f>
        <v>0.43251637677885696</v>
      </c>
      <c r="G54" s="130">
        <f>(VLOOKUP($A54,'Occupancy Raw Data'!$B$8:$BE$45,'Occupancy Raw Data'!AL$3,FALSE))/100</f>
        <v>0.417664332505082</v>
      </c>
      <c r="H54" s="119">
        <f>(VLOOKUP($A54,'Occupancy Raw Data'!$B$8:$BE$45,'Occupancy Raw Data'!AN$3,FALSE))/100</f>
        <v>0.481618477524282</v>
      </c>
      <c r="I54" s="119">
        <f>(VLOOKUP($A54,'Occupancy Raw Data'!$B$8:$BE$45,'Occupancy Raw Data'!AO$3,FALSE))/100</f>
        <v>0.45191438897673303</v>
      </c>
      <c r="J54" s="130">
        <f>(VLOOKUP($A54,'Occupancy Raw Data'!$B$8:$BE$45,'Occupancy Raw Data'!AP$3,FALSE))/100</f>
        <v>0.46676643325050798</v>
      </c>
      <c r="K54" s="131">
        <f>(VLOOKUP($A54,'Occupancy Raw Data'!$B$8:$BE$45,'Occupancy Raw Data'!AR$3,FALSE))/100</f>
        <v>0.43169350414663199</v>
      </c>
      <c r="M54" s="118">
        <f>(VLOOKUP($A54,'Occupancy Raw Data'!$B$8:$BE$45,'Occupancy Raw Data'!AT$3,FALSE))/100</f>
        <v>0.192283294382983</v>
      </c>
      <c r="N54" s="115">
        <f>(VLOOKUP($A54,'Occupancy Raw Data'!$B$8:$BE$45,'Occupancy Raw Data'!AU$3,FALSE))/100</f>
        <v>1.7976532631511298E-2</v>
      </c>
      <c r="O54" s="115">
        <f>(VLOOKUP($A54,'Occupancy Raw Data'!$B$8:$BE$45,'Occupancy Raw Data'!AV$3,FALSE))/100</f>
        <v>0.103061555285535</v>
      </c>
      <c r="P54" s="115">
        <f>(VLOOKUP($A54,'Occupancy Raw Data'!$B$8:$BE$45,'Occupancy Raw Data'!AW$3,FALSE))/100</f>
        <v>6.27997142567428E-2</v>
      </c>
      <c r="Q54" s="115">
        <f>(VLOOKUP($A54,'Occupancy Raw Data'!$B$8:$BE$45,'Occupancy Raw Data'!AX$3,FALSE))/100</f>
        <v>7.2298507635738599E-2</v>
      </c>
      <c r="R54" s="116">
        <f>(VLOOKUP($A54,'Occupancy Raw Data'!$B$8:$BE$45,'Occupancy Raw Data'!AY$3,FALSE))/100</f>
        <v>8.4361076923882491E-2</v>
      </c>
      <c r="S54" s="115">
        <f>(VLOOKUP($A54,'Occupancy Raw Data'!$B$8:$BE$45,'Occupancy Raw Data'!BA$3,FALSE))/100</f>
        <v>0.12545293399527702</v>
      </c>
      <c r="T54" s="115">
        <f>(VLOOKUP($A54,'Occupancy Raw Data'!$B$8:$BE$45,'Occupancy Raw Data'!BB$3,FALSE))/100</f>
        <v>7.6169268987768296E-2</v>
      </c>
      <c r="U54" s="116">
        <f>(VLOOKUP($A54,'Occupancy Raw Data'!$B$8:$BE$45,'Occupancy Raw Data'!BC$3,FALSE))/100</f>
        <v>0.10104373446341899</v>
      </c>
      <c r="V54" s="117">
        <f>(VLOOKUP($A54,'Occupancy Raw Data'!$B$8:$BE$45,'Occupancy Raw Data'!BE$3,FALSE))/100</f>
        <v>8.9466488759430002E-2</v>
      </c>
      <c r="X54" s="49">
        <f>VLOOKUP($A54,'ADR Raw Data'!$B$6:$BE$43,'ADR Raw Data'!AG$1,FALSE)</f>
        <v>93.786119554998393</v>
      </c>
      <c r="Y54" s="50">
        <f>VLOOKUP($A54,'ADR Raw Data'!$B$6:$BE$43,'ADR Raw Data'!AH$1,FALSE)</f>
        <v>94.523132368513899</v>
      </c>
      <c r="Z54" s="50">
        <f>VLOOKUP($A54,'ADR Raw Data'!$B$6:$BE$43,'ADR Raw Data'!AI$1,FALSE)</f>
        <v>96.2091044204886</v>
      </c>
      <c r="AA54" s="50">
        <f>VLOOKUP($A54,'ADR Raw Data'!$B$6:$BE$43,'ADR Raw Data'!AJ$1,FALSE)</f>
        <v>96.636140558742795</v>
      </c>
      <c r="AB54" s="50">
        <f>VLOOKUP($A54,'ADR Raw Data'!$B$6:$BE$43,'ADR Raw Data'!AK$1,FALSE)</f>
        <v>98.262754928841801</v>
      </c>
      <c r="AC54" s="51">
        <f>VLOOKUP($A54,'ADR Raw Data'!$B$6:$BE$43,'ADR Raw Data'!AL$1,FALSE)</f>
        <v>95.9859702541914</v>
      </c>
      <c r="AD54" s="50">
        <f>VLOOKUP($A54,'ADR Raw Data'!$B$6:$BE$43,'ADR Raw Data'!AN$1,FALSE)</f>
        <v>114.293617869496</v>
      </c>
      <c r="AE54" s="50">
        <f>VLOOKUP($A54,'ADR Raw Data'!$B$6:$BE$43,'ADR Raw Data'!AO$1,FALSE)</f>
        <v>115.571598250546</v>
      </c>
      <c r="AF54" s="51">
        <f>VLOOKUP($A54,'ADR Raw Data'!$B$6:$BE$43,'ADR Raw Data'!AP$1,FALSE)</f>
        <v>114.912276026858</v>
      </c>
      <c r="AG54" s="52">
        <f>VLOOKUP($A54,'ADR Raw Data'!$B$6:$BE$43,'ADR Raw Data'!AR$1,FALSE)</f>
        <v>101.832819700622</v>
      </c>
      <c r="AI54" s="118">
        <f>(VLOOKUP($A54,'ADR Raw Data'!$B$6:$BE$43,'ADR Raw Data'!AT$1,FALSE))/100</f>
        <v>6.2601192990618795E-2</v>
      </c>
      <c r="AJ54" s="115">
        <f>(VLOOKUP($A54,'ADR Raw Data'!$B$6:$BE$43,'ADR Raw Data'!AU$1,FALSE))/100</f>
        <v>4.5525551695677499E-2</v>
      </c>
      <c r="AK54" s="115">
        <f>(VLOOKUP($A54,'ADR Raw Data'!$B$6:$BE$43,'ADR Raw Data'!AV$1,FALSE))/100</f>
        <v>4.2026423383259598E-2</v>
      </c>
      <c r="AL54" s="115">
        <f>(VLOOKUP($A54,'ADR Raw Data'!$B$6:$BE$43,'ADR Raw Data'!AW$1,FALSE))/100</f>
        <v>3.1523018626988898E-2</v>
      </c>
      <c r="AM54" s="115">
        <f>(VLOOKUP($A54,'ADR Raw Data'!$B$6:$BE$43,'ADR Raw Data'!AX$1,FALSE))/100</f>
        <v>3.7793265604792098E-2</v>
      </c>
      <c r="AN54" s="116">
        <f>(VLOOKUP($A54,'ADR Raw Data'!$B$6:$BE$43,'ADR Raw Data'!AY$1,FALSE))/100</f>
        <v>4.2294389166155605E-2</v>
      </c>
      <c r="AO54" s="115">
        <f>(VLOOKUP($A54,'ADR Raw Data'!$B$6:$BE$43,'ADR Raw Data'!BA$1,FALSE))/100</f>
        <v>7.69030127263583E-2</v>
      </c>
      <c r="AP54" s="115">
        <f>(VLOOKUP($A54,'ADR Raw Data'!$B$6:$BE$43,'ADR Raw Data'!BB$1,FALSE))/100</f>
        <v>8.6896399420373208E-2</v>
      </c>
      <c r="AQ54" s="116">
        <f>(VLOOKUP($A54,'ADR Raw Data'!$B$6:$BE$43,'ADR Raw Data'!BC$1,FALSE))/100</f>
        <v>8.1722628532938102E-2</v>
      </c>
      <c r="AR54" s="117">
        <f>(VLOOKUP($A54,'ADR Raw Data'!$B$6:$BE$43,'ADR Raw Data'!BE$1,FALSE))/100</f>
        <v>5.6220870757743999E-2</v>
      </c>
      <c r="AT54" s="49">
        <f>VLOOKUP($A54,'RevPAR Raw Data'!$B$6:$BE$43,'RevPAR Raw Data'!AG$1,FALSE)</f>
        <v>33.800712389880204</v>
      </c>
      <c r="AU54" s="50">
        <f>VLOOKUP($A54,'RevPAR Raw Data'!$B$6:$BE$43,'RevPAR Raw Data'!AH$1,FALSE)</f>
        <v>37.805516433250503</v>
      </c>
      <c r="AV54" s="50">
        <f>VLOOKUP($A54,'RevPAR Raw Data'!$B$6:$BE$43,'RevPAR Raw Data'!AI$1,FALSE)</f>
        <v>42.587252371809299</v>
      </c>
      <c r="AW54" s="50">
        <f>VLOOKUP($A54,'RevPAR Raw Data'!$B$6:$BE$43,'RevPAR Raw Data'!AJ$1,FALSE)</f>
        <v>43.755849051276201</v>
      </c>
      <c r="AX54" s="50">
        <f>VLOOKUP($A54,'RevPAR Raw Data'!$B$6:$BE$43,'RevPAR Raw Data'!AK$1,FALSE)</f>
        <v>42.500250734131399</v>
      </c>
      <c r="AY54" s="51">
        <f>VLOOKUP($A54,'RevPAR Raw Data'!$B$6:$BE$43,'RevPAR Raw Data'!AL$1,FALSE)</f>
        <v>40.089916196069503</v>
      </c>
      <c r="AZ54" s="50">
        <f>VLOOKUP($A54,'RevPAR Raw Data'!$B$6:$BE$43,'RevPAR Raw Data'!AN$1,FALSE)</f>
        <v>55.045918229049001</v>
      </c>
      <c r="BA54" s="50">
        <f>VLOOKUP($A54,'RevPAR Raw Data'!$B$6:$BE$43,'RevPAR Raw Data'!AO$1,FALSE)</f>
        <v>52.228468206460299</v>
      </c>
      <c r="BB54" s="51">
        <f>VLOOKUP($A54,'RevPAR Raw Data'!$B$6:$BE$43,'RevPAR Raw Data'!AP$1,FALSE)</f>
        <v>53.6371932177546</v>
      </c>
      <c r="BC54" s="52">
        <f>VLOOKUP($A54,'RevPAR Raw Data'!$B$6:$BE$43,'RevPAR Raw Data'!AR$1,FALSE)</f>
        <v>43.960566773693799</v>
      </c>
      <c r="BE54" s="129">
        <f>(VLOOKUP($A54,'RevPAR Raw Data'!$B$6:$BE$43,'RevPAR Raw Data'!AT$1,FALSE))/100</f>
        <v>0.266921650994143</v>
      </c>
      <c r="BF54" s="119">
        <f>(VLOOKUP($A54,'RevPAR Raw Data'!$B$6:$BE$43,'RevPAR Raw Data'!AU$1,FALSE))/100</f>
        <v>6.4320475892813797E-2</v>
      </c>
      <c r="BG54" s="119">
        <f>(VLOOKUP($A54,'RevPAR Raw Data'!$B$6:$BE$43,'RevPAR Raw Data'!AV$1,FALSE))/100</f>
        <v>0.149419287225762</v>
      </c>
      <c r="BH54" s="119">
        <f>(VLOOKUP($A54,'RevPAR Raw Data'!$B$6:$BE$43,'RevPAR Raw Data'!AW$1,FALSE))/100</f>
        <v>9.6302369446016597E-2</v>
      </c>
      <c r="BI54" s="119">
        <f>(VLOOKUP($A54,'RevPAR Raw Data'!$B$6:$BE$43,'RevPAR Raw Data'!AX$1,FALSE))/100</f>
        <v>0.11282416994243799</v>
      </c>
      <c r="BJ54" s="130">
        <f>(VLOOKUP($A54,'RevPAR Raw Data'!$B$6:$BE$43,'RevPAR Raw Data'!AY$1,FALSE))/100</f>
        <v>0.130223466307932</v>
      </c>
      <c r="BK54" s="119">
        <f>(VLOOKUP($A54,'RevPAR Raw Data'!$B$6:$BE$43,'RevPAR Raw Data'!BA$1,FALSE))/100</f>
        <v>0.212003655301233</v>
      </c>
      <c r="BL54" s="119">
        <f>(VLOOKUP($A54,'RevPAR Raw Data'!$B$6:$BE$43,'RevPAR Raw Data'!BB$1,FALSE))/100</f>
        <v>0.16968450362966001</v>
      </c>
      <c r="BM54" s="130">
        <f>(VLOOKUP($A54,'RevPAR Raw Data'!$B$6:$BE$43,'RevPAR Raw Data'!BC$1,FALSE))/100</f>
        <v>0.19102392257349202</v>
      </c>
      <c r="BN54" s="131">
        <f>(VLOOKUP($A54,'RevPAR Raw Data'!$B$6:$BE$43,'RevPAR Raw Data'!BE$1,FALSE))/100</f>
        <v>0.150717243418867</v>
      </c>
    </row>
    <row r="55" spans="1:66" x14ac:dyDescent="0.25">
      <c r="A55" s="59" t="s">
        <v>85</v>
      </c>
      <c r="B55" s="129">
        <f>(VLOOKUP($A55,'Occupancy Raw Data'!$B$8:$BE$45,'Occupancy Raw Data'!AG$3,FALSE))/100</f>
        <v>0.28907849829351501</v>
      </c>
      <c r="C55" s="119">
        <f>(VLOOKUP($A55,'Occupancy Raw Data'!$B$8:$BE$45,'Occupancy Raw Data'!AH$3,FALSE))/100</f>
        <v>0.36382252559726902</v>
      </c>
      <c r="D55" s="119">
        <f>(VLOOKUP($A55,'Occupancy Raw Data'!$B$8:$BE$45,'Occupancy Raw Data'!AI$3,FALSE))/100</f>
        <v>0.41160409556313904</v>
      </c>
      <c r="E55" s="119">
        <f>(VLOOKUP($A55,'Occupancy Raw Data'!$B$8:$BE$45,'Occupancy Raw Data'!AJ$3,FALSE))/100</f>
        <v>0.40307167235494801</v>
      </c>
      <c r="F55" s="119">
        <f>(VLOOKUP($A55,'Occupancy Raw Data'!$B$8:$BE$45,'Occupancy Raw Data'!AK$3,FALSE))/100</f>
        <v>0.36023890784982904</v>
      </c>
      <c r="G55" s="130">
        <f>(VLOOKUP($A55,'Occupancy Raw Data'!$B$8:$BE$45,'Occupancy Raw Data'!AL$3,FALSE))/100</f>
        <v>0.36556313993174</v>
      </c>
      <c r="H55" s="119">
        <f>(VLOOKUP($A55,'Occupancy Raw Data'!$B$8:$BE$45,'Occupancy Raw Data'!AN$3,FALSE))/100</f>
        <v>0.353242320819112</v>
      </c>
      <c r="I55" s="119">
        <f>(VLOOKUP($A55,'Occupancy Raw Data'!$B$8:$BE$45,'Occupancy Raw Data'!AO$3,FALSE))/100</f>
        <v>0.320477815699658</v>
      </c>
      <c r="J55" s="130">
        <f>(VLOOKUP($A55,'Occupancy Raw Data'!$B$8:$BE$45,'Occupancy Raw Data'!AP$3,FALSE))/100</f>
        <v>0.33686006825938497</v>
      </c>
      <c r="K55" s="131">
        <f>(VLOOKUP($A55,'Occupancy Raw Data'!$B$8:$BE$45,'Occupancy Raw Data'!AR$3,FALSE))/100</f>
        <v>0.35736226231106699</v>
      </c>
      <c r="M55" s="118">
        <f>(VLOOKUP($A55,'Occupancy Raw Data'!$B$8:$BE$45,'Occupancy Raw Data'!AT$3,FALSE))/100</f>
        <v>-0.14922117580641001</v>
      </c>
      <c r="N55" s="115">
        <f>(VLOOKUP($A55,'Occupancy Raw Data'!$B$8:$BE$45,'Occupancy Raw Data'!AU$3,FALSE))/100</f>
        <v>-0.25855431748864299</v>
      </c>
      <c r="O55" s="115">
        <f>(VLOOKUP($A55,'Occupancy Raw Data'!$B$8:$BE$45,'Occupancy Raw Data'!AV$3,FALSE))/100</f>
        <v>-0.17739225248504401</v>
      </c>
      <c r="P55" s="115">
        <f>(VLOOKUP($A55,'Occupancy Raw Data'!$B$8:$BE$45,'Occupancy Raw Data'!AW$3,FALSE))/100</f>
        <v>-0.20056722240133201</v>
      </c>
      <c r="Q55" s="115">
        <f>(VLOOKUP($A55,'Occupancy Raw Data'!$B$8:$BE$45,'Occupancy Raw Data'!AX$3,FALSE))/100</f>
        <v>-0.17019368851741701</v>
      </c>
      <c r="R55" s="116">
        <f>(VLOOKUP($A55,'Occupancy Raw Data'!$B$8:$BE$45,'Occupancy Raw Data'!AY$3,FALSE))/100</f>
        <v>-0.19449698157380801</v>
      </c>
      <c r="S55" s="115">
        <f>(VLOOKUP($A55,'Occupancy Raw Data'!$B$8:$BE$45,'Occupancy Raw Data'!BA$3,FALSE))/100</f>
        <v>-0.104640185897901</v>
      </c>
      <c r="T55" s="115">
        <f>(VLOOKUP($A55,'Occupancy Raw Data'!$B$8:$BE$45,'Occupancy Raw Data'!BB$3,FALSE))/100</f>
        <v>-0.147052729463754</v>
      </c>
      <c r="U55" s="116">
        <f>(VLOOKUP($A55,'Occupancy Raw Data'!$B$8:$BE$45,'Occupancy Raw Data'!BC$3,FALSE))/100</f>
        <v>-0.12532898646698201</v>
      </c>
      <c r="V55" s="117">
        <f>(VLOOKUP($A55,'Occupancy Raw Data'!$B$8:$BE$45,'Occupancy Raw Data'!BE$3,FALSE))/100</f>
        <v>-0.17696827676197402</v>
      </c>
      <c r="X55" s="49">
        <f>VLOOKUP($A55,'ADR Raw Data'!$B$6:$BE$43,'ADR Raw Data'!AG$1,FALSE)</f>
        <v>78.112556080283298</v>
      </c>
      <c r="Y55" s="50">
        <f>VLOOKUP($A55,'ADR Raw Data'!$B$6:$BE$43,'ADR Raw Data'!AH$1,FALSE)</f>
        <v>83.409254221388295</v>
      </c>
      <c r="Z55" s="50">
        <f>VLOOKUP($A55,'ADR Raw Data'!$B$6:$BE$43,'ADR Raw Data'!AI$1,FALSE)</f>
        <v>84.967578772802597</v>
      </c>
      <c r="AA55" s="50">
        <f>VLOOKUP($A55,'ADR Raw Data'!$B$6:$BE$43,'ADR Raw Data'!AJ$1,FALSE)</f>
        <v>83.975880609652805</v>
      </c>
      <c r="AB55" s="50">
        <f>VLOOKUP($A55,'ADR Raw Data'!$B$6:$BE$43,'ADR Raw Data'!AK$1,FALSE)</f>
        <v>81.679412600663099</v>
      </c>
      <c r="AC55" s="51">
        <f>VLOOKUP($A55,'ADR Raw Data'!$B$6:$BE$43,'ADR Raw Data'!AL$1,FALSE)</f>
        <v>82.706495191858806</v>
      </c>
      <c r="AD55" s="50">
        <f>VLOOKUP($A55,'ADR Raw Data'!$B$6:$BE$43,'ADR Raw Data'!AN$1,FALSE)</f>
        <v>81.918178743961306</v>
      </c>
      <c r="AE55" s="50">
        <f>VLOOKUP($A55,'ADR Raw Data'!$B$6:$BE$43,'ADR Raw Data'!AO$1,FALSE)</f>
        <v>80.998019169328998</v>
      </c>
      <c r="AF55" s="51">
        <f>VLOOKUP($A55,'ADR Raw Data'!$B$6:$BE$43,'ADR Raw Data'!AP$1,FALSE)</f>
        <v>81.480473657548103</v>
      </c>
      <c r="AG55" s="52">
        <f>VLOOKUP($A55,'ADR Raw Data'!$B$6:$BE$43,'ADR Raw Data'!AR$1,FALSE)</f>
        <v>82.376299884030203</v>
      </c>
      <c r="AI55" s="118">
        <f>(VLOOKUP($A55,'ADR Raw Data'!$B$6:$BE$43,'ADR Raw Data'!AT$1,FALSE))/100</f>
        <v>-4.1681566759646599E-2</v>
      </c>
      <c r="AJ55" s="115">
        <f>(VLOOKUP($A55,'ADR Raw Data'!$B$6:$BE$43,'ADR Raw Data'!AU$1,FALSE))/100</f>
        <v>-4.2022310203423202E-2</v>
      </c>
      <c r="AK55" s="115">
        <f>(VLOOKUP($A55,'ADR Raw Data'!$B$6:$BE$43,'ADR Raw Data'!AV$1,FALSE))/100</f>
        <v>-2.09080364965126E-2</v>
      </c>
      <c r="AL55" s="115">
        <f>(VLOOKUP($A55,'ADR Raw Data'!$B$6:$BE$43,'ADR Raw Data'!AW$1,FALSE))/100</f>
        <v>-3.3476232176996801E-2</v>
      </c>
      <c r="AM55" s="115">
        <f>(VLOOKUP($A55,'ADR Raw Data'!$B$6:$BE$43,'ADR Raw Data'!AX$1,FALSE))/100</f>
        <v>-2.1140821657117E-2</v>
      </c>
      <c r="AN55" s="116">
        <f>(VLOOKUP($A55,'ADR Raw Data'!$B$6:$BE$43,'ADR Raw Data'!AY$1,FALSE))/100</f>
        <v>-3.1976238919102798E-2</v>
      </c>
      <c r="AO55" s="115">
        <f>(VLOOKUP($A55,'ADR Raw Data'!$B$6:$BE$43,'ADR Raw Data'!BA$1,FALSE))/100</f>
        <v>-6.75774455649953E-3</v>
      </c>
      <c r="AP55" s="115">
        <f>(VLOOKUP($A55,'ADR Raw Data'!$B$6:$BE$43,'ADR Raw Data'!BB$1,FALSE))/100</f>
        <v>-1.09066227823017E-2</v>
      </c>
      <c r="AQ55" s="116">
        <f>(VLOOKUP($A55,'ADR Raw Data'!$B$6:$BE$43,'ADR Raw Data'!BC$1,FALSE))/100</f>
        <v>-8.6385584208684002E-3</v>
      </c>
      <c r="AR55" s="117">
        <f>(VLOOKUP($A55,'ADR Raw Data'!$B$6:$BE$43,'ADR Raw Data'!BE$1,FALSE))/100</f>
        <v>-2.64618302259657E-2</v>
      </c>
      <c r="AT55" s="49">
        <f>VLOOKUP($A55,'RevPAR Raw Data'!$B$6:$BE$43,'RevPAR Raw Data'!AG$1,FALSE)</f>
        <v>22.580660409556302</v>
      </c>
      <c r="AU55" s="50">
        <f>VLOOKUP($A55,'RevPAR Raw Data'!$B$6:$BE$43,'RevPAR Raw Data'!AH$1,FALSE)</f>
        <v>30.3461655290102</v>
      </c>
      <c r="AV55" s="50">
        <f>VLOOKUP($A55,'RevPAR Raw Data'!$B$6:$BE$43,'RevPAR Raw Data'!AI$1,FALSE)</f>
        <v>34.973003412969199</v>
      </c>
      <c r="AW55" s="50">
        <f>VLOOKUP($A55,'RevPAR Raw Data'!$B$6:$BE$43,'RevPAR Raw Data'!AJ$1,FALSE)</f>
        <v>33.848298634812203</v>
      </c>
      <c r="AX55" s="50">
        <f>VLOOKUP($A55,'RevPAR Raw Data'!$B$6:$BE$43,'RevPAR Raw Data'!AK$1,FALSE)</f>
        <v>29.424102389078399</v>
      </c>
      <c r="AY55" s="51">
        <f>VLOOKUP($A55,'RevPAR Raw Data'!$B$6:$BE$43,'RevPAR Raw Data'!AL$1,FALSE)</f>
        <v>30.234446075085302</v>
      </c>
      <c r="AZ55" s="50">
        <f>VLOOKUP($A55,'RevPAR Raw Data'!$B$6:$BE$43,'RevPAR Raw Data'!AN$1,FALSE)</f>
        <v>28.936967576791801</v>
      </c>
      <c r="BA55" s="50">
        <f>VLOOKUP($A55,'RevPAR Raw Data'!$B$6:$BE$43,'RevPAR Raw Data'!AO$1,FALSE)</f>
        <v>25.958068259385598</v>
      </c>
      <c r="BB55" s="51">
        <f>VLOOKUP($A55,'RevPAR Raw Data'!$B$6:$BE$43,'RevPAR Raw Data'!AP$1,FALSE)</f>
        <v>27.4475179180887</v>
      </c>
      <c r="BC55" s="52">
        <f>VLOOKUP($A55,'RevPAR Raw Data'!$B$6:$BE$43,'RevPAR Raw Data'!AR$1,FALSE)</f>
        <v>29.438180887371999</v>
      </c>
      <c r="BE55" s="129">
        <f>(VLOOKUP($A55,'RevPAR Raw Data'!$B$6:$BE$43,'RevPAR Raw Data'!AT$1,FALSE))/100</f>
        <v>-0.18468297016472898</v>
      </c>
      <c r="BF55" s="119">
        <f>(VLOOKUP($A55,'RevPAR Raw Data'!$B$6:$BE$43,'RevPAR Raw Data'!AU$1,FALSE))/100</f>
        <v>-0.28971157795812397</v>
      </c>
      <c r="BG55" s="119">
        <f>(VLOOKUP($A55,'RevPAR Raw Data'!$B$6:$BE$43,'RevPAR Raw Data'!AV$1,FALSE))/100</f>
        <v>-0.19459136529240101</v>
      </c>
      <c r="BH55" s="119">
        <f>(VLOOKUP($A55,'RevPAR Raw Data'!$B$6:$BE$43,'RevPAR Raw Data'!AW$1,FALSE))/100</f>
        <v>-0.227329219674126</v>
      </c>
      <c r="BI55" s="119">
        <f>(VLOOKUP($A55,'RevPAR Raw Data'!$B$6:$BE$43,'RevPAR Raw Data'!AX$1,FALSE))/100</f>
        <v>-0.18773647575841998</v>
      </c>
      <c r="BJ55" s="130">
        <f>(VLOOKUP($A55,'RevPAR Raw Data'!$B$6:$BE$43,'RevPAR Raw Data'!AY$1,FALSE))/100</f>
        <v>-0.22025393854106198</v>
      </c>
      <c r="BK55" s="119">
        <f>(VLOOKUP($A55,'RevPAR Raw Data'!$B$6:$BE$43,'RevPAR Raw Data'!BA$1,FALSE))/100</f>
        <v>-0.11069079880775799</v>
      </c>
      <c r="BL55" s="119">
        <f>(VLOOKUP($A55,'RevPAR Raw Data'!$B$6:$BE$43,'RevPAR Raw Data'!BB$1,FALSE))/100</f>
        <v>-0.15635550359668701</v>
      </c>
      <c r="BM55" s="130">
        <f>(VLOOKUP($A55,'RevPAR Raw Data'!$B$6:$BE$43,'RevPAR Raw Data'!BC$1,FALSE))/100</f>
        <v>-0.13288488311642699</v>
      </c>
      <c r="BN55" s="131">
        <f>(VLOOKUP($A55,'RevPAR Raw Data'!$B$6:$BE$43,'RevPAR Raw Data'!BE$1,FALSE))/100</f>
        <v>-0.198747202492882</v>
      </c>
    </row>
    <row r="56" spans="1:66" ht="15" thickBot="1" x14ac:dyDescent="0.3">
      <c r="A56" s="59" t="s">
        <v>86</v>
      </c>
      <c r="B56" s="140">
        <f>(VLOOKUP($A56,'Occupancy Raw Data'!$B$8:$BE$45,'Occupancy Raw Data'!AG$3,FALSE))/100</f>
        <v>0.36110344827586194</v>
      </c>
      <c r="C56" s="127">
        <f>(VLOOKUP($A56,'Occupancy Raw Data'!$B$8:$BE$45,'Occupancy Raw Data'!AH$3,FALSE))/100</f>
        <v>0.452689655172413</v>
      </c>
      <c r="D56" s="127">
        <f>(VLOOKUP($A56,'Occupancy Raw Data'!$B$8:$BE$45,'Occupancy Raw Data'!AI$3,FALSE))/100</f>
        <v>0.49889655172413699</v>
      </c>
      <c r="E56" s="127">
        <f>(VLOOKUP($A56,'Occupancy Raw Data'!$B$8:$BE$45,'Occupancy Raw Data'!AJ$3,FALSE))/100</f>
        <v>0.50510344827586207</v>
      </c>
      <c r="F56" s="127">
        <f>(VLOOKUP($A56,'Occupancy Raw Data'!$B$8:$BE$45,'Occupancy Raw Data'!AK$3,FALSE))/100</f>
        <v>0.46831034482758599</v>
      </c>
      <c r="G56" s="141">
        <f>(VLOOKUP($A56,'Occupancy Raw Data'!$B$8:$BE$45,'Occupancy Raw Data'!AL$3,FALSE))/100</f>
        <v>0.45722068965517204</v>
      </c>
      <c r="H56" s="127">
        <f>(VLOOKUP($A56,'Occupancy Raw Data'!$B$8:$BE$45,'Occupancy Raw Data'!AN$3,FALSE))/100</f>
        <v>0.48365517241379302</v>
      </c>
      <c r="I56" s="127">
        <f>(VLOOKUP($A56,'Occupancy Raw Data'!$B$8:$BE$45,'Occupancy Raw Data'!AO$3,FALSE))/100</f>
        <v>0.47382513473619098</v>
      </c>
      <c r="J56" s="141">
        <f>(VLOOKUP($A56,'Occupancy Raw Data'!$B$8:$BE$45,'Occupancy Raw Data'!AP$3,FALSE))/100</f>
        <v>0.47872907742856596</v>
      </c>
      <c r="K56" s="142">
        <f>(VLOOKUP($A56,'Occupancy Raw Data'!$B$8:$BE$45,'Occupancy Raw Data'!AR$3,FALSE))/100</f>
        <v>0.46337585105178397</v>
      </c>
      <c r="M56" s="124">
        <f>(VLOOKUP($A56,'Occupancy Raw Data'!$B$8:$BE$45,'Occupancy Raw Data'!AT$3,FALSE))/100</f>
        <v>2.1710764700670002E-2</v>
      </c>
      <c r="N56" s="125">
        <f>(VLOOKUP($A56,'Occupancy Raw Data'!$B$8:$BE$45,'Occupancy Raw Data'!AU$3,FALSE))/100</f>
        <v>-5.7140818604884493E-2</v>
      </c>
      <c r="O56" s="125">
        <f>(VLOOKUP($A56,'Occupancy Raw Data'!$B$8:$BE$45,'Occupancy Raw Data'!AV$3,FALSE))/100</f>
        <v>-1.6701515816962401E-2</v>
      </c>
      <c r="P56" s="125">
        <f>(VLOOKUP($A56,'Occupancy Raw Data'!$B$8:$BE$45,'Occupancy Raw Data'!AW$3,FALSE))/100</f>
        <v>-2.2900093435949703E-2</v>
      </c>
      <c r="Q56" s="125">
        <f>(VLOOKUP($A56,'Occupancy Raw Data'!$B$8:$BE$45,'Occupancy Raw Data'!AX$3,FALSE))/100</f>
        <v>-1.0736169986072901E-2</v>
      </c>
      <c r="R56" s="126">
        <f>(VLOOKUP($A56,'Occupancy Raw Data'!$B$8:$BE$45,'Occupancy Raw Data'!AY$3,FALSE))/100</f>
        <v>-1.93786987638256E-2</v>
      </c>
      <c r="S56" s="125">
        <f>(VLOOKUP($A56,'Occupancy Raw Data'!$B$8:$BE$45,'Occupancy Raw Data'!BA$3,FALSE))/100</f>
        <v>-1.0919833296086E-2</v>
      </c>
      <c r="T56" s="125">
        <f>(VLOOKUP($A56,'Occupancy Raw Data'!$B$8:$BE$45,'Occupancy Raw Data'!BB$3,FALSE))/100</f>
        <v>-2.9501753419287499E-2</v>
      </c>
      <c r="U56" s="126">
        <f>(VLOOKUP($A56,'Occupancy Raw Data'!$B$8:$BE$45,'Occupancy Raw Data'!BC$3,FALSE))/100</f>
        <v>-2.0226177527878902E-2</v>
      </c>
      <c r="V56" s="128">
        <f>(VLOOKUP($A56,'Occupancy Raw Data'!$B$8:$BE$45,'Occupancy Raw Data'!BE$3,FALSE))/100</f>
        <v>-1.9630767429937399E-2</v>
      </c>
      <c r="X56" s="63">
        <f>VLOOKUP($A56,'ADR Raw Data'!$B$6:$BE$43,'ADR Raw Data'!AG$1,FALSE)</f>
        <v>106.840420168067</v>
      </c>
      <c r="Y56" s="64">
        <f>VLOOKUP($A56,'ADR Raw Data'!$B$6:$BE$43,'ADR Raw Data'!AH$1,FALSE)</f>
        <v>101.387353747714</v>
      </c>
      <c r="Z56" s="64">
        <f>VLOOKUP($A56,'ADR Raw Data'!$B$6:$BE$43,'ADR Raw Data'!AI$1,FALSE)</f>
        <v>104.389708321813</v>
      </c>
      <c r="AA56" s="64">
        <f>VLOOKUP($A56,'ADR Raw Data'!$B$6:$BE$43,'ADR Raw Data'!AJ$1,FALSE)</f>
        <v>103.135098989623</v>
      </c>
      <c r="AB56" s="64">
        <f>VLOOKUP($A56,'ADR Raw Data'!$B$6:$BE$43,'ADR Raw Data'!AK$1,FALSE)</f>
        <v>101.78512627936</v>
      </c>
      <c r="AC56" s="65">
        <f>VLOOKUP($A56,'ADR Raw Data'!$B$6:$BE$43,'ADR Raw Data'!AL$1,FALSE)</f>
        <v>103.371541547883</v>
      </c>
      <c r="AD56" s="64">
        <f>VLOOKUP($A56,'ADR Raw Data'!$B$6:$BE$43,'ADR Raw Data'!AN$1,FALSE)</f>
        <v>118.987553115642</v>
      </c>
      <c r="AE56" s="64">
        <f>VLOOKUP($A56,'ADR Raw Data'!$B$6:$BE$43,'ADR Raw Data'!AO$1,FALSE)</f>
        <v>128.343983916539</v>
      </c>
      <c r="AF56" s="65">
        <f>VLOOKUP($A56,'ADR Raw Data'!$B$6:$BE$43,'ADR Raw Data'!AP$1,FALSE)</f>
        <v>123.628280929965</v>
      </c>
      <c r="AG56" s="66">
        <f>VLOOKUP($A56,'ADR Raw Data'!$B$6:$BE$43,'ADR Raw Data'!AR$1,FALSE)</f>
        <v>109.36058602299001</v>
      </c>
      <c r="AI56" s="124">
        <f>(VLOOKUP($A56,'ADR Raw Data'!$B$6:$BE$43,'ADR Raw Data'!AT$1,FALSE))/100</f>
        <v>0.10679952345717499</v>
      </c>
      <c r="AJ56" s="125">
        <f>(VLOOKUP($A56,'ADR Raw Data'!$B$6:$BE$43,'ADR Raw Data'!AU$1,FALSE))/100</f>
        <v>4.7761112387180102E-2</v>
      </c>
      <c r="AK56" s="125">
        <f>(VLOOKUP($A56,'ADR Raw Data'!$B$6:$BE$43,'ADR Raw Data'!AV$1,FALSE))/100</f>
        <v>2.7004802172979597E-2</v>
      </c>
      <c r="AL56" s="125">
        <f>(VLOOKUP($A56,'ADR Raw Data'!$B$6:$BE$43,'ADR Raw Data'!AW$1,FALSE))/100</f>
        <v>2.3699041890668401E-2</v>
      </c>
      <c r="AM56" s="125">
        <f>(VLOOKUP($A56,'ADR Raw Data'!$B$6:$BE$43,'ADR Raw Data'!AX$1,FALSE))/100</f>
        <v>4.0036473389831302E-2</v>
      </c>
      <c r="AN56" s="126">
        <f>(VLOOKUP($A56,'ADR Raw Data'!$B$6:$BE$43,'ADR Raw Data'!AY$1,FALSE))/100</f>
        <v>4.5234855219757897E-2</v>
      </c>
      <c r="AO56" s="125">
        <f>(VLOOKUP($A56,'ADR Raw Data'!$B$6:$BE$43,'ADR Raw Data'!BA$1,FALSE))/100</f>
        <v>5.8523151314297001E-2</v>
      </c>
      <c r="AP56" s="125">
        <f>(VLOOKUP($A56,'ADR Raw Data'!$B$6:$BE$43,'ADR Raw Data'!BB$1,FALSE))/100</f>
        <v>8.3426364279950108E-2</v>
      </c>
      <c r="AQ56" s="126">
        <f>(VLOOKUP($A56,'ADR Raw Data'!$B$6:$BE$43,'ADR Raw Data'!BC$1,FALSE))/100</f>
        <v>7.0998433977014497E-2</v>
      </c>
      <c r="AR56" s="128">
        <f>(VLOOKUP($A56,'ADR Raw Data'!$B$6:$BE$43,'ADR Raw Data'!BE$1,FALSE))/100</f>
        <v>5.3671556048777803E-2</v>
      </c>
      <c r="AT56" s="63">
        <f>VLOOKUP($A56,'RevPAR Raw Data'!$B$6:$BE$43,'RevPAR Raw Data'!AG$1,FALSE)</f>
        <v>38.580444137931003</v>
      </c>
      <c r="AU56" s="64">
        <f>VLOOKUP($A56,'RevPAR Raw Data'!$B$6:$BE$43,'RevPAR Raw Data'!AH$1,FALSE)</f>
        <v>45.897006206896499</v>
      </c>
      <c r="AV56" s="64">
        <f>VLOOKUP($A56,'RevPAR Raw Data'!$B$6:$BE$43,'RevPAR Raw Data'!AI$1,FALSE)</f>
        <v>52.079665517241303</v>
      </c>
      <c r="AW56" s="64">
        <f>VLOOKUP($A56,'RevPAR Raw Data'!$B$6:$BE$43,'RevPAR Raw Data'!AJ$1,FALSE)</f>
        <v>52.093894137931002</v>
      </c>
      <c r="AX56" s="64">
        <f>VLOOKUP($A56,'RevPAR Raw Data'!$B$6:$BE$43,'RevPAR Raw Data'!AK$1,FALSE)</f>
        <v>47.6670275862068</v>
      </c>
      <c r="AY56" s="65">
        <f>VLOOKUP($A56,'RevPAR Raw Data'!$B$6:$BE$43,'RevPAR Raw Data'!AL$1,FALSE)</f>
        <v>47.263607517241297</v>
      </c>
      <c r="AZ56" s="64">
        <f>VLOOKUP($A56,'RevPAR Raw Data'!$B$6:$BE$43,'RevPAR Raw Data'!AN$1,FALSE)</f>
        <v>57.5489455172413</v>
      </c>
      <c r="BA56" s="64">
        <f>VLOOKUP($A56,'RevPAR Raw Data'!$B$6:$BE$43,'RevPAR Raw Data'!AO$1,FALSE)</f>
        <v>60.812605471834097</v>
      </c>
      <c r="BB56" s="65">
        <f>VLOOKUP($A56,'RevPAR Raw Data'!$B$6:$BE$43,'RevPAR Raw Data'!AP$1,FALSE)</f>
        <v>59.184452873681799</v>
      </c>
      <c r="BC56" s="66">
        <f>VLOOKUP($A56,'RevPAR Raw Data'!$B$6:$BE$43,'RevPAR Raw Data'!AR$1,FALSE)</f>
        <v>50.675054619925</v>
      </c>
      <c r="BE56" s="140">
        <f>(VLOOKUP($A56,'RevPAR Raw Data'!$B$6:$BE$43,'RevPAR Raw Data'!AT$1,FALSE))/100</f>
        <v>0.130828987481767</v>
      </c>
      <c r="BF56" s="127">
        <f>(VLOOKUP($A56,'RevPAR Raw Data'!$B$6:$BE$43,'RevPAR Raw Data'!AU$1,FALSE))/100</f>
        <v>-1.21088152769877E-2</v>
      </c>
      <c r="BG56" s="127">
        <f>(VLOOKUP($A56,'RevPAR Raw Data'!$B$6:$BE$43,'RevPAR Raw Data'!AV$1,FALSE))/100</f>
        <v>9.8522652253912896E-3</v>
      </c>
      <c r="BH56" s="127">
        <f>(VLOOKUP($A56,'RevPAR Raw Data'!$B$6:$BE$43,'RevPAR Raw Data'!AW$1,FALSE))/100</f>
        <v>2.5623818107985401E-4</v>
      </c>
      <c r="BI56" s="127">
        <f>(VLOOKUP($A56,'RevPAR Raw Data'!$B$6:$BE$43,'RevPAR Raw Data'!AX$1,FALSE))/100</f>
        <v>2.8870465019802199E-2</v>
      </c>
      <c r="BJ56" s="141">
        <f>(VLOOKUP($A56,'RevPAR Raw Data'!$B$6:$BE$43,'RevPAR Raw Data'!AY$1,FALSE))/100</f>
        <v>2.4979563823003301E-2</v>
      </c>
      <c r="BK56" s="127">
        <f>(VLOOKUP($A56,'RevPAR Raw Data'!$B$6:$BE$43,'RevPAR Raw Data'!BA$1,FALSE))/100</f>
        <v>4.6964254961897198E-2</v>
      </c>
      <c r="BL56" s="127">
        <f>(VLOOKUP($A56,'RevPAR Raw Data'!$B$6:$BE$43,'RevPAR Raw Data'!BB$1,FALSE))/100</f>
        <v>5.1463386833007795E-2</v>
      </c>
      <c r="BM56" s="141">
        <f>(VLOOKUP($A56,'RevPAR Raw Data'!$B$6:$BE$43,'RevPAR Raw Data'!BC$1,FALSE))/100</f>
        <v>4.93362295193151E-2</v>
      </c>
      <c r="BN56" s="142">
        <f>(VLOOKUP($A56,'RevPAR Raw Data'!$B$6:$BE$43,'RevPAR Raw Data'!BE$1,FALSE))/100</f>
        <v>3.29871747844439E-2</v>
      </c>
    </row>
    <row r="57" spans="1:66" ht="14.25" customHeight="1" x14ac:dyDescent="0.25">
      <c r="A57" s="194" t="s">
        <v>122</v>
      </c>
      <c r="B57" s="194"/>
      <c r="C57" s="194"/>
      <c r="D57" s="194"/>
      <c r="E57" s="194"/>
      <c r="F57" s="194"/>
      <c r="G57" s="194"/>
      <c r="H57" s="194"/>
      <c r="I57" s="194"/>
      <c r="J57" s="194"/>
      <c r="K57" s="194"/>
    </row>
    <row r="58" spans="1:66" x14ac:dyDescent="0.25">
      <c r="A58" s="194"/>
      <c r="B58" s="194"/>
      <c r="C58" s="194"/>
      <c r="D58" s="194"/>
      <c r="E58" s="194"/>
      <c r="F58" s="194"/>
      <c r="G58" s="194"/>
      <c r="H58" s="194"/>
      <c r="I58" s="194"/>
      <c r="J58" s="194"/>
      <c r="K58" s="194"/>
    </row>
    <row r="59" spans="1:66" x14ac:dyDescent="0.25">
      <c r="A59" s="194"/>
      <c r="B59" s="194"/>
      <c r="C59" s="194"/>
      <c r="D59" s="194"/>
      <c r="E59" s="194"/>
      <c r="F59" s="194"/>
      <c r="G59" s="194"/>
      <c r="H59" s="194"/>
      <c r="I59" s="194"/>
      <c r="J59" s="194"/>
      <c r="K59" s="194"/>
    </row>
  </sheetData>
  <sheetProtection algorithmName="SHA-512" hashValue="CdYgyzJfnyPR924P8R/0rfWRxd/O3ISIeSv3nT1rZ2tASmchw5RYPoOUxVQBAmF19mbFpsp9oKiE75WpA26T3w==" saltValue="pm9yB5TcaYyz4V7nMMMp/g=="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1" sqref="AB11"/>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7"/>
      <c r="B1" s="78" t="s">
        <v>98</v>
      </c>
      <c r="D1" s="7"/>
      <c r="E1" s="7"/>
      <c r="F1" s="7"/>
      <c r="G1" s="7"/>
      <c r="H1" s="7"/>
      <c r="I1" s="7"/>
      <c r="J1" s="7"/>
      <c r="K1" s="7"/>
      <c r="L1" s="7"/>
      <c r="M1" s="7"/>
      <c r="N1" s="7"/>
      <c r="O1" s="7"/>
      <c r="P1" s="7"/>
      <c r="Q1" s="7"/>
      <c r="R1" s="7"/>
      <c r="S1" s="7"/>
      <c r="T1" s="7"/>
      <c r="U1" s="7"/>
      <c r="V1" s="7"/>
      <c r="W1" s="7"/>
      <c r="X1" s="7"/>
      <c r="Y1" s="186"/>
      <c r="Z1" s="186"/>
      <c r="AA1" s="186"/>
      <c r="AB1" s="186"/>
      <c r="AC1" s="186"/>
      <c r="AD1" s="186"/>
      <c r="AE1" s="186"/>
      <c r="AF1" s="186"/>
      <c r="AG1" s="186"/>
      <c r="AH1" s="186"/>
      <c r="AI1" s="186"/>
      <c r="AJ1" s="186"/>
      <c r="AK1" s="186"/>
      <c r="AL1" s="186"/>
    </row>
    <row r="2" spans="1:50" ht="15" customHeight="1" x14ac:dyDescent="0.2">
      <c r="A2" s="7"/>
      <c r="B2" t="s">
        <v>134</v>
      </c>
      <c r="C2" s="7"/>
      <c r="D2" s="7"/>
      <c r="E2" s="7"/>
      <c r="F2" s="7"/>
      <c r="G2" s="7"/>
      <c r="H2" s="7"/>
      <c r="I2" s="7"/>
      <c r="J2" s="7"/>
      <c r="K2" s="7"/>
      <c r="L2" s="7"/>
      <c r="M2" s="7"/>
      <c r="N2" s="7"/>
      <c r="O2" s="7"/>
      <c r="P2" s="7"/>
      <c r="Q2" s="7"/>
      <c r="R2" s="7"/>
      <c r="S2" s="7"/>
      <c r="T2" s="7"/>
      <c r="U2" s="7"/>
      <c r="V2" s="7"/>
      <c r="W2" s="7"/>
      <c r="X2" s="7"/>
      <c r="Y2" s="186"/>
      <c r="Z2" s="186"/>
      <c r="AA2" s="186"/>
      <c r="AB2" s="186"/>
      <c r="AC2" s="186"/>
      <c r="AD2" s="186"/>
      <c r="AE2" s="186"/>
      <c r="AF2" s="186"/>
      <c r="AG2" s="186"/>
      <c r="AH2" s="186"/>
      <c r="AI2" s="186"/>
      <c r="AJ2" s="186"/>
      <c r="AK2" s="186"/>
      <c r="AL2" s="186"/>
    </row>
    <row r="3" spans="1:50" x14ac:dyDescent="0.2">
      <c r="A3" s="7"/>
      <c r="B3" s="7"/>
      <c r="C3" s="7"/>
      <c r="D3" s="7"/>
      <c r="E3" s="7"/>
      <c r="F3" s="7"/>
      <c r="G3" s="7"/>
      <c r="H3" s="7"/>
      <c r="I3" s="7"/>
      <c r="J3" s="7"/>
      <c r="K3" s="7"/>
      <c r="L3" s="7"/>
      <c r="M3" s="7"/>
      <c r="N3" s="7"/>
      <c r="O3" s="7"/>
      <c r="P3" s="7"/>
      <c r="Q3" s="7"/>
      <c r="R3" s="7"/>
      <c r="S3" s="7"/>
      <c r="T3" s="7"/>
      <c r="U3" s="7"/>
      <c r="V3" s="7"/>
      <c r="W3" s="7"/>
      <c r="X3" s="7"/>
      <c r="Y3" s="186"/>
      <c r="Z3" s="186"/>
      <c r="AA3" s="186"/>
      <c r="AB3" s="186"/>
      <c r="AC3" s="186"/>
      <c r="AD3" s="186"/>
      <c r="AE3" s="186"/>
      <c r="AF3" s="186"/>
      <c r="AG3" s="186"/>
      <c r="AH3" s="186"/>
      <c r="AI3" s="186"/>
      <c r="AJ3" s="186"/>
      <c r="AK3" s="186"/>
      <c r="AL3" s="186"/>
    </row>
    <row r="4" spans="1:50" x14ac:dyDescent="0.2">
      <c r="A4" s="7"/>
      <c r="B4" s="7"/>
      <c r="C4" s="7"/>
      <c r="D4" s="7"/>
      <c r="E4" s="7"/>
      <c r="F4" s="7"/>
      <c r="G4" s="7"/>
      <c r="H4" s="7"/>
      <c r="I4" s="7"/>
      <c r="J4" s="7"/>
      <c r="K4" s="7"/>
      <c r="L4" s="7"/>
      <c r="M4" s="7"/>
      <c r="N4" s="7"/>
      <c r="O4" s="7"/>
      <c r="P4" s="7"/>
      <c r="Q4" s="7"/>
      <c r="R4" s="7"/>
      <c r="S4" s="7"/>
      <c r="T4" s="7"/>
      <c r="U4" s="7"/>
      <c r="V4" s="7"/>
      <c r="W4" s="7"/>
      <c r="X4" s="7"/>
      <c r="Y4" s="186"/>
      <c r="Z4" s="186"/>
      <c r="AA4" s="186"/>
      <c r="AB4" s="186"/>
      <c r="AC4" s="186"/>
      <c r="AD4" s="186"/>
      <c r="AE4" s="186"/>
      <c r="AF4" s="186"/>
      <c r="AG4" s="186"/>
      <c r="AH4" s="186"/>
      <c r="AI4" s="186"/>
      <c r="AJ4" s="186"/>
      <c r="AK4" s="186"/>
      <c r="AL4" s="186"/>
    </row>
    <row r="5" spans="1:50" x14ac:dyDescent="0.2">
      <c r="A5" s="7"/>
      <c r="B5" s="7"/>
      <c r="C5" s="7"/>
      <c r="D5" s="7"/>
      <c r="E5" s="7"/>
      <c r="F5" s="7"/>
      <c r="G5" s="7"/>
      <c r="H5" s="7"/>
      <c r="I5" s="7"/>
      <c r="J5" s="7"/>
      <c r="K5" s="7"/>
      <c r="L5" s="7"/>
      <c r="M5" s="7"/>
      <c r="N5" s="7"/>
      <c r="O5" s="7"/>
      <c r="P5" s="7"/>
      <c r="Q5" s="7"/>
      <c r="R5" s="7"/>
      <c r="S5" s="7"/>
      <c r="T5" s="7"/>
      <c r="U5" s="7"/>
      <c r="V5" s="7"/>
      <c r="W5" s="7"/>
      <c r="X5" s="7"/>
      <c r="Y5" s="186"/>
      <c r="Z5" s="186"/>
      <c r="AA5" s="186"/>
      <c r="AB5" s="186"/>
      <c r="AC5" s="186"/>
      <c r="AD5" s="186"/>
      <c r="AE5" s="186"/>
      <c r="AF5" s="186"/>
      <c r="AG5" s="186"/>
      <c r="AH5" s="186"/>
      <c r="AI5" s="186"/>
      <c r="AJ5" s="186"/>
      <c r="AK5" s="186"/>
      <c r="AL5" s="186"/>
    </row>
    <row r="6" spans="1:50" x14ac:dyDescent="0.2">
      <c r="A6" s="7"/>
      <c r="B6" s="7"/>
      <c r="C6" s="7"/>
      <c r="D6" s="7"/>
      <c r="E6" s="7"/>
      <c r="F6" s="7"/>
      <c r="G6" s="7"/>
      <c r="H6" s="7"/>
      <c r="I6" s="7"/>
      <c r="J6" s="7"/>
      <c r="K6" s="7"/>
      <c r="L6" s="7"/>
      <c r="M6" s="7"/>
      <c r="N6" s="7"/>
      <c r="O6" s="7"/>
      <c r="P6" s="7"/>
      <c r="Q6" s="7"/>
      <c r="R6" s="7"/>
      <c r="S6" s="7"/>
      <c r="T6" s="7"/>
      <c r="U6" s="7"/>
      <c r="V6" s="7"/>
      <c r="W6" s="7"/>
      <c r="X6" s="7"/>
      <c r="Y6" s="186"/>
      <c r="Z6" s="186"/>
      <c r="AA6" s="186"/>
      <c r="AB6" s="186"/>
      <c r="AC6" s="186"/>
      <c r="AD6" s="186"/>
      <c r="AE6" s="186"/>
      <c r="AF6" s="186"/>
      <c r="AG6" s="186"/>
      <c r="AH6" s="186"/>
      <c r="AI6" s="186"/>
      <c r="AJ6" s="186"/>
      <c r="AK6" s="186"/>
      <c r="AL6" s="186"/>
    </row>
    <row r="7" spans="1:50" x14ac:dyDescent="0.2">
      <c r="A7" s="7"/>
      <c r="B7" s="7"/>
      <c r="C7" s="7"/>
      <c r="D7" s="7"/>
      <c r="E7" s="7"/>
      <c r="F7" s="7"/>
      <c r="G7" s="7"/>
      <c r="H7" s="7"/>
      <c r="I7" s="7"/>
      <c r="J7" s="7"/>
      <c r="K7" s="7"/>
      <c r="L7" s="7"/>
      <c r="M7" s="7"/>
      <c r="N7" s="7"/>
      <c r="O7" s="7"/>
      <c r="P7" s="7"/>
      <c r="Q7" s="7"/>
      <c r="R7" s="7"/>
      <c r="S7" s="7"/>
      <c r="T7" s="7"/>
      <c r="U7" s="7"/>
      <c r="V7" s="7"/>
      <c r="W7" s="7"/>
      <c r="X7" s="7"/>
      <c r="Y7" s="186"/>
      <c r="Z7" s="186"/>
      <c r="AA7" s="186"/>
      <c r="AB7" s="186"/>
      <c r="AC7" s="186"/>
      <c r="AD7" s="186"/>
      <c r="AE7" s="186"/>
      <c r="AF7" s="186"/>
      <c r="AG7" s="186"/>
      <c r="AH7" s="186"/>
      <c r="AI7" s="186"/>
      <c r="AJ7" s="186"/>
      <c r="AK7" s="186"/>
      <c r="AL7" s="186"/>
    </row>
    <row r="8" spans="1:50" ht="18" customHeight="1" x14ac:dyDescent="0.25">
      <c r="A8" s="79"/>
      <c r="B8" s="7"/>
      <c r="C8" s="7"/>
      <c r="D8" s="201">
        <v>2025</v>
      </c>
      <c r="E8" s="201"/>
      <c r="F8" s="201"/>
      <c r="G8" s="201"/>
      <c r="H8" s="201"/>
      <c r="I8" s="201"/>
      <c r="J8" s="201"/>
      <c r="K8" s="79"/>
      <c r="L8" s="79"/>
      <c r="M8" s="79"/>
      <c r="N8" s="79"/>
      <c r="O8" s="7"/>
      <c r="P8" s="201">
        <v>2024</v>
      </c>
      <c r="Q8" s="201"/>
      <c r="R8" s="201"/>
      <c r="S8" s="201"/>
      <c r="T8" s="201"/>
      <c r="U8" s="201"/>
      <c r="V8" s="201"/>
      <c r="W8" s="79"/>
      <c r="X8" s="79"/>
      <c r="Y8" s="186"/>
      <c r="Z8" s="186"/>
      <c r="AA8" s="186"/>
      <c r="AB8" s="186"/>
      <c r="AC8" s="186"/>
      <c r="AD8" s="186"/>
      <c r="AE8" s="186"/>
      <c r="AF8" s="186"/>
      <c r="AG8" s="186"/>
      <c r="AH8" s="186"/>
      <c r="AI8" s="186"/>
      <c r="AJ8" s="186"/>
      <c r="AK8" s="186"/>
      <c r="AL8" s="186"/>
    </row>
    <row r="9" spans="1:50" ht="15.75" customHeight="1" x14ac:dyDescent="0.2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00000000000001" customHeight="1" x14ac:dyDescent="0.2">
      <c r="A10" s="187"/>
      <c r="B10" s="7"/>
      <c r="C10" s="85" t="s">
        <v>124</v>
      </c>
      <c r="D10" s="86">
        <v>5</v>
      </c>
      <c r="E10" s="87">
        <v>6</v>
      </c>
      <c r="F10" s="87">
        <v>7</v>
      </c>
      <c r="G10" s="87">
        <v>8</v>
      </c>
      <c r="H10" s="87">
        <v>9</v>
      </c>
      <c r="I10" s="87">
        <v>10</v>
      </c>
      <c r="J10" s="88">
        <v>11</v>
      </c>
      <c r="K10" s="187"/>
      <c r="L10" s="187"/>
      <c r="M10" s="196" t="s">
        <v>101</v>
      </c>
      <c r="N10" s="197"/>
      <c r="O10" s="85" t="s">
        <v>124</v>
      </c>
      <c r="P10" s="86">
        <v>7</v>
      </c>
      <c r="Q10" s="87">
        <v>8</v>
      </c>
      <c r="R10" s="87">
        <v>9</v>
      </c>
      <c r="S10" s="87">
        <v>10</v>
      </c>
      <c r="T10" s="87">
        <v>11</v>
      </c>
      <c r="U10" s="87">
        <v>12</v>
      </c>
      <c r="V10" s="88">
        <v>13</v>
      </c>
      <c r="W10" s="187"/>
      <c r="X10" s="187"/>
      <c r="Y10" s="186"/>
      <c r="Z10" s="186"/>
      <c r="AA10" s="186"/>
      <c r="AB10" s="186"/>
      <c r="AC10" s="186"/>
      <c r="AD10" s="186"/>
      <c r="AE10" s="186"/>
      <c r="AF10" s="186"/>
      <c r="AG10" s="186"/>
      <c r="AH10" s="186"/>
      <c r="AI10" s="186"/>
      <c r="AJ10" s="186"/>
      <c r="AK10" s="186"/>
      <c r="AL10" s="186"/>
    </row>
    <row r="11" spans="1:50" ht="20.100000000000001" customHeight="1" x14ac:dyDescent="0.2">
      <c r="A11" s="187"/>
      <c r="B11" s="7"/>
      <c r="C11" s="85" t="s">
        <v>124</v>
      </c>
      <c r="D11" s="89">
        <v>12</v>
      </c>
      <c r="E11" s="90">
        <v>13</v>
      </c>
      <c r="F11" s="90">
        <v>14</v>
      </c>
      <c r="G11" s="90">
        <v>15</v>
      </c>
      <c r="H11" s="90">
        <v>16</v>
      </c>
      <c r="I11" s="90">
        <v>17</v>
      </c>
      <c r="J11" s="91">
        <v>18</v>
      </c>
      <c r="K11" s="187"/>
      <c r="L11" s="187"/>
      <c r="M11" s="196" t="s">
        <v>101</v>
      </c>
      <c r="N11" s="197"/>
      <c r="O11" s="85" t="s">
        <v>124</v>
      </c>
      <c r="P11" s="89">
        <v>14</v>
      </c>
      <c r="Q11" s="90">
        <v>15</v>
      </c>
      <c r="R11" s="90">
        <v>16</v>
      </c>
      <c r="S11" s="90">
        <v>17</v>
      </c>
      <c r="T11" s="90">
        <v>18</v>
      </c>
      <c r="U11" s="90">
        <v>19</v>
      </c>
      <c r="V11" s="91">
        <v>20</v>
      </c>
      <c r="W11" s="187"/>
      <c r="X11" s="187"/>
      <c r="Y11" s="186"/>
      <c r="Z11" s="186"/>
      <c r="AA11" s="186"/>
      <c r="AB11" s="186"/>
      <c r="AC11" s="186"/>
      <c r="AD11" s="186"/>
      <c r="AE11" s="186"/>
      <c r="AF11" s="186"/>
      <c r="AG11" s="186"/>
      <c r="AH11" s="186"/>
      <c r="AI11" s="186"/>
      <c r="AJ11" s="186"/>
      <c r="AK11" s="186"/>
      <c r="AL11" s="186"/>
    </row>
    <row r="12" spans="1:50" ht="20.100000000000001" customHeight="1" x14ac:dyDescent="0.2">
      <c r="A12" s="187"/>
      <c r="B12" s="7"/>
      <c r="C12" s="85" t="s">
        <v>124</v>
      </c>
      <c r="D12" s="92">
        <v>19</v>
      </c>
      <c r="E12" s="93">
        <v>20</v>
      </c>
      <c r="F12" s="93">
        <v>21</v>
      </c>
      <c r="G12" s="93">
        <v>22</v>
      </c>
      <c r="H12" s="93">
        <v>23</v>
      </c>
      <c r="I12" s="93">
        <v>24</v>
      </c>
      <c r="J12" s="94">
        <v>25</v>
      </c>
      <c r="K12" s="187"/>
      <c r="L12" s="187"/>
      <c r="M12" s="196" t="s">
        <v>101</v>
      </c>
      <c r="N12" s="197"/>
      <c r="O12" s="85" t="s">
        <v>124</v>
      </c>
      <c r="P12" s="92">
        <v>21</v>
      </c>
      <c r="Q12" s="93">
        <v>22</v>
      </c>
      <c r="R12" s="93">
        <v>23</v>
      </c>
      <c r="S12" s="93">
        <v>24</v>
      </c>
      <c r="T12" s="93">
        <v>25</v>
      </c>
      <c r="U12" s="93">
        <v>26</v>
      </c>
      <c r="V12" s="94">
        <v>27</v>
      </c>
      <c r="W12" s="187"/>
      <c r="X12" s="187"/>
      <c r="Y12" s="186"/>
      <c r="Z12" s="186"/>
      <c r="AA12" s="186"/>
      <c r="AB12" s="186"/>
      <c r="AC12" s="186"/>
      <c r="AD12" s="186"/>
      <c r="AE12" s="186"/>
      <c r="AF12" s="186"/>
      <c r="AG12" s="186"/>
      <c r="AH12" s="186"/>
      <c r="AI12" s="186"/>
      <c r="AJ12" s="186"/>
      <c r="AK12" s="186"/>
      <c r="AL12" s="186"/>
    </row>
    <row r="13" spans="1:50" ht="20.100000000000001" customHeight="1" x14ac:dyDescent="0.2">
      <c r="A13" s="187"/>
      <c r="B13" s="7"/>
      <c r="C13" s="85" t="s">
        <v>128</v>
      </c>
      <c r="D13" s="106">
        <v>26</v>
      </c>
      <c r="E13" s="107">
        <v>27</v>
      </c>
      <c r="F13" s="107">
        <v>28</v>
      </c>
      <c r="G13" s="107">
        <v>29</v>
      </c>
      <c r="H13" s="107">
        <v>30</v>
      </c>
      <c r="I13" s="107">
        <v>31</v>
      </c>
      <c r="J13" s="108">
        <v>1</v>
      </c>
      <c r="K13" s="187"/>
      <c r="L13" s="187"/>
      <c r="M13" s="196" t="s">
        <v>101</v>
      </c>
      <c r="N13" s="197"/>
      <c r="O13" s="85" t="s">
        <v>128</v>
      </c>
      <c r="P13" s="106">
        <v>28</v>
      </c>
      <c r="Q13" s="107">
        <v>29</v>
      </c>
      <c r="R13" s="107">
        <v>30</v>
      </c>
      <c r="S13" s="107">
        <v>31</v>
      </c>
      <c r="T13" s="107">
        <v>1</v>
      </c>
      <c r="U13" s="107">
        <v>2</v>
      </c>
      <c r="V13" s="108">
        <v>3</v>
      </c>
      <c r="W13" s="187"/>
      <c r="X13" s="187"/>
      <c r="Y13" s="186"/>
      <c r="Z13" s="186"/>
      <c r="AA13" s="186"/>
      <c r="AB13" s="186"/>
      <c r="AC13" s="186"/>
      <c r="AD13" s="186"/>
      <c r="AE13" s="186"/>
      <c r="AF13" s="186"/>
      <c r="AG13" s="186"/>
      <c r="AH13" s="186"/>
      <c r="AI13" s="186"/>
      <c r="AJ13" s="186"/>
      <c r="AK13" s="186"/>
      <c r="AL13" s="186"/>
    </row>
    <row r="14" spans="1:50" ht="20.100000000000001" customHeight="1" x14ac:dyDescent="0.2">
      <c r="A14" s="187"/>
      <c r="B14" s="7"/>
      <c r="C14" s="85" t="s">
        <v>130</v>
      </c>
      <c r="D14" s="95">
        <v>2</v>
      </c>
      <c r="E14" s="96">
        <v>3</v>
      </c>
      <c r="F14" s="96">
        <v>4</v>
      </c>
      <c r="G14" s="96">
        <v>5</v>
      </c>
      <c r="H14" s="96">
        <v>6</v>
      </c>
      <c r="I14" s="96">
        <v>7</v>
      </c>
      <c r="J14" s="97">
        <v>8</v>
      </c>
      <c r="K14" s="187"/>
      <c r="L14" s="187"/>
      <c r="M14" s="196" t="s">
        <v>101</v>
      </c>
      <c r="N14" s="197"/>
      <c r="O14" s="85" t="s">
        <v>130</v>
      </c>
      <c r="P14" s="95">
        <v>4</v>
      </c>
      <c r="Q14" s="96">
        <v>5</v>
      </c>
      <c r="R14" s="96">
        <v>6</v>
      </c>
      <c r="S14" s="96">
        <v>7</v>
      </c>
      <c r="T14" s="96">
        <v>8</v>
      </c>
      <c r="U14" s="96">
        <v>9</v>
      </c>
      <c r="V14" s="97">
        <v>10</v>
      </c>
      <c r="W14" s="187"/>
      <c r="X14" s="187"/>
      <c r="Y14" s="186"/>
      <c r="Z14" s="186"/>
      <c r="AA14" s="186"/>
      <c r="AB14" s="186"/>
      <c r="AC14" s="186"/>
      <c r="AD14" s="186"/>
      <c r="AE14" s="186"/>
      <c r="AF14" s="186"/>
      <c r="AG14" s="186"/>
      <c r="AH14" s="186"/>
      <c r="AI14" s="186"/>
      <c r="AJ14" s="186"/>
      <c r="AK14" s="186"/>
      <c r="AL14" s="186"/>
    </row>
    <row r="15" spans="1:50" ht="20.100000000000001" customHeight="1" x14ac:dyDescent="0.2">
      <c r="A15" s="187"/>
      <c r="B15" s="7"/>
      <c r="C15" s="85" t="s">
        <v>130</v>
      </c>
      <c r="D15" s="109">
        <v>9</v>
      </c>
      <c r="E15" s="110">
        <v>10</v>
      </c>
      <c r="F15" s="110">
        <v>11</v>
      </c>
      <c r="G15" s="110">
        <v>12</v>
      </c>
      <c r="H15" s="110">
        <v>13</v>
      </c>
      <c r="I15" s="110">
        <v>14</v>
      </c>
      <c r="J15" s="111">
        <v>15</v>
      </c>
      <c r="K15" s="187"/>
      <c r="L15" s="187"/>
      <c r="M15" s="196" t="s">
        <v>101</v>
      </c>
      <c r="N15" s="197"/>
      <c r="O15" s="85" t="s">
        <v>130</v>
      </c>
      <c r="P15" s="109">
        <v>11</v>
      </c>
      <c r="Q15" s="110">
        <v>12</v>
      </c>
      <c r="R15" s="110">
        <v>13</v>
      </c>
      <c r="S15" s="110">
        <v>14</v>
      </c>
      <c r="T15" s="110">
        <v>15</v>
      </c>
      <c r="U15" s="110">
        <v>16</v>
      </c>
      <c r="V15" s="111">
        <v>17</v>
      </c>
      <c r="W15" s="187"/>
      <c r="X15" s="187"/>
      <c r="Y15" s="186"/>
      <c r="Z15" s="186"/>
      <c r="AA15" s="186"/>
      <c r="AB15" s="186"/>
      <c r="AC15" s="186"/>
      <c r="AD15" s="186"/>
      <c r="AE15" s="186"/>
      <c r="AF15" s="186"/>
      <c r="AG15" s="186"/>
      <c r="AH15" s="186"/>
      <c r="AI15" s="186"/>
      <c r="AJ15" s="186"/>
      <c r="AK15" s="186"/>
      <c r="AL15" s="186"/>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86"/>
      <c r="Z16" s="186"/>
      <c r="AA16" s="186"/>
      <c r="AB16" s="186"/>
      <c r="AC16" s="186"/>
      <c r="AD16" s="186"/>
      <c r="AE16" s="186"/>
      <c r="AF16" s="186"/>
      <c r="AG16" s="186"/>
      <c r="AH16" s="186"/>
      <c r="AI16" s="186"/>
      <c r="AJ16" s="186"/>
      <c r="AK16" s="186"/>
      <c r="AL16" s="186"/>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86"/>
      <c r="Z17" s="186"/>
      <c r="AA17" s="186"/>
      <c r="AB17" s="186"/>
      <c r="AC17" s="186"/>
      <c r="AD17" s="186"/>
      <c r="AE17" s="186"/>
      <c r="AF17" s="186"/>
      <c r="AG17" s="186"/>
      <c r="AH17" s="186"/>
      <c r="AI17" s="186"/>
      <c r="AJ17" s="186"/>
      <c r="AK17" s="186"/>
      <c r="AL17" s="186"/>
    </row>
    <row r="18" spans="1:50" x14ac:dyDescent="0.2">
      <c r="A18" s="7"/>
      <c r="B18" s="7"/>
      <c r="C18" s="7"/>
      <c r="D18" s="202" t="s">
        <v>102</v>
      </c>
      <c r="E18" s="202"/>
      <c r="F18" s="202"/>
      <c r="G18" s="202"/>
      <c r="H18" s="202"/>
      <c r="I18" s="202"/>
      <c r="J18" s="202"/>
      <c r="K18" s="7"/>
      <c r="L18" s="7"/>
      <c r="M18" s="7"/>
      <c r="N18" s="7"/>
      <c r="O18" s="7"/>
      <c r="P18" s="202" t="s">
        <v>103</v>
      </c>
      <c r="Q18" s="202"/>
      <c r="R18" s="202"/>
      <c r="S18" s="202"/>
      <c r="T18" s="202"/>
      <c r="U18" s="202"/>
      <c r="V18" s="202"/>
      <c r="W18" s="7"/>
      <c r="X18" s="7"/>
      <c r="Y18" s="186"/>
      <c r="Z18" s="186"/>
      <c r="AA18" s="186"/>
      <c r="AB18" s="186"/>
      <c r="AC18" s="186"/>
      <c r="AD18" s="186"/>
      <c r="AE18" s="186"/>
      <c r="AF18" s="186"/>
      <c r="AG18" s="186"/>
      <c r="AH18" s="186"/>
      <c r="AI18" s="186"/>
      <c r="AJ18" s="186"/>
      <c r="AK18" s="186"/>
      <c r="AL18" s="186"/>
    </row>
    <row r="19" spans="1:50" ht="13.15" customHeight="1" x14ac:dyDescent="0.2">
      <c r="A19" s="7"/>
      <c r="B19" s="7"/>
      <c r="C19" s="198" t="s">
        <v>129</v>
      </c>
      <c r="D19" s="198"/>
      <c r="E19" s="198"/>
      <c r="F19" s="198"/>
      <c r="G19" s="7"/>
      <c r="H19" s="7" t="s">
        <v>127</v>
      </c>
      <c r="I19" s="7"/>
      <c r="J19" s="7"/>
      <c r="K19" s="7"/>
      <c r="L19" s="7"/>
      <c r="M19" s="7"/>
      <c r="N19" s="7"/>
      <c r="O19" s="198" t="s">
        <v>126</v>
      </c>
      <c r="P19" s="198"/>
      <c r="Q19" s="198"/>
      <c r="R19" s="198"/>
      <c r="S19" s="7"/>
      <c r="T19" s="7" t="s">
        <v>127</v>
      </c>
      <c r="U19" s="7"/>
      <c r="V19" s="7"/>
      <c r="W19" s="7"/>
      <c r="X19" s="7"/>
      <c r="Y19" s="186"/>
      <c r="Z19" s="186"/>
      <c r="AA19" s="186"/>
      <c r="AB19" s="186"/>
      <c r="AC19" s="186"/>
      <c r="AD19" s="186"/>
      <c r="AE19" s="186"/>
      <c r="AF19" s="186"/>
      <c r="AG19" s="186"/>
      <c r="AH19" s="186"/>
      <c r="AI19" s="186"/>
      <c r="AJ19" s="186"/>
      <c r="AK19" s="186"/>
      <c r="AL19" s="186"/>
    </row>
    <row r="20" spans="1:50" x14ac:dyDescent="0.2">
      <c r="A20" s="98"/>
      <c r="B20" s="98"/>
      <c r="C20" s="198" t="s">
        <v>135</v>
      </c>
      <c r="D20" s="198"/>
      <c r="E20" s="198"/>
      <c r="F20" s="198"/>
      <c r="G20" s="7"/>
      <c r="H20" s="7" t="s">
        <v>136</v>
      </c>
      <c r="I20" s="7"/>
      <c r="J20" s="7"/>
      <c r="K20" s="98"/>
      <c r="L20" s="98"/>
      <c r="M20" s="98"/>
      <c r="N20" s="98"/>
      <c r="O20" s="198" t="s">
        <v>137</v>
      </c>
      <c r="P20" s="198"/>
      <c r="Q20" s="198"/>
      <c r="R20" s="198"/>
      <c r="S20" s="7"/>
      <c r="T20" s="7" t="s">
        <v>136</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
      <c r="A21" s="100"/>
      <c r="B21" s="100"/>
      <c r="C21" s="198"/>
      <c r="D21" s="198"/>
      <c r="E21" s="198"/>
      <c r="F21" s="198"/>
      <c r="G21" s="7"/>
      <c r="H21" s="7"/>
      <c r="I21" s="7"/>
      <c r="J21" s="7"/>
      <c r="K21" s="98"/>
      <c r="L21" s="98"/>
      <c r="M21" s="98"/>
      <c r="N21" s="98"/>
      <c r="O21" s="198"/>
      <c r="P21" s="198"/>
      <c r="Q21" s="198"/>
      <c r="R21" s="198"/>
      <c r="S21" s="101"/>
      <c r="T21" s="101"/>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
      <c r="A22" s="98"/>
      <c r="B22" s="98"/>
      <c r="C22" s="198"/>
      <c r="D22" s="198"/>
      <c r="E22" s="198"/>
      <c r="F22" s="198"/>
      <c r="G22" s="7"/>
      <c r="H22" s="7"/>
      <c r="I22" s="7"/>
      <c r="J22" s="7"/>
      <c r="K22" s="98"/>
      <c r="L22" s="98"/>
      <c r="M22" s="98"/>
      <c r="N22" s="98"/>
      <c r="O22" s="198"/>
      <c r="P22" s="198"/>
      <c r="Q22" s="198"/>
      <c r="R22" s="198"/>
      <c r="S22" s="7"/>
      <c r="T22" s="7"/>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
      <c r="A23" s="98"/>
      <c r="B23" s="98"/>
      <c r="C23" s="198"/>
      <c r="D23" s="198"/>
      <c r="E23" s="198"/>
      <c r="F23" s="198"/>
      <c r="G23" s="7"/>
      <c r="H23" s="7"/>
      <c r="I23" s="7"/>
      <c r="J23" s="98"/>
      <c r="K23" s="98"/>
      <c r="L23" s="98"/>
      <c r="M23" s="98"/>
      <c r="N23" s="98"/>
      <c r="O23" s="198"/>
      <c r="P23" s="198"/>
      <c r="Q23" s="198"/>
      <c r="R23" s="198"/>
      <c r="S23" s="7"/>
      <c r="T23" s="7"/>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
      <c r="A24" s="7"/>
      <c r="B24" s="7"/>
      <c r="C24" s="198"/>
      <c r="D24" s="198"/>
      <c r="E24" s="198"/>
      <c r="F24" s="198"/>
      <c r="G24" s="7"/>
      <c r="H24" s="7"/>
      <c r="I24" s="7"/>
      <c r="J24" s="7"/>
      <c r="K24" s="7"/>
      <c r="L24" s="7"/>
      <c r="M24" s="7"/>
      <c r="N24" s="7"/>
      <c r="O24" s="198"/>
      <c r="P24" s="198"/>
      <c r="Q24" s="198"/>
      <c r="R24" s="198"/>
      <c r="S24" s="7"/>
      <c r="T24" s="7"/>
      <c r="U24" s="7"/>
      <c r="V24" s="7"/>
      <c r="W24" s="7"/>
      <c r="X24" s="7"/>
      <c r="Y24" s="186"/>
      <c r="Z24" s="186"/>
      <c r="AA24" s="186"/>
      <c r="AB24" s="186"/>
      <c r="AC24" s="186"/>
      <c r="AD24" s="186"/>
      <c r="AE24" s="186"/>
      <c r="AF24" s="186"/>
      <c r="AG24" s="186"/>
      <c r="AH24" s="186"/>
      <c r="AI24" s="186"/>
      <c r="AJ24" s="186"/>
      <c r="AK24" s="186"/>
      <c r="AL24" s="186"/>
    </row>
    <row r="25" spans="1:50" ht="12.75" customHeight="1" x14ac:dyDescent="0.2">
      <c r="Y25" s="186"/>
      <c r="Z25" s="186"/>
      <c r="AA25" s="186"/>
      <c r="AB25" s="186"/>
      <c r="AC25" s="186"/>
      <c r="AD25" s="186"/>
      <c r="AE25" s="186"/>
      <c r="AF25" s="186"/>
      <c r="AG25" s="186"/>
      <c r="AH25" s="186"/>
      <c r="AI25" s="186"/>
      <c r="AJ25" s="186"/>
      <c r="AK25" s="186"/>
      <c r="AL25" s="186"/>
    </row>
    <row r="26" spans="1:50" x14ac:dyDescent="0.2">
      <c r="A26" s="7"/>
      <c r="B26" s="7"/>
      <c r="C26" s="198"/>
      <c r="D26" s="198"/>
      <c r="E26" s="198"/>
      <c r="F26" s="198"/>
      <c r="G26" s="7"/>
      <c r="H26" s="7"/>
      <c r="I26" s="7"/>
      <c r="J26" s="7"/>
      <c r="K26" s="7"/>
      <c r="L26" s="7"/>
      <c r="M26" s="7"/>
      <c r="N26" s="7"/>
      <c r="O26" s="198"/>
      <c r="P26" s="198"/>
      <c r="Q26" s="198"/>
      <c r="R26" s="198"/>
      <c r="S26" s="7"/>
      <c r="T26" s="7"/>
      <c r="U26" s="7"/>
      <c r="V26" s="7"/>
      <c r="W26" s="7"/>
      <c r="X26" s="7"/>
      <c r="Y26" s="186"/>
      <c r="Z26" s="186"/>
      <c r="AA26" s="186"/>
      <c r="AB26" s="186"/>
      <c r="AC26" s="186"/>
      <c r="AD26" s="186"/>
      <c r="AE26" s="186"/>
      <c r="AF26" s="186"/>
      <c r="AG26" s="186"/>
      <c r="AH26" s="186"/>
      <c r="AI26" s="186"/>
      <c r="AJ26" s="186"/>
      <c r="AK26" s="186"/>
      <c r="AL26" s="186"/>
    </row>
    <row r="27" spans="1:50" x14ac:dyDescent="0.2">
      <c r="A27" s="7"/>
      <c r="B27" s="7"/>
      <c r="C27" s="198"/>
      <c r="D27" s="199"/>
      <c r="E27" s="199"/>
      <c r="F27" s="7"/>
      <c r="G27" s="7"/>
      <c r="H27" s="7"/>
      <c r="I27" s="7"/>
      <c r="J27" s="7"/>
      <c r="K27" s="7"/>
      <c r="L27" s="7"/>
      <c r="M27" s="7"/>
      <c r="N27" s="7"/>
      <c r="O27" s="198"/>
      <c r="P27" s="199"/>
      <c r="Q27" s="199"/>
      <c r="R27" s="7"/>
      <c r="S27" s="7"/>
      <c r="T27" s="7"/>
      <c r="U27" s="7"/>
      <c r="V27" s="7"/>
      <c r="W27" s="7"/>
      <c r="X27" s="7"/>
      <c r="Y27" s="186"/>
      <c r="Z27" s="186"/>
      <c r="AA27" s="186"/>
      <c r="AB27" s="186"/>
      <c r="AC27" s="186"/>
      <c r="AD27" s="186"/>
      <c r="AE27" s="186"/>
      <c r="AF27" s="186"/>
      <c r="AG27" s="186"/>
      <c r="AH27" s="186"/>
      <c r="AI27" s="186"/>
      <c r="AJ27" s="186"/>
      <c r="AK27" s="186"/>
      <c r="AL27" s="186"/>
    </row>
    <row r="28" spans="1:50" x14ac:dyDescent="0.2">
      <c r="A28" s="7"/>
      <c r="B28" s="7"/>
      <c r="C28" s="198"/>
      <c r="D28" s="199"/>
      <c r="E28" s="199"/>
      <c r="F28" s="7"/>
      <c r="G28" s="7"/>
      <c r="H28" s="7"/>
      <c r="I28" s="7"/>
      <c r="J28" s="7"/>
      <c r="K28" s="7"/>
      <c r="L28" s="7"/>
      <c r="M28" s="7"/>
      <c r="N28" s="7"/>
      <c r="O28" s="198"/>
      <c r="P28" s="199"/>
      <c r="Q28" s="199"/>
      <c r="R28" s="7"/>
      <c r="S28" s="7"/>
      <c r="T28" s="7"/>
      <c r="U28" s="7"/>
      <c r="V28" s="7"/>
      <c r="W28" s="7"/>
      <c r="X28" s="7"/>
      <c r="Y28" s="186"/>
      <c r="Z28" s="186"/>
      <c r="AA28" s="186"/>
      <c r="AB28" s="186"/>
      <c r="AC28" s="186"/>
      <c r="AD28" s="186"/>
      <c r="AE28" s="186"/>
      <c r="AF28" s="186"/>
      <c r="AG28" s="186"/>
      <c r="AH28" s="186"/>
      <c r="AI28" s="186"/>
      <c r="AJ28" s="186"/>
      <c r="AK28" s="186"/>
      <c r="AL28" s="186"/>
    </row>
    <row r="29" spans="1:50" x14ac:dyDescent="0.2">
      <c r="A29" s="7"/>
      <c r="B29" s="7"/>
      <c r="C29" s="198"/>
      <c r="D29" s="199"/>
      <c r="E29" s="199"/>
      <c r="F29" s="7"/>
      <c r="G29" s="7"/>
      <c r="H29" s="7"/>
      <c r="I29" s="7"/>
      <c r="J29" s="7"/>
      <c r="K29" s="7"/>
      <c r="L29" s="7"/>
      <c r="M29" s="7"/>
      <c r="N29" s="7"/>
      <c r="O29" s="198"/>
      <c r="P29" s="199"/>
      <c r="Q29" s="199"/>
      <c r="R29" s="7"/>
      <c r="T29" s="7"/>
      <c r="U29" s="7"/>
      <c r="V29" s="7"/>
      <c r="W29" s="7"/>
      <c r="X29" s="7"/>
      <c r="Y29" s="186"/>
      <c r="Z29" s="186"/>
      <c r="AA29" s="186"/>
      <c r="AB29" s="186"/>
      <c r="AC29" s="186"/>
      <c r="AD29" s="186"/>
      <c r="AE29" s="186"/>
      <c r="AF29" s="186"/>
      <c r="AG29" s="186"/>
      <c r="AH29" s="186"/>
      <c r="AI29" s="186"/>
      <c r="AJ29" s="186"/>
      <c r="AK29" s="186"/>
      <c r="AL29" s="186"/>
    </row>
    <row r="30" spans="1:50" x14ac:dyDescent="0.2">
      <c r="A30" s="7"/>
      <c r="B30" s="7"/>
      <c r="C30" s="188"/>
      <c r="D30" s="7"/>
      <c r="E30" s="7"/>
      <c r="F30" s="7"/>
      <c r="G30" s="102" t="s">
        <v>104</v>
      </c>
      <c r="H30" s="7">
        <v>30</v>
      </c>
      <c r="I30" s="7"/>
      <c r="J30" s="7"/>
      <c r="K30" s="7"/>
      <c r="L30" s="7"/>
      <c r="M30" s="7"/>
      <c r="N30" s="7"/>
      <c r="O30" s="188"/>
      <c r="P30" s="7"/>
      <c r="Q30" s="7"/>
      <c r="R30" s="7"/>
      <c r="S30" s="102" t="s">
        <v>104</v>
      </c>
      <c r="T30" s="7">
        <v>30</v>
      </c>
      <c r="U30" s="7"/>
      <c r="V30" s="7"/>
      <c r="W30" s="7"/>
      <c r="X30" s="7"/>
      <c r="Y30" s="186"/>
      <c r="Z30" s="186"/>
      <c r="AA30" s="186"/>
      <c r="AB30" s="186"/>
      <c r="AC30" s="186"/>
      <c r="AD30" s="186"/>
      <c r="AE30" s="186"/>
      <c r="AF30" s="186"/>
      <c r="AG30" s="186"/>
      <c r="AH30" s="186"/>
      <c r="AI30" s="186"/>
      <c r="AJ30" s="186"/>
      <c r="AK30" s="186"/>
      <c r="AL30" s="186"/>
    </row>
    <row r="31" spans="1:50" x14ac:dyDescent="0.2">
      <c r="A31" s="7"/>
      <c r="B31" s="7"/>
      <c r="C31" s="188"/>
      <c r="D31" s="7"/>
      <c r="E31" s="7"/>
      <c r="F31" s="7"/>
      <c r="G31" s="102" t="s">
        <v>105</v>
      </c>
      <c r="H31" s="7">
        <v>12</v>
      </c>
      <c r="I31" s="7"/>
      <c r="J31" s="7"/>
      <c r="K31" s="7"/>
      <c r="L31" s="7"/>
      <c r="M31" s="7"/>
      <c r="N31" s="7"/>
      <c r="O31" s="188"/>
      <c r="P31" s="7"/>
      <c r="Q31" s="7"/>
      <c r="R31" s="7"/>
      <c r="S31" s="102" t="s">
        <v>105</v>
      </c>
      <c r="T31" s="7">
        <v>12</v>
      </c>
      <c r="U31" s="7"/>
      <c r="V31" s="7"/>
      <c r="W31" s="7"/>
      <c r="X31" s="7"/>
      <c r="Y31" s="186"/>
      <c r="Z31" s="186"/>
      <c r="AA31" s="186"/>
      <c r="AB31" s="186"/>
      <c r="AC31" s="186"/>
      <c r="AD31" s="186"/>
      <c r="AE31" s="186"/>
      <c r="AF31" s="186"/>
      <c r="AG31" s="186"/>
      <c r="AH31" s="186"/>
      <c r="AI31" s="186"/>
      <c r="AJ31" s="186"/>
      <c r="AK31" s="186"/>
      <c r="AL31" s="186"/>
    </row>
    <row r="32" spans="1:50" x14ac:dyDescent="0.2">
      <c r="A32" s="7"/>
      <c r="B32" s="7"/>
      <c r="C32" s="188"/>
      <c r="D32" s="7"/>
      <c r="E32" s="7"/>
      <c r="F32" s="7"/>
      <c r="G32" s="7"/>
      <c r="H32" s="7"/>
      <c r="I32" s="7"/>
      <c r="J32" s="7"/>
      <c r="K32" s="7"/>
      <c r="L32" s="7"/>
      <c r="M32" s="7"/>
      <c r="N32" s="7"/>
      <c r="O32" s="188"/>
      <c r="P32" s="7"/>
      <c r="Q32" s="7"/>
      <c r="R32" s="7"/>
      <c r="S32" s="7"/>
      <c r="T32" s="7"/>
      <c r="U32" s="7"/>
      <c r="V32" s="7"/>
      <c r="W32" s="7"/>
      <c r="X32" s="7"/>
      <c r="Y32" s="186"/>
      <c r="Z32" s="186"/>
      <c r="AA32" s="186"/>
      <c r="AB32" s="186"/>
      <c r="AC32" s="186"/>
      <c r="AD32" s="186"/>
      <c r="AE32" s="186"/>
      <c r="AF32" s="186"/>
      <c r="AG32" s="186"/>
      <c r="AH32" s="186"/>
      <c r="AI32" s="186"/>
      <c r="AJ32" s="186"/>
      <c r="AK32" s="186"/>
      <c r="AL32" s="186"/>
    </row>
    <row r="33" spans="1:38" x14ac:dyDescent="0.2">
      <c r="A33" s="7"/>
      <c r="B33" s="7"/>
      <c r="C33" s="188"/>
      <c r="D33" s="7"/>
      <c r="E33" s="7"/>
      <c r="F33" s="7"/>
      <c r="G33" s="7"/>
      <c r="H33" s="7"/>
      <c r="I33" s="7"/>
      <c r="J33" s="7"/>
      <c r="K33" s="7"/>
      <c r="L33" s="7"/>
      <c r="M33" s="7"/>
      <c r="N33" s="7"/>
      <c r="O33" s="188"/>
      <c r="P33" s="7"/>
      <c r="Q33" s="7"/>
      <c r="R33" s="7"/>
      <c r="S33" s="7"/>
      <c r="T33" s="7"/>
      <c r="U33" s="7"/>
      <c r="V33" s="7"/>
      <c r="W33" s="7"/>
      <c r="X33" s="7"/>
      <c r="Y33" s="186"/>
      <c r="Z33" s="186"/>
      <c r="AA33" s="186"/>
      <c r="AB33" s="186"/>
      <c r="AC33" s="186"/>
      <c r="AD33" s="186"/>
      <c r="AE33" s="186"/>
      <c r="AF33" s="186"/>
      <c r="AG33" s="186"/>
      <c r="AH33" s="186"/>
      <c r="AI33" s="186"/>
      <c r="AJ33" s="186"/>
      <c r="AK33" s="186"/>
      <c r="AL33" s="186"/>
    </row>
    <row r="34" spans="1:38" x14ac:dyDescent="0.2">
      <c r="A34" s="7"/>
      <c r="B34" s="103"/>
      <c r="C34" s="104"/>
      <c r="D34" s="7"/>
      <c r="E34" s="7"/>
      <c r="F34" s="7"/>
      <c r="G34" s="7"/>
      <c r="H34" s="7"/>
      <c r="I34" s="7"/>
      <c r="J34" s="7"/>
      <c r="K34" s="7"/>
      <c r="L34" s="7"/>
      <c r="M34" s="7"/>
      <c r="N34" s="7"/>
      <c r="O34" s="188"/>
      <c r="P34" s="7"/>
      <c r="Q34" s="7"/>
      <c r="R34" s="7"/>
      <c r="S34" s="7"/>
      <c r="T34" s="7"/>
      <c r="U34" s="7"/>
      <c r="V34" s="7"/>
      <c r="W34" s="7"/>
      <c r="X34" s="7"/>
      <c r="Y34" s="186"/>
      <c r="Z34" s="186"/>
      <c r="AA34" s="186"/>
      <c r="AB34" s="186"/>
      <c r="AC34" s="186"/>
      <c r="AD34" s="186"/>
      <c r="AE34" s="186"/>
      <c r="AF34" s="186"/>
      <c r="AG34" s="186"/>
      <c r="AH34" s="186"/>
      <c r="AI34" s="186"/>
      <c r="AJ34" s="186"/>
      <c r="AK34" s="186"/>
      <c r="AL34" s="186"/>
    </row>
    <row r="35" spans="1:38" x14ac:dyDescent="0.2">
      <c r="A35" s="7"/>
      <c r="B35" s="103"/>
      <c r="C35" s="104"/>
      <c r="D35" s="7"/>
      <c r="E35" s="7"/>
      <c r="F35" s="7"/>
      <c r="G35" s="7"/>
      <c r="H35" s="7"/>
      <c r="I35" s="7"/>
      <c r="J35" s="7"/>
      <c r="K35" s="7"/>
      <c r="L35" s="7"/>
      <c r="M35" s="7"/>
      <c r="N35" s="7"/>
      <c r="O35" s="7"/>
      <c r="P35" s="7"/>
      <c r="Q35" s="7"/>
      <c r="R35" s="7"/>
      <c r="S35" s="7"/>
      <c r="T35" s="7"/>
      <c r="U35" s="7"/>
      <c r="V35" s="7"/>
      <c r="W35" s="7"/>
      <c r="X35" s="7"/>
      <c r="Y35" s="186"/>
      <c r="Z35" s="186"/>
      <c r="AA35" s="186"/>
      <c r="AB35" s="186"/>
      <c r="AC35" s="186"/>
      <c r="AD35" s="186"/>
      <c r="AE35" s="186"/>
      <c r="AF35" s="186"/>
      <c r="AG35" s="186"/>
      <c r="AH35" s="186"/>
      <c r="AI35" s="186"/>
      <c r="AJ35" s="186"/>
      <c r="AK35" s="186"/>
      <c r="AL35" s="186"/>
    </row>
    <row r="36" spans="1:38" x14ac:dyDescent="0.2">
      <c r="A36" s="7"/>
      <c r="B36" s="7"/>
      <c r="C36" s="104"/>
      <c r="D36" s="7"/>
      <c r="E36" s="7"/>
      <c r="F36" s="7"/>
      <c r="G36" s="7"/>
      <c r="H36" s="7"/>
      <c r="I36" s="7"/>
      <c r="J36" s="7"/>
      <c r="K36" s="7"/>
      <c r="L36" s="7"/>
      <c r="M36" s="7"/>
      <c r="N36" s="7"/>
      <c r="O36" s="7"/>
      <c r="P36" s="7"/>
      <c r="Q36" s="7"/>
      <c r="R36" s="7"/>
      <c r="S36" s="7"/>
      <c r="T36" s="7"/>
      <c r="U36" s="7"/>
      <c r="V36" s="7"/>
      <c r="W36" s="7"/>
      <c r="X36" s="7"/>
      <c r="Y36" s="186"/>
      <c r="Z36" s="186"/>
      <c r="AA36" s="186"/>
      <c r="AB36" s="186"/>
      <c r="AC36" s="186"/>
      <c r="AD36" s="186"/>
      <c r="AE36" s="186"/>
      <c r="AF36" s="186"/>
      <c r="AG36" s="186"/>
      <c r="AH36" s="186"/>
      <c r="AI36" s="186"/>
      <c r="AJ36" s="186"/>
      <c r="AK36" s="186"/>
      <c r="AL36" s="186"/>
    </row>
    <row r="37" spans="1:38" x14ac:dyDescent="0.2">
      <c r="A37" s="7"/>
      <c r="C37" s="105" t="s">
        <v>131</v>
      </c>
      <c r="D37" s="7"/>
      <c r="E37" s="7"/>
      <c r="F37" s="7"/>
      <c r="G37" s="7"/>
      <c r="H37" s="7"/>
      <c r="I37" s="7"/>
      <c r="J37" s="7"/>
      <c r="K37" s="7"/>
      <c r="L37" s="7"/>
      <c r="M37" s="7"/>
      <c r="N37" s="7"/>
      <c r="O37" s="7"/>
      <c r="P37" s="7"/>
      <c r="Q37" s="7"/>
      <c r="R37" s="7"/>
      <c r="S37" s="7"/>
      <c r="T37" s="7"/>
      <c r="U37" s="7"/>
      <c r="V37" s="7"/>
      <c r="W37" s="7"/>
      <c r="X37" s="7"/>
      <c r="Y37" s="186"/>
      <c r="Z37" s="186"/>
      <c r="AA37" s="186"/>
      <c r="AB37" s="186"/>
      <c r="AC37" s="186"/>
      <c r="AD37" s="186"/>
      <c r="AE37" s="186"/>
      <c r="AF37" s="186"/>
      <c r="AG37" s="186"/>
      <c r="AH37" s="186"/>
      <c r="AI37" s="186"/>
      <c r="AJ37" s="186"/>
      <c r="AK37" s="186"/>
      <c r="AL37" s="186"/>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86"/>
      <c r="Z38" s="186"/>
      <c r="AA38" s="186"/>
      <c r="AB38" s="186"/>
      <c r="AC38" s="186"/>
      <c r="AD38" s="186"/>
      <c r="AE38" s="186"/>
      <c r="AF38" s="186"/>
      <c r="AG38" s="186"/>
      <c r="AH38" s="186"/>
      <c r="AI38" s="186"/>
      <c r="AJ38" s="186"/>
      <c r="AK38" s="186"/>
      <c r="AL38" s="186"/>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86"/>
      <c r="Z39" s="186"/>
      <c r="AA39" s="186"/>
      <c r="AB39" s="186"/>
      <c r="AC39" s="186"/>
      <c r="AD39" s="186"/>
      <c r="AE39" s="186"/>
      <c r="AF39" s="186"/>
      <c r="AG39" s="186"/>
      <c r="AH39" s="186"/>
      <c r="AI39" s="186"/>
      <c r="AJ39" s="186"/>
      <c r="AK39" s="186"/>
      <c r="AL39" s="186"/>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86"/>
      <c r="Z40" s="186"/>
      <c r="AA40" s="186"/>
      <c r="AB40" s="186"/>
      <c r="AC40" s="186"/>
      <c r="AD40" s="186"/>
      <c r="AE40" s="186"/>
      <c r="AF40" s="186"/>
      <c r="AG40" s="186"/>
      <c r="AH40" s="186"/>
      <c r="AI40" s="186"/>
      <c r="AJ40" s="186"/>
      <c r="AK40" s="186"/>
      <c r="AL40" s="186"/>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86"/>
      <c r="Z41" s="186"/>
      <c r="AA41" s="186"/>
      <c r="AB41" s="186"/>
      <c r="AC41" s="186"/>
      <c r="AD41" s="186"/>
      <c r="AE41" s="186"/>
      <c r="AF41" s="186"/>
      <c r="AG41" s="186"/>
      <c r="AH41" s="186"/>
      <c r="AI41" s="186"/>
      <c r="AJ41" s="186"/>
      <c r="AK41" s="186"/>
      <c r="AL41" s="186"/>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86"/>
      <c r="Z42" s="186"/>
      <c r="AA42" s="186"/>
      <c r="AB42" s="186"/>
      <c r="AC42" s="186"/>
      <c r="AD42" s="186"/>
      <c r="AE42" s="186"/>
      <c r="AF42" s="186"/>
      <c r="AG42" s="186"/>
      <c r="AH42" s="186"/>
      <c r="AI42" s="186"/>
      <c r="AJ42" s="186"/>
      <c r="AK42" s="186"/>
      <c r="AL42" s="186"/>
    </row>
    <row r="43" spans="1:38" ht="12.75" customHeight="1" x14ac:dyDescent="0.2">
      <c r="A43" s="7"/>
      <c r="X43" s="7"/>
      <c r="Y43" s="186"/>
      <c r="Z43" s="186"/>
      <c r="AA43" s="186"/>
      <c r="AB43" s="186"/>
      <c r="AC43" s="186"/>
      <c r="AD43" s="186"/>
      <c r="AE43" s="186"/>
      <c r="AF43" s="186"/>
      <c r="AG43" s="186"/>
      <c r="AH43" s="186"/>
      <c r="AI43" s="186"/>
      <c r="AJ43" s="186"/>
      <c r="AK43" s="186"/>
      <c r="AL43" s="186"/>
    </row>
    <row r="44" spans="1:38" ht="41.25" customHeight="1" x14ac:dyDescent="0.2">
      <c r="A44" s="7"/>
      <c r="B44" s="200" t="s">
        <v>125</v>
      </c>
      <c r="C44" s="200"/>
      <c r="D44" s="200"/>
      <c r="E44" s="200"/>
      <c r="F44" s="200"/>
      <c r="G44" s="200"/>
      <c r="H44" s="200"/>
      <c r="I44" s="200"/>
      <c r="J44" s="200"/>
      <c r="K44" s="200"/>
      <c r="L44" s="200"/>
      <c r="M44" s="200"/>
      <c r="N44" s="200"/>
      <c r="O44" s="200"/>
      <c r="P44" s="200"/>
      <c r="Q44" s="200"/>
      <c r="R44" s="200"/>
      <c r="S44" s="200"/>
      <c r="T44" s="200"/>
      <c r="U44" s="200"/>
      <c r="V44" s="200"/>
      <c r="W44" s="200"/>
      <c r="X44" s="7"/>
      <c r="Y44" s="186"/>
      <c r="Z44" s="186"/>
      <c r="AA44" s="186"/>
      <c r="AB44" s="186"/>
      <c r="AC44" s="186"/>
      <c r="AD44" s="186"/>
      <c r="AE44" s="186"/>
      <c r="AF44" s="186"/>
      <c r="AG44" s="186"/>
      <c r="AH44" s="186"/>
      <c r="AI44" s="186"/>
      <c r="AJ44" s="186"/>
      <c r="AK44" s="186"/>
      <c r="AL44" s="186"/>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86"/>
      <c r="Z45" s="186"/>
      <c r="AA45" s="186"/>
      <c r="AB45" s="186"/>
      <c r="AC45" s="186"/>
      <c r="AD45" s="186"/>
      <c r="AE45" s="186"/>
      <c r="AF45" s="186"/>
      <c r="AG45" s="186"/>
      <c r="AH45" s="186"/>
      <c r="AI45" s="186"/>
      <c r="AJ45" s="186"/>
      <c r="AK45" s="186"/>
      <c r="AL45" s="186"/>
    </row>
    <row r="46" spans="1:38" x14ac:dyDescent="0.2">
      <c r="A46" s="186"/>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row>
    <row r="47" spans="1:38" x14ac:dyDescent="0.2">
      <c r="A47" s="186"/>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row>
    <row r="48" spans="1:38" x14ac:dyDescent="0.2">
      <c r="A48" s="186"/>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c r="Z48" s="186"/>
      <c r="AA48" s="186"/>
      <c r="AB48" s="186"/>
      <c r="AC48" s="186"/>
      <c r="AD48" s="186"/>
      <c r="AE48" s="186"/>
      <c r="AF48" s="186"/>
      <c r="AG48" s="186"/>
      <c r="AH48" s="186"/>
      <c r="AI48" s="186"/>
      <c r="AJ48" s="186"/>
      <c r="AK48" s="186"/>
      <c r="AL48" s="186"/>
    </row>
    <row r="49" spans="1:38" x14ac:dyDescent="0.2">
      <c r="A49" s="186"/>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row>
    <row r="50" spans="1:38" x14ac:dyDescent="0.2">
      <c r="A50" s="186"/>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row>
    <row r="51" spans="1:38" x14ac:dyDescent="0.2">
      <c r="A51" s="186"/>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row>
    <row r="52" spans="1:38" x14ac:dyDescent="0.2">
      <c r="A52" s="186"/>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6"/>
      <c r="AK52" s="186"/>
      <c r="AL52" s="186"/>
    </row>
    <row r="53" spans="1:38" x14ac:dyDescent="0.2">
      <c r="A53" s="186"/>
      <c r="B53" s="186"/>
      <c r="C53" s="186"/>
      <c r="D53" s="186"/>
      <c r="E53" s="186"/>
      <c r="F53" s="186"/>
      <c r="G53" s="186"/>
      <c r="H53" s="186"/>
      <c r="I53" s="186"/>
      <c r="J53" s="186"/>
      <c r="K53" s="186"/>
      <c r="L53" s="186"/>
      <c r="M53" s="186"/>
      <c r="N53" s="186"/>
      <c r="O53" s="186"/>
      <c r="P53" s="186"/>
      <c r="Q53" s="186"/>
      <c r="R53" s="186"/>
      <c r="S53" s="186"/>
      <c r="T53" s="186"/>
      <c r="U53" s="186"/>
      <c r="V53" s="186"/>
      <c r="W53" s="186"/>
      <c r="X53" s="186"/>
      <c r="Y53" s="186"/>
      <c r="Z53" s="186"/>
      <c r="AA53" s="186"/>
      <c r="AB53" s="186"/>
      <c r="AC53" s="186"/>
      <c r="AD53" s="186"/>
      <c r="AE53" s="186"/>
      <c r="AF53" s="186"/>
      <c r="AG53" s="186"/>
      <c r="AH53" s="186"/>
      <c r="AI53" s="186"/>
      <c r="AJ53" s="186"/>
      <c r="AK53" s="186"/>
      <c r="AL53" s="186"/>
    </row>
    <row r="54" spans="1:38" x14ac:dyDescent="0.2">
      <c r="A54" s="186"/>
      <c r="B54" s="186"/>
      <c r="C54" s="186"/>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c r="AJ54" s="186"/>
      <c r="AK54" s="186"/>
      <c r="AL54" s="186"/>
    </row>
    <row r="55" spans="1:38" x14ac:dyDescent="0.2">
      <c r="A55" s="186"/>
      <c r="B55" s="186"/>
      <c r="C55" s="186"/>
      <c r="D55" s="186"/>
      <c r="E55" s="186"/>
      <c r="F55" s="186"/>
      <c r="G55" s="186"/>
      <c r="H55" s="186"/>
      <c r="I55" s="186"/>
      <c r="J55" s="186"/>
      <c r="K55" s="186"/>
      <c r="L55" s="186"/>
      <c r="M55" s="186"/>
      <c r="N55" s="186"/>
      <c r="O55" s="186"/>
      <c r="P55" s="186"/>
      <c r="Q55" s="186"/>
      <c r="R55" s="186"/>
      <c r="S55" s="186"/>
      <c r="T55" s="186"/>
      <c r="U55" s="186"/>
      <c r="V55" s="186"/>
      <c r="W55" s="186"/>
      <c r="X55" s="186"/>
      <c r="Y55" s="186"/>
      <c r="Z55" s="186"/>
      <c r="AA55" s="186"/>
      <c r="AB55" s="186"/>
      <c r="AC55" s="186"/>
      <c r="AD55" s="186"/>
      <c r="AE55" s="186"/>
      <c r="AF55" s="186"/>
      <c r="AG55" s="186"/>
      <c r="AH55" s="186"/>
      <c r="AI55" s="186"/>
      <c r="AJ55" s="186"/>
      <c r="AK55" s="186"/>
      <c r="AL55" s="186"/>
    </row>
    <row r="56" spans="1:38" x14ac:dyDescent="0.2">
      <c r="A56" s="186"/>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86"/>
      <c r="AF56" s="186"/>
      <c r="AG56" s="186"/>
      <c r="AH56" s="186"/>
      <c r="AI56" s="186"/>
      <c r="AJ56" s="186"/>
      <c r="AK56" s="186"/>
      <c r="AL56" s="186"/>
    </row>
    <row r="57" spans="1:38"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86"/>
      <c r="AF57" s="186"/>
      <c r="AG57" s="186"/>
      <c r="AH57" s="186"/>
      <c r="AI57" s="186"/>
      <c r="AJ57" s="186"/>
      <c r="AK57" s="186"/>
      <c r="AL57" s="186"/>
    </row>
    <row r="58" spans="1:38"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86"/>
      <c r="AF58" s="186"/>
      <c r="AG58" s="186"/>
      <c r="AH58" s="186"/>
      <c r="AI58" s="186"/>
      <c r="AJ58" s="186"/>
      <c r="AK58" s="186"/>
      <c r="AL58" s="186"/>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9" zoomScale="80" zoomScaleNormal="80" workbookViewId="0">
      <selection activeCell="AG42" sqref="AG42:BE51"/>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71" t="s">
        <v>108</v>
      </c>
      <c r="B1" s="71" t="s">
        <v>132</v>
      </c>
    </row>
    <row r="2" spans="1:57" ht="90" x14ac:dyDescent="0.25">
      <c r="A2" s="72" t="s">
        <v>107</v>
      </c>
      <c r="B2" s="72" t="s">
        <v>133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03" t="s">
        <v>5</v>
      </c>
      <c r="E4" s="204"/>
      <c r="G4" s="205" t="s">
        <v>6</v>
      </c>
      <c r="H4" s="206"/>
      <c r="I4" s="206"/>
      <c r="J4" s="206"/>
      <c r="K4" s="206"/>
      <c r="L4" s="206"/>
      <c r="M4" s="206"/>
      <c r="N4" s="206"/>
      <c r="O4" s="206"/>
      <c r="P4" s="206"/>
      <c r="Q4" s="206"/>
      <c r="R4" s="206"/>
      <c r="T4" s="205" t="s">
        <v>7</v>
      </c>
      <c r="U4" s="206"/>
      <c r="V4" s="206"/>
      <c r="W4" s="206"/>
      <c r="X4" s="206"/>
      <c r="Y4" s="206"/>
      <c r="Z4" s="206"/>
      <c r="AA4" s="206"/>
      <c r="AB4" s="206"/>
      <c r="AC4" s="206"/>
      <c r="AD4" s="206"/>
      <c r="AE4" s="206"/>
      <c r="AF4" s="4"/>
      <c r="AG4" s="205" t="s">
        <v>34</v>
      </c>
      <c r="AH4" s="206"/>
      <c r="AI4" s="206"/>
      <c r="AJ4" s="206"/>
      <c r="AK4" s="206"/>
      <c r="AL4" s="206"/>
      <c r="AM4" s="206"/>
      <c r="AN4" s="206"/>
      <c r="AO4" s="206"/>
      <c r="AP4" s="206"/>
      <c r="AQ4" s="206"/>
      <c r="AR4" s="206"/>
      <c r="AT4" s="205" t="s">
        <v>35</v>
      </c>
      <c r="AU4" s="206"/>
      <c r="AV4" s="206"/>
      <c r="AW4" s="206"/>
      <c r="AX4" s="206"/>
      <c r="AY4" s="206"/>
      <c r="AZ4" s="206"/>
      <c r="BA4" s="206"/>
      <c r="BB4" s="206"/>
      <c r="BC4" s="206"/>
      <c r="BD4" s="206"/>
      <c r="BE4" s="206"/>
    </row>
    <row r="5" spans="1:57" x14ac:dyDescent="0.2">
      <c r="A5" s="32"/>
      <c r="B5" s="32"/>
      <c r="C5" s="3"/>
      <c r="D5" s="207" t="s">
        <v>8</v>
      </c>
      <c r="E5" s="209" t="s">
        <v>9</v>
      </c>
      <c r="F5" s="5"/>
      <c r="G5" s="211" t="s">
        <v>0</v>
      </c>
      <c r="H5" s="213" t="s">
        <v>1</v>
      </c>
      <c r="I5" s="213" t="s">
        <v>10</v>
      </c>
      <c r="J5" s="213" t="s">
        <v>2</v>
      </c>
      <c r="K5" s="213" t="s">
        <v>11</v>
      </c>
      <c r="L5" s="215" t="s">
        <v>12</v>
      </c>
      <c r="M5" s="5"/>
      <c r="N5" s="211" t="s">
        <v>3</v>
      </c>
      <c r="O5" s="213" t="s">
        <v>4</v>
      </c>
      <c r="P5" s="215" t="s">
        <v>13</v>
      </c>
      <c r="Q5" s="2"/>
      <c r="R5" s="217" t="s">
        <v>14</v>
      </c>
      <c r="S5" s="2"/>
      <c r="T5" s="211" t="s">
        <v>0</v>
      </c>
      <c r="U5" s="213" t="s">
        <v>1</v>
      </c>
      <c r="V5" s="213" t="s">
        <v>10</v>
      </c>
      <c r="W5" s="213" t="s">
        <v>2</v>
      </c>
      <c r="X5" s="213" t="s">
        <v>11</v>
      </c>
      <c r="Y5" s="215" t="s">
        <v>12</v>
      </c>
      <c r="Z5" s="2"/>
      <c r="AA5" s="211" t="s">
        <v>3</v>
      </c>
      <c r="AB5" s="213" t="s">
        <v>4</v>
      </c>
      <c r="AC5" s="215" t="s">
        <v>13</v>
      </c>
      <c r="AD5" s="1"/>
      <c r="AE5" s="219" t="s">
        <v>14</v>
      </c>
      <c r="AF5" s="38"/>
      <c r="AG5" s="211" t="s">
        <v>0</v>
      </c>
      <c r="AH5" s="213" t="s">
        <v>1</v>
      </c>
      <c r="AI5" s="213" t="s">
        <v>10</v>
      </c>
      <c r="AJ5" s="213" t="s">
        <v>2</v>
      </c>
      <c r="AK5" s="213" t="s">
        <v>11</v>
      </c>
      <c r="AL5" s="215" t="s">
        <v>12</v>
      </c>
      <c r="AM5" s="5"/>
      <c r="AN5" s="211" t="s">
        <v>3</v>
      </c>
      <c r="AO5" s="213" t="s">
        <v>4</v>
      </c>
      <c r="AP5" s="215" t="s">
        <v>13</v>
      </c>
      <c r="AQ5" s="2"/>
      <c r="AR5" s="217" t="s">
        <v>14</v>
      </c>
      <c r="AS5" s="2"/>
      <c r="AT5" s="211" t="s">
        <v>0</v>
      </c>
      <c r="AU5" s="213" t="s">
        <v>1</v>
      </c>
      <c r="AV5" s="213" t="s">
        <v>10</v>
      </c>
      <c r="AW5" s="213" t="s">
        <v>2</v>
      </c>
      <c r="AX5" s="213" t="s">
        <v>11</v>
      </c>
      <c r="AY5" s="215" t="s">
        <v>12</v>
      </c>
      <c r="AZ5" s="2"/>
      <c r="BA5" s="211" t="s">
        <v>3</v>
      </c>
      <c r="BB5" s="213" t="s">
        <v>4</v>
      </c>
      <c r="BC5" s="215" t="s">
        <v>13</v>
      </c>
      <c r="BD5" s="1"/>
      <c r="BE5" s="219" t="s">
        <v>14</v>
      </c>
    </row>
    <row r="6" spans="1:57" x14ac:dyDescent="0.2">
      <c r="A6" s="32"/>
      <c r="B6" s="32"/>
      <c r="C6" s="3"/>
      <c r="D6" s="208"/>
      <c r="E6" s="210"/>
      <c r="F6" s="5"/>
      <c r="G6" s="212"/>
      <c r="H6" s="214"/>
      <c r="I6" s="214"/>
      <c r="J6" s="214"/>
      <c r="K6" s="214"/>
      <c r="L6" s="216"/>
      <c r="M6" s="5"/>
      <c r="N6" s="212"/>
      <c r="O6" s="214"/>
      <c r="P6" s="216"/>
      <c r="Q6" s="2"/>
      <c r="R6" s="218"/>
      <c r="S6" s="2"/>
      <c r="T6" s="212"/>
      <c r="U6" s="214"/>
      <c r="V6" s="214"/>
      <c r="W6" s="214"/>
      <c r="X6" s="214"/>
      <c r="Y6" s="216"/>
      <c r="Z6" s="2"/>
      <c r="AA6" s="212"/>
      <c r="AB6" s="214"/>
      <c r="AC6" s="216"/>
      <c r="AD6" s="1"/>
      <c r="AE6" s="220"/>
      <c r="AF6" s="39"/>
      <c r="AG6" s="212"/>
      <c r="AH6" s="214"/>
      <c r="AI6" s="214"/>
      <c r="AJ6" s="214"/>
      <c r="AK6" s="214"/>
      <c r="AL6" s="216"/>
      <c r="AM6" s="5"/>
      <c r="AN6" s="212"/>
      <c r="AO6" s="214"/>
      <c r="AP6" s="216"/>
      <c r="AQ6" s="2"/>
      <c r="AR6" s="218"/>
      <c r="AS6" s="2"/>
      <c r="AT6" s="212"/>
      <c r="AU6" s="214"/>
      <c r="AV6" s="214"/>
      <c r="AW6" s="214"/>
      <c r="AX6" s="214"/>
      <c r="AY6" s="216"/>
      <c r="AZ6" s="2"/>
      <c r="BA6" s="212"/>
      <c r="BB6" s="214"/>
      <c r="BC6" s="216"/>
      <c r="BD6" s="1"/>
      <c r="BE6" s="220"/>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43.464643851005299</v>
      </c>
      <c r="H8" s="147">
        <v>56.274359073050803</v>
      </c>
      <c r="I8" s="147">
        <v>61.344497984496698</v>
      </c>
      <c r="J8" s="147">
        <v>60.544864507327503</v>
      </c>
      <c r="K8" s="147">
        <v>55.706837870763302</v>
      </c>
      <c r="L8" s="148">
        <v>55.467209444871003</v>
      </c>
      <c r="M8" s="149"/>
      <c r="N8" s="150">
        <v>58.712371647376401</v>
      </c>
      <c r="O8" s="151">
        <v>59.483928694507</v>
      </c>
      <c r="P8" s="152">
        <v>59.098231605238801</v>
      </c>
      <c r="Q8" s="149"/>
      <c r="R8" s="153">
        <v>56.504879392799701</v>
      </c>
      <c r="S8" s="67"/>
      <c r="T8" s="29">
        <v>1.4302400184530499</v>
      </c>
      <c r="U8" s="147">
        <v>4.0926487818629402</v>
      </c>
      <c r="V8" s="147">
        <v>4.7374345509036004</v>
      </c>
      <c r="W8" s="147">
        <v>3.8828808352748201</v>
      </c>
      <c r="X8" s="147">
        <v>2.28577644121293</v>
      </c>
      <c r="Y8" s="148">
        <v>3.3958290399047302</v>
      </c>
      <c r="Z8" s="149"/>
      <c r="AA8" s="150">
        <v>0.37794992873148298</v>
      </c>
      <c r="AB8" s="151">
        <v>-1.01379763755358</v>
      </c>
      <c r="AC8" s="152">
        <v>-0.32719221697694001</v>
      </c>
      <c r="AD8" s="149"/>
      <c r="AE8" s="153">
        <v>2.2537699450835298</v>
      </c>
      <c r="AF8" s="29"/>
      <c r="AG8" s="29">
        <v>43.774697157048898</v>
      </c>
      <c r="AH8" s="147">
        <v>51.295665188998001</v>
      </c>
      <c r="AI8" s="147">
        <v>56.521341491664501</v>
      </c>
      <c r="AJ8" s="147">
        <v>56.971387276206997</v>
      </c>
      <c r="AK8" s="147">
        <v>53.874386612138899</v>
      </c>
      <c r="AL8" s="148">
        <v>52.487430446292599</v>
      </c>
      <c r="AM8" s="149"/>
      <c r="AN8" s="150">
        <v>56.886030806353297</v>
      </c>
      <c r="AO8" s="151">
        <v>58.3675789985653</v>
      </c>
      <c r="AP8" s="152">
        <v>57.626841428279903</v>
      </c>
      <c r="AQ8" s="149"/>
      <c r="AR8" s="153">
        <v>53.9559676954742</v>
      </c>
      <c r="AS8" s="67"/>
      <c r="AT8" s="29">
        <v>-6.2813840124027298E-2</v>
      </c>
      <c r="AU8" s="147">
        <v>-1.5220845842628199</v>
      </c>
      <c r="AV8" s="147">
        <v>-0.79343320174110499</v>
      </c>
      <c r="AW8" s="147">
        <v>-0.78956080315919097</v>
      </c>
      <c r="AX8" s="147">
        <v>-0.20264593571532799</v>
      </c>
      <c r="AY8" s="148">
        <v>-0.69454704030748404</v>
      </c>
      <c r="AZ8" s="149"/>
      <c r="BA8" s="150">
        <v>2.52596689978133E-2</v>
      </c>
      <c r="BB8" s="151">
        <v>-0.77519664513013098</v>
      </c>
      <c r="BC8" s="152">
        <v>-0.381668580231044</v>
      </c>
      <c r="BD8" s="149"/>
      <c r="BE8" s="153">
        <v>-0.59934419677356499</v>
      </c>
    </row>
    <row r="9" spans="1:57" x14ac:dyDescent="0.2">
      <c r="A9" s="20" t="s">
        <v>18</v>
      </c>
      <c r="B9" s="3" t="str">
        <f>TRIM(A9)</f>
        <v>Virginia</v>
      </c>
      <c r="C9" s="10"/>
      <c r="D9" s="24" t="s">
        <v>16</v>
      </c>
      <c r="E9" s="27" t="s">
        <v>17</v>
      </c>
      <c r="F9" s="3"/>
      <c r="G9" s="30">
        <v>39.0905882134386</v>
      </c>
      <c r="H9" s="149">
        <v>53.679817201171502</v>
      </c>
      <c r="I9" s="149">
        <v>58.872121320956801</v>
      </c>
      <c r="J9" s="149">
        <v>58.831251664200003</v>
      </c>
      <c r="K9" s="149">
        <v>52.649406461121103</v>
      </c>
      <c r="L9" s="154">
        <v>52.624636972177598</v>
      </c>
      <c r="M9" s="149"/>
      <c r="N9" s="155">
        <v>51.5502603892525</v>
      </c>
      <c r="O9" s="156">
        <v>51.696058412226897</v>
      </c>
      <c r="P9" s="157">
        <v>51.623186701289598</v>
      </c>
      <c r="Q9" s="149"/>
      <c r="R9" s="158">
        <v>52.338431763823401</v>
      </c>
      <c r="S9" s="67"/>
      <c r="T9" s="30">
        <v>7.9855260649414603E-2</v>
      </c>
      <c r="U9" s="149">
        <v>3.2125064443874498</v>
      </c>
      <c r="V9" s="149">
        <v>3.7341483971842502</v>
      </c>
      <c r="W9" s="149">
        <v>4.3496186879574701</v>
      </c>
      <c r="X9" s="149">
        <v>3.41580739739863</v>
      </c>
      <c r="Y9" s="154">
        <v>3.1407831724788999</v>
      </c>
      <c r="Z9" s="149"/>
      <c r="AA9" s="155">
        <v>0.69740309182234705</v>
      </c>
      <c r="AB9" s="156">
        <v>-1.4674712051682901</v>
      </c>
      <c r="AC9" s="157">
        <v>-0.39827171889748297</v>
      </c>
      <c r="AD9" s="149"/>
      <c r="AE9" s="158">
        <v>2.1181409817760501</v>
      </c>
      <c r="AF9" s="30"/>
      <c r="AG9" s="30">
        <v>42.999145463214603</v>
      </c>
      <c r="AH9" s="149">
        <v>50.922342421559001</v>
      </c>
      <c r="AI9" s="149">
        <v>54.549282539603901</v>
      </c>
      <c r="AJ9" s="149">
        <v>54.456087770276397</v>
      </c>
      <c r="AK9" s="149">
        <v>50.158756205889198</v>
      </c>
      <c r="AL9" s="154">
        <v>50.617111559366499</v>
      </c>
      <c r="AM9" s="149"/>
      <c r="AN9" s="155">
        <v>51.122050900984497</v>
      </c>
      <c r="AO9" s="156">
        <v>52.016388038032296</v>
      </c>
      <c r="AP9" s="157">
        <v>51.569261346969597</v>
      </c>
      <c r="AQ9" s="149"/>
      <c r="AR9" s="158">
        <v>50.889172253986501</v>
      </c>
      <c r="AS9" s="67"/>
      <c r="AT9" s="30">
        <v>8.9134191666166807</v>
      </c>
      <c r="AU9" s="149">
        <v>0.89961486376494004</v>
      </c>
      <c r="AV9" s="149">
        <v>-1.2012027089200901</v>
      </c>
      <c r="AW9" s="149">
        <v>-2.3626410183244602</v>
      </c>
      <c r="AX9" s="149">
        <v>-0.13544675907367701</v>
      </c>
      <c r="AY9" s="154">
        <v>0.76604570669316996</v>
      </c>
      <c r="AZ9" s="149"/>
      <c r="BA9" s="155">
        <v>2.0675484723309698</v>
      </c>
      <c r="BB9" s="156">
        <v>-0.29727588415870698</v>
      </c>
      <c r="BC9" s="157">
        <v>0.86110936114271897</v>
      </c>
      <c r="BD9" s="149"/>
      <c r="BE9" s="158">
        <v>0.79359915523800095</v>
      </c>
    </row>
    <row r="10" spans="1:57" x14ac:dyDescent="0.2">
      <c r="A10" s="21" t="s">
        <v>19</v>
      </c>
      <c r="B10" s="3" t="str">
        <f t="shared" ref="B10:B45" si="0">TRIM(A10)</f>
        <v>Norfolk/Virginia Beach, VA</v>
      </c>
      <c r="C10" s="3"/>
      <c r="D10" s="24" t="s">
        <v>16</v>
      </c>
      <c r="E10" s="27" t="s">
        <v>17</v>
      </c>
      <c r="F10" s="3"/>
      <c r="G10" s="30">
        <v>37.204461348684198</v>
      </c>
      <c r="H10" s="149">
        <v>46.199115953947299</v>
      </c>
      <c r="I10" s="149">
        <v>48.9052220394736</v>
      </c>
      <c r="J10" s="149">
        <v>49.581106085526301</v>
      </c>
      <c r="K10" s="149">
        <v>48.388671875</v>
      </c>
      <c r="L10" s="154">
        <v>46.055715460526301</v>
      </c>
      <c r="M10" s="149"/>
      <c r="N10" s="155">
        <v>51.547080592105203</v>
      </c>
      <c r="O10" s="156">
        <v>53.367942227133703</v>
      </c>
      <c r="P10" s="157">
        <v>52.457499710882303</v>
      </c>
      <c r="Q10" s="149"/>
      <c r="R10" s="158">
        <v>47.884779887144198</v>
      </c>
      <c r="S10" s="67"/>
      <c r="T10" s="30">
        <v>-0.33075908394769599</v>
      </c>
      <c r="U10" s="149">
        <v>5.1792538731632902</v>
      </c>
      <c r="V10" s="149">
        <v>5.4086668974828296</v>
      </c>
      <c r="W10" s="149">
        <v>4.2765261556487397</v>
      </c>
      <c r="X10" s="149">
        <v>2.2016684665134698</v>
      </c>
      <c r="Y10" s="154">
        <v>3.4765015734813201</v>
      </c>
      <c r="Z10" s="149"/>
      <c r="AA10" s="155">
        <v>-5.0408500596762904</v>
      </c>
      <c r="AB10" s="156">
        <v>-5.6028618048245598</v>
      </c>
      <c r="AC10" s="157">
        <v>-5.3275878015449196</v>
      </c>
      <c r="AD10" s="149"/>
      <c r="AE10" s="158">
        <v>0.54972765353483499</v>
      </c>
      <c r="AF10" s="30"/>
      <c r="AG10" s="30">
        <v>37.190507394415903</v>
      </c>
      <c r="AH10" s="149">
        <v>41.517300749078103</v>
      </c>
      <c r="AI10" s="149">
        <v>45.430541011095102</v>
      </c>
      <c r="AJ10" s="149">
        <v>45.847494105478198</v>
      </c>
      <c r="AK10" s="149">
        <v>46.144308172666101</v>
      </c>
      <c r="AL10" s="154">
        <v>43.2259805338729</v>
      </c>
      <c r="AM10" s="149"/>
      <c r="AN10" s="155">
        <v>51.521653935356198</v>
      </c>
      <c r="AO10" s="156">
        <v>52.3661758281294</v>
      </c>
      <c r="AP10" s="157">
        <v>51.943913525320802</v>
      </c>
      <c r="AQ10" s="149"/>
      <c r="AR10" s="158">
        <v>45.7167899557627</v>
      </c>
      <c r="AS10" s="67"/>
      <c r="AT10" s="30">
        <v>-0.285350335545206</v>
      </c>
      <c r="AU10" s="149">
        <v>-2.5634399500815102</v>
      </c>
      <c r="AV10" s="149">
        <v>-1.53653885956451</v>
      </c>
      <c r="AW10" s="149">
        <v>-3.8942599604780002</v>
      </c>
      <c r="AX10" s="149">
        <v>-2.91070558559634</v>
      </c>
      <c r="AY10" s="154">
        <v>-2.3269523739726901</v>
      </c>
      <c r="AZ10" s="149"/>
      <c r="BA10" s="155">
        <v>-3.2674545412507099</v>
      </c>
      <c r="BB10" s="156">
        <v>-5.8085124087455604</v>
      </c>
      <c r="BC10" s="157">
        <v>-4.5652211686348396</v>
      </c>
      <c r="BD10" s="149"/>
      <c r="BE10" s="158">
        <v>-3.0650478028229799</v>
      </c>
    </row>
    <row r="11" spans="1:57" x14ac:dyDescent="0.2">
      <c r="A11" s="21" t="s">
        <v>20</v>
      </c>
      <c r="B11" s="2" t="s">
        <v>71</v>
      </c>
      <c r="C11" s="3"/>
      <c r="D11" s="24" t="s">
        <v>16</v>
      </c>
      <c r="E11" s="27" t="s">
        <v>17</v>
      </c>
      <c r="F11" s="3"/>
      <c r="G11" s="30">
        <v>44.023525341636301</v>
      </c>
      <c r="H11" s="149">
        <v>62.385400449749099</v>
      </c>
      <c r="I11" s="149">
        <v>67.458052240096805</v>
      </c>
      <c r="J11" s="149">
        <v>66.722885313959495</v>
      </c>
      <c r="K11" s="149">
        <v>57.710603701781601</v>
      </c>
      <c r="L11" s="154">
        <v>59.660093409444698</v>
      </c>
      <c r="M11" s="149"/>
      <c r="N11" s="155">
        <v>59.807991696938203</v>
      </c>
      <c r="O11" s="156">
        <v>61.632935478290896</v>
      </c>
      <c r="P11" s="157">
        <v>60.720463587614503</v>
      </c>
      <c r="Q11" s="149"/>
      <c r="R11" s="158">
        <v>59.963056317493198</v>
      </c>
      <c r="S11" s="67"/>
      <c r="T11" s="30">
        <v>4.07489883217709</v>
      </c>
      <c r="U11" s="149">
        <v>8.7886412604701505</v>
      </c>
      <c r="V11" s="149">
        <v>6.9674358521091699</v>
      </c>
      <c r="W11" s="149">
        <v>6.81533226260016</v>
      </c>
      <c r="X11" s="149">
        <v>7.0324589578879797</v>
      </c>
      <c r="Y11" s="154">
        <v>6.8817614227146802</v>
      </c>
      <c r="Z11" s="149"/>
      <c r="AA11" s="155">
        <v>1.8148574975120999</v>
      </c>
      <c r="AB11" s="156">
        <v>-1.5287372675623401</v>
      </c>
      <c r="AC11" s="157">
        <v>9.0041476756312494E-2</v>
      </c>
      <c r="AD11" s="149"/>
      <c r="AE11" s="158">
        <v>4.8238239623382704</v>
      </c>
      <c r="AF11" s="30"/>
      <c r="AG11" s="30">
        <v>46.1079398028022</v>
      </c>
      <c r="AH11" s="149">
        <v>55.086706452170901</v>
      </c>
      <c r="AI11" s="149">
        <v>62.370264660093397</v>
      </c>
      <c r="AJ11" s="149">
        <v>61.050207576543798</v>
      </c>
      <c r="AK11" s="149">
        <v>53.383930115896902</v>
      </c>
      <c r="AL11" s="154">
        <v>55.599809721501401</v>
      </c>
      <c r="AM11" s="149"/>
      <c r="AN11" s="155">
        <v>55.864037363777797</v>
      </c>
      <c r="AO11" s="156">
        <v>56.443521882027298</v>
      </c>
      <c r="AP11" s="157">
        <v>56.153779622902597</v>
      </c>
      <c r="AQ11" s="149"/>
      <c r="AR11" s="158">
        <v>55.758086836187502</v>
      </c>
      <c r="AS11" s="67"/>
      <c r="AT11" s="30">
        <v>-0.24429040698087401</v>
      </c>
      <c r="AU11" s="149">
        <v>-2.0304380204926402</v>
      </c>
      <c r="AV11" s="149">
        <v>0.111958032723446</v>
      </c>
      <c r="AW11" s="149">
        <v>-1.2816327363408999</v>
      </c>
      <c r="AX11" s="149">
        <v>-7.3876522816939905E-2</v>
      </c>
      <c r="AY11" s="154">
        <v>-0.72028403748613401</v>
      </c>
      <c r="AZ11" s="149"/>
      <c r="BA11" s="155">
        <v>2.55170222383998</v>
      </c>
      <c r="BB11" s="156">
        <v>-4.72872411128193</v>
      </c>
      <c r="BC11" s="157">
        <v>-1.2412345083129701</v>
      </c>
      <c r="BD11" s="149"/>
      <c r="BE11" s="158">
        <v>-0.870745648244035</v>
      </c>
    </row>
    <row r="12" spans="1:57" x14ac:dyDescent="0.2">
      <c r="A12" s="21" t="s">
        <v>21</v>
      </c>
      <c r="B12" s="3" t="str">
        <f t="shared" si="0"/>
        <v>Virginia Area</v>
      </c>
      <c r="C12" s="3"/>
      <c r="D12" s="24" t="s">
        <v>16</v>
      </c>
      <c r="E12" s="27" t="s">
        <v>17</v>
      </c>
      <c r="F12" s="3"/>
      <c r="G12" s="30">
        <v>31.822626492325099</v>
      </c>
      <c r="H12" s="149">
        <v>44.545764638999401</v>
      </c>
      <c r="I12" s="149">
        <v>48.088686753837401</v>
      </c>
      <c r="J12" s="149">
        <v>48.432063672541197</v>
      </c>
      <c r="K12" s="149">
        <v>45.578169414439998</v>
      </c>
      <c r="L12" s="154">
        <v>43.693462194428598</v>
      </c>
      <c r="M12" s="149"/>
      <c r="N12" s="155">
        <v>47.433769187038003</v>
      </c>
      <c r="O12" s="156">
        <v>46.479352336893598</v>
      </c>
      <c r="P12" s="157">
        <v>46.955899718412198</v>
      </c>
      <c r="Q12" s="149"/>
      <c r="R12" s="158">
        <v>44.626510406011398</v>
      </c>
      <c r="S12" s="67"/>
      <c r="T12" s="30">
        <v>-4.2037341148690004</v>
      </c>
      <c r="U12" s="149">
        <v>-5.30975128136006</v>
      </c>
      <c r="V12" s="149">
        <v>-5.3255340863168401</v>
      </c>
      <c r="W12" s="149">
        <v>-3.1269578210539501</v>
      </c>
      <c r="X12" s="149">
        <v>-1.8122064071684401</v>
      </c>
      <c r="Y12" s="154">
        <v>-3.9589366281702301</v>
      </c>
      <c r="Z12" s="149"/>
      <c r="AA12" s="155">
        <v>2.8826497162318598</v>
      </c>
      <c r="AB12" s="156">
        <v>2.7316615436494298</v>
      </c>
      <c r="AC12" s="157">
        <v>2.80642012117102</v>
      </c>
      <c r="AD12" s="149"/>
      <c r="AE12" s="158">
        <v>-2.0186155576580398</v>
      </c>
      <c r="AF12" s="30"/>
      <c r="AG12" s="30">
        <v>36.236498010232999</v>
      </c>
      <c r="AH12" s="149">
        <v>43.743604320636699</v>
      </c>
      <c r="AI12" s="149">
        <v>47.100056850483199</v>
      </c>
      <c r="AJ12" s="149">
        <v>47.516770892552501</v>
      </c>
      <c r="AK12" s="149">
        <v>44.033541785105101</v>
      </c>
      <c r="AL12" s="154">
        <v>43.726094371802098</v>
      </c>
      <c r="AM12" s="149"/>
      <c r="AN12" s="155">
        <v>46.090392268334199</v>
      </c>
      <c r="AO12" s="156">
        <v>45.646566906409397</v>
      </c>
      <c r="AP12" s="157">
        <v>45.868402657407003</v>
      </c>
      <c r="AQ12" s="149"/>
      <c r="AR12" s="158">
        <v>44.338334056074999</v>
      </c>
      <c r="AS12" s="67"/>
      <c r="AT12" s="30">
        <v>6.2736786271134202</v>
      </c>
      <c r="AU12" s="149">
        <v>-3.29283833982015</v>
      </c>
      <c r="AV12" s="149">
        <v>-0.47998682320694902</v>
      </c>
      <c r="AW12" s="149">
        <v>-2.2983531485753801</v>
      </c>
      <c r="AX12" s="149">
        <v>-1.18174886116578</v>
      </c>
      <c r="AY12" s="154">
        <v>-0.55586893724035802</v>
      </c>
      <c r="AZ12" s="149"/>
      <c r="BA12" s="155">
        <v>1.8157539512760901</v>
      </c>
      <c r="BB12" s="156">
        <v>-1.61130457678671</v>
      </c>
      <c r="BC12" s="157">
        <v>8.1013339823698002E-2</v>
      </c>
      <c r="BD12" s="149"/>
      <c r="BE12" s="158">
        <v>-0.36841667739480699</v>
      </c>
    </row>
    <row r="13" spans="1:57" x14ac:dyDescent="0.2">
      <c r="A13" s="34" t="s">
        <v>22</v>
      </c>
      <c r="B13" s="2" t="s">
        <v>87</v>
      </c>
      <c r="C13" s="3"/>
      <c r="D13" s="24" t="s">
        <v>16</v>
      </c>
      <c r="E13" s="27" t="s">
        <v>17</v>
      </c>
      <c r="F13" s="3"/>
      <c r="G13" s="30">
        <v>41.516194758659402</v>
      </c>
      <c r="H13" s="149">
        <v>58.862326986580399</v>
      </c>
      <c r="I13" s="149">
        <v>67.506850277523995</v>
      </c>
      <c r="J13" s="149">
        <v>68.252476638797106</v>
      </c>
      <c r="K13" s="149">
        <v>57.653867772078897</v>
      </c>
      <c r="L13" s="154">
        <v>58.758343286728</v>
      </c>
      <c r="M13" s="149"/>
      <c r="N13" s="155">
        <v>51.348099487107397</v>
      </c>
      <c r="O13" s="156">
        <v>52.4836647228272</v>
      </c>
      <c r="P13" s="157">
        <v>51.915882104967302</v>
      </c>
      <c r="Q13" s="149"/>
      <c r="R13" s="158">
        <v>56.803354377653498</v>
      </c>
      <c r="S13" s="67"/>
      <c r="T13" s="30">
        <v>-4.9230989251703798</v>
      </c>
      <c r="U13" s="149">
        <v>-0.83870219854013095</v>
      </c>
      <c r="V13" s="149">
        <v>-0.19921368735118999</v>
      </c>
      <c r="W13" s="149">
        <v>4.5926711343817699</v>
      </c>
      <c r="X13" s="149">
        <v>3.62022364208952</v>
      </c>
      <c r="Y13" s="154">
        <v>0.7636389761215</v>
      </c>
      <c r="Z13" s="149"/>
      <c r="AA13" s="155">
        <v>0.21821192862715</v>
      </c>
      <c r="AB13" s="156">
        <v>0.87484889874066996</v>
      </c>
      <c r="AC13" s="157">
        <v>0.54904911658227895</v>
      </c>
      <c r="AD13" s="149"/>
      <c r="AE13" s="158">
        <v>0.70575092866955103</v>
      </c>
      <c r="AF13" s="30"/>
      <c r="AG13" s="30">
        <v>51.806109947437001</v>
      </c>
      <c r="AH13" s="149">
        <v>60.217277705322601</v>
      </c>
      <c r="AI13" s="149">
        <v>60.051069921440998</v>
      </c>
      <c r="AJ13" s="149">
        <v>59.7511494025741</v>
      </c>
      <c r="AK13" s="149">
        <v>53.665134129901098</v>
      </c>
      <c r="AL13" s="154">
        <v>57.098148221335101</v>
      </c>
      <c r="AM13" s="149"/>
      <c r="AN13" s="155">
        <v>52.241384988637698</v>
      </c>
      <c r="AO13" s="156">
        <v>56.246830092983899</v>
      </c>
      <c r="AP13" s="157">
        <v>54.244107540810802</v>
      </c>
      <c r="AQ13" s="149"/>
      <c r="AR13" s="158">
        <v>56.2827067480506</v>
      </c>
      <c r="AS13" s="67"/>
      <c r="AT13" s="30">
        <v>21.549640447153799</v>
      </c>
      <c r="AU13" s="149">
        <v>9.6618715675594302</v>
      </c>
      <c r="AV13" s="149">
        <v>-5.4171697492400197</v>
      </c>
      <c r="AW13" s="149">
        <v>-5.5049939130634797</v>
      </c>
      <c r="AX13" s="149">
        <v>-2.09699899088436</v>
      </c>
      <c r="AY13" s="154">
        <v>2.3005871539361</v>
      </c>
      <c r="AZ13" s="149"/>
      <c r="BA13" s="155">
        <v>1.09249098511752</v>
      </c>
      <c r="BB13" s="156">
        <v>5.0343567379926597</v>
      </c>
      <c r="BC13" s="157">
        <v>3.0985254554543</v>
      </c>
      <c r="BD13" s="149"/>
      <c r="BE13" s="158">
        <v>2.5188783271656101</v>
      </c>
    </row>
    <row r="14" spans="1:57" x14ac:dyDescent="0.2">
      <c r="A14" s="21" t="s">
        <v>23</v>
      </c>
      <c r="B14" s="3" t="str">
        <f t="shared" si="0"/>
        <v>Arlington, VA</v>
      </c>
      <c r="C14" s="3"/>
      <c r="D14" s="24" t="s">
        <v>16</v>
      </c>
      <c r="E14" s="27" t="s">
        <v>17</v>
      </c>
      <c r="F14" s="3"/>
      <c r="G14" s="30">
        <v>43.649635036496299</v>
      </c>
      <c r="H14" s="149">
        <v>71.470281543274197</v>
      </c>
      <c r="I14" s="149">
        <v>84.4525547445255</v>
      </c>
      <c r="J14" s="149">
        <v>85.808133472367004</v>
      </c>
      <c r="K14" s="149">
        <v>69.499478623566205</v>
      </c>
      <c r="L14" s="154">
        <v>70.976016684045803</v>
      </c>
      <c r="M14" s="149"/>
      <c r="N14" s="155">
        <v>55.985401459854003</v>
      </c>
      <c r="O14" s="156">
        <v>48.644421272158397</v>
      </c>
      <c r="P14" s="157">
        <v>52.3149113660062</v>
      </c>
      <c r="Q14" s="149"/>
      <c r="R14" s="158">
        <v>65.644272307463098</v>
      </c>
      <c r="S14" s="67"/>
      <c r="T14" s="30">
        <v>-3.9390865636415402</v>
      </c>
      <c r="U14" s="149">
        <v>8.2497216311007904</v>
      </c>
      <c r="V14" s="149">
        <v>11.971841393151999</v>
      </c>
      <c r="W14" s="149">
        <v>16.739532511816499</v>
      </c>
      <c r="X14" s="149">
        <v>13.8011398580171</v>
      </c>
      <c r="Y14" s="154">
        <v>10.395999759560301</v>
      </c>
      <c r="Z14" s="149"/>
      <c r="AA14" s="155">
        <v>10.4663092322689</v>
      </c>
      <c r="AB14" s="156">
        <v>-1.1196034039932501</v>
      </c>
      <c r="AC14" s="157">
        <v>4.7595291238290498</v>
      </c>
      <c r="AD14" s="149"/>
      <c r="AE14" s="158">
        <v>9.05989838445314</v>
      </c>
      <c r="AF14" s="30"/>
      <c r="AG14" s="30">
        <v>53.912930135557801</v>
      </c>
      <c r="AH14" s="149">
        <v>69.296141814389898</v>
      </c>
      <c r="AI14" s="149">
        <v>70.065172054223098</v>
      </c>
      <c r="AJ14" s="149">
        <v>69.721063607924904</v>
      </c>
      <c r="AK14" s="149">
        <v>62.526068821689201</v>
      </c>
      <c r="AL14" s="154">
        <v>65.104275286757002</v>
      </c>
      <c r="AM14" s="149"/>
      <c r="AN14" s="155">
        <v>55.969760166840402</v>
      </c>
      <c r="AO14" s="156">
        <v>56.259124087591204</v>
      </c>
      <c r="AP14" s="157">
        <v>56.114442127215803</v>
      </c>
      <c r="AQ14" s="149"/>
      <c r="AR14" s="158">
        <v>62.535751526888099</v>
      </c>
      <c r="AS14" s="67"/>
      <c r="AT14" s="30">
        <v>24.1961183371149</v>
      </c>
      <c r="AU14" s="149">
        <v>4.8543314414063099</v>
      </c>
      <c r="AV14" s="149">
        <v>-7.4487515691123001</v>
      </c>
      <c r="AW14" s="149">
        <v>-7.3095506343392396</v>
      </c>
      <c r="AX14" s="149">
        <v>-0.79760032415595505</v>
      </c>
      <c r="AY14" s="154">
        <v>0.64047786263395101</v>
      </c>
      <c r="AZ14" s="149"/>
      <c r="BA14" s="155">
        <v>8.34010695766281</v>
      </c>
      <c r="BB14" s="156">
        <v>15.662816069774401</v>
      </c>
      <c r="BC14" s="157">
        <v>11.891201871565</v>
      </c>
      <c r="BD14" s="149"/>
      <c r="BE14" s="158">
        <v>3.30351903068415</v>
      </c>
    </row>
    <row r="15" spans="1:57" x14ac:dyDescent="0.2">
      <c r="A15" s="21" t="s">
        <v>24</v>
      </c>
      <c r="B15" s="3" t="str">
        <f t="shared" si="0"/>
        <v>Suburban Virginia Area</v>
      </c>
      <c r="C15" s="3"/>
      <c r="D15" s="24" t="s">
        <v>16</v>
      </c>
      <c r="E15" s="27" t="s">
        <v>17</v>
      </c>
      <c r="F15" s="3"/>
      <c r="G15" s="30">
        <v>40.4886848146933</v>
      </c>
      <c r="H15" s="149">
        <v>59.626106920301702</v>
      </c>
      <c r="I15" s="149">
        <v>65.677271236470901</v>
      </c>
      <c r="J15" s="149">
        <v>64.053788127254805</v>
      </c>
      <c r="K15" s="149">
        <v>54.493276484093101</v>
      </c>
      <c r="L15" s="154">
        <v>56.867825516562803</v>
      </c>
      <c r="M15" s="149"/>
      <c r="N15" s="155">
        <v>50.065595277139998</v>
      </c>
      <c r="O15" s="156">
        <v>51.803870121351203</v>
      </c>
      <c r="P15" s="157">
        <v>50.9347326992456</v>
      </c>
      <c r="Q15" s="149"/>
      <c r="R15" s="158">
        <v>55.172656140186398</v>
      </c>
      <c r="S15" s="67"/>
      <c r="T15" s="30">
        <v>-1.5022480483316001</v>
      </c>
      <c r="U15" s="149">
        <v>6.4179729526763696</v>
      </c>
      <c r="V15" s="149">
        <v>7.8328330268871902</v>
      </c>
      <c r="W15" s="149">
        <v>7.3889435516198301</v>
      </c>
      <c r="X15" s="149">
        <v>1.5888995101565599</v>
      </c>
      <c r="Y15" s="154">
        <v>4.7944278788116801</v>
      </c>
      <c r="Z15" s="149"/>
      <c r="AA15" s="155">
        <v>2.6336305731643099</v>
      </c>
      <c r="AB15" s="156">
        <v>4.9646718539713399</v>
      </c>
      <c r="AC15" s="157">
        <v>3.8059534851059502</v>
      </c>
      <c r="AD15" s="149"/>
      <c r="AE15" s="158">
        <v>4.5318766812276001</v>
      </c>
      <c r="AF15" s="30"/>
      <c r="AG15" s="30">
        <v>47.999344047228497</v>
      </c>
      <c r="AH15" s="149">
        <v>58.662676287307299</v>
      </c>
      <c r="AI15" s="149">
        <v>60.2615611675959</v>
      </c>
      <c r="AJ15" s="149">
        <v>61.052804198097697</v>
      </c>
      <c r="AK15" s="149">
        <v>53.283863561823502</v>
      </c>
      <c r="AL15" s="154">
        <v>56.2520498524106</v>
      </c>
      <c r="AM15" s="149"/>
      <c r="AN15" s="155">
        <v>50.655952771400401</v>
      </c>
      <c r="AO15" s="156">
        <v>53.017382748442103</v>
      </c>
      <c r="AP15" s="157">
        <v>51.836667759921198</v>
      </c>
      <c r="AQ15" s="149"/>
      <c r="AR15" s="158">
        <v>54.990512111699303</v>
      </c>
      <c r="AS15" s="67"/>
      <c r="AT15" s="30">
        <v>21.471784438394799</v>
      </c>
      <c r="AU15" s="149">
        <v>9.1701910290780297</v>
      </c>
      <c r="AV15" s="149">
        <v>2.4505217123880199</v>
      </c>
      <c r="AW15" s="149">
        <v>2.5123468758277898</v>
      </c>
      <c r="AX15" s="149">
        <v>5.6257206151337904</v>
      </c>
      <c r="AY15" s="154">
        <v>7.3215456043712503</v>
      </c>
      <c r="AZ15" s="149"/>
      <c r="BA15" s="155">
        <v>11.1022081241913</v>
      </c>
      <c r="BB15" s="156">
        <v>10.1910470115567</v>
      </c>
      <c r="BC15" s="157">
        <v>10.634375859906999</v>
      </c>
      <c r="BD15" s="149"/>
      <c r="BE15" s="158">
        <v>8.1941028943008103</v>
      </c>
    </row>
    <row r="16" spans="1:57" x14ac:dyDescent="0.2">
      <c r="A16" s="21" t="s">
        <v>25</v>
      </c>
      <c r="B16" s="3" t="str">
        <f t="shared" si="0"/>
        <v>Alexandria, VA</v>
      </c>
      <c r="C16" s="3"/>
      <c r="D16" s="24" t="s">
        <v>16</v>
      </c>
      <c r="E16" s="27" t="s">
        <v>17</v>
      </c>
      <c r="F16" s="3"/>
      <c r="G16" s="30">
        <v>41.963560403852803</v>
      </c>
      <c r="H16" s="149">
        <v>56.168039921086198</v>
      </c>
      <c r="I16" s="149">
        <v>63.119415109666903</v>
      </c>
      <c r="J16" s="149">
        <v>63.838923059069202</v>
      </c>
      <c r="K16" s="149">
        <v>55.854705814088398</v>
      </c>
      <c r="L16" s="154">
        <v>56.188928861552697</v>
      </c>
      <c r="M16" s="149"/>
      <c r="N16" s="155">
        <v>47.046535917372601</v>
      </c>
      <c r="O16" s="156">
        <v>49.030985261692003</v>
      </c>
      <c r="P16" s="157">
        <v>48.038760589532302</v>
      </c>
      <c r="Q16" s="149"/>
      <c r="R16" s="158">
        <v>53.860309355261101</v>
      </c>
      <c r="S16" s="67"/>
      <c r="T16" s="30">
        <v>-5.9879277185597202</v>
      </c>
      <c r="U16" s="149">
        <v>-3.7555490701902801</v>
      </c>
      <c r="V16" s="149">
        <v>-1.55592046941995</v>
      </c>
      <c r="W16" s="149">
        <v>3.5511862313204898</v>
      </c>
      <c r="X16" s="149">
        <v>2.0565481287476599</v>
      </c>
      <c r="Y16" s="154">
        <v>-0.89854659717435903</v>
      </c>
      <c r="Z16" s="149"/>
      <c r="AA16" s="155">
        <v>-8.8312688541077993</v>
      </c>
      <c r="AB16" s="156">
        <v>-6.9351660209052897</v>
      </c>
      <c r="AC16" s="157">
        <v>-7.8733908568026996</v>
      </c>
      <c r="AD16" s="149"/>
      <c r="AE16" s="158">
        <v>-2.7743409750819201</v>
      </c>
      <c r="AF16" s="30"/>
      <c r="AG16" s="30">
        <v>48.430428223279499</v>
      </c>
      <c r="AH16" s="149">
        <v>55.068469304862397</v>
      </c>
      <c r="AI16" s="149">
        <v>54.740628989207302</v>
      </c>
      <c r="AJ16" s="149">
        <v>54.453406057792698</v>
      </c>
      <c r="AK16" s="149">
        <v>53.310316815596998</v>
      </c>
      <c r="AL16" s="154">
        <v>53.2006498781478</v>
      </c>
      <c r="AM16" s="149"/>
      <c r="AN16" s="155">
        <v>52.062782871068798</v>
      </c>
      <c r="AO16" s="156">
        <v>56.2840895903446</v>
      </c>
      <c r="AP16" s="157">
        <v>54.173436230706699</v>
      </c>
      <c r="AQ16" s="149"/>
      <c r="AR16" s="158">
        <v>53.4785888360218</v>
      </c>
      <c r="AS16" s="67"/>
      <c r="AT16" s="30">
        <v>15.1051032137202</v>
      </c>
      <c r="AU16" s="149">
        <v>5.03394974590947</v>
      </c>
      <c r="AV16" s="149">
        <v>-6.2061516277328401</v>
      </c>
      <c r="AW16" s="149">
        <v>-7.7980823718543704</v>
      </c>
      <c r="AX16" s="149">
        <v>-1.2731096300828499</v>
      </c>
      <c r="AY16" s="154">
        <v>2.9985554763855001E-2</v>
      </c>
      <c r="AZ16" s="149"/>
      <c r="BA16" s="155">
        <v>4.6589527131791597E-2</v>
      </c>
      <c r="BB16" s="156">
        <v>3.9006369164783501</v>
      </c>
      <c r="BC16" s="157">
        <v>2.0123050521699302</v>
      </c>
      <c r="BD16" s="149"/>
      <c r="BE16" s="158">
        <v>0.59575455118192699</v>
      </c>
    </row>
    <row r="17" spans="1:57" x14ac:dyDescent="0.2">
      <c r="A17" s="21" t="s">
        <v>26</v>
      </c>
      <c r="B17" s="3" t="str">
        <f t="shared" si="0"/>
        <v>Fairfax/Tysons Corner, VA</v>
      </c>
      <c r="C17" s="3"/>
      <c r="D17" s="24" t="s">
        <v>16</v>
      </c>
      <c r="E17" s="27" t="s">
        <v>17</v>
      </c>
      <c r="F17" s="3"/>
      <c r="G17" s="30">
        <v>47.346657477601603</v>
      </c>
      <c r="H17" s="149">
        <v>68.240294050080394</v>
      </c>
      <c r="I17" s="149">
        <v>78.520560532965703</v>
      </c>
      <c r="J17" s="149">
        <v>74.328049620951006</v>
      </c>
      <c r="K17" s="149">
        <v>57.4086836664369</v>
      </c>
      <c r="L17" s="154">
        <v>65.168849069607106</v>
      </c>
      <c r="M17" s="149"/>
      <c r="N17" s="155">
        <v>48.208132322536102</v>
      </c>
      <c r="O17" s="156">
        <v>49.931082012405199</v>
      </c>
      <c r="P17" s="157">
        <v>49.0696071674707</v>
      </c>
      <c r="Q17" s="149"/>
      <c r="R17" s="158">
        <v>60.5690656689967</v>
      </c>
      <c r="S17" s="67"/>
      <c r="T17" s="30">
        <v>8.3836164376157001</v>
      </c>
      <c r="U17" s="149">
        <v>3.77075628734005</v>
      </c>
      <c r="V17" s="149">
        <v>7.1580467622581399</v>
      </c>
      <c r="W17" s="149">
        <v>6.7612208794369302</v>
      </c>
      <c r="X17" s="149">
        <v>4.7369639825066798</v>
      </c>
      <c r="Y17" s="154">
        <v>6.0587264246570802</v>
      </c>
      <c r="Z17" s="149"/>
      <c r="AA17" s="155">
        <v>2.4659590499878798</v>
      </c>
      <c r="AB17" s="156">
        <v>-0.65436440980061295</v>
      </c>
      <c r="AC17" s="157">
        <v>0.85429827462811503</v>
      </c>
      <c r="AD17" s="149"/>
      <c r="AE17" s="158">
        <v>4.7629603836091601</v>
      </c>
      <c r="AF17" s="30"/>
      <c r="AG17" s="30">
        <v>50.740868366643603</v>
      </c>
      <c r="AH17" s="149">
        <v>63.2552262807259</v>
      </c>
      <c r="AI17" s="149">
        <v>69.515276820583495</v>
      </c>
      <c r="AJ17" s="149">
        <v>68.794509533654903</v>
      </c>
      <c r="AK17" s="149">
        <v>56.805651274982701</v>
      </c>
      <c r="AL17" s="154">
        <v>61.822306455318099</v>
      </c>
      <c r="AM17" s="149"/>
      <c r="AN17" s="155">
        <v>51.361130254996503</v>
      </c>
      <c r="AO17" s="156">
        <v>54.993682517803798</v>
      </c>
      <c r="AP17" s="157">
        <v>53.177406386400101</v>
      </c>
      <c r="AQ17" s="149"/>
      <c r="AR17" s="158">
        <v>59.3523350070558</v>
      </c>
      <c r="AS17" s="67"/>
      <c r="AT17" s="30">
        <v>23.524582864622801</v>
      </c>
      <c r="AU17" s="149">
        <v>6.9233129949877004</v>
      </c>
      <c r="AV17" s="149">
        <v>0.37942920486978698</v>
      </c>
      <c r="AW17" s="149">
        <v>1.6692224105122899</v>
      </c>
      <c r="AX17" s="149">
        <v>5.2817364260586501</v>
      </c>
      <c r="AY17" s="154">
        <v>6.1791318643363402</v>
      </c>
      <c r="AZ17" s="149"/>
      <c r="BA17" s="155">
        <v>8.47806180195008</v>
      </c>
      <c r="BB17" s="156">
        <v>5.5882332491760103</v>
      </c>
      <c r="BC17" s="157">
        <v>6.9643222688776403</v>
      </c>
      <c r="BD17" s="149"/>
      <c r="BE17" s="158">
        <v>6.3713844270774604</v>
      </c>
    </row>
    <row r="18" spans="1:57" x14ac:dyDescent="0.2">
      <c r="A18" s="21" t="s">
        <v>27</v>
      </c>
      <c r="B18" s="3" t="str">
        <f t="shared" si="0"/>
        <v>I-95 Fredericksburg, VA</v>
      </c>
      <c r="C18" s="3"/>
      <c r="D18" s="24" t="s">
        <v>16</v>
      </c>
      <c r="E18" s="27" t="s">
        <v>17</v>
      </c>
      <c r="F18" s="3"/>
      <c r="G18" s="30">
        <v>42.754504255554302</v>
      </c>
      <c r="H18" s="149">
        <v>52.437272023875302</v>
      </c>
      <c r="I18" s="149">
        <v>55.786448546479399</v>
      </c>
      <c r="J18" s="149">
        <v>57.068641538631503</v>
      </c>
      <c r="K18" s="149">
        <v>54.526362330054098</v>
      </c>
      <c r="L18" s="154">
        <v>52.514645738918901</v>
      </c>
      <c r="M18" s="149"/>
      <c r="N18" s="155">
        <v>54.349508124240003</v>
      </c>
      <c r="O18" s="156">
        <v>53.222062562175303</v>
      </c>
      <c r="P18" s="157">
        <v>53.7857853432076</v>
      </c>
      <c r="Q18" s="149"/>
      <c r="R18" s="158">
        <v>52.877828483001402</v>
      </c>
      <c r="S18" s="67"/>
      <c r="T18" s="30">
        <v>1.51048403148012</v>
      </c>
      <c r="U18" s="149">
        <v>7.6063137315725804</v>
      </c>
      <c r="V18" s="149">
        <v>2.2852203377646298</v>
      </c>
      <c r="W18" s="149">
        <v>-2.77321963575318</v>
      </c>
      <c r="X18" s="149">
        <v>1.5132474331124799</v>
      </c>
      <c r="Y18" s="154">
        <v>1.8519064633593201</v>
      </c>
      <c r="Z18" s="149"/>
      <c r="AA18" s="155">
        <v>1.72065951473795</v>
      </c>
      <c r="AB18" s="156">
        <v>-1.56417387222916</v>
      </c>
      <c r="AC18" s="157">
        <v>6.8500894469673404E-2</v>
      </c>
      <c r="AD18" s="149"/>
      <c r="AE18" s="158">
        <v>1.32709396379015</v>
      </c>
      <c r="AF18" s="30"/>
      <c r="AG18" s="30">
        <v>46.0871006963634</v>
      </c>
      <c r="AH18" s="149">
        <v>50.762683762573197</v>
      </c>
      <c r="AI18" s="149">
        <v>52.094617000110503</v>
      </c>
      <c r="AJ18" s="149">
        <v>53.349176522604097</v>
      </c>
      <c r="AK18" s="149">
        <v>50.232121145130897</v>
      </c>
      <c r="AL18" s="154">
        <v>50.505139825356402</v>
      </c>
      <c r="AM18" s="149"/>
      <c r="AN18" s="155">
        <v>51.116392174201302</v>
      </c>
      <c r="AO18" s="156">
        <v>53.302199624184802</v>
      </c>
      <c r="AP18" s="157">
        <v>52.209295899193101</v>
      </c>
      <c r="AQ18" s="149"/>
      <c r="AR18" s="158">
        <v>50.992041560738301</v>
      </c>
      <c r="AS18" s="67"/>
      <c r="AT18" s="30">
        <v>10.648236937633399</v>
      </c>
      <c r="AU18" s="149">
        <v>2.4324919669365399</v>
      </c>
      <c r="AV18" s="149">
        <v>-0.44244355772625199</v>
      </c>
      <c r="AW18" s="149">
        <v>-1.3506166004509199</v>
      </c>
      <c r="AX18" s="149">
        <v>-1.42142649099425</v>
      </c>
      <c r="AY18" s="154">
        <v>1.5908674395990601</v>
      </c>
      <c r="AZ18" s="149"/>
      <c r="BA18" s="155">
        <v>1.36503549102888</v>
      </c>
      <c r="BB18" s="156">
        <v>-0.366092011869739</v>
      </c>
      <c r="BC18" s="157">
        <v>0.47390262347699502</v>
      </c>
      <c r="BD18" s="149"/>
      <c r="BE18" s="158">
        <v>1.2615549474174299</v>
      </c>
    </row>
    <row r="19" spans="1:57" x14ac:dyDescent="0.2">
      <c r="A19" s="21" t="s">
        <v>28</v>
      </c>
      <c r="B19" s="3" t="str">
        <f t="shared" si="0"/>
        <v>Dulles Airport Area, VA</v>
      </c>
      <c r="C19" s="3"/>
      <c r="D19" s="24" t="s">
        <v>16</v>
      </c>
      <c r="E19" s="27" t="s">
        <v>17</v>
      </c>
      <c r="F19" s="3"/>
      <c r="G19" s="30">
        <v>46.017944685967898</v>
      </c>
      <c r="H19" s="149">
        <v>67.301822218111099</v>
      </c>
      <c r="I19" s="149">
        <v>78.133382665803296</v>
      </c>
      <c r="J19" s="149">
        <v>76.634908889094405</v>
      </c>
      <c r="K19" s="149">
        <v>62.547405420405099</v>
      </c>
      <c r="L19" s="154">
        <v>66.127092775876406</v>
      </c>
      <c r="M19" s="149"/>
      <c r="N19" s="155">
        <v>49.773378965867998</v>
      </c>
      <c r="O19" s="156">
        <v>49.810378318379399</v>
      </c>
      <c r="P19" s="157">
        <v>49.791878642123699</v>
      </c>
      <c r="Q19" s="149"/>
      <c r="R19" s="158">
        <v>61.459888737661302</v>
      </c>
      <c r="S19" s="67"/>
      <c r="T19" s="30">
        <v>-2.1341188461822398</v>
      </c>
      <c r="U19" s="149">
        <v>4.4143943816524001</v>
      </c>
      <c r="V19" s="149">
        <v>10.059075369174</v>
      </c>
      <c r="W19" s="149">
        <v>9.2327216750721401</v>
      </c>
      <c r="X19" s="149">
        <v>6.3336152139833901</v>
      </c>
      <c r="Y19" s="154">
        <v>6.1602369633127099</v>
      </c>
      <c r="Z19" s="149"/>
      <c r="AA19" s="155">
        <v>1.33467768601419</v>
      </c>
      <c r="AB19" s="156">
        <v>-6.7316148788000101</v>
      </c>
      <c r="AC19" s="157">
        <v>-2.8671382965824002</v>
      </c>
      <c r="AD19" s="149"/>
      <c r="AE19" s="158">
        <v>3.9245441100566798</v>
      </c>
      <c r="AF19" s="30"/>
      <c r="AG19" s="30">
        <v>59.553212154849398</v>
      </c>
      <c r="AH19" s="149">
        <v>72.794967855325794</v>
      </c>
      <c r="AI19" s="149">
        <v>74.883215392442494</v>
      </c>
      <c r="AJ19" s="149">
        <v>72.603024836963996</v>
      </c>
      <c r="AK19" s="149">
        <v>62.298228574071501</v>
      </c>
      <c r="AL19" s="154">
        <v>68.426529762730596</v>
      </c>
      <c r="AM19" s="149"/>
      <c r="AN19" s="155">
        <v>54.170617209721797</v>
      </c>
      <c r="AO19" s="156">
        <v>55.766251185162901</v>
      </c>
      <c r="AP19" s="157">
        <v>54.968434197442299</v>
      </c>
      <c r="AQ19" s="149"/>
      <c r="AR19" s="158">
        <v>64.581296085841899</v>
      </c>
      <c r="AS19" s="67"/>
      <c r="AT19" s="30">
        <v>21.845698697025298</v>
      </c>
      <c r="AU19" s="149">
        <v>8.9019123895192802</v>
      </c>
      <c r="AV19" s="149">
        <v>-1.41198830220997</v>
      </c>
      <c r="AW19" s="149">
        <v>-1.2825475985844399</v>
      </c>
      <c r="AX19" s="149">
        <v>2.5407589098500001</v>
      </c>
      <c r="AY19" s="154">
        <v>4.9560559238031701</v>
      </c>
      <c r="AZ19" s="149"/>
      <c r="BA19" s="155">
        <v>3.4587882829634</v>
      </c>
      <c r="BB19" s="156">
        <v>3.2468949761129999</v>
      </c>
      <c r="BC19" s="157">
        <v>3.3511953288484801</v>
      </c>
      <c r="BD19" s="149"/>
      <c r="BE19" s="158">
        <v>4.5611045478625698</v>
      </c>
    </row>
    <row r="20" spans="1:57" x14ac:dyDescent="0.2">
      <c r="A20" s="21" t="s">
        <v>29</v>
      </c>
      <c r="B20" s="3" t="str">
        <f t="shared" si="0"/>
        <v>Williamsburg, VA</v>
      </c>
      <c r="C20" s="3"/>
      <c r="D20" s="24" t="s">
        <v>16</v>
      </c>
      <c r="E20" s="27" t="s">
        <v>17</v>
      </c>
      <c r="F20" s="3"/>
      <c r="G20" s="30">
        <v>27.190892242520501</v>
      </c>
      <c r="H20" s="149">
        <v>31.056393963463002</v>
      </c>
      <c r="I20" s="149">
        <v>30.672491395287199</v>
      </c>
      <c r="J20" s="149">
        <v>30.725443473656298</v>
      </c>
      <c r="K20" s="149">
        <v>35.424940428911803</v>
      </c>
      <c r="L20" s="154">
        <v>31.014032300767798</v>
      </c>
      <c r="M20" s="149"/>
      <c r="N20" s="155">
        <v>37.278263171829401</v>
      </c>
      <c r="O20" s="156">
        <v>40.362721736828099</v>
      </c>
      <c r="P20" s="157">
        <v>38.8204924543288</v>
      </c>
      <c r="Q20" s="149"/>
      <c r="R20" s="158">
        <v>33.244449487499502</v>
      </c>
      <c r="S20" s="67"/>
      <c r="T20" s="30">
        <v>4.1500992652700299</v>
      </c>
      <c r="U20" s="149">
        <v>9.9836108294228705</v>
      </c>
      <c r="V20" s="149">
        <v>21.4992632754313</v>
      </c>
      <c r="W20" s="149">
        <v>16.8116338320377</v>
      </c>
      <c r="X20" s="149">
        <v>21.354999598237299</v>
      </c>
      <c r="Y20" s="154">
        <v>14.7951195578332</v>
      </c>
      <c r="Z20" s="149"/>
      <c r="AA20" s="155">
        <v>-5.9688371608401001</v>
      </c>
      <c r="AB20" s="156">
        <v>-4.5144020241279703</v>
      </c>
      <c r="AC20" s="157">
        <v>-5.2183031574482204</v>
      </c>
      <c r="AD20" s="149"/>
      <c r="AE20" s="158">
        <v>7.2402242123705101</v>
      </c>
      <c r="AF20" s="30"/>
      <c r="AG20" s="30">
        <v>27.564866296002101</v>
      </c>
      <c r="AH20" s="149">
        <v>27.548318771511699</v>
      </c>
      <c r="AI20" s="149">
        <v>27.6277468890653</v>
      </c>
      <c r="AJ20" s="149">
        <v>28.130791633571601</v>
      </c>
      <c r="AK20" s="149">
        <v>32.310696319830498</v>
      </c>
      <c r="AL20" s="154">
        <v>28.6364839819962</v>
      </c>
      <c r="AM20" s="149"/>
      <c r="AN20" s="155">
        <v>37.351072279586901</v>
      </c>
      <c r="AO20" s="156">
        <v>38.337304739211</v>
      </c>
      <c r="AP20" s="157">
        <v>37.844188509398897</v>
      </c>
      <c r="AQ20" s="149"/>
      <c r="AR20" s="158">
        <v>31.267256704111301</v>
      </c>
      <c r="AS20" s="67"/>
      <c r="AT20" s="30">
        <v>4.8218244786604698</v>
      </c>
      <c r="AU20" s="149">
        <v>2.8300370971245701</v>
      </c>
      <c r="AV20" s="149">
        <v>4.0783396219628196</v>
      </c>
      <c r="AW20" s="149">
        <v>-2.4867179835925302</v>
      </c>
      <c r="AX20" s="149">
        <v>-1.33715354188001</v>
      </c>
      <c r="AY20" s="154">
        <v>1.38320815775802</v>
      </c>
      <c r="AZ20" s="149"/>
      <c r="BA20" s="155">
        <v>-2.4992730772817899</v>
      </c>
      <c r="BB20" s="156">
        <v>-4.8575944323690603</v>
      </c>
      <c r="BC20" s="157">
        <v>-3.7082288546486502</v>
      </c>
      <c r="BD20" s="149"/>
      <c r="BE20" s="158">
        <v>-0.43728604526641401</v>
      </c>
    </row>
    <row r="21" spans="1:57" x14ac:dyDescent="0.2">
      <c r="A21" s="21" t="s">
        <v>30</v>
      </c>
      <c r="B21" s="3" t="str">
        <f t="shared" si="0"/>
        <v>Virginia Beach, VA</v>
      </c>
      <c r="C21" s="3"/>
      <c r="D21" s="24" t="s">
        <v>16</v>
      </c>
      <c r="E21" s="27" t="s">
        <v>17</v>
      </c>
      <c r="F21" s="3"/>
      <c r="G21" s="30">
        <v>30.9954033919797</v>
      </c>
      <c r="H21" s="149">
        <v>39.467427484545802</v>
      </c>
      <c r="I21" s="149">
        <v>42.819781264859699</v>
      </c>
      <c r="J21" s="149">
        <v>42.605801236329</v>
      </c>
      <c r="K21" s="149">
        <v>40.759232841971702</v>
      </c>
      <c r="L21" s="154">
        <v>39.329529243937202</v>
      </c>
      <c r="M21" s="149"/>
      <c r="N21" s="155">
        <v>44.452369630686299</v>
      </c>
      <c r="O21" s="156">
        <v>48.430813124108397</v>
      </c>
      <c r="P21" s="157">
        <v>46.441591377397302</v>
      </c>
      <c r="Q21" s="149"/>
      <c r="R21" s="158">
        <v>41.361546996354399</v>
      </c>
      <c r="S21" s="67"/>
      <c r="T21" s="30">
        <v>-6.3081671731530999</v>
      </c>
      <c r="U21" s="149">
        <v>4.6986604185198297</v>
      </c>
      <c r="V21" s="149">
        <v>5.1038569517300099</v>
      </c>
      <c r="W21" s="149">
        <v>-3.1700744967506703E-2</v>
      </c>
      <c r="X21" s="149">
        <v>-2.8280168080453301</v>
      </c>
      <c r="Y21" s="154">
        <v>0.28759640232559402</v>
      </c>
      <c r="Z21" s="149"/>
      <c r="AA21" s="155">
        <v>-15.693551267256399</v>
      </c>
      <c r="AB21" s="156">
        <v>-14.844399672776101</v>
      </c>
      <c r="AC21" s="157">
        <v>-15.252913759928999</v>
      </c>
      <c r="AD21" s="149"/>
      <c r="AE21" s="158">
        <v>-5.2843207374646104</v>
      </c>
      <c r="AF21" s="30"/>
      <c r="AG21" s="30">
        <v>31.4748771596132</v>
      </c>
      <c r="AH21" s="149">
        <v>33.755349500713201</v>
      </c>
      <c r="AI21" s="149">
        <v>38.171659533998998</v>
      </c>
      <c r="AJ21" s="149">
        <v>38.3796956728483</v>
      </c>
      <c r="AK21" s="149">
        <v>38.8987953716912</v>
      </c>
      <c r="AL21" s="154">
        <v>36.136075447773003</v>
      </c>
      <c r="AM21" s="149"/>
      <c r="AN21" s="155">
        <v>50.039625931209301</v>
      </c>
      <c r="AO21" s="156">
        <v>52.007053415755202</v>
      </c>
      <c r="AP21" s="157">
        <v>51.023339673482297</v>
      </c>
      <c r="AQ21" s="149"/>
      <c r="AR21" s="158">
        <v>40.389579512261299</v>
      </c>
      <c r="AS21" s="67"/>
      <c r="AT21" s="30">
        <v>-4.7275540245097902</v>
      </c>
      <c r="AU21" s="149">
        <v>-6.8497093410638401</v>
      </c>
      <c r="AV21" s="149">
        <v>-5.7642991756798097</v>
      </c>
      <c r="AW21" s="149">
        <v>-7.5354092121838097</v>
      </c>
      <c r="AX21" s="149">
        <v>-7.9419503154759399</v>
      </c>
      <c r="AY21" s="154">
        <v>-6.6458197926948301</v>
      </c>
      <c r="AZ21" s="149"/>
      <c r="BA21" s="155">
        <v>-7.6247853803197403</v>
      </c>
      <c r="BB21" s="156">
        <v>-9.5616788852197807</v>
      </c>
      <c r="BC21" s="157">
        <v>-8.6221581782446499</v>
      </c>
      <c r="BD21" s="149"/>
      <c r="BE21" s="158">
        <v>-7.3689367790168401</v>
      </c>
    </row>
    <row r="22" spans="1:57" x14ac:dyDescent="0.2">
      <c r="A22" s="34" t="s">
        <v>31</v>
      </c>
      <c r="B22" s="3" t="str">
        <f t="shared" si="0"/>
        <v>Norfolk/Portsmouth, VA</v>
      </c>
      <c r="C22" s="3"/>
      <c r="D22" s="24" t="s">
        <v>16</v>
      </c>
      <c r="E22" s="27" t="s">
        <v>17</v>
      </c>
      <c r="F22" s="3"/>
      <c r="G22" s="30">
        <v>43.980343980343903</v>
      </c>
      <c r="H22" s="149">
        <v>56.212706212706202</v>
      </c>
      <c r="I22" s="149">
        <v>59.670059670059601</v>
      </c>
      <c r="J22" s="149">
        <v>62.969462969462903</v>
      </c>
      <c r="K22" s="149">
        <v>60.600210600210602</v>
      </c>
      <c r="L22" s="154">
        <v>56.6865566865566</v>
      </c>
      <c r="M22" s="149"/>
      <c r="N22" s="155">
        <v>63.197613197613101</v>
      </c>
      <c r="O22" s="156">
        <v>62.829062829062799</v>
      </c>
      <c r="P22" s="157">
        <v>63.013338013338</v>
      </c>
      <c r="Q22" s="149"/>
      <c r="R22" s="158">
        <v>58.494208494208401</v>
      </c>
      <c r="S22" s="67"/>
      <c r="T22" s="30">
        <v>1.9247501261889701E-2</v>
      </c>
      <c r="U22" s="149">
        <v>5.0756564882714601</v>
      </c>
      <c r="V22" s="149">
        <v>2.7610894438981601</v>
      </c>
      <c r="W22" s="149">
        <v>8.0833316127433701</v>
      </c>
      <c r="X22" s="149">
        <v>9.7089399666555192</v>
      </c>
      <c r="Y22" s="154">
        <v>5.3522692534973597</v>
      </c>
      <c r="Z22" s="149"/>
      <c r="AA22" s="155">
        <v>-0.60961329618046001</v>
      </c>
      <c r="AB22" s="156">
        <v>-0.80539192636861801</v>
      </c>
      <c r="AC22" s="157">
        <v>-0.70731285076341799</v>
      </c>
      <c r="AD22" s="149"/>
      <c r="AE22" s="158">
        <v>3.4098679238492799</v>
      </c>
      <c r="AF22" s="30"/>
      <c r="AG22" s="30">
        <v>42.794491711253301</v>
      </c>
      <c r="AH22" s="149">
        <v>50.942899745636304</v>
      </c>
      <c r="AI22" s="149">
        <v>55.437118919155999</v>
      </c>
      <c r="AJ22" s="149">
        <v>56.503048646751701</v>
      </c>
      <c r="AK22" s="149">
        <v>54.713339474492201</v>
      </c>
      <c r="AL22" s="154">
        <v>52.077722707136203</v>
      </c>
      <c r="AM22" s="149"/>
      <c r="AN22" s="155">
        <v>56.117032942930997</v>
      </c>
      <c r="AO22" s="156">
        <v>57.169803044260199</v>
      </c>
      <c r="AP22" s="157">
        <v>56.643417993595598</v>
      </c>
      <c r="AQ22" s="149"/>
      <c r="AR22" s="158">
        <v>53.382125334452802</v>
      </c>
      <c r="AS22" s="67"/>
      <c r="AT22" s="30">
        <v>1.8085744066193501</v>
      </c>
      <c r="AU22" s="149">
        <v>-0.79058798573771905</v>
      </c>
      <c r="AV22" s="149">
        <v>-2.7028973935848799</v>
      </c>
      <c r="AW22" s="149">
        <v>-5.8420422316539602</v>
      </c>
      <c r="AX22" s="149">
        <v>-0.64026119528893399</v>
      </c>
      <c r="AY22" s="154">
        <v>-1.90116623786091</v>
      </c>
      <c r="AZ22" s="149"/>
      <c r="BA22" s="155">
        <v>-5.8025171634256498</v>
      </c>
      <c r="BB22" s="156">
        <v>-5.7317454692920098</v>
      </c>
      <c r="BC22" s="157">
        <v>-5.76681576388882</v>
      </c>
      <c r="BD22" s="149"/>
      <c r="BE22" s="158">
        <v>-3.1063490938760201</v>
      </c>
    </row>
    <row r="23" spans="1:57" x14ac:dyDescent="0.2">
      <c r="A23" s="35" t="s">
        <v>32</v>
      </c>
      <c r="B23" s="3" t="str">
        <f t="shared" si="0"/>
        <v>Newport News/Hampton, VA</v>
      </c>
      <c r="C23" s="3"/>
      <c r="D23" s="24" t="s">
        <v>16</v>
      </c>
      <c r="E23" s="27" t="s">
        <v>17</v>
      </c>
      <c r="F23" s="3"/>
      <c r="G23" s="30">
        <v>44.376856698259999</v>
      </c>
      <c r="H23" s="149">
        <v>53.586080067902103</v>
      </c>
      <c r="I23" s="149">
        <v>56.443627104257999</v>
      </c>
      <c r="J23" s="149">
        <v>57.264110906775997</v>
      </c>
      <c r="K23" s="149">
        <v>55.835337388598099</v>
      </c>
      <c r="L23" s="154">
        <v>53.501202433158802</v>
      </c>
      <c r="M23" s="149"/>
      <c r="N23" s="155">
        <v>65.666996746357299</v>
      </c>
      <c r="O23" s="156">
        <v>65.3133399349271</v>
      </c>
      <c r="P23" s="157">
        <v>65.490168340642199</v>
      </c>
      <c r="Q23" s="149"/>
      <c r="R23" s="158">
        <v>56.926621263868299</v>
      </c>
      <c r="S23" s="67"/>
      <c r="T23" s="30">
        <v>2.7962732520214302</v>
      </c>
      <c r="U23" s="149">
        <v>5.6363502360147297</v>
      </c>
      <c r="V23" s="149">
        <v>2.3261684481420901</v>
      </c>
      <c r="W23" s="149">
        <v>0.45802486600336301</v>
      </c>
      <c r="X23" s="149">
        <v>-3.86912296441362</v>
      </c>
      <c r="Y23" s="154">
        <v>1.2732570308323199</v>
      </c>
      <c r="Z23" s="149"/>
      <c r="AA23" s="155">
        <v>9.2144185771952092</v>
      </c>
      <c r="AB23" s="156">
        <v>6.5348139300161696</v>
      </c>
      <c r="AC23" s="157">
        <v>7.8615930446755904</v>
      </c>
      <c r="AD23" s="149"/>
      <c r="AE23" s="158">
        <v>3.3481917957386802</v>
      </c>
      <c r="AF23" s="30"/>
      <c r="AG23" s="30">
        <v>44.157589475173197</v>
      </c>
      <c r="AH23" s="149">
        <v>49.961097750742603</v>
      </c>
      <c r="AI23" s="149">
        <v>53.996321969161102</v>
      </c>
      <c r="AJ23" s="149">
        <v>54.696562455792801</v>
      </c>
      <c r="AK23" s="149">
        <v>56.3552129014004</v>
      </c>
      <c r="AL23" s="154">
        <v>51.833356910454</v>
      </c>
      <c r="AM23" s="149"/>
      <c r="AN23" s="155">
        <v>61.504456075824002</v>
      </c>
      <c r="AO23" s="156">
        <v>60.277266940161198</v>
      </c>
      <c r="AP23" s="157">
        <v>60.890861507992597</v>
      </c>
      <c r="AQ23" s="149"/>
      <c r="AR23" s="158">
        <v>54.421215366893598</v>
      </c>
      <c r="AS23" s="67"/>
      <c r="AT23" s="30">
        <v>-1.8908534151982499</v>
      </c>
      <c r="AU23" s="149">
        <v>-2.7515421478258899</v>
      </c>
      <c r="AV23" s="149">
        <v>-1.60339727988396</v>
      </c>
      <c r="AW23" s="149">
        <v>-2.7134303577051102</v>
      </c>
      <c r="AX23" s="149">
        <v>-2.5271594607172498</v>
      </c>
      <c r="AY23" s="154">
        <v>-2.31105642709008</v>
      </c>
      <c r="AZ23" s="149"/>
      <c r="BA23" s="155">
        <v>2.3343407840846502</v>
      </c>
      <c r="BB23" s="156">
        <v>-2.1621090109111298</v>
      </c>
      <c r="BC23" s="157">
        <v>5.8263184654480299E-2</v>
      </c>
      <c r="BD23" s="149"/>
      <c r="BE23" s="158">
        <v>-1.5659265374766</v>
      </c>
    </row>
    <row r="24" spans="1:57" x14ac:dyDescent="0.2">
      <c r="A24" s="36" t="s">
        <v>33</v>
      </c>
      <c r="B24" s="3" t="str">
        <f t="shared" si="0"/>
        <v>Chesapeake/Suffolk, VA</v>
      </c>
      <c r="C24" s="3"/>
      <c r="D24" s="25" t="s">
        <v>16</v>
      </c>
      <c r="E24" s="28" t="s">
        <v>17</v>
      </c>
      <c r="F24" s="3"/>
      <c r="G24" s="31">
        <v>48.0328143311568</v>
      </c>
      <c r="H24" s="159">
        <v>61.275740833751797</v>
      </c>
      <c r="I24" s="159">
        <v>65.628662313745096</v>
      </c>
      <c r="J24" s="159">
        <v>66.298342541436398</v>
      </c>
      <c r="K24" s="159">
        <v>60.438640549137702</v>
      </c>
      <c r="L24" s="160">
        <v>60.334840113845601</v>
      </c>
      <c r="M24" s="149"/>
      <c r="N24" s="161">
        <v>56.755399296835698</v>
      </c>
      <c r="O24" s="162">
        <v>57.083054253181501</v>
      </c>
      <c r="P24" s="163">
        <v>56.919213059857597</v>
      </c>
      <c r="Q24" s="149"/>
      <c r="R24" s="164">
        <v>59.359005022721803</v>
      </c>
      <c r="S24" s="67"/>
      <c r="T24" s="31">
        <v>0.43538847021834298</v>
      </c>
      <c r="U24" s="159">
        <v>1.1406281431357299</v>
      </c>
      <c r="V24" s="159">
        <v>1.5785657051978299</v>
      </c>
      <c r="W24" s="159">
        <v>2.9164073354119102</v>
      </c>
      <c r="X24" s="159">
        <v>-3.1549477009544602</v>
      </c>
      <c r="Y24" s="160">
        <v>0.60997225912261599</v>
      </c>
      <c r="Z24" s="149"/>
      <c r="AA24" s="161">
        <v>-6.7177368821085501</v>
      </c>
      <c r="AB24" s="162">
        <v>-8.2537422658235204</v>
      </c>
      <c r="AC24" s="163">
        <v>-7.4943476961787496</v>
      </c>
      <c r="AD24" s="149"/>
      <c r="AE24" s="164">
        <v>-1.7481986235404801</v>
      </c>
      <c r="AF24" s="31"/>
      <c r="AG24" s="31">
        <v>47.844466767118703</v>
      </c>
      <c r="AH24" s="159">
        <v>56.592164741335999</v>
      </c>
      <c r="AI24" s="159">
        <v>63.594508622132899</v>
      </c>
      <c r="AJ24" s="159">
        <v>63.389419052402403</v>
      </c>
      <c r="AK24" s="159">
        <v>58.684915452871202</v>
      </c>
      <c r="AL24" s="160">
        <v>58.0210949271722</v>
      </c>
      <c r="AM24" s="149"/>
      <c r="AN24" s="161">
        <v>56.374518667336297</v>
      </c>
      <c r="AO24" s="162">
        <v>56.921016282281997</v>
      </c>
      <c r="AP24" s="163">
        <v>56.647761756273098</v>
      </c>
      <c r="AQ24" s="149"/>
      <c r="AR24" s="164">
        <v>57.628719886631998</v>
      </c>
      <c r="AS24" s="67"/>
      <c r="AT24" s="31">
        <v>1.43672381762655</v>
      </c>
      <c r="AU24" s="159">
        <v>-2.8105617333523498</v>
      </c>
      <c r="AV24" s="159">
        <v>0.77723603698133104</v>
      </c>
      <c r="AW24" s="159">
        <v>-0.57064622301695</v>
      </c>
      <c r="AX24" s="159">
        <v>-0.108954743228293</v>
      </c>
      <c r="AY24" s="160">
        <v>-0.30798617119778299</v>
      </c>
      <c r="AZ24" s="149"/>
      <c r="BA24" s="161">
        <v>-0.44254011067926202</v>
      </c>
      <c r="BB24" s="162">
        <v>-4.2742506886067497</v>
      </c>
      <c r="BC24" s="163">
        <v>-2.4052338011322401</v>
      </c>
      <c r="BD24" s="149"/>
      <c r="BE24" s="164">
        <v>-0.90603795645295004</v>
      </c>
    </row>
    <row r="25" spans="1:57" x14ac:dyDescent="0.2">
      <c r="A25" s="35" t="s">
        <v>109</v>
      </c>
      <c r="B25" s="3" t="s">
        <v>109</v>
      </c>
      <c r="C25" s="9"/>
      <c r="D25" s="23" t="s">
        <v>16</v>
      </c>
      <c r="E25" s="26" t="s">
        <v>17</v>
      </c>
      <c r="F25" s="3"/>
      <c r="G25" s="29">
        <v>50.801068090787702</v>
      </c>
      <c r="H25" s="147">
        <v>86.448598130841106</v>
      </c>
      <c r="I25" s="147">
        <v>87.149532710280297</v>
      </c>
      <c r="J25" s="147">
        <v>88.184245660881103</v>
      </c>
      <c r="K25" s="147">
        <v>67.990654205607399</v>
      </c>
      <c r="L25" s="148">
        <v>76.114819759679506</v>
      </c>
      <c r="M25" s="149"/>
      <c r="N25" s="150">
        <v>67.556742323097396</v>
      </c>
      <c r="O25" s="151">
        <v>72.596795727636803</v>
      </c>
      <c r="P25" s="152">
        <v>70.076769025367099</v>
      </c>
      <c r="Q25" s="149"/>
      <c r="R25" s="153">
        <v>74.389662407018804</v>
      </c>
      <c r="S25" s="67"/>
      <c r="T25" s="29">
        <v>21.1783439490445</v>
      </c>
      <c r="U25" s="147">
        <v>39.622641509433898</v>
      </c>
      <c r="V25" s="147">
        <v>25.831325301204799</v>
      </c>
      <c r="W25" s="147">
        <v>25.451092117758702</v>
      </c>
      <c r="X25" s="147">
        <v>35.258964143426198</v>
      </c>
      <c r="Y25" s="148">
        <v>29.597635826324101</v>
      </c>
      <c r="Z25" s="149"/>
      <c r="AA25" s="150">
        <v>2.74111675126903</v>
      </c>
      <c r="AB25" s="151">
        <v>1.0687732342007401</v>
      </c>
      <c r="AC25" s="152">
        <v>1.86802523047064</v>
      </c>
      <c r="AD25" s="149"/>
      <c r="AE25" s="153">
        <v>20.750773993808</v>
      </c>
      <c r="AG25" s="29">
        <v>48.648197596795697</v>
      </c>
      <c r="AH25" s="147">
        <v>61.824098798397799</v>
      </c>
      <c r="AI25" s="147">
        <v>70.360480640854405</v>
      </c>
      <c r="AJ25" s="147">
        <v>64.928237650200202</v>
      </c>
      <c r="AK25" s="147">
        <v>50.842790387182902</v>
      </c>
      <c r="AL25" s="148">
        <v>59.320761014686198</v>
      </c>
      <c r="AM25" s="149"/>
      <c r="AN25" s="150">
        <v>60.547396528704901</v>
      </c>
      <c r="AO25" s="151">
        <v>59.863150867823698</v>
      </c>
      <c r="AP25" s="152">
        <v>60.2052736982643</v>
      </c>
      <c r="AQ25" s="149"/>
      <c r="AR25" s="153">
        <v>59.573478924279897</v>
      </c>
      <c r="AS25" s="67"/>
      <c r="AT25" s="29">
        <v>-1.6531713900134899</v>
      </c>
      <c r="AU25" s="147">
        <v>-3.2009406846093502</v>
      </c>
      <c r="AV25" s="147">
        <v>-2.9577626884566599</v>
      </c>
      <c r="AW25" s="147">
        <v>-8.66298861368705</v>
      </c>
      <c r="AX25" s="147">
        <v>-5.37350520267122</v>
      </c>
      <c r="AY25" s="148">
        <v>-4.5233554487093297</v>
      </c>
      <c r="AZ25" s="149"/>
      <c r="BA25" s="150">
        <v>4.4930875576036797</v>
      </c>
      <c r="BB25" s="151">
        <v>-9.5334174022698601</v>
      </c>
      <c r="BC25" s="152">
        <v>-2.98507462686567</v>
      </c>
      <c r="BD25" s="149"/>
      <c r="BE25" s="153">
        <v>-4.0842177993589601</v>
      </c>
    </row>
    <row r="26" spans="1:57" x14ac:dyDescent="0.2">
      <c r="A26" s="35" t="s">
        <v>43</v>
      </c>
      <c r="B26" s="3" t="str">
        <f t="shared" si="0"/>
        <v>Richmond North/Glen Allen, VA</v>
      </c>
      <c r="C26" s="10"/>
      <c r="D26" s="24" t="s">
        <v>16</v>
      </c>
      <c r="E26" s="27" t="s">
        <v>17</v>
      </c>
      <c r="F26" s="3"/>
      <c r="G26" s="30">
        <v>36.914312289268601</v>
      </c>
      <c r="H26" s="149">
        <v>54.4006510870828</v>
      </c>
      <c r="I26" s="149">
        <v>63.015928380420803</v>
      </c>
      <c r="J26" s="149">
        <v>60.202302057900198</v>
      </c>
      <c r="K26" s="149">
        <v>50.842925241251002</v>
      </c>
      <c r="L26" s="154">
        <v>53.075223811184699</v>
      </c>
      <c r="M26" s="149"/>
      <c r="N26" s="155">
        <v>56.784094872689202</v>
      </c>
      <c r="O26" s="156">
        <v>59.3535635391233</v>
      </c>
      <c r="P26" s="157">
        <v>58.068829205906198</v>
      </c>
      <c r="Q26" s="149"/>
      <c r="R26" s="158">
        <v>54.501968209676598</v>
      </c>
      <c r="S26" s="67"/>
      <c r="T26" s="30">
        <v>-3.3246950361272698</v>
      </c>
      <c r="U26" s="149">
        <v>-0.66598094509568995</v>
      </c>
      <c r="V26" s="149">
        <v>1.06629496146269</v>
      </c>
      <c r="W26" s="149">
        <v>-2.4188893146231698</v>
      </c>
      <c r="X26" s="149">
        <v>-1.3366588736657501</v>
      </c>
      <c r="Y26" s="154">
        <v>-1.17325567685143</v>
      </c>
      <c r="Z26" s="149"/>
      <c r="AA26" s="155">
        <v>-1.16251281787102</v>
      </c>
      <c r="AB26" s="156">
        <v>-3.4712507566570299</v>
      </c>
      <c r="AC26" s="157">
        <v>-2.3560529338133298</v>
      </c>
      <c r="AD26" s="149"/>
      <c r="AE26" s="158">
        <v>-1.53633691683873</v>
      </c>
      <c r="AG26" s="30">
        <v>42.666550401116098</v>
      </c>
      <c r="AH26" s="149">
        <v>50.566794558772202</v>
      </c>
      <c r="AI26" s="149">
        <v>61.710847575863198</v>
      </c>
      <c r="AJ26" s="149">
        <v>60.9522148587373</v>
      </c>
      <c r="AK26" s="149">
        <v>51.031856760841698</v>
      </c>
      <c r="AL26" s="154">
        <v>53.385652831066103</v>
      </c>
      <c r="AM26" s="149"/>
      <c r="AN26" s="155">
        <v>55.045924892454302</v>
      </c>
      <c r="AO26" s="156">
        <v>57.8450180211603</v>
      </c>
      <c r="AP26" s="157">
        <v>56.445471456807297</v>
      </c>
      <c r="AQ26" s="149"/>
      <c r="AR26" s="158">
        <v>54.259886724135001</v>
      </c>
      <c r="AS26" s="67"/>
      <c r="AT26" s="30">
        <v>0.46516204367580999</v>
      </c>
      <c r="AU26" s="149">
        <v>-3.5281609461447401</v>
      </c>
      <c r="AV26" s="149">
        <v>2.7286111826472199</v>
      </c>
      <c r="AW26" s="149">
        <v>2.5238563394281699</v>
      </c>
      <c r="AX26" s="149">
        <v>0.71690348240987001</v>
      </c>
      <c r="AY26" s="154">
        <v>0.69831352274112601</v>
      </c>
      <c r="AZ26" s="149"/>
      <c r="BA26" s="155">
        <v>2.1332532232614398</v>
      </c>
      <c r="BB26" s="156">
        <v>-3.9254720625783901</v>
      </c>
      <c r="BC26" s="157">
        <v>-1.0636946163383101</v>
      </c>
      <c r="BD26" s="149"/>
      <c r="BE26" s="158">
        <v>0.16808416873652901</v>
      </c>
    </row>
    <row r="27" spans="1:57" x14ac:dyDescent="0.2">
      <c r="A27" s="21" t="s">
        <v>44</v>
      </c>
      <c r="B27" s="3" t="str">
        <f t="shared" si="0"/>
        <v>Richmond West/Midlothian, VA</v>
      </c>
      <c r="C27" s="3"/>
      <c r="D27" s="24" t="s">
        <v>16</v>
      </c>
      <c r="E27" s="27" t="s">
        <v>17</v>
      </c>
      <c r="F27" s="3"/>
      <c r="G27" s="30">
        <v>43.792710706150302</v>
      </c>
      <c r="H27" s="149">
        <v>55.153758542141198</v>
      </c>
      <c r="I27" s="149">
        <v>57.317767653758501</v>
      </c>
      <c r="J27" s="149">
        <v>58.143507972665098</v>
      </c>
      <c r="K27" s="149">
        <v>55.011389521639998</v>
      </c>
      <c r="L27" s="154">
        <v>53.883826879270998</v>
      </c>
      <c r="M27" s="149"/>
      <c r="N27" s="155">
        <v>63.952164009111598</v>
      </c>
      <c r="O27" s="156">
        <v>66.002277904327997</v>
      </c>
      <c r="P27" s="157">
        <v>64.977220956719805</v>
      </c>
      <c r="Q27" s="149"/>
      <c r="R27" s="158">
        <v>57.053368044256402</v>
      </c>
      <c r="S27" s="67"/>
      <c r="T27" s="30">
        <v>5.6318681318681296</v>
      </c>
      <c r="U27" s="149">
        <v>5.0433839479392599</v>
      </c>
      <c r="V27" s="149">
        <v>-0.34653465346534601</v>
      </c>
      <c r="W27" s="149">
        <v>6.2988027069234702</v>
      </c>
      <c r="X27" s="149">
        <v>4.8859934853420102</v>
      </c>
      <c r="Y27" s="154">
        <v>4.1726301882637804</v>
      </c>
      <c r="Z27" s="149"/>
      <c r="AA27" s="155">
        <v>-1.7497812773403301</v>
      </c>
      <c r="AB27" s="156">
        <v>-5.3104575163398602</v>
      </c>
      <c r="AC27" s="157">
        <v>-3.5910435149978799</v>
      </c>
      <c r="AD27" s="149"/>
      <c r="AE27" s="158">
        <v>1.51262936961713</v>
      </c>
      <c r="AG27" s="30">
        <v>45.501138952163998</v>
      </c>
      <c r="AH27" s="149">
        <v>53.794134396355297</v>
      </c>
      <c r="AI27" s="149">
        <v>57.538439635535298</v>
      </c>
      <c r="AJ27" s="149">
        <v>57.773348519362102</v>
      </c>
      <c r="AK27" s="149">
        <v>53.751423690205002</v>
      </c>
      <c r="AL27" s="154">
        <v>53.671697038724297</v>
      </c>
      <c r="AM27" s="149"/>
      <c r="AN27" s="155">
        <v>56.6842255125284</v>
      </c>
      <c r="AO27" s="156">
        <v>57.4387813211845</v>
      </c>
      <c r="AP27" s="157">
        <v>57.061503416856397</v>
      </c>
      <c r="AQ27" s="149"/>
      <c r="AR27" s="158">
        <v>54.6402131467621</v>
      </c>
      <c r="AS27" s="67"/>
      <c r="AT27" s="30">
        <v>4.5640438409946</v>
      </c>
      <c r="AU27" s="149">
        <v>4.2201075713694598</v>
      </c>
      <c r="AV27" s="149">
        <v>3.7612323491655899</v>
      </c>
      <c r="AW27" s="149">
        <v>5.4573804573804496</v>
      </c>
      <c r="AX27" s="149">
        <v>6.8789808917197401</v>
      </c>
      <c r="AY27" s="154">
        <v>4.96728386468049</v>
      </c>
      <c r="AZ27" s="149"/>
      <c r="BA27" s="155">
        <v>4.4876000524865498</v>
      </c>
      <c r="BB27" s="156">
        <v>-3.1565050408065201</v>
      </c>
      <c r="BC27" s="157">
        <v>0.49520466369961702</v>
      </c>
      <c r="BD27" s="149"/>
      <c r="BE27" s="158">
        <v>3.5918099791779099</v>
      </c>
    </row>
    <row r="28" spans="1:57" x14ac:dyDescent="0.2">
      <c r="A28" s="21" t="s">
        <v>45</v>
      </c>
      <c r="B28" s="3" t="str">
        <f t="shared" si="0"/>
        <v>Petersburg/Chester, VA</v>
      </c>
      <c r="C28" s="3"/>
      <c r="D28" s="24" t="s">
        <v>16</v>
      </c>
      <c r="E28" s="27" t="s">
        <v>17</v>
      </c>
      <c r="F28" s="3"/>
      <c r="G28" s="30">
        <v>49.646445850390698</v>
      </c>
      <c r="H28" s="149">
        <v>62.709341272794902</v>
      </c>
      <c r="I28" s="149">
        <v>66.3937476739858</v>
      </c>
      <c r="J28" s="149">
        <v>66.542612579084405</v>
      </c>
      <c r="K28" s="149">
        <v>60.215854112393004</v>
      </c>
      <c r="L28" s="154">
        <v>61.101600297729803</v>
      </c>
      <c r="M28" s="149"/>
      <c r="N28" s="155">
        <v>57.1641235578712</v>
      </c>
      <c r="O28" s="156">
        <v>57.015258652772602</v>
      </c>
      <c r="P28" s="157">
        <v>57.089691105321897</v>
      </c>
      <c r="Q28" s="149"/>
      <c r="R28" s="158">
        <v>59.955340528470401</v>
      </c>
      <c r="S28" s="67"/>
      <c r="T28" s="30">
        <v>-2.63494735775804</v>
      </c>
      <c r="U28" s="149">
        <v>-2.0189638274509201</v>
      </c>
      <c r="V28" s="149">
        <v>-1.5419340282027301</v>
      </c>
      <c r="W28" s="149">
        <v>-0.51438553513250496</v>
      </c>
      <c r="X28" s="149">
        <v>-1.83686616722407</v>
      </c>
      <c r="Y28" s="154">
        <v>-1.65661455054595</v>
      </c>
      <c r="Z28" s="149"/>
      <c r="AA28" s="155">
        <v>3.2497776660051501</v>
      </c>
      <c r="AB28" s="156">
        <v>2.1114206807339202</v>
      </c>
      <c r="AC28" s="157">
        <v>2.6781861731463898</v>
      </c>
      <c r="AD28" s="149"/>
      <c r="AE28" s="158">
        <v>-0.51396022719814904</v>
      </c>
      <c r="AG28" s="30">
        <v>47.352995906215099</v>
      </c>
      <c r="AH28" s="149">
        <v>55.549869743207999</v>
      </c>
      <c r="AI28" s="149">
        <v>60.271678451804902</v>
      </c>
      <c r="AJ28" s="149">
        <v>60.550800148864901</v>
      </c>
      <c r="AK28" s="149">
        <v>55.903423892817202</v>
      </c>
      <c r="AL28" s="154">
        <v>55.925753628582001</v>
      </c>
      <c r="AM28" s="149"/>
      <c r="AN28" s="155">
        <v>52.647004093784801</v>
      </c>
      <c r="AO28" s="156">
        <v>52.237625604763601</v>
      </c>
      <c r="AP28" s="157">
        <v>52.442314849274197</v>
      </c>
      <c r="AQ28" s="149"/>
      <c r="AR28" s="158">
        <v>54.930485405922603</v>
      </c>
      <c r="AS28" s="67"/>
      <c r="AT28" s="30">
        <v>-9.7365430299573195</v>
      </c>
      <c r="AU28" s="149">
        <v>-10.820870582537699</v>
      </c>
      <c r="AV28" s="149">
        <v>-7.1274993956350796</v>
      </c>
      <c r="AW28" s="149">
        <v>-7.3101268126057297</v>
      </c>
      <c r="AX28" s="149">
        <v>-5.4819522067240598</v>
      </c>
      <c r="AY28" s="154">
        <v>-8.0532408952501306</v>
      </c>
      <c r="AZ28" s="149"/>
      <c r="BA28" s="155">
        <v>-4.0841492023219796</v>
      </c>
      <c r="BB28" s="156">
        <v>-7.89156156872426</v>
      </c>
      <c r="BC28" s="157">
        <v>-6.0189766753004603</v>
      </c>
      <c r="BD28" s="149"/>
      <c r="BE28" s="158">
        <v>-7.50713635266405</v>
      </c>
    </row>
    <row r="29" spans="1:57" x14ac:dyDescent="0.2">
      <c r="A29" s="69" t="s">
        <v>97</v>
      </c>
      <c r="B29" s="37" t="s">
        <v>70</v>
      </c>
      <c r="C29" s="3"/>
      <c r="D29" s="24" t="s">
        <v>16</v>
      </c>
      <c r="E29" s="27" t="s">
        <v>17</v>
      </c>
      <c r="F29" s="3"/>
      <c r="G29" s="30">
        <v>30.508474576271102</v>
      </c>
      <c r="H29" s="149">
        <v>41.696994904855899</v>
      </c>
      <c r="I29" s="149">
        <v>45.721118852032802</v>
      </c>
      <c r="J29" s="149">
        <v>43.558282208588899</v>
      </c>
      <c r="K29" s="149">
        <v>40.792346885723099</v>
      </c>
      <c r="L29" s="154">
        <v>40.455443485494399</v>
      </c>
      <c r="M29" s="149"/>
      <c r="N29" s="155">
        <v>42.227305812623399</v>
      </c>
      <c r="O29" s="156">
        <v>42.830404492045297</v>
      </c>
      <c r="P29" s="157">
        <v>42.528855152334401</v>
      </c>
      <c r="Q29" s="149"/>
      <c r="R29" s="158">
        <v>41.047846818877197</v>
      </c>
      <c r="S29" s="67"/>
      <c r="T29" s="30">
        <v>-10.5435850279002</v>
      </c>
      <c r="U29" s="149">
        <v>-9.4263951735578608</v>
      </c>
      <c r="V29" s="149">
        <v>-6.5134818313549898</v>
      </c>
      <c r="W29" s="149">
        <v>-9.4764298955433297</v>
      </c>
      <c r="X29" s="149">
        <v>-3.79163470348302</v>
      </c>
      <c r="Y29" s="154">
        <v>-7.8747400934727203</v>
      </c>
      <c r="Z29" s="149"/>
      <c r="AA29" s="155">
        <v>-2.18010114120383</v>
      </c>
      <c r="AB29" s="156">
        <v>1.4685393203068999</v>
      </c>
      <c r="AC29" s="157">
        <v>-0.37624856437507698</v>
      </c>
      <c r="AD29" s="149"/>
      <c r="AE29" s="158">
        <v>-5.7758576764290401</v>
      </c>
      <c r="AG29" s="30">
        <v>33.789123427264201</v>
      </c>
      <c r="AH29" s="149">
        <v>40.368618072163798</v>
      </c>
      <c r="AI29" s="149">
        <v>43.464697930747597</v>
      </c>
      <c r="AJ29" s="149">
        <v>42.658833316002898</v>
      </c>
      <c r="AK29" s="149">
        <v>40.0878652386399</v>
      </c>
      <c r="AL29" s="154">
        <v>40.073827596963703</v>
      </c>
      <c r="AM29" s="149"/>
      <c r="AN29" s="155">
        <v>40.9925132577726</v>
      </c>
      <c r="AO29" s="156">
        <v>40.0332744098991</v>
      </c>
      <c r="AP29" s="157">
        <v>40.512893833835903</v>
      </c>
      <c r="AQ29" s="149"/>
      <c r="AR29" s="158">
        <v>40.199275093212897</v>
      </c>
      <c r="AS29" s="67"/>
      <c r="AT29" s="30">
        <v>0.38327228551175302</v>
      </c>
      <c r="AU29" s="149">
        <v>-8.1207644667289998</v>
      </c>
      <c r="AV29" s="149">
        <v>-4.2473031747388097</v>
      </c>
      <c r="AW29" s="149">
        <v>-7.9571685376387196</v>
      </c>
      <c r="AX29" s="149">
        <v>-5.1221428525351502</v>
      </c>
      <c r="AY29" s="154">
        <v>-5.30230961347561</v>
      </c>
      <c r="AZ29" s="149"/>
      <c r="BA29" s="155">
        <v>-0.24368302798194499</v>
      </c>
      <c r="BB29" s="156">
        <v>-5.3926296703992804</v>
      </c>
      <c r="BC29" s="157">
        <v>-2.85589094633362</v>
      </c>
      <c r="BD29" s="149"/>
      <c r="BE29" s="158">
        <v>-4.6106753635767497</v>
      </c>
    </row>
    <row r="30" spans="1:57" x14ac:dyDescent="0.2">
      <c r="A30" s="21" t="s">
        <v>47</v>
      </c>
      <c r="B30" s="3" t="str">
        <f t="shared" si="0"/>
        <v>Roanoke, VA</v>
      </c>
      <c r="C30" s="3"/>
      <c r="D30" s="24" t="s">
        <v>16</v>
      </c>
      <c r="E30" s="27" t="s">
        <v>17</v>
      </c>
      <c r="F30" s="3"/>
      <c r="G30" s="30">
        <v>33.787961447535899</v>
      </c>
      <c r="H30" s="149">
        <v>47.717766866703002</v>
      </c>
      <c r="I30" s="149">
        <v>52.009456264775402</v>
      </c>
      <c r="J30" s="149">
        <v>54.500818330605497</v>
      </c>
      <c r="K30" s="149">
        <v>51.027459538097801</v>
      </c>
      <c r="L30" s="154">
        <v>47.808692489543503</v>
      </c>
      <c r="M30" s="149"/>
      <c r="N30" s="155">
        <v>52.427714129841704</v>
      </c>
      <c r="O30" s="156">
        <v>49.040852575488401</v>
      </c>
      <c r="P30" s="157">
        <v>50.714349896666299</v>
      </c>
      <c r="Q30" s="149"/>
      <c r="R30" s="158">
        <v>48.645919635459798</v>
      </c>
      <c r="S30" s="67"/>
      <c r="T30" s="30">
        <v>-10.419521789366099</v>
      </c>
      <c r="U30" s="149">
        <v>-9.3093217871899192</v>
      </c>
      <c r="V30" s="149">
        <v>-8.0882067976591792</v>
      </c>
      <c r="W30" s="149">
        <v>-0.95771719421308299</v>
      </c>
      <c r="X30" s="149">
        <v>5.5235530327128899</v>
      </c>
      <c r="Y30" s="154">
        <v>-4.4885974915170603</v>
      </c>
      <c r="Z30" s="149"/>
      <c r="AA30" s="155">
        <v>9.7454749904486295</v>
      </c>
      <c r="AB30" s="156">
        <v>1.1860243795684899</v>
      </c>
      <c r="AC30" s="157">
        <v>5.3934649085939297</v>
      </c>
      <c r="AD30" s="149"/>
      <c r="AE30" s="158">
        <v>-1.7198747480802199</v>
      </c>
      <c r="AG30" s="30">
        <v>37.993271503909803</v>
      </c>
      <c r="AH30" s="149">
        <v>48.813420621931201</v>
      </c>
      <c r="AI30" s="149">
        <v>54.450809238043199</v>
      </c>
      <c r="AJ30" s="149">
        <v>55.300963811602102</v>
      </c>
      <c r="AK30" s="149">
        <v>50.300054555373698</v>
      </c>
      <c r="AL30" s="154">
        <v>49.371703946171998</v>
      </c>
      <c r="AM30" s="149"/>
      <c r="AN30" s="155">
        <v>50.090925622840501</v>
      </c>
      <c r="AO30" s="156">
        <v>48.1719166629005</v>
      </c>
      <c r="AP30" s="157">
        <v>49.128572399882103</v>
      </c>
      <c r="AQ30" s="149"/>
      <c r="AR30" s="158">
        <v>49.302090160477</v>
      </c>
      <c r="AS30" s="67"/>
      <c r="AT30" s="30">
        <v>1.17773389628153</v>
      </c>
      <c r="AU30" s="149">
        <v>-6.2768413386020097</v>
      </c>
      <c r="AV30" s="149">
        <v>-1.10694573564037</v>
      </c>
      <c r="AW30" s="149">
        <v>-1.2433711771604801</v>
      </c>
      <c r="AX30" s="149">
        <v>-0.54850375359707604</v>
      </c>
      <c r="AY30" s="154">
        <v>-1.75561812832292</v>
      </c>
      <c r="AZ30" s="149"/>
      <c r="BA30" s="155">
        <v>-2.2301013496838702</v>
      </c>
      <c r="BB30" s="156">
        <v>-4.8083523749183001</v>
      </c>
      <c r="BC30" s="157">
        <v>-3.5168682482445099</v>
      </c>
      <c r="BD30" s="149"/>
      <c r="BE30" s="158">
        <v>-2.2647042881603299</v>
      </c>
    </row>
    <row r="31" spans="1:57" x14ac:dyDescent="0.2">
      <c r="A31" s="21" t="s">
        <v>48</v>
      </c>
      <c r="B31" s="3" t="str">
        <f t="shared" si="0"/>
        <v>Charlottesville, VA</v>
      </c>
      <c r="C31" s="3"/>
      <c r="D31" s="24" t="s">
        <v>16</v>
      </c>
      <c r="E31" s="27" t="s">
        <v>17</v>
      </c>
      <c r="F31" s="3"/>
      <c r="G31" s="30">
        <v>36.793771211818701</v>
      </c>
      <c r="H31" s="149">
        <v>50.968257137153103</v>
      </c>
      <c r="I31" s="149">
        <v>54.581752844879198</v>
      </c>
      <c r="J31" s="149">
        <v>57.5164703533639</v>
      </c>
      <c r="K31" s="149">
        <v>50.169694549810302</v>
      </c>
      <c r="L31" s="154">
        <v>50.005989219405002</v>
      </c>
      <c r="M31" s="149"/>
      <c r="N31" s="155">
        <v>49.750449191455303</v>
      </c>
      <c r="O31" s="156">
        <v>52.405669794370098</v>
      </c>
      <c r="P31" s="157">
        <v>51.078059492912701</v>
      </c>
      <c r="Q31" s="149"/>
      <c r="R31" s="158">
        <v>50.312295011835801</v>
      </c>
      <c r="S31" s="67"/>
      <c r="T31" s="30">
        <v>11.6791137338928</v>
      </c>
      <c r="U31" s="149">
        <v>0.88753077390479196</v>
      </c>
      <c r="V31" s="149">
        <v>-8.3138706492696706</v>
      </c>
      <c r="W31" s="149">
        <v>-2.2120322068456999</v>
      </c>
      <c r="X31" s="149">
        <v>-10.482956796355101</v>
      </c>
      <c r="Y31" s="154">
        <v>-3.03629936702171</v>
      </c>
      <c r="Z31" s="149"/>
      <c r="AA31" s="155">
        <v>8.1196071263130793</v>
      </c>
      <c r="AB31" s="156">
        <v>1.76160346056433</v>
      </c>
      <c r="AC31" s="157">
        <v>4.7618155186021598</v>
      </c>
      <c r="AD31" s="149"/>
      <c r="AE31" s="158">
        <v>-0.89652634780657903</v>
      </c>
      <c r="AG31" s="30">
        <v>41.939508884008703</v>
      </c>
      <c r="AH31" s="149">
        <v>49.411060091834599</v>
      </c>
      <c r="AI31" s="149">
        <v>51.122978638450697</v>
      </c>
      <c r="AJ31" s="149">
        <v>53.947893791175801</v>
      </c>
      <c r="AK31" s="149">
        <v>49.0966260730684</v>
      </c>
      <c r="AL31" s="154">
        <v>49.103613495707698</v>
      </c>
      <c r="AM31" s="149"/>
      <c r="AN31" s="155">
        <v>48.702335795567897</v>
      </c>
      <c r="AO31" s="156">
        <v>56.677979636654001</v>
      </c>
      <c r="AP31" s="157">
        <v>52.690157716111003</v>
      </c>
      <c r="AQ31" s="149"/>
      <c r="AR31" s="158">
        <v>50.128340415822898</v>
      </c>
      <c r="AS31" s="67"/>
      <c r="AT31" s="30">
        <v>12.426993346666499</v>
      </c>
      <c r="AU31" s="149">
        <v>0.73202400268046097</v>
      </c>
      <c r="AV31" s="149">
        <v>-7.4095042106152897</v>
      </c>
      <c r="AW31" s="149">
        <v>-4.88338639621937</v>
      </c>
      <c r="AX31" s="149">
        <v>-4.2564552675078504</v>
      </c>
      <c r="AY31" s="154">
        <v>-1.62229176087148</v>
      </c>
      <c r="AZ31" s="149"/>
      <c r="BA31" s="155">
        <v>4.2596648455039503</v>
      </c>
      <c r="BB31" s="156">
        <v>11.2800921115933</v>
      </c>
      <c r="BC31" s="157">
        <v>7.9215883067228097</v>
      </c>
      <c r="BD31" s="149"/>
      <c r="BE31" s="158">
        <v>1.0617012273259101</v>
      </c>
    </row>
    <row r="32" spans="1:57" x14ac:dyDescent="0.2">
      <c r="A32" s="21" t="s">
        <v>49</v>
      </c>
      <c r="B32" t="s">
        <v>72</v>
      </c>
      <c r="C32" s="3"/>
      <c r="D32" s="24" t="s">
        <v>16</v>
      </c>
      <c r="E32" s="27" t="s">
        <v>17</v>
      </c>
      <c r="F32" s="3"/>
      <c r="G32" s="30">
        <v>46.221716237370103</v>
      </c>
      <c r="H32" s="149">
        <v>60.623310089654098</v>
      </c>
      <c r="I32" s="149">
        <v>62.202931549736697</v>
      </c>
      <c r="J32" s="149">
        <v>60.7798491532659</v>
      </c>
      <c r="K32" s="149">
        <v>54.4471324889711</v>
      </c>
      <c r="L32" s="154">
        <v>56.854987903799604</v>
      </c>
      <c r="M32" s="149"/>
      <c r="N32" s="155">
        <v>54.461363312935802</v>
      </c>
      <c r="O32" s="156">
        <v>55.030596271524097</v>
      </c>
      <c r="P32" s="157">
        <v>54.745979792229903</v>
      </c>
      <c r="Q32" s="149"/>
      <c r="R32" s="158">
        <v>56.2524141576368</v>
      </c>
      <c r="S32" s="67"/>
      <c r="T32" s="30">
        <v>52.699166374779097</v>
      </c>
      <c r="U32" s="149">
        <v>37.190489723182502</v>
      </c>
      <c r="V32" s="149">
        <v>20.684778899776799</v>
      </c>
      <c r="W32" s="149">
        <v>19.959292682250499</v>
      </c>
      <c r="X32" s="149">
        <v>15.960185866154101</v>
      </c>
      <c r="Y32" s="154">
        <v>27.1237578393939</v>
      </c>
      <c r="Z32" s="149"/>
      <c r="AA32" s="155">
        <v>9.8182049464131804</v>
      </c>
      <c r="AB32" s="156">
        <v>26.510351687604</v>
      </c>
      <c r="AC32" s="157">
        <v>17.6179753777961</v>
      </c>
      <c r="AD32" s="149"/>
      <c r="AE32" s="158">
        <v>24.329841982281099</v>
      </c>
      <c r="AG32" s="30">
        <v>41.9275651060196</v>
      </c>
      <c r="AH32" s="149">
        <v>52.846164792941501</v>
      </c>
      <c r="AI32" s="149">
        <v>58.666571794506901</v>
      </c>
      <c r="AJ32" s="149">
        <v>58.129358189839103</v>
      </c>
      <c r="AK32" s="149">
        <v>52.867511028888501</v>
      </c>
      <c r="AL32" s="154">
        <v>52.887434182439101</v>
      </c>
      <c r="AM32" s="149"/>
      <c r="AN32" s="155">
        <v>52.952895972676799</v>
      </c>
      <c r="AO32" s="156">
        <v>51.223850860964802</v>
      </c>
      <c r="AP32" s="157">
        <v>52.088373416820801</v>
      </c>
      <c r="AQ32" s="149"/>
      <c r="AR32" s="158">
        <v>52.659131106548202</v>
      </c>
      <c r="AS32" s="67"/>
      <c r="AT32" s="30">
        <v>36.887285761746298</v>
      </c>
      <c r="AU32" s="149">
        <v>22.878148278563799</v>
      </c>
      <c r="AV32" s="149">
        <v>25.3113886885913</v>
      </c>
      <c r="AW32" s="149">
        <v>24.508858659677699</v>
      </c>
      <c r="AX32" s="149">
        <v>26.5434267801384</v>
      </c>
      <c r="AY32" s="154">
        <v>26.574657332467201</v>
      </c>
      <c r="AZ32" s="149"/>
      <c r="BA32" s="155">
        <v>20.882232828319601</v>
      </c>
      <c r="BB32" s="156">
        <v>24.072995312514699</v>
      </c>
      <c r="BC32" s="157">
        <v>22.430364103316698</v>
      </c>
      <c r="BD32" s="149"/>
      <c r="BE32" s="158">
        <v>25.3752486835449</v>
      </c>
    </row>
    <row r="33" spans="1:57" x14ac:dyDescent="0.2">
      <c r="A33" s="21" t="s">
        <v>50</v>
      </c>
      <c r="B33" s="3" t="str">
        <f t="shared" si="0"/>
        <v>Staunton &amp; Harrisonburg, VA</v>
      </c>
      <c r="C33" s="3"/>
      <c r="D33" s="24" t="s">
        <v>16</v>
      </c>
      <c r="E33" s="27" t="s">
        <v>17</v>
      </c>
      <c r="F33" s="3"/>
      <c r="G33" s="30">
        <v>32.795409718486603</v>
      </c>
      <c r="H33" s="149">
        <v>42.962166039089098</v>
      </c>
      <c r="I33" s="149">
        <v>43.894566971490001</v>
      </c>
      <c r="J33" s="149">
        <v>42.065626681011203</v>
      </c>
      <c r="K33" s="149">
        <v>44.091805630267103</v>
      </c>
      <c r="L33" s="154">
        <v>41.161915008068803</v>
      </c>
      <c r="M33" s="149"/>
      <c r="N33" s="155">
        <v>48.986910525371997</v>
      </c>
      <c r="O33" s="156">
        <v>53.128922359691501</v>
      </c>
      <c r="P33" s="157">
        <v>51.057916442531798</v>
      </c>
      <c r="Q33" s="149"/>
      <c r="R33" s="158">
        <v>43.989343989343901</v>
      </c>
      <c r="S33" s="67"/>
      <c r="T33" s="30">
        <v>15.4257633715675</v>
      </c>
      <c r="U33" s="149">
        <v>15.4284702014081</v>
      </c>
      <c r="V33" s="149">
        <v>4.7121141917231499</v>
      </c>
      <c r="W33" s="149">
        <v>10.1013468294075</v>
      </c>
      <c r="X33" s="149">
        <v>9.1042238742740604</v>
      </c>
      <c r="Y33" s="154">
        <v>10.549029853542599</v>
      </c>
      <c r="Z33" s="149"/>
      <c r="AA33" s="155">
        <v>10.3888545589932</v>
      </c>
      <c r="AB33" s="156">
        <v>7.6285400273548696</v>
      </c>
      <c r="AC33" s="157">
        <v>8.9352790536222404</v>
      </c>
      <c r="AD33" s="149"/>
      <c r="AE33" s="158">
        <v>10.0085965513713</v>
      </c>
      <c r="AG33" s="30">
        <v>38.268782499551698</v>
      </c>
      <c r="AH33" s="149">
        <v>41.240810471579699</v>
      </c>
      <c r="AI33" s="149">
        <v>42.227003765465298</v>
      </c>
      <c r="AJ33" s="149">
        <v>42.643894566971397</v>
      </c>
      <c r="AK33" s="149">
        <v>41.361843284920198</v>
      </c>
      <c r="AL33" s="154">
        <v>41.148466917697597</v>
      </c>
      <c r="AM33" s="149"/>
      <c r="AN33" s="155">
        <v>48.287609826071296</v>
      </c>
      <c r="AO33" s="156">
        <v>52.120315581854001</v>
      </c>
      <c r="AP33" s="157">
        <v>50.203962703962702</v>
      </c>
      <c r="AQ33" s="149"/>
      <c r="AR33" s="158">
        <v>43.735751428059103</v>
      </c>
      <c r="AS33" s="67"/>
      <c r="AT33" s="30">
        <v>25.259628612946301</v>
      </c>
      <c r="AU33" s="149">
        <v>9.5758457662608496</v>
      </c>
      <c r="AV33" s="149">
        <v>9.5975540002183699</v>
      </c>
      <c r="AW33" s="149">
        <v>7.7451675553437802</v>
      </c>
      <c r="AX33" s="149">
        <v>7.6025554425712301</v>
      </c>
      <c r="AY33" s="154">
        <v>11.3713482212664</v>
      </c>
      <c r="AZ33" s="149"/>
      <c r="BA33" s="155">
        <v>10.013659493399199</v>
      </c>
      <c r="BB33" s="156">
        <v>2.4669873468522501</v>
      </c>
      <c r="BC33" s="157">
        <v>5.96264902734071</v>
      </c>
      <c r="BD33" s="149"/>
      <c r="BE33" s="158">
        <v>9.5376128791700001</v>
      </c>
    </row>
    <row r="34" spans="1:57" x14ac:dyDescent="0.2">
      <c r="A34" s="21" t="s">
        <v>51</v>
      </c>
      <c r="B34" s="3" t="str">
        <f t="shared" si="0"/>
        <v>Blacksburg &amp; Wytheville, VA</v>
      </c>
      <c r="C34" s="3"/>
      <c r="D34" s="24" t="s">
        <v>16</v>
      </c>
      <c r="E34" s="27" t="s">
        <v>17</v>
      </c>
      <c r="F34" s="3"/>
      <c r="G34" s="30">
        <v>26.970055161544501</v>
      </c>
      <c r="H34" s="149">
        <v>37.096138691883297</v>
      </c>
      <c r="I34" s="149">
        <v>42.2182821118991</v>
      </c>
      <c r="J34" s="149">
        <v>45.114263199369503</v>
      </c>
      <c r="K34" s="149">
        <v>40.445232466508998</v>
      </c>
      <c r="L34" s="154">
        <v>38.368794326241101</v>
      </c>
      <c r="M34" s="149"/>
      <c r="N34" s="155">
        <v>43.262411347517698</v>
      </c>
      <c r="O34" s="156">
        <v>37.076438140267904</v>
      </c>
      <c r="P34" s="157">
        <v>40.169424743892797</v>
      </c>
      <c r="Q34" s="149"/>
      <c r="R34" s="158">
        <v>38.883260159855901</v>
      </c>
      <c r="S34" s="67"/>
      <c r="T34" s="30">
        <v>-14.142379488710199</v>
      </c>
      <c r="U34" s="149">
        <v>-18.6047367372263</v>
      </c>
      <c r="V34" s="149">
        <v>-10.6310028165937</v>
      </c>
      <c r="W34" s="149">
        <v>-14.4301856633674</v>
      </c>
      <c r="X34" s="149">
        <v>-19.2756655961572</v>
      </c>
      <c r="Y34" s="154">
        <v>-15.5070840170736</v>
      </c>
      <c r="Z34" s="149"/>
      <c r="AA34" s="155">
        <v>-9.2117830182637306</v>
      </c>
      <c r="AB34" s="156">
        <v>-8.9275910571084207</v>
      </c>
      <c r="AC34" s="157">
        <v>-9.0808489281782006</v>
      </c>
      <c r="AD34" s="149"/>
      <c r="AE34" s="158">
        <v>-13.706792877334999</v>
      </c>
      <c r="AG34" s="30">
        <v>32.6388888888888</v>
      </c>
      <c r="AH34" s="149">
        <v>37.046887312844703</v>
      </c>
      <c r="AI34" s="149">
        <v>41.100275807722603</v>
      </c>
      <c r="AJ34" s="149">
        <v>42.6073680063041</v>
      </c>
      <c r="AK34" s="149">
        <v>39.952718676122899</v>
      </c>
      <c r="AL34" s="154">
        <v>38.669227738376598</v>
      </c>
      <c r="AM34" s="149"/>
      <c r="AN34" s="155">
        <v>45.074862096138602</v>
      </c>
      <c r="AO34" s="156">
        <v>41.425334909377398</v>
      </c>
      <c r="AP34" s="157">
        <v>43.250098502758</v>
      </c>
      <c r="AQ34" s="149"/>
      <c r="AR34" s="158">
        <v>39.978047956771299</v>
      </c>
      <c r="AS34" s="67"/>
      <c r="AT34" s="30">
        <v>4.1366131091545197</v>
      </c>
      <c r="AU34" s="149">
        <v>-7.0676462808141496</v>
      </c>
      <c r="AV34" s="149">
        <v>2.1178264693909901</v>
      </c>
      <c r="AW34" s="149">
        <v>-2.58308972572096</v>
      </c>
      <c r="AX34" s="149">
        <v>-5.9366671847254402</v>
      </c>
      <c r="AY34" s="154">
        <v>-2.1854559704581802</v>
      </c>
      <c r="AZ34" s="149"/>
      <c r="BA34" s="155">
        <v>0.33321724262834201</v>
      </c>
      <c r="BB34" s="156">
        <v>-5.6790564044206402</v>
      </c>
      <c r="BC34" s="157">
        <v>-2.63889381532322</v>
      </c>
      <c r="BD34" s="149"/>
      <c r="BE34" s="158">
        <v>-2.32606345157369</v>
      </c>
    </row>
    <row r="35" spans="1:57" x14ac:dyDescent="0.2">
      <c r="A35" s="21" t="s">
        <v>52</v>
      </c>
      <c r="B35" s="3" t="str">
        <f t="shared" si="0"/>
        <v>Lynchburg, VA</v>
      </c>
      <c r="C35" s="3"/>
      <c r="D35" s="24" t="s">
        <v>16</v>
      </c>
      <c r="E35" s="27" t="s">
        <v>17</v>
      </c>
      <c r="F35" s="3"/>
      <c r="G35" s="30">
        <v>31.004756242568298</v>
      </c>
      <c r="H35" s="149">
        <v>47.146254458977403</v>
      </c>
      <c r="I35" s="149">
        <v>50.683709869203298</v>
      </c>
      <c r="J35" s="149">
        <v>52.378121284185397</v>
      </c>
      <c r="K35" s="149">
        <v>44.2033293697978</v>
      </c>
      <c r="L35" s="154">
        <v>45.083234244946397</v>
      </c>
      <c r="M35" s="149"/>
      <c r="N35" s="155">
        <v>44.7384066587395</v>
      </c>
      <c r="O35" s="156">
        <v>42.324888226527499</v>
      </c>
      <c r="P35" s="157">
        <v>43.533263878553299</v>
      </c>
      <c r="Q35" s="149"/>
      <c r="R35" s="158">
        <v>44.6408088703853</v>
      </c>
      <c r="S35" s="67"/>
      <c r="T35" s="30">
        <v>-5.91560442437041</v>
      </c>
      <c r="U35" s="149">
        <v>-8.8729852911149596</v>
      </c>
      <c r="V35" s="149">
        <v>-10.345781291724601</v>
      </c>
      <c r="W35" s="149">
        <v>-4.9185108607949699</v>
      </c>
      <c r="X35" s="149">
        <v>-12.534409708058099</v>
      </c>
      <c r="Y35" s="154">
        <v>-8.6825896645012808</v>
      </c>
      <c r="Z35" s="149"/>
      <c r="AA35" s="155">
        <v>-19.860111860748901</v>
      </c>
      <c r="AB35" s="156">
        <v>-9.1202234977596106</v>
      </c>
      <c r="AC35" s="157">
        <v>-14.972256141138301</v>
      </c>
      <c r="AD35" s="149"/>
      <c r="AE35" s="158">
        <v>-10.5258464230662</v>
      </c>
      <c r="AG35" s="30">
        <v>34.943519619500499</v>
      </c>
      <c r="AH35" s="149">
        <v>50.691141498216403</v>
      </c>
      <c r="AI35" s="149">
        <v>56.599286563614697</v>
      </c>
      <c r="AJ35" s="149">
        <v>55.618311533888203</v>
      </c>
      <c r="AK35" s="149">
        <v>47.881985731272202</v>
      </c>
      <c r="AL35" s="154">
        <v>49.146848989298398</v>
      </c>
      <c r="AM35" s="149"/>
      <c r="AN35" s="155">
        <v>51.441736028537399</v>
      </c>
      <c r="AO35" s="156">
        <v>45.705361790733903</v>
      </c>
      <c r="AP35" s="157">
        <v>48.574508419135398</v>
      </c>
      <c r="AQ35" s="149"/>
      <c r="AR35" s="158">
        <v>48.983362177887699</v>
      </c>
      <c r="AS35" s="67"/>
      <c r="AT35" s="30">
        <v>3.9755493457447302</v>
      </c>
      <c r="AU35" s="149">
        <v>4.2834993161726302</v>
      </c>
      <c r="AV35" s="149">
        <v>7.3884393067592598</v>
      </c>
      <c r="AW35" s="149">
        <v>3.3717282786678502</v>
      </c>
      <c r="AX35" s="149">
        <v>0.73409835655862499</v>
      </c>
      <c r="AY35" s="154">
        <v>4.0106042301658098</v>
      </c>
      <c r="AZ35" s="149"/>
      <c r="BA35" s="155">
        <v>-1.47779375870924</v>
      </c>
      <c r="BB35" s="156">
        <v>-5.7050630060201799</v>
      </c>
      <c r="BC35" s="157">
        <v>-3.51095282042745</v>
      </c>
      <c r="BD35" s="149"/>
      <c r="BE35" s="158">
        <v>1.76312206305968</v>
      </c>
    </row>
    <row r="36" spans="1:57" x14ac:dyDescent="0.2">
      <c r="A36" s="21" t="s">
        <v>77</v>
      </c>
      <c r="B36" s="3" t="str">
        <f t="shared" si="0"/>
        <v>Central Virginia</v>
      </c>
      <c r="C36" s="3"/>
      <c r="D36" s="24" t="s">
        <v>16</v>
      </c>
      <c r="E36" s="27" t="s">
        <v>17</v>
      </c>
      <c r="F36" s="3"/>
      <c r="G36" s="30">
        <v>41.2085734321168</v>
      </c>
      <c r="H36" s="149">
        <v>58.565809933229602</v>
      </c>
      <c r="I36" s="149">
        <v>63.206195310832598</v>
      </c>
      <c r="J36" s="149">
        <v>63.023262904356798</v>
      </c>
      <c r="K36" s="149">
        <v>54.608372206469703</v>
      </c>
      <c r="L36" s="154">
        <v>56.122442757401103</v>
      </c>
      <c r="M36" s="149"/>
      <c r="N36" s="155">
        <v>56.074880331717402</v>
      </c>
      <c r="O36" s="156">
        <v>57.581579749923698</v>
      </c>
      <c r="P36" s="157">
        <v>56.828126667581401</v>
      </c>
      <c r="Q36" s="149"/>
      <c r="R36" s="158">
        <v>56.324046971914399</v>
      </c>
      <c r="S36" s="67"/>
      <c r="T36" s="30">
        <v>4.1773634531105701</v>
      </c>
      <c r="U36" s="149">
        <v>5.7851780620369899</v>
      </c>
      <c r="V36" s="149">
        <v>2.7426736229074602</v>
      </c>
      <c r="W36" s="149">
        <v>3.7456364326195999</v>
      </c>
      <c r="X36" s="149">
        <v>1.99786352527425</v>
      </c>
      <c r="Y36" s="154">
        <v>3.6522492087786498</v>
      </c>
      <c r="Z36" s="149"/>
      <c r="AA36" s="155">
        <v>-1.04525987529119E-2</v>
      </c>
      <c r="AB36" s="156">
        <v>-1.7024602524711001</v>
      </c>
      <c r="AC36" s="157">
        <v>-0.87506884981172095</v>
      </c>
      <c r="AD36" s="149"/>
      <c r="AE36" s="158">
        <v>2.3052447857612499</v>
      </c>
      <c r="AG36" s="30">
        <v>44.031068020366398</v>
      </c>
      <c r="AH36" s="149">
        <v>53.569468581359097</v>
      </c>
      <c r="AI36" s="149">
        <v>59.667215463886002</v>
      </c>
      <c r="AJ36" s="149">
        <v>58.957590170431999</v>
      </c>
      <c r="AK36" s="149">
        <v>51.841519558523103</v>
      </c>
      <c r="AL36" s="154">
        <v>53.613372358913303</v>
      </c>
      <c r="AM36" s="149"/>
      <c r="AN36" s="155">
        <v>53.8690203969633</v>
      </c>
      <c r="AO36" s="156">
        <v>54.831652526546002</v>
      </c>
      <c r="AP36" s="157">
        <v>54.350319952131002</v>
      </c>
      <c r="AQ36" s="149"/>
      <c r="AR36" s="158">
        <v>53.823923655460803</v>
      </c>
      <c r="AS36" s="67"/>
      <c r="AT36" s="30">
        <v>1.7154893196801</v>
      </c>
      <c r="AU36" s="149">
        <v>-1.15209221401483</v>
      </c>
      <c r="AV36" s="149">
        <v>-0.529178724503098</v>
      </c>
      <c r="AW36" s="149">
        <v>-1.7866041772418799</v>
      </c>
      <c r="AX36" s="149">
        <v>-1.00394499423173</v>
      </c>
      <c r="AY36" s="154">
        <v>-0.66604537072664505</v>
      </c>
      <c r="AZ36" s="149"/>
      <c r="BA36" s="155">
        <v>2.2922238967170698</v>
      </c>
      <c r="BB36" s="156">
        <v>-2.6530492226359601</v>
      </c>
      <c r="BC36" s="157">
        <v>-0.26357173243668702</v>
      </c>
      <c r="BD36" s="149"/>
      <c r="BE36" s="158">
        <v>-0.55027159878246201</v>
      </c>
    </row>
    <row r="37" spans="1:57" x14ac:dyDescent="0.2">
      <c r="A37" s="21" t="s">
        <v>78</v>
      </c>
      <c r="B37" s="3" t="str">
        <f t="shared" si="0"/>
        <v>Chesapeake Bay</v>
      </c>
      <c r="C37" s="3"/>
      <c r="D37" s="24" t="s">
        <v>16</v>
      </c>
      <c r="E37" s="27" t="s">
        <v>17</v>
      </c>
      <c r="F37" s="3"/>
      <c r="G37" s="30">
        <v>39.874902267396401</v>
      </c>
      <c r="H37" s="149">
        <v>56.528537920250102</v>
      </c>
      <c r="I37" s="149">
        <v>63.017982799061699</v>
      </c>
      <c r="J37" s="149">
        <v>61.688819390148502</v>
      </c>
      <c r="K37" s="149">
        <v>52.384675527756002</v>
      </c>
      <c r="L37" s="154">
        <v>54.698983580922501</v>
      </c>
      <c r="M37" s="149"/>
      <c r="N37" s="155">
        <v>49.022673964034396</v>
      </c>
      <c r="O37" s="156">
        <v>48.6317435496481</v>
      </c>
      <c r="P37" s="157">
        <v>48.827208756841202</v>
      </c>
      <c r="Q37" s="149"/>
      <c r="R37" s="158">
        <v>53.021333631185001</v>
      </c>
      <c r="S37" s="67"/>
      <c r="T37" s="30">
        <v>-12.5214408233276</v>
      </c>
      <c r="U37" s="149">
        <v>-5.7366362451108204</v>
      </c>
      <c r="V37" s="149">
        <v>3.5989717223650302</v>
      </c>
      <c r="W37" s="149">
        <v>3.54330708661417</v>
      </c>
      <c r="X37" s="149">
        <v>0.29940119760479</v>
      </c>
      <c r="Y37" s="154">
        <v>-1.6863406408094399</v>
      </c>
      <c r="Z37" s="149"/>
      <c r="AA37" s="155">
        <v>2.4509803921568598</v>
      </c>
      <c r="AB37" s="156">
        <v>4.1876046901172499</v>
      </c>
      <c r="AC37" s="157">
        <v>3.30851943755169</v>
      </c>
      <c r="AD37" s="149"/>
      <c r="AE37" s="158">
        <v>-0.41955108034403099</v>
      </c>
      <c r="AG37" s="30">
        <v>38.584831899921802</v>
      </c>
      <c r="AH37" s="149">
        <v>48.846755277560497</v>
      </c>
      <c r="AI37" s="149">
        <v>53.772478498827198</v>
      </c>
      <c r="AJ37" s="149">
        <v>53.146989835809201</v>
      </c>
      <c r="AK37" s="149">
        <v>47.595777951524603</v>
      </c>
      <c r="AL37" s="154">
        <v>48.389366692728601</v>
      </c>
      <c r="AM37" s="149"/>
      <c r="AN37" s="155">
        <v>44.8983580922595</v>
      </c>
      <c r="AO37" s="156">
        <v>43.647380766223598</v>
      </c>
      <c r="AP37" s="157">
        <v>44.272869429241503</v>
      </c>
      <c r="AQ37" s="149"/>
      <c r="AR37" s="158">
        <v>47.213224617446599</v>
      </c>
      <c r="AS37" s="67"/>
      <c r="AT37" s="30">
        <v>-5.7756563245823296</v>
      </c>
      <c r="AU37" s="149">
        <v>-8.1587651598676896</v>
      </c>
      <c r="AV37" s="149">
        <v>-5.8199246833276197</v>
      </c>
      <c r="AW37" s="149">
        <v>-9.0635451505016693</v>
      </c>
      <c r="AX37" s="149">
        <v>-9.0399701158012693</v>
      </c>
      <c r="AY37" s="154">
        <v>-7.6544315129811897</v>
      </c>
      <c r="AZ37" s="149"/>
      <c r="BA37" s="155">
        <v>-3.0392570704938699</v>
      </c>
      <c r="BB37" s="156">
        <v>-7.7272727272727204</v>
      </c>
      <c r="BC37" s="157">
        <v>-5.40822718730423</v>
      </c>
      <c r="BD37" s="149"/>
      <c r="BE37" s="158">
        <v>-7.0631561589622303</v>
      </c>
    </row>
    <row r="38" spans="1:57" x14ac:dyDescent="0.2">
      <c r="A38" s="21" t="s">
        <v>79</v>
      </c>
      <c r="B38" s="3" t="str">
        <f t="shared" si="0"/>
        <v>Coastal Virginia - Eastern Shore</v>
      </c>
      <c r="C38" s="3"/>
      <c r="D38" s="24" t="s">
        <v>16</v>
      </c>
      <c r="E38" s="27" t="s">
        <v>17</v>
      </c>
      <c r="F38" s="3"/>
      <c r="G38" s="30">
        <v>27.815063385533101</v>
      </c>
      <c r="H38" s="149">
        <v>40.641312453392899</v>
      </c>
      <c r="I38" s="149">
        <v>45.712155108128201</v>
      </c>
      <c r="J38" s="149">
        <v>42.729306487695702</v>
      </c>
      <c r="K38" s="149">
        <v>35.1976137211036</v>
      </c>
      <c r="L38" s="154">
        <v>38.419090231170699</v>
      </c>
      <c r="M38" s="149"/>
      <c r="N38" s="155">
        <v>38.702460850111798</v>
      </c>
      <c r="O38" s="156">
        <v>38.180462341536099</v>
      </c>
      <c r="P38" s="157">
        <v>38.441461595824002</v>
      </c>
      <c r="Q38" s="149"/>
      <c r="R38" s="158">
        <v>38.425482049643101</v>
      </c>
      <c r="S38" s="67"/>
      <c r="T38" s="30">
        <v>-27.434502532944698</v>
      </c>
      <c r="U38" s="149">
        <v>-18.254885051070101</v>
      </c>
      <c r="V38" s="149">
        <v>-11.0908014815772</v>
      </c>
      <c r="W38" s="149">
        <v>-13.439485138106299</v>
      </c>
      <c r="X38" s="149">
        <v>-25.3831697126828</v>
      </c>
      <c r="Y38" s="154">
        <v>-18.602646708307599</v>
      </c>
      <c r="Z38" s="149"/>
      <c r="AA38" s="155">
        <v>-20.802779099771101</v>
      </c>
      <c r="AB38" s="156">
        <v>-20.723680248264099</v>
      </c>
      <c r="AC38" s="157">
        <v>-20.7635179351382</v>
      </c>
      <c r="AD38" s="149"/>
      <c r="AE38" s="158">
        <v>-19.232231614489699</v>
      </c>
      <c r="AG38" s="30">
        <v>29.958985831469001</v>
      </c>
      <c r="AH38" s="149">
        <v>38.683818046234101</v>
      </c>
      <c r="AI38" s="149">
        <v>42.710663683817998</v>
      </c>
      <c r="AJ38" s="149">
        <v>40.865026099925402</v>
      </c>
      <c r="AK38" s="149">
        <v>36.558538404175899</v>
      </c>
      <c r="AL38" s="154">
        <v>37.755406413124497</v>
      </c>
      <c r="AM38" s="149"/>
      <c r="AN38" s="155">
        <v>37.117822520506998</v>
      </c>
      <c r="AO38" s="156">
        <v>35.738255033557003</v>
      </c>
      <c r="AP38" s="157">
        <v>36.428038777032</v>
      </c>
      <c r="AQ38" s="149"/>
      <c r="AR38" s="158">
        <v>37.376158517098098</v>
      </c>
      <c r="AS38" s="67"/>
      <c r="AT38" s="30">
        <v>-13.3701309494943</v>
      </c>
      <c r="AU38" s="149">
        <v>-15.1296839140805</v>
      </c>
      <c r="AV38" s="149">
        <v>-7.9727566492667101</v>
      </c>
      <c r="AW38" s="149">
        <v>-13.7243047326695</v>
      </c>
      <c r="AX38" s="149">
        <v>-14.837276270996901</v>
      </c>
      <c r="AY38" s="154">
        <v>-12.9526419889807</v>
      </c>
      <c r="AZ38" s="149"/>
      <c r="BA38" s="155">
        <v>-14.935816784445599</v>
      </c>
      <c r="BB38" s="156">
        <v>-20.4503854900438</v>
      </c>
      <c r="BC38" s="157">
        <v>-17.733285157558999</v>
      </c>
      <c r="BD38" s="149"/>
      <c r="BE38" s="158">
        <v>-14.338820954619401</v>
      </c>
    </row>
    <row r="39" spans="1:57" x14ac:dyDescent="0.2">
      <c r="A39" s="21" t="s">
        <v>80</v>
      </c>
      <c r="B39" s="3" t="str">
        <f t="shared" si="0"/>
        <v>Coastal Virginia - Hampton Roads</v>
      </c>
      <c r="C39" s="3"/>
      <c r="D39" s="24" t="s">
        <v>16</v>
      </c>
      <c r="E39" s="27" t="s">
        <v>17</v>
      </c>
      <c r="F39" s="3"/>
      <c r="G39" s="30">
        <v>37.167098146771501</v>
      </c>
      <c r="H39" s="149">
        <v>46.171788890882503</v>
      </c>
      <c r="I39" s="149">
        <v>48.8068079870812</v>
      </c>
      <c r="J39" s="149">
        <v>49.457873016686698</v>
      </c>
      <c r="K39" s="149">
        <v>48.281342116730301</v>
      </c>
      <c r="L39" s="154">
        <v>45.976982031630399</v>
      </c>
      <c r="M39" s="149"/>
      <c r="N39" s="155">
        <v>51.459769820316303</v>
      </c>
      <c r="O39" s="156">
        <v>53.2938583000102</v>
      </c>
      <c r="P39" s="157">
        <v>52.376802306952797</v>
      </c>
      <c r="Q39" s="149"/>
      <c r="R39" s="158">
        <v>47.805485371122998</v>
      </c>
      <c r="S39" s="67"/>
      <c r="T39" s="30">
        <v>-0.38478665716148203</v>
      </c>
      <c r="U39" s="149">
        <v>5.1624527542865302</v>
      </c>
      <c r="V39" s="149">
        <v>5.1957296129306103</v>
      </c>
      <c r="W39" s="149">
        <v>4.06822215338389</v>
      </c>
      <c r="X39" s="149">
        <v>2.02948834901856</v>
      </c>
      <c r="Y39" s="154">
        <v>3.3388014120229301</v>
      </c>
      <c r="Z39" s="149"/>
      <c r="AA39" s="155">
        <v>-5.1934761319026599</v>
      </c>
      <c r="AB39" s="156">
        <v>-5.6990938873057999</v>
      </c>
      <c r="AC39" s="157">
        <v>-5.4514082512944997</v>
      </c>
      <c r="AD39" s="149"/>
      <c r="AE39" s="158">
        <v>0.41635176201984903</v>
      </c>
      <c r="AG39" s="30">
        <v>37.125629557483499</v>
      </c>
      <c r="AH39" s="149">
        <v>41.467493688405803</v>
      </c>
      <c r="AI39" s="149">
        <v>45.353941188155602</v>
      </c>
      <c r="AJ39" s="149">
        <v>45.78519387147</v>
      </c>
      <c r="AK39" s="149">
        <v>46.041510473737098</v>
      </c>
      <c r="AL39" s="154">
        <v>43.154704310549199</v>
      </c>
      <c r="AM39" s="149"/>
      <c r="AN39" s="155">
        <v>51.442101283505302</v>
      </c>
      <c r="AO39" s="156">
        <v>52.301097042087399</v>
      </c>
      <c r="AP39" s="157">
        <v>51.871597786698999</v>
      </c>
      <c r="AQ39" s="149"/>
      <c r="AR39" s="158">
        <v>45.645216805442601</v>
      </c>
      <c r="AS39" s="67"/>
      <c r="AT39" s="30">
        <v>-0.51825298648729301</v>
      </c>
      <c r="AU39" s="149">
        <v>-2.65511028564157</v>
      </c>
      <c r="AV39" s="149">
        <v>-1.5921192245259099</v>
      </c>
      <c r="AW39" s="149">
        <v>-3.91625012687865</v>
      </c>
      <c r="AX39" s="149">
        <v>-3.06130430283106</v>
      </c>
      <c r="AY39" s="154">
        <v>-2.4320774982588702</v>
      </c>
      <c r="AZ39" s="149"/>
      <c r="BA39" s="155">
        <v>-3.4247813219035099</v>
      </c>
      <c r="BB39" s="156">
        <v>-5.91183154113559</v>
      </c>
      <c r="BC39" s="157">
        <v>-4.6948232917785404</v>
      </c>
      <c r="BD39" s="149"/>
      <c r="BE39" s="158">
        <v>-3.1785133688814899</v>
      </c>
    </row>
    <row r="40" spans="1:57" x14ac:dyDescent="0.2">
      <c r="A40" s="20" t="s">
        <v>81</v>
      </c>
      <c r="B40" s="3" t="str">
        <f t="shared" si="0"/>
        <v>Northern Virginia</v>
      </c>
      <c r="C40" s="3"/>
      <c r="D40" s="24" t="s">
        <v>16</v>
      </c>
      <c r="E40" s="27" t="s">
        <v>17</v>
      </c>
      <c r="F40" s="3"/>
      <c r="G40" s="30">
        <v>43.876192797285299</v>
      </c>
      <c r="H40" s="149">
        <v>62.750979546690097</v>
      </c>
      <c r="I40" s="149">
        <v>71.415983952306803</v>
      </c>
      <c r="J40" s="149">
        <v>70.748579891640503</v>
      </c>
      <c r="K40" s="149">
        <v>59.395211938283801</v>
      </c>
      <c r="L40" s="154">
        <v>61.637389625241298</v>
      </c>
      <c r="M40" s="149"/>
      <c r="N40" s="155">
        <v>50.895183817326199</v>
      </c>
      <c r="O40" s="156">
        <v>50.177162032957703</v>
      </c>
      <c r="P40" s="157">
        <v>50.536172925141997</v>
      </c>
      <c r="Q40" s="149"/>
      <c r="R40" s="158">
        <v>58.465613425212901</v>
      </c>
      <c r="S40" s="67"/>
      <c r="T40" s="30">
        <v>-0.83750225451601401</v>
      </c>
      <c r="U40" s="149">
        <v>4.0201945594173401</v>
      </c>
      <c r="V40" s="149">
        <v>6.5169349977460502</v>
      </c>
      <c r="W40" s="149">
        <v>7.1391556650833401</v>
      </c>
      <c r="X40" s="149">
        <v>5.3139631054988001</v>
      </c>
      <c r="Y40" s="154">
        <v>4.8054280828374596</v>
      </c>
      <c r="Z40" s="149"/>
      <c r="AA40" s="155">
        <v>1.56575032667771</v>
      </c>
      <c r="AB40" s="156">
        <v>-2.6378920186186501</v>
      </c>
      <c r="AC40" s="157">
        <v>-0.56555847139512505</v>
      </c>
      <c r="AD40" s="149"/>
      <c r="AE40" s="158">
        <v>3.42115478689596</v>
      </c>
      <c r="AG40" s="30">
        <v>51.517139884328003</v>
      </c>
      <c r="AH40" s="149">
        <v>62.093531181747402</v>
      </c>
      <c r="AI40" s="149">
        <v>64.048424742925107</v>
      </c>
      <c r="AJ40" s="149">
        <v>63.658945829154199</v>
      </c>
      <c r="AK40" s="149">
        <v>56.720034495364601</v>
      </c>
      <c r="AL40" s="154">
        <v>59.607615226703899</v>
      </c>
      <c r="AM40" s="149"/>
      <c r="AN40" s="155">
        <v>52.637523844340301</v>
      </c>
      <c r="AO40" s="156">
        <v>54.922831043807903</v>
      </c>
      <c r="AP40" s="157">
        <v>53.780177444074099</v>
      </c>
      <c r="AQ40" s="149"/>
      <c r="AR40" s="158">
        <v>57.942627429134603</v>
      </c>
      <c r="AS40" s="67"/>
      <c r="AT40" s="30">
        <v>19.510031444384701</v>
      </c>
      <c r="AU40" s="149">
        <v>5.9954149724105301</v>
      </c>
      <c r="AV40" s="149">
        <v>-2.7326436782272299</v>
      </c>
      <c r="AW40" s="149">
        <v>-2.7974553596414302</v>
      </c>
      <c r="AX40" s="149">
        <v>1.27472417977964</v>
      </c>
      <c r="AY40" s="154">
        <v>3.1151912692485801</v>
      </c>
      <c r="AZ40" s="149"/>
      <c r="BA40" s="155">
        <v>4.9389210989278602</v>
      </c>
      <c r="BB40" s="156">
        <v>5.9172016433432697</v>
      </c>
      <c r="BC40" s="157">
        <v>5.4361854117854502</v>
      </c>
      <c r="BD40" s="149"/>
      <c r="BE40" s="158">
        <v>3.7196789806437698</v>
      </c>
    </row>
    <row r="41" spans="1:57" x14ac:dyDescent="0.2">
      <c r="A41" s="22" t="s">
        <v>82</v>
      </c>
      <c r="B41" s="3" t="str">
        <f t="shared" si="0"/>
        <v>Shenandoah Valley</v>
      </c>
      <c r="C41" s="3"/>
      <c r="D41" s="25" t="s">
        <v>16</v>
      </c>
      <c r="E41" s="28" t="s">
        <v>17</v>
      </c>
      <c r="F41" s="3"/>
      <c r="G41" s="31">
        <v>29.845582651253</v>
      </c>
      <c r="H41" s="159">
        <v>40.587292211627698</v>
      </c>
      <c r="I41" s="159">
        <v>42.173656231541599</v>
      </c>
      <c r="J41" s="159">
        <v>41.3635980086068</v>
      </c>
      <c r="K41" s="159">
        <v>44.603830900345898</v>
      </c>
      <c r="L41" s="160">
        <v>39.714792000674997</v>
      </c>
      <c r="M41" s="149"/>
      <c r="N41" s="161">
        <v>49.464180237954601</v>
      </c>
      <c r="O41" s="162">
        <v>49.692009113155002</v>
      </c>
      <c r="P41" s="163">
        <v>49.578094675554802</v>
      </c>
      <c r="Q41" s="149"/>
      <c r="R41" s="164">
        <v>42.532878479212101</v>
      </c>
      <c r="S41" s="67"/>
      <c r="T41" s="31">
        <v>2.9641905159303201</v>
      </c>
      <c r="U41" s="159">
        <v>2.5823058265897298</v>
      </c>
      <c r="V41" s="159">
        <v>-0.75792259805594697</v>
      </c>
      <c r="W41" s="159">
        <v>4.3197939035541602</v>
      </c>
      <c r="X41" s="159">
        <v>13.2703817369806</v>
      </c>
      <c r="Y41" s="160">
        <v>4.4704589038595204</v>
      </c>
      <c r="Z41" s="149"/>
      <c r="AA41" s="161">
        <v>12.934553868842199</v>
      </c>
      <c r="AB41" s="162">
        <v>10.678085180884</v>
      </c>
      <c r="AC41" s="163">
        <v>11.7923425508524</v>
      </c>
      <c r="AD41" s="149"/>
      <c r="AE41" s="164">
        <v>6.8000474646068199</v>
      </c>
      <c r="AG41" s="31">
        <v>35.309256602818301</v>
      </c>
      <c r="AH41" s="159">
        <v>39.142266475402899</v>
      </c>
      <c r="AI41" s="159">
        <v>40.469158720783</v>
      </c>
      <c r="AJ41" s="159">
        <v>40.781368660872502</v>
      </c>
      <c r="AK41" s="159">
        <v>39.454476415492302</v>
      </c>
      <c r="AL41" s="160">
        <v>39.031305375073799</v>
      </c>
      <c r="AM41" s="149"/>
      <c r="AN41" s="161">
        <v>44.968779005991003</v>
      </c>
      <c r="AO41" s="162">
        <v>45.285207999324903</v>
      </c>
      <c r="AP41" s="163">
        <v>45.126993502658003</v>
      </c>
      <c r="AQ41" s="149"/>
      <c r="AR41" s="164">
        <v>40.7729305543835</v>
      </c>
      <c r="AS41" s="67"/>
      <c r="AT41" s="31">
        <v>14.8125391267378</v>
      </c>
      <c r="AU41" s="159">
        <v>0.159156151096398</v>
      </c>
      <c r="AV41" s="159">
        <v>2.6871828782607801</v>
      </c>
      <c r="AW41" s="159">
        <v>1.24196829745044</v>
      </c>
      <c r="AX41" s="159">
        <v>4.2235592322394799</v>
      </c>
      <c r="AY41" s="160">
        <v>4.1497204589782903</v>
      </c>
      <c r="AZ41" s="149"/>
      <c r="BA41" s="161">
        <v>5.4496086148676701</v>
      </c>
      <c r="BB41" s="162">
        <v>-1.58760851273544</v>
      </c>
      <c r="BC41" s="163">
        <v>1.7972194012162701</v>
      </c>
      <c r="BD41" s="149"/>
      <c r="BE41" s="164">
        <v>3.3941304170901199</v>
      </c>
    </row>
    <row r="42" spans="1:57" x14ac:dyDescent="0.2">
      <c r="A42" s="19" t="s">
        <v>83</v>
      </c>
      <c r="B42" s="3" t="str">
        <f t="shared" si="0"/>
        <v>Southern Virginia</v>
      </c>
      <c r="C42" s="9"/>
      <c r="D42" s="23" t="s">
        <v>16</v>
      </c>
      <c r="E42" s="26" t="s">
        <v>17</v>
      </c>
      <c r="F42" s="3"/>
      <c r="G42" s="29">
        <v>37.153009105041001</v>
      </c>
      <c r="H42" s="147">
        <v>54.941150344214897</v>
      </c>
      <c r="I42" s="147">
        <v>60.248723073506497</v>
      </c>
      <c r="J42" s="147">
        <v>59.671330224294898</v>
      </c>
      <c r="K42" s="147">
        <v>52.431712191872002</v>
      </c>
      <c r="L42" s="148">
        <v>52.889184987785903</v>
      </c>
      <c r="M42" s="149"/>
      <c r="N42" s="150">
        <v>50.055518543193401</v>
      </c>
      <c r="O42" s="151">
        <v>48.922940262047497</v>
      </c>
      <c r="P42" s="152">
        <v>49.489229402620403</v>
      </c>
      <c r="Q42" s="149"/>
      <c r="R42" s="153">
        <v>51.917769106309997</v>
      </c>
      <c r="S42" s="67"/>
      <c r="T42" s="29">
        <v>-6.67935213002652</v>
      </c>
      <c r="U42" s="147">
        <v>-0.70033921665007903</v>
      </c>
      <c r="V42" s="147">
        <v>1.44646651902684</v>
      </c>
      <c r="W42" s="147">
        <v>1.55807700978679</v>
      </c>
      <c r="X42" s="147">
        <v>1.85093202798681</v>
      </c>
      <c r="Y42" s="148">
        <v>-0.120609961890229</v>
      </c>
      <c r="Z42" s="149"/>
      <c r="AA42" s="150">
        <v>9.2960066601763103</v>
      </c>
      <c r="AB42" s="151">
        <v>6.3867919940390196</v>
      </c>
      <c r="AC42" s="152">
        <v>7.8384231484210796</v>
      </c>
      <c r="AD42" s="149"/>
      <c r="AE42" s="153">
        <v>1.92822929423705</v>
      </c>
      <c r="AF42" s="29"/>
      <c r="AG42" s="29">
        <v>39.729069509216004</v>
      </c>
      <c r="AH42" s="147">
        <v>51.415722851432299</v>
      </c>
      <c r="AI42" s="147">
        <v>56.8121252498334</v>
      </c>
      <c r="AJ42" s="147">
        <v>56.8232289584721</v>
      </c>
      <c r="AK42" s="147">
        <v>51.748834110592902</v>
      </c>
      <c r="AL42" s="148">
        <v>51.305796135909297</v>
      </c>
      <c r="AM42" s="149"/>
      <c r="AN42" s="150">
        <v>47.285143237841403</v>
      </c>
      <c r="AO42" s="151">
        <v>46.2080834998889</v>
      </c>
      <c r="AP42" s="152">
        <v>46.746613368865198</v>
      </c>
      <c r="AQ42" s="149"/>
      <c r="AR42" s="153">
        <v>50.0031724881824</v>
      </c>
      <c r="AS42" s="67"/>
      <c r="AT42" s="29">
        <v>0.308689352058374</v>
      </c>
      <c r="AU42" s="147">
        <v>-5.7627280425505196</v>
      </c>
      <c r="AV42" s="147">
        <v>-2.1846403700957899</v>
      </c>
      <c r="AW42" s="147">
        <v>-3.85584138095868</v>
      </c>
      <c r="AX42" s="147">
        <v>0.204560595966325</v>
      </c>
      <c r="AY42" s="148">
        <v>-2.45785176999419</v>
      </c>
      <c r="AZ42" s="149"/>
      <c r="BA42" s="150">
        <v>3.4590191028271802</v>
      </c>
      <c r="BB42" s="151">
        <v>-0.14131352718986301</v>
      </c>
      <c r="BC42" s="152">
        <v>1.64771158112206</v>
      </c>
      <c r="BD42" s="149"/>
      <c r="BE42" s="153">
        <v>-1.3940447634961799</v>
      </c>
    </row>
    <row r="43" spans="1:57" x14ac:dyDescent="0.2">
      <c r="A43" s="20" t="s">
        <v>84</v>
      </c>
      <c r="B43" s="3" t="str">
        <f t="shared" si="0"/>
        <v>Southwest Virginia - Blue Ridge Highlands</v>
      </c>
      <c r="C43" s="10"/>
      <c r="D43" s="24" t="s">
        <v>16</v>
      </c>
      <c r="E43" s="27" t="s">
        <v>17</v>
      </c>
      <c r="F43" s="3"/>
      <c r="G43" s="30">
        <v>33.8942850688954</v>
      </c>
      <c r="H43" s="149">
        <v>42.636096679466903</v>
      </c>
      <c r="I43" s="149">
        <v>45.967924102100703</v>
      </c>
      <c r="J43" s="149">
        <v>47.831488592726402</v>
      </c>
      <c r="K43" s="149">
        <v>44.646487463293397</v>
      </c>
      <c r="L43" s="154">
        <v>42.9952563812965</v>
      </c>
      <c r="M43" s="149"/>
      <c r="N43" s="155">
        <v>48.757623672916097</v>
      </c>
      <c r="O43" s="156">
        <v>43.697763722611199</v>
      </c>
      <c r="P43" s="157">
        <v>46.227693697763698</v>
      </c>
      <c r="Q43" s="149"/>
      <c r="R43" s="158">
        <v>43.918809900287101</v>
      </c>
      <c r="S43" s="67"/>
      <c r="T43" s="30">
        <v>11.368736001179199</v>
      </c>
      <c r="U43" s="149">
        <v>-0.92289964787216805</v>
      </c>
      <c r="V43" s="149">
        <v>0.55625554447669201</v>
      </c>
      <c r="W43" s="149">
        <v>-1.6451111309564399</v>
      </c>
      <c r="X43" s="149">
        <v>-2.68366223133029</v>
      </c>
      <c r="Y43" s="154">
        <v>0.60375570652478405</v>
      </c>
      <c r="Z43" s="149"/>
      <c r="AA43" s="155">
        <v>5.5996607877973998</v>
      </c>
      <c r="AB43" s="156">
        <v>7.9908350603574902</v>
      </c>
      <c r="AC43" s="157">
        <v>6.7164798303931104</v>
      </c>
      <c r="AD43" s="149"/>
      <c r="AE43" s="158">
        <v>2.3674495200258301</v>
      </c>
      <c r="AF43" s="30"/>
      <c r="AG43" s="30">
        <v>36.040207815676503</v>
      </c>
      <c r="AH43" s="149">
        <v>39.996046984413802</v>
      </c>
      <c r="AI43" s="149">
        <v>44.265303817483598</v>
      </c>
      <c r="AJ43" s="149">
        <v>45.2789699570815</v>
      </c>
      <c r="AK43" s="149">
        <v>43.251637677885697</v>
      </c>
      <c r="AL43" s="154">
        <v>41.7664332505082</v>
      </c>
      <c r="AM43" s="149"/>
      <c r="AN43" s="155">
        <v>48.161847752428201</v>
      </c>
      <c r="AO43" s="156">
        <v>45.191438897673301</v>
      </c>
      <c r="AP43" s="157">
        <v>46.676643325050797</v>
      </c>
      <c r="AQ43" s="149"/>
      <c r="AR43" s="158">
        <v>43.169350414663199</v>
      </c>
      <c r="AS43" s="67"/>
      <c r="AT43" s="30">
        <v>19.228329438298299</v>
      </c>
      <c r="AU43" s="149">
        <v>1.7976532631511299</v>
      </c>
      <c r="AV43" s="149">
        <v>10.3061555285535</v>
      </c>
      <c r="AW43" s="149">
        <v>6.2799714256742796</v>
      </c>
      <c r="AX43" s="149">
        <v>7.22985076357386</v>
      </c>
      <c r="AY43" s="154">
        <v>8.4361076923882496</v>
      </c>
      <c r="AZ43" s="149"/>
      <c r="BA43" s="155">
        <v>12.545293399527701</v>
      </c>
      <c r="BB43" s="156">
        <v>7.6169268987768302</v>
      </c>
      <c r="BC43" s="157">
        <v>10.104373446341899</v>
      </c>
      <c r="BD43" s="149"/>
      <c r="BE43" s="158">
        <v>8.9466488759429996</v>
      </c>
    </row>
    <row r="44" spans="1:57" x14ac:dyDescent="0.2">
      <c r="A44" s="21" t="s">
        <v>85</v>
      </c>
      <c r="B44" s="3" t="str">
        <f t="shared" si="0"/>
        <v>Southwest Virginia - Heart of Appalachia</v>
      </c>
      <c r="C44" s="3"/>
      <c r="D44" s="24" t="s">
        <v>16</v>
      </c>
      <c r="E44" s="27" t="s">
        <v>17</v>
      </c>
      <c r="F44" s="3"/>
      <c r="G44" s="30">
        <v>25.5972696245733</v>
      </c>
      <c r="H44" s="149">
        <v>37.6109215017064</v>
      </c>
      <c r="I44" s="149">
        <v>43.139931740614301</v>
      </c>
      <c r="J44" s="149">
        <v>39.5904436860068</v>
      </c>
      <c r="K44" s="149">
        <v>34.4027303754266</v>
      </c>
      <c r="L44" s="154">
        <v>36.068259385665499</v>
      </c>
      <c r="M44" s="149"/>
      <c r="N44" s="155">
        <v>32.0136518771331</v>
      </c>
      <c r="O44" s="156">
        <v>34.539249146757598</v>
      </c>
      <c r="P44" s="157">
        <v>33.276450511945299</v>
      </c>
      <c r="Q44" s="149"/>
      <c r="R44" s="158">
        <v>35.270599707459702</v>
      </c>
      <c r="S44" s="67"/>
      <c r="T44" s="30">
        <v>-27.5449186246579</v>
      </c>
      <c r="U44" s="149">
        <v>-29.511679264927601</v>
      </c>
      <c r="V44" s="149">
        <v>-24.325599891624002</v>
      </c>
      <c r="W44" s="149">
        <v>-28.255412897051102</v>
      </c>
      <c r="X44" s="149">
        <v>-21.5778026383785</v>
      </c>
      <c r="Y44" s="154">
        <v>-26.314471580134501</v>
      </c>
      <c r="Z44" s="149"/>
      <c r="AA44" s="155">
        <v>-20.832665935609398</v>
      </c>
      <c r="AB44" s="156">
        <v>-7.7606796665535596</v>
      </c>
      <c r="AC44" s="157">
        <v>-14.5478215532048</v>
      </c>
      <c r="AD44" s="149"/>
      <c r="AE44" s="158">
        <v>-23.4739703179775</v>
      </c>
      <c r="AF44" s="30"/>
      <c r="AG44" s="30">
        <v>28.907849829351498</v>
      </c>
      <c r="AH44" s="149">
        <v>36.382252559726901</v>
      </c>
      <c r="AI44" s="149">
        <v>41.160409556313901</v>
      </c>
      <c r="AJ44" s="149">
        <v>40.307167235494802</v>
      </c>
      <c r="AK44" s="149">
        <v>36.023890784982903</v>
      </c>
      <c r="AL44" s="154">
        <v>36.556313993174001</v>
      </c>
      <c r="AM44" s="149"/>
      <c r="AN44" s="155">
        <v>35.324232081911198</v>
      </c>
      <c r="AO44" s="156">
        <v>32.0477815699658</v>
      </c>
      <c r="AP44" s="157">
        <v>33.686006825938499</v>
      </c>
      <c r="AQ44" s="149"/>
      <c r="AR44" s="158">
        <v>35.736226231106698</v>
      </c>
      <c r="AS44" s="67"/>
      <c r="AT44" s="30">
        <v>-14.922117580641</v>
      </c>
      <c r="AU44" s="149">
        <v>-25.855431748864302</v>
      </c>
      <c r="AV44" s="149">
        <v>-17.7392252485044</v>
      </c>
      <c r="AW44" s="149">
        <v>-20.056722240133201</v>
      </c>
      <c r="AX44" s="149">
        <v>-17.019368851741699</v>
      </c>
      <c r="AY44" s="154">
        <v>-19.449698157380801</v>
      </c>
      <c r="AZ44" s="149"/>
      <c r="BA44" s="155">
        <v>-10.464018589790101</v>
      </c>
      <c r="BB44" s="156">
        <v>-14.7052729463754</v>
      </c>
      <c r="BC44" s="157">
        <v>-12.5328986466982</v>
      </c>
      <c r="BD44" s="149"/>
      <c r="BE44" s="158">
        <v>-17.696827676197401</v>
      </c>
    </row>
    <row r="45" spans="1:57" x14ac:dyDescent="0.2">
      <c r="A45" s="22" t="s">
        <v>86</v>
      </c>
      <c r="B45" s="3" t="str">
        <f t="shared" si="0"/>
        <v>Virginia Mountains</v>
      </c>
      <c r="C45" s="3"/>
      <c r="D45" s="25" t="s">
        <v>16</v>
      </c>
      <c r="E45" s="28" t="s">
        <v>17</v>
      </c>
      <c r="F45" s="3"/>
      <c r="G45" s="30">
        <v>31.958620689655099</v>
      </c>
      <c r="H45" s="149">
        <v>44.468965517241301</v>
      </c>
      <c r="I45" s="149">
        <v>47.875862068965503</v>
      </c>
      <c r="J45" s="149">
        <v>49.972413793103399</v>
      </c>
      <c r="K45" s="149">
        <v>47.131034482758601</v>
      </c>
      <c r="L45" s="154">
        <v>44.281379310344803</v>
      </c>
      <c r="M45" s="149"/>
      <c r="N45" s="155">
        <v>50.303448275862003</v>
      </c>
      <c r="O45" s="156">
        <v>48.4080747866142</v>
      </c>
      <c r="P45" s="157">
        <v>49.347276331077801</v>
      </c>
      <c r="Q45" s="149"/>
      <c r="R45" s="158">
        <v>45.7380947701499</v>
      </c>
      <c r="S45" s="67"/>
      <c r="T45" s="30">
        <v>-8.83704731930567</v>
      </c>
      <c r="U45" s="149">
        <v>-8.5184287993973609</v>
      </c>
      <c r="V45" s="149">
        <v>-8.18661714158997</v>
      </c>
      <c r="W45" s="149">
        <v>-2.2005563256107701</v>
      </c>
      <c r="X45" s="149">
        <v>3.60245303751765</v>
      </c>
      <c r="Y45" s="154">
        <v>-4.7254464226619799</v>
      </c>
      <c r="Z45" s="149"/>
      <c r="AA45" s="155">
        <v>10.542438064948101</v>
      </c>
      <c r="AB45" s="156">
        <v>5.1018242444386104</v>
      </c>
      <c r="AC45" s="157">
        <v>7.7871901284670804</v>
      </c>
      <c r="AD45" s="149"/>
      <c r="AE45" s="158">
        <v>-1.16575530636622</v>
      </c>
      <c r="AF45" s="31"/>
      <c r="AG45" s="30">
        <v>36.110344827586196</v>
      </c>
      <c r="AH45" s="149">
        <v>45.268965517241298</v>
      </c>
      <c r="AI45" s="149">
        <v>49.889655172413697</v>
      </c>
      <c r="AJ45" s="149">
        <v>50.510344827586202</v>
      </c>
      <c r="AK45" s="149">
        <v>46.831034482758596</v>
      </c>
      <c r="AL45" s="154">
        <v>45.722068965517202</v>
      </c>
      <c r="AM45" s="149"/>
      <c r="AN45" s="155">
        <v>48.365517241379301</v>
      </c>
      <c r="AO45" s="156">
        <v>47.382513473619099</v>
      </c>
      <c r="AP45" s="157">
        <v>47.872907742856597</v>
      </c>
      <c r="AQ45" s="149"/>
      <c r="AR45" s="158">
        <v>46.337585105178398</v>
      </c>
      <c r="AS45" s="67"/>
      <c r="AT45" s="30">
        <v>2.1710764700670002</v>
      </c>
      <c r="AU45" s="149">
        <v>-5.7140818604884496</v>
      </c>
      <c r="AV45" s="149">
        <v>-1.67015158169624</v>
      </c>
      <c r="AW45" s="149">
        <v>-2.2900093435949702</v>
      </c>
      <c r="AX45" s="149">
        <v>-1.0736169986072901</v>
      </c>
      <c r="AY45" s="154">
        <v>-1.9378698763825599</v>
      </c>
      <c r="AZ45" s="149"/>
      <c r="BA45" s="155">
        <v>-1.0919833296085999</v>
      </c>
      <c r="BB45" s="156">
        <v>-2.95017534192875</v>
      </c>
      <c r="BC45" s="157">
        <v>-2.0226177527878901</v>
      </c>
      <c r="BD45" s="149"/>
      <c r="BE45" s="158">
        <v>-1.9630767429937399</v>
      </c>
    </row>
    <row r="46" spans="1:57" x14ac:dyDescent="0.2">
      <c r="A46" s="75" t="s">
        <v>110</v>
      </c>
      <c r="B46" s="3" t="s">
        <v>116</v>
      </c>
      <c r="D46" s="25" t="s">
        <v>16</v>
      </c>
      <c r="E46" s="28" t="s">
        <v>17</v>
      </c>
      <c r="G46" s="30">
        <v>30.916030534351101</v>
      </c>
      <c r="H46" s="149">
        <v>60.444136016655101</v>
      </c>
      <c r="I46" s="149">
        <v>69.014573213046404</v>
      </c>
      <c r="J46" s="149">
        <v>65.926439972241397</v>
      </c>
      <c r="K46" s="149">
        <v>57.598889659958303</v>
      </c>
      <c r="L46" s="154">
        <v>56.780013879250497</v>
      </c>
      <c r="M46" s="149"/>
      <c r="N46" s="155">
        <v>52.602359472588397</v>
      </c>
      <c r="O46" s="156">
        <v>58.813324080499598</v>
      </c>
      <c r="P46" s="157">
        <v>55.707841776544001</v>
      </c>
      <c r="Q46" s="149"/>
      <c r="R46" s="158">
        <v>56.473678992762899</v>
      </c>
      <c r="S46" s="67"/>
      <c r="T46" s="30">
        <v>-1.38358778625954</v>
      </c>
      <c r="U46" s="149">
        <v>13.245437703536</v>
      </c>
      <c r="V46" s="149">
        <v>22.791584102747599</v>
      </c>
      <c r="W46" s="149">
        <v>18.7537703029395</v>
      </c>
      <c r="X46" s="149">
        <v>12.903655691924</v>
      </c>
      <c r="Y46" s="154">
        <v>14.7255998909196</v>
      </c>
      <c r="Z46" s="149"/>
      <c r="AA46" s="155">
        <v>-9.3357706651320491</v>
      </c>
      <c r="AB46" s="156">
        <v>-4.8770415693327198</v>
      </c>
      <c r="AC46" s="157">
        <v>-7.0355362178895202</v>
      </c>
      <c r="AD46" s="149"/>
      <c r="AE46" s="158">
        <v>7.62523116945402</v>
      </c>
      <c r="AG46" s="30">
        <v>37.083622484385799</v>
      </c>
      <c r="AH46" s="149">
        <v>49.887231089521102</v>
      </c>
      <c r="AI46" s="149">
        <v>57.095766828591202</v>
      </c>
      <c r="AJ46" s="149">
        <v>58.874045801526698</v>
      </c>
      <c r="AK46" s="149">
        <v>52.133934767522497</v>
      </c>
      <c r="AL46" s="154">
        <v>51.014920194309497</v>
      </c>
      <c r="AM46" s="149"/>
      <c r="AN46" s="155">
        <v>53.756072172102698</v>
      </c>
      <c r="AO46" s="156">
        <v>59.064885496183201</v>
      </c>
      <c r="AP46" s="157">
        <v>56.4104788341429</v>
      </c>
      <c r="AQ46" s="149"/>
      <c r="AR46" s="158">
        <v>52.556508377119002</v>
      </c>
      <c r="AS46" s="67"/>
      <c r="AT46" s="30">
        <v>1.97302426237703</v>
      </c>
      <c r="AU46" s="149">
        <v>3.2395035725326302</v>
      </c>
      <c r="AV46" s="149">
        <v>-0.92495930766724199</v>
      </c>
      <c r="AW46" s="149">
        <v>0.60881737963579796</v>
      </c>
      <c r="AX46" s="149">
        <v>11.423904008757001</v>
      </c>
      <c r="AY46" s="154">
        <v>3.0090996084086701</v>
      </c>
      <c r="AZ46" s="149"/>
      <c r="BA46" s="155">
        <v>8.6554711450788808</v>
      </c>
      <c r="BB46" s="156">
        <v>0.35932455455050299</v>
      </c>
      <c r="BC46" s="157">
        <v>4.1482362531555701</v>
      </c>
      <c r="BD46" s="149"/>
      <c r="BE46" s="158">
        <v>3.3557756994272099</v>
      </c>
    </row>
    <row r="47" spans="1:57" x14ac:dyDescent="0.2">
      <c r="A47" s="75" t="s">
        <v>111</v>
      </c>
      <c r="B47" s="3" t="s">
        <v>117</v>
      </c>
      <c r="D47" s="25" t="s">
        <v>16</v>
      </c>
      <c r="E47" s="28" t="s">
        <v>17</v>
      </c>
      <c r="G47" s="30">
        <v>40.107530761736299</v>
      </c>
      <c r="H47" s="149">
        <v>63.894201277378798</v>
      </c>
      <c r="I47" s="149">
        <v>71.785804496084793</v>
      </c>
      <c r="J47" s="149">
        <v>70.613069678490206</v>
      </c>
      <c r="K47" s="149">
        <v>56.670154800995903</v>
      </c>
      <c r="L47" s="154">
        <v>60.614152202937198</v>
      </c>
      <c r="M47" s="149"/>
      <c r="N47" s="155">
        <v>53.451448778551502</v>
      </c>
      <c r="O47" s="156">
        <v>54.360769314040297</v>
      </c>
      <c r="P47" s="157">
        <v>53.906109046295903</v>
      </c>
      <c r="Q47" s="149"/>
      <c r="R47" s="158">
        <v>58.697568443896799</v>
      </c>
      <c r="S47" s="67"/>
      <c r="T47" s="30">
        <v>-1.59399245845528</v>
      </c>
      <c r="U47" s="149">
        <v>5.1148969483224</v>
      </c>
      <c r="V47" s="149">
        <v>4.1931045750657203</v>
      </c>
      <c r="W47" s="149">
        <v>6.3511483593079001</v>
      </c>
      <c r="X47" s="149">
        <v>4.47073216495538</v>
      </c>
      <c r="Y47" s="154">
        <v>4.1192799519590197</v>
      </c>
      <c r="Z47" s="149"/>
      <c r="AA47" s="155">
        <v>2.9922771624932198</v>
      </c>
      <c r="AB47" s="156">
        <v>0.56059166904059399</v>
      </c>
      <c r="AC47" s="157">
        <v>1.75165741656142</v>
      </c>
      <c r="AD47" s="149"/>
      <c r="AE47" s="158">
        <v>3.4874380282220701</v>
      </c>
      <c r="AG47" s="30">
        <v>45.453397322556199</v>
      </c>
      <c r="AH47" s="149">
        <v>57.2529137949698</v>
      </c>
      <c r="AI47" s="149">
        <v>62.341680799624697</v>
      </c>
      <c r="AJ47" s="149">
        <v>61.854544798470002</v>
      </c>
      <c r="AK47" s="149">
        <v>53.853787031357101</v>
      </c>
      <c r="AL47" s="154">
        <v>56.151264749395501</v>
      </c>
      <c r="AM47" s="149"/>
      <c r="AN47" s="155">
        <v>55.597553494749697</v>
      </c>
      <c r="AO47" s="156">
        <v>58.397683397683302</v>
      </c>
      <c r="AP47" s="157">
        <v>56.997618446216499</v>
      </c>
      <c r="AQ47" s="149"/>
      <c r="AR47" s="158">
        <v>56.393080091344402</v>
      </c>
      <c r="AS47" s="67"/>
      <c r="AT47" s="30">
        <v>13.652273977398799</v>
      </c>
      <c r="AU47" s="149">
        <v>0.113099076291103</v>
      </c>
      <c r="AV47" s="149">
        <v>-7.7017070413254398</v>
      </c>
      <c r="AW47" s="149">
        <v>-8.3481805396557895</v>
      </c>
      <c r="AX47" s="149">
        <v>-3.2174270152499602</v>
      </c>
      <c r="AY47" s="154">
        <v>-2.4670879610444798</v>
      </c>
      <c r="AZ47" s="149"/>
      <c r="BA47" s="155">
        <v>3.4316557432043502</v>
      </c>
      <c r="BB47" s="156">
        <v>4.43511504092689</v>
      </c>
      <c r="BC47" s="157">
        <v>3.9432887798543299</v>
      </c>
      <c r="BD47" s="149"/>
      <c r="BE47" s="158">
        <v>-0.69858667652816697</v>
      </c>
    </row>
    <row r="48" spans="1:57" x14ac:dyDescent="0.2">
      <c r="A48" s="75" t="s">
        <v>112</v>
      </c>
      <c r="B48" s="3" t="s">
        <v>118</v>
      </c>
      <c r="D48" s="25" t="s">
        <v>16</v>
      </c>
      <c r="E48" s="28" t="s">
        <v>17</v>
      </c>
      <c r="G48" s="30">
        <v>40.560203710440099</v>
      </c>
      <c r="H48" s="149">
        <v>59.397356614526402</v>
      </c>
      <c r="I48" s="149">
        <v>68.409724748393302</v>
      </c>
      <c r="J48" s="149">
        <v>67.924699890869405</v>
      </c>
      <c r="K48" s="149">
        <v>57.817994422214099</v>
      </c>
      <c r="L48" s="154">
        <v>58.8219958772887</v>
      </c>
      <c r="M48" s="149"/>
      <c r="N48" s="155">
        <v>55.386807323875303</v>
      </c>
      <c r="O48" s="156">
        <v>56.179707157365002</v>
      </c>
      <c r="P48" s="157">
        <v>55.783251231526997</v>
      </c>
      <c r="Q48" s="149"/>
      <c r="R48" s="158">
        <v>57.953792521057501</v>
      </c>
      <c r="S48" s="67"/>
      <c r="T48" s="30">
        <v>0.95828346783239404</v>
      </c>
      <c r="U48" s="149">
        <v>5.55550415139348</v>
      </c>
      <c r="V48" s="149">
        <v>8.9782042699467208</v>
      </c>
      <c r="W48" s="149">
        <v>8.0038709565530901</v>
      </c>
      <c r="X48" s="149">
        <v>5.7221023120864203</v>
      </c>
      <c r="Y48" s="154">
        <v>6.2543551280371297</v>
      </c>
      <c r="Z48" s="149"/>
      <c r="AA48" s="155">
        <v>-1.093682823028</v>
      </c>
      <c r="AB48" s="156">
        <v>-4.6291742078136098</v>
      </c>
      <c r="AC48" s="157">
        <v>-2.9061662679291702</v>
      </c>
      <c r="AD48" s="149"/>
      <c r="AE48" s="158">
        <v>3.5654681473458698</v>
      </c>
      <c r="AG48" s="30">
        <v>45.586273796531998</v>
      </c>
      <c r="AH48" s="149">
        <v>56.909330665696601</v>
      </c>
      <c r="AI48" s="149">
        <v>62.298411543591598</v>
      </c>
      <c r="AJ48" s="149">
        <v>61.508730447435397</v>
      </c>
      <c r="AK48" s="149">
        <v>54.171971626045803</v>
      </c>
      <c r="AL48" s="154">
        <v>56.094943615860302</v>
      </c>
      <c r="AM48" s="149"/>
      <c r="AN48" s="155">
        <v>55.010155207954398</v>
      </c>
      <c r="AO48" s="156">
        <v>56.766526968344301</v>
      </c>
      <c r="AP48" s="157">
        <v>55.888337760464999</v>
      </c>
      <c r="AQ48" s="149"/>
      <c r="AR48" s="158">
        <v>56.035913531233703</v>
      </c>
      <c r="AS48" s="67"/>
      <c r="AT48" s="30">
        <v>11.040918488661699</v>
      </c>
      <c r="AU48" s="149">
        <v>4.1793848532817304</v>
      </c>
      <c r="AV48" s="149">
        <v>0.52462135935654997</v>
      </c>
      <c r="AW48" s="149">
        <v>-1.3706275092762601</v>
      </c>
      <c r="AX48" s="149">
        <v>-0.213694841894078</v>
      </c>
      <c r="AY48" s="154">
        <v>2.2494941795907599</v>
      </c>
      <c r="AZ48" s="149"/>
      <c r="BA48" s="155">
        <v>2.4648338353752699</v>
      </c>
      <c r="BB48" s="156">
        <v>-1.11411072294673</v>
      </c>
      <c r="BC48" s="157">
        <v>0.61544662748237899</v>
      </c>
      <c r="BD48" s="149"/>
      <c r="BE48" s="158">
        <v>1.7783336933678</v>
      </c>
    </row>
    <row r="49" spans="1:57" x14ac:dyDescent="0.2">
      <c r="A49" s="75" t="s">
        <v>113</v>
      </c>
      <c r="B49" s="3" t="s">
        <v>119</v>
      </c>
      <c r="D49" s="25" t="s">
        <v>16</v>
      </c>
      <c r="E49" s="28" t="s">
        <v>17</v>
      </c>
      <c r="G49" s="30">
        <v>35.828223797662297</v>
      </c>
      <c r="H49" s="149">
        <v>52.328032190074701</v>
      </c>
      <c r="I49" s="149">
        <v>57.875071852845302</v>
      </c>
      <c r="J49" s="149">
        <v>57.793638628089603</v>
      </c>
      <c r="K49" s="149">
        <v>52.589097528262101</v>
      </c>
      <c r="L49" s="154">
        <v>51.282812799386797</v>
      </c>
      <c r="M49" s="149"/>
      <c r="N49" s="155">
        <v>51.0777926805901</v>
      </c>
      <c r="O49" s="156">
        <v>50.382099992813103</v>
      </c>
      <c r="P49" s="157">
        <v>50.7299838313671</v>
      </c>
      <c r="Q49" s="149"/>
      <c r="R49" s="158">
        <v>51.124873825939602</v>
      </c>
      <c r="S49" s="67"/>
      <c r="T49" s="30">
        <v>-2.8562868121788201</v>
      </c>
      <c r="U49" s="149">
        <v>0.95602710641473498</v>
      </c>
      <c r="V49" s="149">
        <v>2.1119016474819601</v>
      </c>
      <c r="W49" s="149">
        <v>2.3331282210649502</v>
      </c>
      <c r="X49" s="149">
        <v>2.8040209113071</v>
      </c>
      <c r="Y49" s="154">
        <v>1.3402411726942001</v>
      </c>
      <c r="Z49" s="149"/>
      <c r="AA49" s="155">
        <v>-1.6337914168604399</v>
      </c>
      <c r="AB49" s="156">
        <v>-4.5991999342694401</v>
      </c>
      <c r="AC49" s="157">
        <v>-3.1289500416491598</v>
      </c>
      <c r="AD49" s="149"/>
      <c r="AE49" s="158">
        <v>3.1873321981849001E-2</v>
      </c>
      <c r="AG49" s="30">
        <v>40.0992766813565</v>
      </c>
      <c r="AH49" s="149">
        <v>49.095252922015703</v>
      </c>
      <c r="AI49" s="149">
        <v>53.351336462923904</v>
      </c>
      <c r="AJ49" s="149">
        <v>53.184877371143799</v>
      </c>
      <c r="AK49" s="149">
        <v>49.1760873730599</v>
      </c>
      <c r="AL49" s="154">
        <v>48.981366162100002</v>
      </c>
      <c r="AM49" s="149"/>
      <c r="AN49" s="155">
        <v>50.256873922207298</v>
      </c>
      <c r="AO49" s="156">
        <v>50.350600901801798</v>
      </c>
      <c r="AP49" s="157">
        <v>50.303736149242297</v>
      </c>
      <c r="AQ49" s="149"/>
      <c r="AR49" s="158">
        <v>49.359178886734199</v>
      </c>
      <c r="AS49" s="67"/>
      <c r="AT49" s="30">
        <v>7.9772990073124603</v>
      </c>
      <c r="AU49" s="149">
        <v>-1.6592186416062999</v>
      </c>
      <c r="AV49" s="149">
        <v>-1.3512994355669701</v>
      </c>
      <c r="AW49" s="149">
        <v>-2.7340223986918599</v>
      </c>
      <c r="AX49" s="149">
        <v>-1.30971988983715</v>
      </c>
      <c r="AY49" s="154">
        <v>-0.30295735366998</v>
      </c>
      <c r="AZ49" s="149"/>
      <c r="BA49" s="155">
        <v>0.38261929039125497</v>
      </c>
      <c r="BB49" s="156">
        <v>-3.3301819288392398</v>
      </c>
      <c r="BC49" s="157">
        <v>-1.51049031700854</v>
      </c>
      <c r="BD49" s="149"/>
      <c r="BE49" s="158">
        <v>-0.657628399832209</v>
      </c>
    </row>
    <row r="50" spans="1:57" x14ac:dyDescent="0.2">
      <c r="A50" s="75" t="s">
        <v>114</v>
      </c>
      <c r="B50" s="3" t="s">
        <v>120</v>
      </c>
      <c r="D50" s="25" t="s">
        <v>16</v>
      </c>
      <c r="E50" s="28" t="s">
        <v>17</v>
      </c>
      <c r="G50" s="30">
        <v>40.674146969557597</v>
      </c>
      <c r="H50" s="149">
        <v>48.8043778166099</v>
      </c>
      <c r="I50" s="149">
        <v>51.2554032925595</v>
      </c>
      <c r="J50" s="149">
        <v>51.600294306998897</v>
      </c>
      <c r="K50" s="149">
        <v>49.4067874551641</v>
      </c>
      <c r="L50" s="154">
        <v>48.348201968178003</v>
      </c>
      <c r="M50" s="149"/>
      <c r="N50" s="155">
        <v>49.5171525797847</v>
      </c>
      <c r="O50" s="156">
        <v>49.024089226127799</v>
      </c>
      <c r="P50" s="157">
        <v>49.269880567590398</v>
      </c>
      <c r="Q50" s="149"/>
      <c r="R50" s="158">
        <v>48.612104782971102</v>
      </c>
      <c r="S50" s="67"/>
      <c r="T50" s="30">
        <v>-1.53623511076477</v>
      </c>
      <c r="U50" s="149">
        <v>-1.6221727845754501</v>
      </c>
      <c r="V50" s="149">
        <v>-1.86652579679521</v>
      </c>
      <c r="W50" s="149">
        <v>-0.77814130338668297</v>
      </c>
      <c r="X50" s="149">
        <v>0.47067967559455198</v>
      </c>
      <c r="Y50" s="154">
        <v>-1.05842222219935</v>
      </c>
      <c r="Z50" s="149"/>
      <c r="AA50" s="155">
        <v>1.55379643636931</v>
      </c>
      <c r="AB50" s="156">
        <v>2.0706436417408902</v>
      </c>
      <c r="AC50" s="157">
        <v>1.8087412778516601</v>
      </c>
      <c r="AD50" s="149"/>
      <c r="AE50" s="158">
        <v>-0.24445717359803101</v>
      </c>
      <c r="AG50" s="30">
        <v>43.7022900763358</v>
      </c>
      <c r="AH50" s="149">
        <v>48.708957969281698</v>
      </c>
      <c r="AI50" s="149">
        <v>50.258668260829502</v>
      </c>
      <c r="AJ50" s="149">
        <v>50.635749103283302</v>
      </c>
      <c r="AK50" s="149">
        <v>48.6986112388485</v>
      </c>
      <c r="AL50" s="154">
        <v>48.400855329715803</v>
      </c>
      <c r="AM50" s="149"/>
      <c r="AN50" s="155">
        <v>48.461786075600102</v>
      </c>
      <c r="AO50" s="156">
        <v>47.9607415485278</v>
      </c>
      <c r="AP50" s="157">
        <v>48.211075307727199</v>
      </c>
      <c r="AQ50" s="149"/>
      <c r="AR50" s="158">
        <v>48.346603307942701</v>
      </c>
      <c r="AS50" s="67"/>
      <c r="AT50" s="30">
        <v>5.9948695070265403</v>
      </c>
      <c r="AU50" s="149">
        <v>-0.87963504503450596</v>
      </c>
      <c r="AV50" s="149">
        <v>-0.34421446156651703</v>
      </c>
      <c r="AW50" s="149">
        <v>-1.36381959063017</v>
      </c>
      <c r="AX50" s="149">
        <v>0.89618314689105205</v>
      </c>
      <c r="AY50" s="154">
        <v>0.66491688563275997</v>
      </c>
      <c r="AZ50" s="149"/>
      <c r="BA50" s="155">
        <v>0.439048677425738</v>
      </c>
      <c r="BB50" s="156">
        <v>-1.0995393643761</v>
      </c>
      <c r="BC50" s="157">
        <v>-0.33257534534314998</v>
      </c>
      <c r="BD50" s="149"/>
      <c r="BE50" s="158">
        <v>0.37874445334454399</v>
      </c>
    </row>
    <row r="51" spans="1:57" x14ac:dyDescent="0.2">
      <c r="A51" s="76" t="s">
        <v>115</v>
      </c>
      <c r="B51" s="3" t="s">
        <v>121</v>
      </c>
      <c r="D51" s="25" t="s">
        <v>16</v>
      </c>
      <c r="E51" s="28" t="s">
        <v>17</v>
      </c>
      <c r="G51" s="31">
        <v>40.505115089514</v>
      </c>
      <c r="H51" s="159">
        <v>44.126365961404304</v>
      </c>
      <c r="I51" s="159">
        <v>44.501278772378498</v>
      </c>
      <c r="J51" s="159">
        <v>45.858521274122197</v>
      </c>
      <c r="K51" s="159">
        <v>46.163682864450102</v>
      </c>
      <c r="L51" s="160">
        <v>44.230992792373797</v>
      </c>
      <c r="M51" s="149"/>
      <c r="N51" s="161">
        <v>48.110904440827703</v>
      </c>
      <c r="O51" s="162">
        <v>47.948151592652799</v>
      </c>
      <c r="P51" s="163">
        <v>48.029528016740201</v>
      </c>
      <c r="Q51" s="149"/>
      <c r="R51" s="164">
        <v>45.3162885707642</v>
      </c>
      <c r="S51" s="67"/>
      <c r="T51" s="31">
        <v>5.4045904465973704</v>
      </c>
      <c r="U51" s="159">
        <v>3.43047030683551</v>
      </c>
      <c r="V51" s="159">
        <v>9.5149292098295105E-2</v>
      </c>
      <c r="W51" s="159">
        <v>1.8298897372523899</v>
      </c>
      <c r="X51" s="159">
        <v>1.46982822870412</v>
      </c>
      <c r="Y51" s="160">
        <v>2.3492833446218002</v>
      </c>
      <c r="Z51" s="149"/>
      <c r="AA51" s="161">
        <v>4.1066095150845596</v>
      </c>
      <c r="AB51" s="162">
        <v>2.5543606759091699</v>
      </c>
      <c r="AC51" s="163">
        <v>3.3259704863511601</v>
      </c>
      <c r="AD51" s="149"/>
      <c r="AE51" s="164">
        <v>2.6435226689189602</v>
      </c>
      <c r="AG51" s="31">
        <v>42.112031386224899</v>
      </c>
      <c r="AH51" s="159">
        <v>43.7866899157221</v>
      </c>
      <c r="AI51" s="159">
        <v>44.796018454608202</v>
      </c>
      <c r="AJ51" s="159">
        <v>45.322774003705398</v>
      </c>
      <c r="AK51" s="159">
        <v>45.284992916046001</v>
      </c>
      <c r="AL51" s="160">
        <v>44.260482283107002</v>
      </c>
      <c r="AM51" s="149"/>
      <c r="AN51" s="161">
        <v>46.300386526780699</v>
      </c>
      <c r="AO51" s="162">
        <v>46.320730041558797</v>
      </c>
      <c r="AP51" s="163">
        <v>46.310558284169801</v>
      </c>
      <c r="AQ51" s="149"/>
      <c r="AR51" s="164">
        <v>44.846215243648601</v>
      </c>
      <c r="AS51" s="67"/>
      <c r="AT51" s="31">
        <v>6.6187390659191498</v>
      </c>
      <c r="AU51" s="159">
        <v>2.10217477755771</v>
      </c>
      <c r="AV51" s="159">
        <v>3.5904633768094998</v>
      </c>
      <c r="AW51" s="159">
        <v>2.6137188356579202</v>
      </c>
      <c r="AX51" s="159">
        <v>2.7050922102672299</v>
      </c>
      <c r="AY51" s="160">
        <v>3.4670700886655599</v>
      </c>
      <c r="AZ51" s="149"/>
      <c r="BA51" s="161">
        <v>2.8369404326968501</v>
      </c>
      <c r="BB51" s="162">
        <v>0.35064364155991301</v>
      </c>
      <c r="BC51" s="163">
        <v>1.5783072948783701</v>
      </c>
      <c r="BD51" s="149"/>
      <c r="BE51" s="164">
        <v>2.9026255397751601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X1"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3" t="s">
        <v>5</v>
      </c>
      <c r="E2" s="204"/>
      <c r="G2" s="205" t="s">
        <v>36</v>
      </c>
      <c r="H2" s="206"/>
      <c r="I2" s="206"/>
      <c r="J2" s="206"/>
      <c r="K2" s="206"/>
      <c r="L2" s="206"/>
      <c r="M2" s="206"/>
      <c r="N2" s="206"/>
      <c r="O2" s="206"/>
      <c r="P2" s="206"/>
      <c r="Q2" s="206"/>
      <c r="R2" s="206"/>
      <c r="T2" s="205" t="s">
        <v>37</v>
      </c>
      <c r="U2" s="206"/>
      <c r="V2" s="206"/>
      <c r="W2" s="206"/>
      <c r="X2" s="206"/>
      <c r="Y2" s="206"/>
      <c r="Z2" s="206"/>
      <c r="AA2" s="206"/>
      <c r="AB2" s="206"/>
      <c r="AC2" s="206"/>
      <c r="AD2" s="206"/>
      <c r="AE2" s="206"/>
      <c r="AF2" s="4"/>
      <c r="AG2" s="205" t="s">
        <v>38</v>
      </c>
      <c r="AH2" s="206"/>
      <c r="AI2" s="206"/>
      <c r="AJ2" s="206"/>
      <c r="AK2" s="206"/>
      <c r="AL2" s="206"/>
      <c r="AM2" s="206"/>
      <c r="AN2" s="206"/>
      <c r="AO2" s="206"/>
      <c r="AP2" s="206"/>
      <c r="AQ2" s="206"/>
      <c r="AR2" s="206"/>
      <c r="AT2" s="205" t="s">
        <v>39</v>
      </c>
      <c r="AU2" s="206"/>
      <c r="AV2" s="206"/>
      <c r="AW2" s="206"/>
      <c r="AX2" s="206"/>
      <c r="AY2" s="206"/>
      <c r="AZ2" s="206"/>
      <c r="BA2" s="206"/>
      <c r="BB2" s="206"/>
      <c r="BC2" s="206"/>
      <c r="BD2" s="206"/>
      <c r="BE2" s="206"/>
    </row>
    <row r="3" spans="1:57" x14ac:dyDescent="0.2">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x14ac:dyDescent="0.2">
      <c r="A4" s="32"/>
      <c r="B4" s="32"/>
      <c r="C4" s="3"/>
      <c r="D4" s="208"/>
      <c r="E4" s="210"/>
      <c r="F4" s="5"/>
      <c r="G4" s="212"/>
      <c r="H4" s="214"/>
      <c r="I4" s="214"/>
      <c r="J4" s="214"/>
      <c r="K4" s="214"/>
      <c r="L4" s="216"/>
      <c r="M4" s="5"/>
      <c r="N4" s="212"/>
      <c r="O4" s="214"/>
      <c r="P4" s="216"/>
      <c r="Q4" s="2"/>
      <c r="R4" s="218"/>
      <c r="S4" s="2"/>
      <c r="T4" s="212"/>
      <c r="U4" s="214"/>
      <c r="V4" s="214"/>
      <c r="W4" s="214"/>
      <c r="X4" s="214"/>
      <c r="Y4" s="216"/>
      <c r="Z4" s="2"/>
      <c r="AA4" s="212"/>
      <c r="AB4" s="214"/>
      <c r="AC4" s="216"/>
      <c r="AD4" s="1"/>
      <c r="AE4" s="220"/>
      <c r="AF4" s="39"/>
      <c r="AG4" s="212"/>
      <c r="AH4" s="214"/>
      <c r="AI4" s="214"/>
      <c r="AJ4" s="214"/>
      <c r="AK4" s="214"/>
      <c r="AL4" s="216"/>
      <c r="AM4" s="5"/>
      <c r="AN4" s="212"/>
      <c r="AO4" s="214"/>
      <c r="AP4" s="216"/>
      <c r="AQ4" s="2"/>
      <c r="AR4" s="218"/>
      <c r="AS4" s="2"/>
      <c r="AT4" s="212"/>
      <c r="AU4" s="214"/>
      <c r="AV4" s="214"/>
      <c r="AW4" s="214"/>
      <c r="AX4" s="214"/>
      <c r="AY4" s="216"/>
      <c r="AZ4" s="2"/>
      <c r="BA4" s="212"/>
      <c r="BB4" s="214"/>
      <c r="BC4" s="216"/>
      <c r="BD4" s="1"/>
      <c r="BE4" s="22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65">
        <v>141.016517383083</v>
      </c>
      <c r="H6" s="166">
        <v>150.001185306233</v>
      </c>
      <c r="I6" s="166">
        <v>155.58008491400199</v>
      </c>
      <c r="J6" s="166">
        <v>153.053371646611</v>
      </c>
      <c r="K6" s="166">
        <v>146.11663991276399</v>
      </c>
      <c r="L6" s="167">
        <v>149.71322327753001</v>
      </c>
      <c r="M6" s="168"/>
      <c r="N6" s="169">
        <v>150.124675101463</v>
      </c>
      <c r="O6" s="170">
        <v>152.892789870424</v>
      </c>
      <c r="P6" s="171">
        <v>151.51805942890101</v>
      </c>
      <c r="Q6" s="168"/>
      <c r="R6" s="172">
        <v>150.25268005615999</v>
      </c>
      <c r="S6" s="67"/>
      <c r="T6" s="29">
        <v>2.2828771214933901</v>
      </c>
      <c r="U6" s="147">
        <v>3.6148056951184402</v>
      </c>
      <c r="V6" s="147">
        <v>4.6074736132578602</v>
      </c>
      <c r="W6" s="147">
        <v>4.0747876412936002</v>
      </c>
      <c r="X6" s="147">
        <v>0.57258491062344097</v>
      </c>
      <c r="Y6" s="148">
        <v>3.1554525933856898</v>
      </c>
      <c r="Z6" s="149"/>
      <c r="AA6" s="150">
        <v>-1.70634193789748</v>
      </c>
      <c r="AB6" s="151">
        <v>-0.674532481031895</v>
      </c>
      <c r="AC6" s="152">
        <v>-1.1875611345525801</v>
      </c>
      <c r="AD6" s="149"/>
      <c r="AE6" s="153">
        <v>1.76269831740157</v>
      </c>
      <c r="AF6" s="29"/>
      <c r="AG6" s="165">
        <v>146.398168339753</v>
      </c>
      <c r="AH6" s="166">
        <v>150.865194657589</v>
      </c>
      <c r="AI6" s="166">
        <v>154.318715729139</v>
      </c>
      <c r="AJ6" s="166">
        <v>153.166265108494</v>
      </c>
      <c r="AK6" s="166">
        <v>145.824167289223</v>
      </c>
      <c r="AL6" s="167">
        <v>150.328514089648</v>
      </c>
      <c r="AM6" s="168"/>
      <c r="AN6" s="169">
        <v>151.04666847044999</v>
      </c>
      <c r="AO6" s="170">
        <v>155.893154572909</v>
      </c>
      <c r="AP6" s="171">
        <v>153.50118099853901</v>
      </c>
      <c r="AQ6" s="168"/>
      <c r="AR6" s="172">
        <v>151.296750539177</v>
      </c>
      <c r="AS6" s="67"/>
      <c r="AT6" s="29">
        <v>3.78185091521099</v>
      </c>
      <c r="AU6" s="147">
        <v>3.3550131467104198</v>
      </c>
      <c r="AV6" s="147">
        <v>2.2258772068955199</v>
      </c>
      <c r="AW6" s="147">
        <v>2.3056165665556199</v>
      </c>
      <c r="AX6" s="147">
        <v>1.4554724541117801</v>
      </c>
      <c r="AY6" s="148">
        <v>2.55158584102815</v>
      </c>
      <c r="AZ6" s="149"/>
      <c r="BA6" s="150">
        <v>0.96244697923533495</v>
      </c>
      <c r="BB6" s="151">
        <v>2.2906841308833701</v>
      </c>
      <c r="BC6" s="152">
        <v>1.6375427745405899</v>
      </c>
      <c r="BD6" s="149"/>
      <c r="BE6" s="153">
        <v>2.26884155300908</v>
      </c>
    </row>
    <row r="7" spans="1:57" x14ac:dyDescent="0.2">
      <c r="A7" s="20" t="s">
        <v>18</v>
      </c>
      <c r="B7" s="3" t="str">
        <f>TRIM(A7)</f>
        <v>Virginia</v>
      </c>
      <c r="C7" s="10"/>
      <c r="D7" s="24" t="s">
        <v>16</v>
      </c>
      <c r="E7" s="27" t="s">
        <v>17</v>
      </c>
      <c r="F7" s="3"/>
      <c r="G7" s="173">
        <v>105.949445223121</v>
      </c>
      <c r="H7" s="168">
        <v>119.844086197469</v>
      </c>
      <c r="I7" s="168">
        <v>125.02440938867301</v>
      </c>
      <c r="J7" s="168">
        <v>123.603670157674</v>
      </c>
      <c r="K7" s="168">
        <v>112.856729135645</v>
      </c>
      <c r="L7" s="174">
        <v>118.3813787381</v>
      </c>
      <c r="M7" s="168"/>
      <c r="N7" s="175">
        <v>112.583727561022</v>
      </c>
      <c r="O7" s="176">
        <v>113.596417026548</v>
      </c>
      <c r="P7" s="177">
        <v>113.090976947012</v>
      </c>
      <c r="Q7" s="168"/>
      <c r="R7" s="178">
        <v>116.89009285882</v>
      </c>
      <c r="S7" s="67"/>
      <c r="T7" s="30">
        <v>2.1519171745829699</v>
      </c>
      <c r="U7" s="149">
        <v>4.8183121577449999</v>
      </c>
      <c r="V7" s="149">
        <v>5.5904083804428204</v>
      </c>
      <c r="W7" s="149">
        <v>6.5311248911856303</v>
      </c>
      <c r="X7" s="149">
        <v>3.6932543043568198</v>
      </c>
      <c r="Y7" s="154">
        <v>4.8629798112534397</v>
      </c>
      <c r="Z7" s="149"/>
      <c r="AA7" s="155">
        <v>1.07921943996072</v>
      </c>
      <c r="AB7" s="156">
        <v>0.369493957366541</v>
      </c>
      <c r="AC7" s="157">
        <v>0.71243046272131105</v>
      </c>
      <c r="AD7" s="149"/>
      <c r="AE7" s="158">
        <v>3.7013535704100802</v>
      </c>
      <c r="AF7" s="30"/>
      <c r="AG7" s="173">
        <v>123.696499659777</v>
      </c>
      <c r="AH7" s="168">
        <v>127.247892186112</v>
      </c>
      <c r="AI7" s="168">
        <v>121.73919909554201</v>
      </c>
      <c r="AJ7" s="168">
        <v>119.87718200270599</v>
      </c>
      <c r="AK7" s="168">
        <v>112.48101773799701</v>
      </c>
      <c r="AL7" s="174">
        <v>120.944622839627</v>
      </c>
      <c r="AM7" s="168"/>
      <c r="AN7" s="175">
        <v>115.966914427304</v>
      </c>
      <c r="AO7" s="176">
        <v>124.29460746604801</v>
      </c>
      <c r="AP7" s="177">
        <v>120.167256533732</v>
      </c>
      <c r="AQ7" s="168"/>
      <c r="AR7" s="178">
        <v>120.71953513917001</v>
      </c>
      <c r="AS7" s="67"/>
      <c r="AT7" s="30">
        <v>19.542219527460801</v>
      </c>
      <c r="AU7" s="149">
        <v>13.1523824294517</v>
      </c>
      <c r="AV7" s="149">
        <v>2.5607741418044299</v>
      </c>
      <c r="AW7" s="149">
        <v>1.9821240600277901</v>
      </c>
      <c r="AX7" s="149">
        <v>2.7354632096563098</v>
      </c>
      <c r="AY7" s="154">
        <v>7.0744866149865002</v>
      </c>
      <c r="AZ7" s="149"/>
      <c r="BA7" s="155">
        <v>5.5579577457289702</v>
      </c>
      <c r="BB7" s="156">
        <v>10.6405114902436</v>
      </c>
      <c r="BC7" s="157">
        <v>8.13583873480977</v>
      </c>
      <c r="BD7" s="149"/>
      <c r="BE7" s="158">
        <v>7.3778700164025297</v>
      </c>
    </row>
    <row r="8" spans="1:57" x14ac:dyDescent="0.2">
      <c r="A8" s="21" t="s">
        <v>19</v>
      </c>
      <c r="B8" s="3" t="str">
        <f t="shared" ref="B8:B43" si="0">TRIM(A8)</f>
        <v>Norfolk/Virginia Beach, VA</v>
      </c>
      <c r="C8" s="3"/>
      <c r="D8" s="24" t="s">
        <v>16</v>
      </c>
      <c r="E8" s="27" t="s">
        <v>17</v>
      </c>
      <c r="F8" s="3"/>
      <c r="G8" s="173">
        <v>89.827558230296304</v>
      </c>
      <c r="H8" s="168">
        <v>93.1764805418034</v>
      </c>
      <c r="I8" s="168">
        <v>94.927730110352002</v>
      </c>
      <c r="J8" s="168">
        <v>94.200501368371903</v>
      </c>
      <c r="K8" s="168">
        <v>93.622574629560702</v>
      </c>
      <c r="L8" s="174">
        <v>93.321558665714306</v>
      </c>
      <c r="M8" s="168"/>
      <c r="N8" s="175">
        <v>106.747463356266</v>
      </c>
      <c r="O8" s="176">
        <v>110.86430037079801</v>
      </c>
      <c r="P8" s="177">
        <v>108.841580479619</v>
      </c>
      <c r="Q8" s="168"/>
      <c r="R8" s="178">
        <v>98.179255288660499</v>
      </c>
      <c r="S8" s="67"/>
      <c r="T8" s="30">
        <v>-1.01524865881114</v>
      </c>
      <c r="U8" s="149">
        <v>2.1096165677016798</v>
      </c>
      <c r="V8" s="149">
        <v>1.9406622461157399</v>
      </c>
      <c r="W8" s="149">
        <v>2.0612355617048501</v>
      </c>
      <c r="X8" s="149">
        <v>2.3419386954600698</v>
      </c>
      <c r="Y8" s="154">
        <v>1.6252649679954101</v>
      </c>
      <c r="Z8" s="149"/>
      <c r="AA8" s="155">
        <v>1.8373685369395301</v>
      </c>
      <c r="AB8" s="156">
        <v>0.63137776578461402</v>
      </c>
      <c r="AC8" s="157">
        <v>1.2014317367433001</v>
      </c>
      <c r="AD8" s="149"/>
      <c r="AE8" s="158">
        <v>1.1583675951647801</v>
      </c>
      <c r="AF8" s="30"/>
      <c r="AG8" s="173">
        <v>90.949206673000504</v>
      </c>
      <c r="AH8" s="168">
        <v>91.089232731914805</v>
      </c>
      <c r="AI8" s="168">
        <v>93.362735779336404</v>
      </c>
      <c r="AJ8" s="168">
        <v>93.293980513711503</v>
      </c>
      <c r="AK8" s="168">
        <v>93.333630371040698</v>
      </c>
      <c r="AL8" s="174">
        <v>92.4898862729885</v>
      </c>
      <c r="AM8" s="168"/>
      <c r="AN8" s="175">
        <v>105.45002032420901</v>
      </c>
      <c r="AO8" s="176">
        <v>110.020619218736</v>
      </c>
      <c r="AP8" s="177">
        <v>107.753890020036</v>
      </c>
      <c r="AQ8" s="168"/>
      <c r="AR8" s="178">
        <v>97.445008546316998</v>
      </c>
      <c r="AS8" s="67"/>
      <c r="AT8" s="30">
        <v>-0.89133845641898402</v>
      </c>
      <c r="AU8" s="149">
        <v>-1.1388216991581599</v>
      </c>
      <c r="AV8" s="149">
        <v>-0.95218379748466897</v>
      </c>
      <c r="AW8" s="149">
        <v>-1.4921875408971299</v>
      </c>
      <c r="AX8" s="149">
        <v>-1.2191183001588299</v>
      </c>
      <c r="AY8" s="154">
        <v>-1.1609075259318999</v>
      </c>
      <c r="AZ8" s="149"/>
      <c r="BA8" s="155">
        <v>-0.75673662161240496</v>
      </c>
      <c r="BB8" s="156">
        <v>-0.66979294298221403</v>
      </c>
      <c r="BC8" s="157">
        <v>-0.73945074076702499</v>
      </c>
      <c r="BD8" s="149"/>
      <c r="BE8" s="158">
        <v>-1.0868981888834801</v>
      </c>
    </row>
    <row r="9" spans="1:57" ht="14.25" x14ac:dyDescent="0.25">
      <c r="A9" s="21" t="s">
        <v>20</v>
      </c>
      <c r="B9" s="73" t="s">
        <v>71</v>
      </c>
      <c r="C9" s="3"/>
      <c r="D9" s="24" t="s">
        <v>16</v>
      </c>
      <c r="E9" s="27" t="s">
        <v>17</v>
      </c>
      <c r="F9" s="3"/>
      <c r="G9" s="173">
        <v>97.698164842829001</v>
      </c>
      <c r="H9" s="168">
        <v>115.33089279772599</v>
      </c>
      <c r="I9" s="168">
        <v>117.33769442913</v>
      </c>
      <c r="J9" s="168">
        <v>116.582002339749</v>
      </c>
      <c r="K9" s="168">
        <v>104.162893488197</v>
      </c>
      <c r="L9" s="174">
        <v>111.301686030531</v>
      </c>
      <c r="M9" s="168"/>
      <c r="N9" s="175">
        <v>112.984569197396</v>
      </c>
      <c r="O9" s="176">
        <v>113.41555188043699</v>
      </c>
      <c r="P9" s="177">
        <v>113.20329881774801</v>
      </c>
      <c r="Q9" s="168"/>
      <c r="R9" s="178">
        <v>111.851866744624</v>
      </c>
      <c r="S9" s="67"/>
      <c r="T9" s="30">
        <v>0.25362020805225</v>
      </c>
      <c r="U9" s="149">
        <v>7.6900100737422497</v>
      </c>
      <c r="V9" s="149">
        <v>4.90875676852946</v>
      </c>
      <c r="W9" s="149">
        <v>3.8994177262232501</v>
      </c>
      <c r="X9" s="149">
        <v>-0.15928058478735899</v>
      </c>
      <c r="Y9" s="154">
        <v>3.7130584601510299</v>
      </c>
      <c r="Z9" s="149"/>
      <c r="AA9" s="155">
        <v>-6.64052098854531</v>
      </c>
      <c r="AB9" s="156">
        <v>-6.3680075443678703</v>
      </c>
      <c r="AC9" s="157">
        <v>-6.5028521192874997</v>
      </c>
      <c r="AD9" s="149"/>
      <c r="AE9" s="158">
        <v>0.32794166237832101</v>
      </c>
      <c r="AF9" s="30"/>
      <c r="AG9" s="173">
        <v>100.28446948743201</v>
      </c>
      <c r="AH9" s="168">
        <v>107.45232391419501</v>
      </c>
      <c r="AI9" s="168">
        <v>112.774845737562</v>
      </c>
      <c r="AJ9" s="168">
        <v>110.486204441374</v>
      </c>
      <c r="AK9" s="168">
        <v>101.5594230386</v>
      </c>
      <c r="AL9" s="174">
        <v>106.99226810156399</v>
      </c>
      <c r="AM9" s="168"/>
      <c r="AN9" s="175">
        <v>109.935864057903</v>
      </c>
      <c r="AO9" s="176">
        <v>111.213239350291</v>
      </c>
      <c r="AP9" s="177">
        <v>110.577847204466</v>
      </c>
      <c r="AQ9" s="168"/>
      <c r="AR9" s="178">
        <v>108.02398939304901</v>
      </c>
      <c r="AS9" s="67"/>
      <c r="AT9" s="30">
        <v>-0.44176652578166598</v>
      </c>
      <c r="AU9" s="149">
        <v>1.3732888624639901</v>
      </c>
      <c r="AV9" s="149">
        <v>1.0182929887043199</v>
      </c>
      <c r="AW9" s="149">
        <v>-0.30645235664822801</v>
      </c>
      <c r="AX9" s="149">
        <v>-1.5599300353052099</v>
      </c>
      <c r="AY9" s="154">
        <v>7.7509359743651196E-2</v>
      </c>
      <c r="AZ9" s="149"/>
      <c r="BA9" s="155">
        <v>-0.88094849998995195</v>
      </c>
      <c r="BB9" s="156">
        <v>-2.9178753091147098</v>
      </c>
      <c r="BC9" s="157">
        <v>-1.97938791467641</v>
      </c>
      <c r="BD9" s="149"/>
      <c r="BE9" s="158">
        <v>-0.54308567976143296</v>
      </c>
    </row>
    <row r="10" spans="1:57" x14ac:dyDescent="0.2">
      <c r="A10" s="21" t="s">
        <v>21</v>
      </c>
      <c r="B10" s="3" t="str">
        <f t="shared" si="0"/>
        <v>Virginia Area</v>
      </c>
      <c r="C10" s="3"/>
      <c r="D10" s="24" t="s">
        <v>16</v>
      </c>
      <c r="E10" s="27" t="s">
        <v>17</v>
      </c>
      <c r="F10" s="3"/>
      <c r="G10" s="173">
        <v>93.715858939545498</v>
      </c>
      <c r="H10" s="168">
        <v>99.231968451681993</v>
      </c>
      <c r="I10" s="168">
        <v>100.54132359199799</v>
      </c>
      <c r="J10" s="168">
        <v>100.67826979058999</v>
      </c>
      <c r="K10" s="168">
        <v>99.606887192536007</v>
      </c>
      <c r="L10" s="174">
        <v>99.115537050722907</v>
      </c>
      <c r="M10" s="168"/>
      <c r="N10" s="175">
        <v>110.008072774342</v>
      </c>
      <c r="O10" s="176">
        <v>111.929730191256</v>
      </c>
      <c r="P10" s="177">
        <v>110.960467658082</v>
      </c>
      <c r="Q10" s="168"/>
      <c r="R10" s="178">
        <v>102.679979770931</v>
      </c>
      <c r="S10" s="67"/>
      <c r="T10" s="30">
        <v>0.26771563444378899</v>
      </c>
      <c r="U10" s="149">
        <v>1.5687261793038101</v>
      </c>
      <c r="V10" s="149">
        <v>2.2140628886452101</v>
      </c>
      <c r="W10" s="149">
        <v>0.84136356133289203</v>
      </c>
      <c r="X10" s="149">
        <v>1.4770933025573401</v>
      </c>
      <c r="Y10" s="154">
        <v>1.3523830271836099</v>
      </c>
      <c r="Z10" s="149"/>
      <c r="AA10" s="155">
        <v>2.0995482695447101</v>
      </c>
      <c r="AB10" s="156">
        <v>1.79629386394409</v>
      </c>
      <c r="AC10" s="157">
        <v>1.9483868734226799</v>
      </c>
      <c r="AD10" s="149"/>
      <c r="AE10" s="158">
        <v>1.7024135755474501</v>
      </c>
      <c r="AF10" s="30"/>
      <c r="AG10" s="173">
        <v>97.936355192971405</v>
      </c>
      <c r="AH10" s="168">
        <v>98.726157515108099</v>
      </c>
      <c r="AI10" s="168">
        <v>100.59791874373801</v>
      </c>
      <c r="AJ10" s="168">
        <v>100.32181163408301</v>
      </c>
      <c r="AK10" s="168">
        <v>99.391158995545794</v>
      </c>
      <c r="AL10" s="174">
        <v>99.479223134349695</v>
      </c>
      <c r="AM10" s="168"/>
      <c r="AN10" s="175">
        <v>110.442124998458</v>
      </c>
      <c r="AO10" s="176">
        <v>115.293162742071</v>
      </c>
      <c r="AP10" s="177">
        <v>112.856749989158</v>
      </c>
      <c r="AQ10" s="168"/>
      <c r="AR10" s="178">
        <v>103.434251344342</v>
      </c>
      <c r="AS10" s="67"/>
      <c r="AT10" s="30">
        <v>3.63550708061122</v>
      </c>
      <c r="AU10" s="149">
        <v>2.9568479418800799</v>
      </c>
      <c r="AV10" s="149">
        <v>1.90336355685887</v>
      </c>
      <c r="AW10" s="149">
        <v>1.2233900465958401</v>
      </c>
      <c r="AX10" s="149">
        <v>1.96174269978672</v>
      </c>
      <c r="AY10" s="154">
        <v>2.2208891704032001</v>
      </c>
      <c r="AZ10" s="149"/>
      <c r="BA10" s="155">
        <v>2.6489051133450001</v>
      </c>
      <c r="BB10" s="156">
        <v>4.2397371595008799</v>
      </c>
      <c r="BC10" s="157">
        <v>3.4277826749293601</v>
      </c>
      <c r="BD10" s="149"/>
      <c r="BE10" s="158">
        <v>2.6230819897681998</v>
      </c>
    </row>
    <row r="11" spans="1:57" x14ac:dyDescent="0.2">
      <c r="A11" s="34" t="s">
        <v>22</v>
      </c>
      <c r="B11" s="3" t="str">
        <f t="shared" si="0"/>
        <v>Washington, DC</v>
      </c>
      <c r="C11" s="3"/>
      <c r="D11" s="24" t="s">
        <v>16</v>
      </c>
      <c r="E11" s="27" t="s">
        <v>17</v>
      </c>
      <c r="F11" s="3"/>
      <c r="G11" s="173">
        <v>150.15341661025499</v>
      </c>
      <c r="H11" s="168">
        <v>169.14867194843501</v>
      </c>
      <c r="I11" s="168">
        <v>178.285222855358</v>
      </c>
      <c r="J11" s="168">
        <v>179.16417126680801</v>
      </c>
      <c r="K11" s="168">
        <v>161.61206269898</v>
      </c>
      <c r="L11" s="174">
        <v>169.41156912977499</v>
      </c>
      <c r="M11" s="168"/>
      <c r="N11" s="175">
        <v>140.93681204782101</v>
      </c>
      <c r="O11" s="176">
        <v>147.13656208165901</v>
      </c>
      <c r="P11" s="177">
        <v>144.07058912092799</v>
      </c>
      <c r="Q11" s="168"/>
      <c r="R11" s="178">
        <v>162.79425705135199</v>
      </c>
      <c r="S11" s="67"/>
      <c r="T11" s="30">
        <v>1.7227421473873199</v>
      </c>
      <c r="U11" s="149">
        <v>0.93161661572813503</v>
      </c>
      <c r="V11" s="149">
        <v>0.78287631723586404</v>
      </c>
      <c r="W11" s="149">
        <v>9.2037646129507493</v>
      </c>
      <c r="X11" s="149">
        <v>3.7659324919306698</v>
      </c>
      <c r="Y11" s="154">
        <v>3.4831325633559702</v>
      </c>
      <c r="Z11" s="149"/>
      <c r="AA11" s="155">
        <v>0.32096046458677302</v>
      </c>
      <c r="AB11" s="156">
        <v>6.7381650847851704</v>
      </c>
      <c r="AC11" s="157">
        <v>3.5310424944364902</v>
      </c>
      <c r="AD11" s="149"/>
      <c r="AE11" s="158">
        <v>3.49858831990979</v>
      </c>
      <c r="AF11" s="30"/>
      <c r="AG11" s="173">
        <v>273.61930914207397</v>
      </c>
      <c r="AH11" s="168">
        <v>256.20760087069999</v>
      </c>
      <c r="AI11" s="168">
        <v>181.78795111606701</v>
      </c>
      <c r="AJ11" s="168">
        <v>172.93236900995399</v>
      </c>
      <c r="AK11" s="168">
        <v>164.812315072416</v>
      </c>
      <c r="AL11" s="174">
        <v>209.10457484124501</v>
      </c>
      <c r="AM11" s="168"/>
      <c r="AN11" s="175">
        <v>187.85962695850901</v>
      </c>
      <c r="AO11" s="176">
        <v>234.70031575578</v>
      </c>
      <c r="AP11" s="177">
        <v>212.14466346903001</v>
      </c>
      <c r="AQ11" s="168"/>
      <c r="AR11" s="178">
        <v>209.941711719945</v>
      </c>
      <c r="AS11" s="67"/>
      <c r="AT11" s="30">
        <v>96.021311537366799</v>
      </c>
      <c r="AU11" s="149">
        <v>63.067233886156899</v>
      </c>
      <c r="AV11" s="149">
        <v>6.9411769277841602</v>
      </c>
      <c r="AW11" s="149">
        <v>3.26114579043568</v>
      </c>
      <c r="AX11" s="149">
        <v>6.4419200315219998</v>
      </c>
      <c r="AY11" s="154">
        <v>31.2920779904473</v>
      </c>
      <c r="AZ11" s="149"/>
      <c r="BA11" s="155">
        <v>34.515718329593497</v>
      </c>
      <c r="BB11" s="156">
        <v>68.073068143900201</v>
      </c>
      <c r="BC11" s="157">
        <v>51.9128555632253</v>
      </c>
      <c r="BD11" s="149"/>
      <c r="BE11" s="158">
        <v>36.418234427286599</v>
      </c>
    </row>
    <row r="12" spans="1:57" x14ac:dyDescent="0.2">
      <c r="A12" s="21" t="s">
        <v>23</v>
      </c>
      <c r="B12" s="3" t="str">
        <f t="shared" si="0"/>
        <v>Arlington, VA</v>
      </c>
      <c r="C12" s="3"/>
      <c r="D12" s="24" t="s">
        <v>16</v>
      </c>
      <c r="E12" s="27" t="s">
        <v>17</v>
      </c>
      <c r="F12" s="3"/>
      <c r="G12" s="173">
        <v>163.003958432871</v>
      </c>
      <c r="H12" s="168">
        <v>192.642235191129</v>
      </c>
      <c r="I12" s="168">
        <v>197.876558834424</v>
      </c>
      <c r="J12" s="168">
        <v>196.075954550978</v>
      </c>
      <c r="K12" s="168">
        <v>170.890795198799</v>
      </c>
      <c r="L12" s="174">
        <v>186.81288396556201</v>
      </c>
      <c r="M12" s="168"/>
      <c r="N12" s="175">
        <v>136.611126839262</v>
      </c>
      <c r="O12" s="176">
        <v>130.47659807073899</v>
      </c>
      <c r="P12" s="177">
        <v>133.75906617500399</v>
      </c>
      <c r="Q12" s="168"/>
      <c r="R12" s="178">
        <v>174.73259695463699</v>
      </c>
      <c r="S12" s="67"/>
      <c r="T12" s="30">
        <v>5.6296765636327502</v>
      </c>
      <c r="U12" s="149">
        <v>9.8993340258223004</v>
      </c>
      <c r="V12" s="149">
        <v>8.3422658159318797</v>
      </c>
      <c r="W12" s="149">
        <v>11.065142924143499</v>
      </c>
      <c r="X12" s="149">
        <v>7.0675885804382199</v>
      </c>
      <c r="Y12" s="154">
        <v>9.0196247693045404</v>
      </c>
      <c r="Z12" s="149"/>
      <c r="AA12" s="155">
        <v>3.07187775389739</v>
      </c>
      <c r="AB12" s="156">
        <v>1.4551948819470899</v>
      </c>
      <c r="AC12" s="157">
        <v>2.4175760167827298</v>
      </c>
      <c r="AD12" s="149"/>
      <c r="AE12" s="158">
        <v>8.0622707248634402</v>
      </c>
      <c r="AF12" s="30"/>
      <c r="AG12" s="173">
        <v>247.33986992892</v>
      </c>
      <c r="AH12" s="168">
        <v>241.042526145512</v>
      </c>
      <c r="AI12" s="168">
        <v>196.816139822152</v>
      </c>
      <c r="AJ12" s="168">
        <v>190.889154608338</v>
      </c>
      <c r="AK12" s="168">
        <v>171.545947467166</v>
      </c>
      <c r="AL12" s="174">
        <v>208.475339633218</v>
      </c>
      <c r="AM12" s="168"/>
      <c r="AN12" s="175">
        <v>158.97840568234699</v>
      </c>
      <c r="AO12" s="176">
        <v>196.02517584912599</v>
      </c>
      <c r="AP12" s="177">
        <v>177.549550300806</v>
      </c>
      <c r="AQ12" s="168"/>
      <c r="AR12" s="178">
        <v>200.54669368333899</v>
      </c>
      <c r="AS12" s="67"/>
      <c r="AT12" s="30">
        <v>67.959983603720403</v>
      </c>
      <c r="AU12" s="149">
        <v>40.345807000444402</v>
      </c>
      <c r="AV12" s="149">
        <v>7.0852976864069799</v>
      </c>
      <c r="AW12" s="149">
        <v>4.3736642884565704</v>
      </c>
      <c r="AX12" s="149">
        <v>5.5340363185060601</v>
      </c>
      <c r="AY12" s="154">
        <v>21.150187152616901</v>
      </c>
      <c r="AZ12" s="149"/>
      <c r="BA12" s="155">
        <v>22.619314630628399</v>
      </c>
      <c r="BB12" s="156">
        <v>56.810653372825101</v>
      </c>
      <c r="BC12" s="157">
        <v>39.364162002599599</v>
      </c>
      <c r="BD12" s="149"/>
      <c r="BE12" s="158">
        <v>24.174244217218899</v>
      </c>
    </row>
    <row r="13" spans="1:57" x14ac:dyDescent="0.2">
      <c r="A13" s="21" t="s">
        <v>24</v>
      </c>
      <c r="B13" s="3" t="str">
        <f t="shared" si="0"/>
        <v>Suburban Virginia Area</v>
      </c>
      <c r="C13" s="3"/>
      <c r="D13" s="24" t="s">
        <v>16</v>
      </c>
      <c r="E13" s="27" t="s">
        <v>17</v>
      </c>
      <c r="F13" s="3"/>
      <c r="G13" s="173">
        <v>118.38663831510701</v>
      </c>
      <c r="H13" s="168">
        <v>130.44435093509301</v>
      </c>
      <c r="I13" s="168">
        <v>135.99127091136</v>
      </c>
      <c r="J13" s="168">
        <v>137.728853046594</v>
      </c>
      <c r="K13" s="168">
        <v>130.98102919049001</v>
      </c>
      <c r="L13" s="174">
        <v>131.752475344598</v>
      </c>
      <c r="M13" s="168"/>
      <c r="N13" s="175">
        <v>129.43841794955699</v>
      </c>
      <c r="O13" s="176">
        <v>138.59592909148401</v>
      </c>
      <c r="P13" s="177">
        <v>134.09530424983899</v>
      </c>
      <c r="Q13" s="168"/>
      <c r="R13" s="178">
        <v>132.370438622563</v>
      </c>
      <c r="S13" s="67"/>
      <c r="T13" s="30">
        <v>2.71393519658892</v>
      </c>
      <c r="U13" s="149">
        <v>3.31762144517438</v>
      </c>
      <c r="V13" s="149">
        <v>2.4995363827605801</v>
      </c>
      <c r="W13" s="149">
        <v>7.2703644914946501</v>
      </c>
      <c r="X13" s="149">
        <v>1.13710002660078</v>
      </c>
      <c r="Y13" s="154">
        <v>3.6248161166886401</v>
      </c>
      <c r="Z13" s="149"/>
      <c r="AA13" s="155">
        <v>-7.6044650876644096E-2</v>
      </c>
      <c r="AB13" s="156">
        <v>1.8139711298025101</v>
      </c>
      <c r="AC13" s="157">
        <v>0.93661094943196899</v>
      </c>
      <c r="AD13" s="149"/>
      <c r="AE13" s="158">
        <v>2.88417564514174</v>
      </c>
      <c r="AF13" s="30"/>
      <c r="AG13" s="173">
        <v>160.55613426716701</v>
      </c>
      <c r="AH13" s="168">
        <v>156.08655950800099</v>
      </c>
      <c r="AI13" s="168">
        <v>136.09789577522201</v>
      </c>
      <c r="AJ13" s="168">
        <v>134.82505439161901</v>
      </c>
      <c r="AK13" s="168">
        <v>129.757737170116</v>
      </c>
      <c r="AL13" s="174">
        <v>142.96352729392899</v>
      </c>
      <c r="AM13" s="168"/>
      <c r="AN13" s="175">
        <v>143.351515053415</v>
      </c>
      <c r="AO13" s="176">
        <v>166.47963114754</v>
      </c>
      <c r="AP13" s="177">
        <v>155.178974612464</v>
      </c>
      <c r="AQ13" s="168"/>
      <c r="AR13" s="178">
        <v>146.25348748042899</v>
      </c>
      <c r="AS13" s="67"/>
      <c r="AT13" s="30">
        <v>37.127434379259</v>
      </c>
      <c r="AU13" s="149">
        <v>28.602242418058299</v>
      </c>
      <c r="AV13" s="149">
        <v>3.3557469076264002</v>
      </c>
      <c r="AW13" s="149">
        <v>2.9826904817425</v>
      </c>
      <c r="AX13" s="149">
        <v>5.4115903913824397</v>
      </c>
      <c r="AY13" s="154">
        <v>13.878271548121599</v>
      </c>
      <c r="AZ13" s="149"/>
      <c r="BA13" s="155">
        <v>14.853701382243001</v>
      </c>
      <c r="BB13" s="156">
        <v>25.114225652634001</v>
      </c>
      <c r="BC13" s="157">
        <v>20.248921363912601</v>
      </c>
      <c r="BD13" s="149"/>
      <c r="BE13" s="158">
        <v>15.647881022043</v>
      </c>
    </row>
    <row r="14" spans="1:57" x14ac:dyDescent="0.2">
      <c r="A14" s="21" t="s">
        <v>25</v>
      </c>
      <c r="B14" s="3" t="str">
        <f t="shared" si="0"/>
        <v>Alexandria, VA</v>
      </c>
      <c r="C14" s="3"/>
      <c r="D14" s="24" t="s">
        <v>16</v>
      </c>
      <c r="E14" s="27" t="s">
        <v>17</v>
      </c>
      <c r="F14" s="3"/>
      <c r="G14" s="173">
        <v>130.965893252212</v>
      </c>
      <c r="H14" s="168">
        <v>146.41902892561899</v>
      </c>
      <c r="I14" s="168">
        <v>150.03756389042101</v>
      </c>
      <c r="J14" s="168">
        <v>146.217716778767</v>
      </c>
      <c r="K14" s="168">
        <v>139.728892582588</v>
      </c>
      <c r="L14" s="174">
        <v>143.54801520095799</v>
      </c>
      <c r="M14" s="168"/>
      <c r="N14" s="175">
        <v>120.086068080907</v>
      </c>
      <c r="O14" s="176">
        <v>119.730295857988</v>
      </c>
      <c r="P14" s="177">
        <v>119.90450779079499</v>
      </c>
      <c r="Q14" s="168"/>
      <c r="R14" s="178">
        <v>137.522879832553</v>
      </c>
      <c r="S14" s="67"/>
      <c r="T14" s="30">
        <v>3.15347387462359</v>
      </c>
      <c r="U14" s="149">
        <v>6.00353324165531</v>
      </c>
      <c r="V14" s="149">
        <v>7.0663009408749504</v>
      </c>
      <c r="W14" s="149">
        <v>7.9099058590150797</v>
      </c>
      <c r="X14" s="149">
        <v>7.5491341600700599</v>
      </c>
      <c r="Y14" s="154">
        <v>6.5942820891496501</v>
      </c>
      <c r="Z14" s="149"/>
      <c r="AA14" s="155">
        <v>1.6873549558845999</v>
      </c>
      <c r="AB14" s="156">
        <v>2.6861237310199702</v>
      </c>
      <c r="AC14" s="157">
        <v>2.18717438226287</v>
      </c>
      <c r="AD14" s="149"/>
      <c r="AE14" s="158">
        <v>5.7810562864563897</v>
      </c>
      <c r="AF14" s="30"/>
      <c r="AG14" s="173">
        <v>180.53022823938099</v>
      </c>
      <c r="AH14" s="168">
        <v>178.026699330909</v>
      </c>
      <c r="AI14" s="168">
        <v>147.61002066991699</v>
      </c>
      <c r="AJ14" s="168">
        <v>144.88313921892399</v>
      </c>
      <c r="AK14" s="168">
        <v>142.77169904761899</v>
      </c>
      <c r="AL14" s="174">
        <v>158.37274349409901</v>
      </c>
      <c r="AM14" s="168"/>
      <c r="AN14" s="175">
        <v>138.66739593201399</v>
      </c>
      <c r="AO14" s="176">
        <v>156.99140103092699</v>
      </c>
      <c r="AP14" s="177">
        <v>148.18635961976099</v>
      </c>
      <c r="AQ14" s="168"/>
      <c r="AR14" s="178">
        <v>155.42453332919899</v>
      </c>
      <c r="AS14" s="67"/>
      <c r="AT14" s="30">
        <v>49.339545475574397</v>
      </c>
      <c r="AU14" s="149">
        <v>33.652441427657799</v>
      </c>
      <c r="AV14" s="149">
        <v>6.61180676024349</v>
      </c>
      <c r="AW14" s="149">
        <v>5.4377095380438698</v>
      </c>
      <c r="AX14" s="149">
        <v>8.5266278627290095</v>
      </c>
      <c r="AY14" s="154">
        <v>19.071488737152801</v>
      </c>
      <c r="AZ14" s="149"/>
      <c r="BA14" s="155">
        <v>14.527437079475099</v>
      </c>
      <c r="BB14" s="156">
        <v>30.911498629543601</v>
      </c>
      <c r="BC14" s="157">
        <v>22.988249618726599</v>
      </c>
      <c r="BD14" s="149"/>
      <c r="BE14" s="158">
        <v>20.080474110656901</v>
      </c>
    </row>
    <row r="15" spans="1:57" x14ac:dyDescent="0.2">
      <c r="A15" s="21" t="s">
        <v>26</v>
      </c>
      <c r="B15" s="3" t="str">
        <f t="shared" si="0"/>
        <v>Fairfax/Tysons Corner, VA</v>
      </c>
      <c r="C15" s="3"/>
      <c r="D15" s="24" t="s">
        <v>16</v>
      </c>
      <c r="E15" s="27" t="s">
        <v>17</v>
      </c>
      <c r="F15" s="3"/>
      <c r="G15" s="173">
        <v>144.87865114022301</v>
      </c>
      <c r="H15" s="168">
        <v>172.99287325366001</v>
      </c>
      <c r="I15" s="168">
        <v>191.71394090111099</v>
      </c>
      <c r="J15" s="168">
        <v>185.59197805594101</v>
      </c>
      <c r="K15" s="168">
        <v>154.108843537414</v>
      </c>
      <c r="L15" s="174">
        <v>172.96597045967201</v>
      </c>
      <c r="M15" s="168"/>
      <c r="N15" s="175">
        <v>130.82091970454999</v>
      </c>
      <c r="O15" s="176">
        <v>127.40183344835501</v>
      </c>
      <c r="P15" s="177">
        <v>129.081363529962</v>
      </c>
      <c r="Q15" s="168"/>
      <c r="R15" s="178">
        <v>162.80802503250899</v>
      </c>
      <c r="S15" s="67"/>
      <c r="T15" s="30">
        <v>8.4914031737825404</v>
      </c>
      <c r="U15" s="149">
        <v>3.9998508424856598</v>
      </c>
      <c r="V15" s="149">
        <v>9.0959008499943206</v>
      </c>
      <c r="W15" s="149">
        <v>12.916447883318099</v>
      </c>
      <c r="X15" s="149">
        <v>6.7781485050116501</v>
      </c>
      <c r="Y15" s="154">
        <v>8.3953165644403391</v>
      </c>
      <c r="Z15" s="149"/>
      <c r="AA15" s="155">
        <v>8.2292977019773499</v>
      </c>
      <c r="AB15" s="156">
        <v>5.3678349991370196</v>
      </c>
      <c r="AC15" s="157">
        <v>6.7729684998038504</v>
      </c>
      <c r="AD15" s="149"/>
      <c r="AE15" s="158">
        <v>8.2990809420711305</v>
      </c>
      <c r="AF15" s="30"/>
      <c r="AG15" s="173">
        <v>168.41784040747001</v>
      </c>
      <c r="AH15" s="168">
        <v>181.70609814781099</v>
      </c>
      <c r="AI15" s="168">
        <v>182.66478808658201</v>
      </c>
      <c r="AJ15" s="168">
        <v>179.57599073339699</v>
      </c>
      <c r="AK15" s="168">
        <v>154.38536750581301</v>
      </c>
      <c r="AL15" s="174">
        <v>174.24560091039899</v>
      </c>
      <c r="AM15" s="168"/>
      <c r="AN15" s="175">
        <v>137.407199485631</v>
      </c>
      <c r="AO15" s="176">
        <v>147.99476841940299</v>
      </c>
      <c r="AP15" s="177">
        <v>142.88179334179301</v>
      </c>
      <c r="AQ15" s="168"/>
      <c r="AR15" s="178">
        <v>166.216811282675</v>
      </c>
      <c r="AS15" s="67"/>
      <c r="AT15" s="30">
        <v>29.0554734025343</v>
      </c>
      <c r="AU15" s="149">
        <v>13.880690682117001</v>
      </c>
      <c r="AV15" s="149">
        <v>6.34683197842336</v>
      </c>
      <c r="AW15" s="149">
        <v>7.7464865458483496</v>
      </c>
      <c r="AX15" s="149">
        <v>9.2371390745354596</v>
      </c>
      <c r="AY15" s="154">
        <v>11.237282029573</v>
      </c>
      <c r="AZ15" s="149"/>
      <c r="BA15" s="155">
        <v>13.764266529888401</v>
      </c>
      <c r="BB15" s="156">
        <v>21.307311321132602</v>
      </c>
      <c r="BC15" s="157">
        <v>17.675541259802898</v>
      </c>
      <c r="BD15" s="149"/>
      <c r="BE15" s="158">
        <v>12.543451581732199</v>
      </c>
    </row>
    <row r="16" spans="1:57" x14ac:dyDescent="0.2">
      <c r="A16" s="21" t="s">
        <v>27</v>
      </c>
      <c r="B16" s="3" t="str">
        <f t="shared" si="0"/>
        <v>I-95 Fredericksburg, VA</v>
      </c>
      <c r="C16" s="3"/>
      <c r="D16" s="24" t="s">
        <v>16</v>
      </c>
      <c r="E16" s="27" t="s">
        <v>17</v>
      </c>
      <c r="F16" s="3"/>
      <c r="G16" s="173">
        <v>89.033115305067199</v>
      </c>
      <c r="H16" s="168">
        <v>91.659158937605298</v>
      </c>
      <c r="I16" s="168">
        <v>93.683370319001298</v>
      </c>
      <c r="J16" s="168">
        <v>94.054342436567794</v>
      </c>
      <c r="K16" s="168">
        <v>93.021191972430501</v>
      </c>
      <c r="L16" s="174">
        <v>92.465048200378803</v>
      </c>
      <c r="M16" s="168"/>
      <c r="N16" s="175">
        <v>94.277246288387204</v>
      </c>
      <c r="O16" s="176">
        <v>92.907671858774606</v>
      </c>
      <c r="P16" s="177">
        <v>93.599636251541298</v>
      </c>
      <c r="Q16" s="168"/>
      <c r="R16" s="178">
        <v>92.794782452892093</v>
      </c>
      <c r="S16" s="67"/>
      <c r="T16" s="30">
        <v>1.93864164565413</v>
      </c>
      <c r="U16" s="149">
        <v>1.58834521381141</v>
      </c>
      <c r="V16" s="149">
        <v>1.5872140645855799</v>
      </c>
      <c r="W16" s="149">
        <v>2.4999237630794999</v>
      </c>
      <c r="X16" s="149">
        <v>1.17977134406439</v>
      </c>
      <c r="Y16" s="154">
        <v>1.7418431790261499</v>
      </c>
      <c r="Z16" s="149"/>
      <c r="AA16" s="155">
        <v>-0.76355664956483604</v>
      </c>
      <c r="AB16" s="156">
        <v>-2.0595403006344899</v>
      </c>
      <c r="AC16" s="157">
        <v>-1.4030708850382301</v>
      </c>
      <c r="AD16" s="149"/>
      <c r="AE16" s="158">
        <v>0.78314221984093502</v>
      </c>
      <c r="AF16" s="30"/>
      <c r="AG16" s="173">
        <v>100.15440040772199</v>
      </c>
      <c r="AH16" s="168">
        <v>98.543207947740797</v>
      </c>
      <c r="AI16" s="168">
        <v>93.642468173138099</v>
      </c>
      <c r="AJ16" s="168">
        <v>93.2587418419144</v>
      </c>
      <c r="AK16" s="168">
        <v>92.2689531301573</v>
      </c>
      <c r="AL16" s="174">
        <v>95.461786855466997</v>
      </c>
      <c r="AM16" s="168"/>
      <c r="AN16" s="175">
        <v>95.243223051140603</v>
      </c>
      <c r="AO16" s="176">
        <v>99.384795479288698</v>
      </c>
      <c r="AP16" s="177">
        <v>97.3573572921904</v>
      </c>
      <c r="AQ16" s="168"/>
      <c r="AR16" s="178">
        <v>96.016306988410705</v>
      </c>
      <c r="AS16" s="67"/>
      <c r="AT16" s="30">
        <v>15.5164359158177</v>
      </c>
      <c r="AU16" s="149">
        <v>8.7509198705258306</v>
      </c>
      <c r="AV16" s="149">
        <v>1.56276717520929</v>
      </c>
      <c r="AW16" s="149">
        <v>1.5586448184372199</v>
      </c>
      <c r="AX16" s="149">
        <v>1.4947979232133299</v>
      </c>
      <c r="AY16" s="154">
        <v>5.34619642764304</v>
      </c>
      <c r="AZ16" s="149"/>
      <c r="BA16" s="155">
        <v>2.58526286506978</v>
      </c>
      <c r="BB16" s="156">
        <v>5.6970299213445301</v>
      </c>
      <c r="BC16" s="157">
        <v>4.1778911653403403</v>
      </c>
      <c r="BD16" s="149"/>
      <c r="BE16" s="158">
        <v>4.9894622833058202</v>
      </c>
    </row>
    <row r="17" spans="1:57" x14ac:dyDescent="0.2">
      <c r="A17" s="21" t="s">
        <v>28</v>
      </c>
      <c r="B17" s="3" t="str">
        <f t="shared" si="0"/>
        <v>Dulles Airport Area, VA</v>
      </c>
      <c r="C17" s="3"/>
      <c r="D17" s="24" t="s">
        <v>16</v>
      </c>
      <c r="E17" s="27" t="s">
        <v>17</v>
      </c>
      <c r="F17" s="3"/>
      <c r="G17" s="173">
        <v>112.859537688442</v>
      </c>
      <c r="H17" s="168">
        <v>136.38687740516701</v>
      </c>
      <c r="I17" s="168">
        <v>144.70699419912299</v>
      </c>
      <c r="J17" s="168">
        <v>143.03270971635399</v>
      </c>
      <c r="K17" s="168">
        <v>123.127237503697</v>
      </c>
      <c r="L17" s="174">
        <v>134.11049041824</v>
      </c>
      <c r="M17" s="168"/>
      <c r="N17" s="175">
        <v>103.91235086415099</v>
      </c>
      <c r="O17" s="176">
        <v>101.323842154131</v>
      </c>
      <c r="P17" s="177">
        <v>102.617615641835</v>
      </c>
      <c r="Q17" s="168"/>
      <c r="R17" s="178">
        <v>126.820767775364</v>
      </c>
      <c r="S17" s="67"/>
      <c r="T17" s="30">
        <v>6.5575658882919203</v>
      </c>
      <c r="U17" s="149">
        <v>6.0406908843330296</v>
      </c>
      <c r="V17" s="149">
        <v>7.0195853389731999</v>
      </c>
      <c r="W17" s="149">
        <v>9.3680475872530895</v>
      </c>
      <c r="X17" s="149">
        <v>6.3171812563075997</v>
      </c>
      <c r="Y17" s="154">
        <v>7.49263600397407</v>
      </c>
      <c r="Z17" s="149"/>
      <c r="AA17" s="155">
        <v>4.32991836650835</v>
      </c>
      <c r="AB17" s="156">
        <v>2.4127920972425501</v>
      </c>
      <c r="AC17" s="157">
        <v>3.38851245568405</v>
      </c>
      <c r="AD17" s="149"/>
      <c r="AE17" s="158">
        <v>7.0712366353197398</v>
      </c>
      <c r="AF17" s="30"/>
      <c r="AG17" s="173">
        <v>134.92806228642399</v>
      </c>
      <c r="AH17" s="168">
        <v>145.77069286485701</v>
      </c>
      <c r="AI17" s="168">
        <v>143.49699700441599</v>
      </c>
      <c r="AJ17" s="168">
        <v>139.96847204968901</v>
      </c>
      <c r="AK17" s="168">
        <v>123.99791454768101</v>
      </c>
      <c r="AL17" s="174">
        <v>138.189892122072</v>
      </c>
      <c r="AM17" s="168"/>
      <c r="AN17" s="175">
        <v>111.54378996798199</v>
      </c>
      <c r="AO17" s="176">
        <v>118.558859216255</v>
      </c>
      <c r="AP17" s="177">
        <v>115.10223327724</v>
      </c>
      <c r="AQ17" s="168"/>
      <c r="AR17" s="178">
        <v>132.575204030999</v>
      </c>
      <c r="AS17" s="67"/>
      <c r="AT17" s="30">
        <v>24.8268019007098</v>
      </c>
      <c r="AU17" s="149">
        <v>14.336299953733301</v>
      </c>
      <c r="AV17" s="149">
        <v>5.3132937873430599</v>
      </c>
      <c r="AW17" s="149">
        <v>4.52434790977546</v>
      </c>
      <c r="AX17" s="149">
        <v>4.1091730763920404</v>
      </c>
      <c r="AY17" s="154">
        <v>9.2319933176136697</v>
      </c>
      <c r="AZ17" s="149"/>
      <c r="BA17" s="155">
        <v>10.100637841408201</v>
      </c>
      <c r="BB17" s="156">
        <v>18.012530011854398</v>
      </c>
      <c r="BC17" s="157">
        <v>14.097872604283801</v>
      </c>
      <c r="BD17" s="149"/>
      <c r="BE17" s="158">
        <v>10.291304636850599</v>
      </c>
    </row>
    <row r="18" spans="1:57" x14ac:dyDescent="0.2">
      <c r="A18" s="21" t="s">
        <v>29</v>
      </c>
      <c r="B18" s="3" t="str">
        <f t="shared" si="0"/>
        <v>Williamsburg, VA</v>
      </c>
      <c r="C18" s="3"/>
      <c r="D18" s="24" t="s">
        <v>16</v>
      </c>
      <c r="E18" s="27" t="s">
        <v>17</v>
      </c>
      <c r="F18" s="3"/>
      <c r="G18" s="173">
        <v>105.22705452775</v>
      </c>
      <c r="H18" s="168">
        <v>95.189079283887395</v>
      </c>
      <c r="I18" s="168">
        <v>91.868204574881304</v>
      </c>
      <c r="J18" s="168">
        <v>89.116682464454897</v>
      </c>
      <c r="K18" s="168">
        <v>91.404499252615807</v>
      </c>
      <c r="L18" s="174">
        <v>94.224589380228707</v>
      </c>
      <c r="M18" s="168"/>
      <c r="N18" s="175">
        <v>122.407542613636</v>
      </c>
      <c r="O18" s="176">
        <v>145.177153164972</v>
      </c>
      <c r="P18" s="177">
        <v>134.24463427109899</v>
      </c>
      <c r="Q18" s="168"/>
      <c r="R18" s="178">
        <v>107.576746117526</v>
      </c>
      <c r="S18" s="67"/>
      <c r="T18" s="30">
        <v>-4.5489745292903603</v>
      </c>
      <c r="U18" s="149">
        <v>6.4938802203897099</v>
      </c>
      <c r="V18" s="149">
        <v>11.0696315869851</v>
      </c>
      <c r="W18" s="149">
        <v>6.9142448168965203</v>
      </c>
      <c r="X18" s="149">
        <v>5.3818387795919103</v>
      </c>
      <c r="Y18" s="154">
        <v>4.2053145318840501</v>
      </c>
      <c r="Z18" s="149"/>
      <c r="AA18" s="155">
        <v>1.4481146852397599</v>
      </c>
      <c r="AB18" s="156">
        <v>2.7018291012495701</v>
      </c>
      <c r="AC18" s="157">
        <v>2.2108504796744399</v>
      </c>
      <c r="AD18" s="149"/>
      <c r="AE18" s="158">
        <v>1.6134939480859201</v>
      </c>
      <c r="AF18" s="30"/>
      <c r="AG18" s="173">
        <v>110.88437267379</v>
      </c>
      <c r="AH18" s="168">
        <v>91.455934646804394</v>
      </c>
      <c r="AI18" s="168">
        <v>87.3909080019166</v>
      </c>
      <c r="AJ18" s="168">
        <v>86.944161176470502</v>
      </c>
      <c r="AK18" s="168">
        <v>93.382058793403601</v>
      </c>
      <c r="AL18" s="174">
        <v>93.960078818417102</v>
      </c>
      <c r="AM18" s="168"/>
      <c r="AN18" s="175">
        <v>124.189860889597</v>
      </c>
      <c r="AO18" s="176">
        <v>149.82558442679499</v>
      </c>
      <c r="AP18" s="177">
        <v>137.17474158285901</v>
      </c>
      <c r="AQ18" s="168"/>
      <c r="AR18" s="178">
        <v>108.90427299119899</v>
      </c>
      <c r="AS18" s="67"/>
      <c r="AT18" s="30">
        <v>-3.6218228426879602</v>
      </c>
      <c r="AU18" s="149">
        <v>-0.51366577769561705</v>
      </c>
      <c r="AV18" s="149">
        <v>-1.7860528015824699</v>
      </c>
      <c r="AW18" s="149">
        <v>-1.95709310798224</v>
      </c>
      <c r="AX18" s="149">
        <v>-6.4084061991564401</v>
      </c>
      <c r="AY18" s="154">
        <v>-2.9697434112980798</v>
      </c>
      <c r="AZ18" s="149"/>
      <c r="BA18" s="155">
        <v>-2.5148706314196598</v>
      </c>
      <c r="BB18" s="156">
        <v>1.2421282982211499</v>
      </c>
      <c r="BC18" s="157">
        <v>-0.56249015274608305</v>
      </c>
      <c r="BD18" s="149"/>
      <c r="BE18" s="158">
        <v>-2.3603011749510201</v>
      </c>
    </row>
    <row r="19" spans="1:57" x14ac:dyDescent="0.2">
      <c r="A19" s="21" t="s">
        <v>30</v>
      </c>
      <c r="B19" s="3" t="str">
        <f t="shared" si="0"/>
        <v>Virginia Beach, VA</v>
      </c>
      <c r="C19" s="3"/>
      <c r="D19" s="24" t="s">
        <v>16</v>
      </c>
      <c r="E19" s="27" t="s">
        <v>17</v>
      </c>
      <c r="F19" s="3"/>
      <c r="G19" s="173">
        <v>95.794719764766</v>
      </c>
      <c r="H19" s="168">
        <v>101.25032192771</v>
      </c>
      <c r="I19" s="168">
        <v>104.70749827873399</v>
      </c>
      <c r="J19" s="168">
        <v>102.209346391369</v>
      </c>
      <c r="K19" s="168">
        <v>99.730659517791096</v>
      </c>
      <c r="L19" s="174">
        <v>101.03601311812299</v>
      </c>
      <c r="M19" s="168"/>
      <c r="N19" s="175">
        <v>111.515366945979</v>
      </c>
      <c r="O19" s="176">
        <v>113.820975045</v>
      </c>
      <c r="P19" s="177">
        <v>112.71754877986299</v>
      </c>
      <c r="Q19" s="168"/>
      <c r="R19" s="178">
        <v>104.78351805764601</v>
      </c>
      <c r="S19" s="67"/>
      <c r="T19" s="30">
        <v>1.6809672143127301</v>
      </c>
      <c r="U19" s="149">
        <v>4.3163581843146597</v>
      </c>
      <c r="V19" s="149">
        <v>5.10743041523234</v>
      </c>
      <c r="W19" s="149">
        <v>3.1926646282106801</v>
      </c>
      <c r="X19" s="149">
        <v>2.2303921195788701</v>
      </c>
      <c r="Y19" s="154">
        <v>3.4685176070649302</v>
      </c>
      <c r="Z19" s="149"/>
      <c r="AA19" s="155">
        <v>-2.80554192907324</v>
      </c>
      <c r="AB19" s="156">
        <v>-4.0679102436824399</v>
      </c>
      <c r="AC19" s="157">
        <v>-3.4662260044323099</v>
      </c>
      <c r="AD19" s="149"/>
      <c r="AE19" s="158">
        <v>0.26856328757240799</v>
      </c>
      <c r="AF19" s="30"/>
      <c r="AG19" s="173">
        <v>97.743326979730497</v>
      </c>
      <c r="AH19" s="168">
        <v>98.363508387626894</v>
      </c>
      <c r="AI19" s="168">
        <v>103.18723382642899</v>
      </c>
      <c r="AJ19" s="168">
        <v>102.398898265448</v>
      </c>
      <c r="AK19" s="168">
        <v>101.510887042224</v>
      </c>
      <c r="AL19" s="174">
        <v>100.80935088548399</v>
      </c>
      <c r="AM19" s="168"/>
      <c r="AN19" s="175">
        <v>114.396323911149</v>
      </c>
      <c r="AO19" s="176">
        <v>116.86134229113399</v>
      </c>
      <c r="AP19" s="177">
        <v>115.652595485875</v>
      </c>
      <c r="AQ19" s="168"/>
      <c r="AR19" s="178">
        <v>106.166828307334</v>
      </c>
      <c r="AS19" s="67"/>
      <c r="AT19" s="30">
        <v>2.5014804128885402</v>
      </c>
      <c r="AU19" s="149">
        <v>0.78676731588842397</v>
      </c>
      <c r="AV19" s="149">
        <v>2.81491489581042</v>
      </c>
      <c r="AW19" s="149">
        <v>1.3561539550258901</v>
      </c>
      <c r="AX19" s="149">
        <v>1.2762041832958699</v>
      </c>
      <c r="AY19" s="154">
        <v>1.72028095495635</v>
      </c>
      <c r="AZ19" s="149"/>
      <c r="BA19" s="155">
        <v>0.97202441491538405</v>
      </c>
      <c r="BB19" s="156">
        <v>0.97803766448916796</v>
      </c>
      <c r="BC19" s="157">
        <v>0.96375951566531304</v>
      </c>
      <c r="BD19" s="149"/>
      <c r="BE19" s="158">
        <v>1.3474609883441899</v>
      </c>
    </row>
    <row r="20" spans="1:57" x14ac:dyDescent="0.2">
      <c r="A20" s="34" t="s">
        <v>31</v>
      </c>
      <c r="B20" s="3" t="str">
        <f t="shared" si="0"/>
        <v>Norfolk/Portsmouth, VA</v>
      </c>
      <c r="C20" s="3"/>
      <c r="D20" s="24" t="s">
        <v>16</v>
      </c>
      <c r="E20" s="27" t="s">
        <v>17</v>
      </c>
      <c r="F20" s="3"/>
      <c r="G20" s="173">
        <v>96.615440063846705</v>
      </c>
      <c r="H20" s="168">
        <v>101.979540586949</v>
      </c>
      <c r="I20" s="168">
        <v>103.631115235294</v>
      </c>
      <c r="J20" s="168">
        <v>103.927284698996</v>
      </c>
      <c r="K20" s="168">
        <v>107.001061251086</v>
      </c>
      <c r="L20" s="174">
        <v>103.001257900928</v>
      </c>
      <c r="M20" s="168"/>
      <c r="N20" s="175">
        <v>116.824397111913</v>
      </c>
      <c r="O20" s="176">
        <v>115.226180698324</v>
      </c>
      <c r="P20" s="177">
        <v>116.027625804205</v>
      </c>
      <c r="Q20" s="168"/>
      <c r="R20" s="178">
        <v>107.010616604517</v>
      </c>
      <c r="S20" s="67"/>
      <c r="T20" s="30">
        <v>-0.191233955774292</v>
      </c>
      <c r="U20" s="149">
        <v>-0.48602737370076099</v>
      </c>
      <c r="V20" s="149">
        <v>-2.1011387149800198</v>
      </c>
      <c r="W20" s="149">
        <v>2.79232597627594</v>
      </c>
      <c r="X20" s="149">
        <v>6.798180760098</v>
      </c>
      <c r="Y20" s="154">
        <v>1.4674520598874801</v>
      </c>
      <c r="Z20" s="149"/>
      <c r="AA20" s="155">
        <v>5.7049674845856098</v>
      </c>
      <c r="AB20" s="156">
        <v>1.2892800462936</v>
      </c>
      <c r="AC20" s="157">
        <v>3.4702083837794602</v>
      </c>
      <c r="AD20" s="149"/>
      <c r="AE20" s="158">
        <v>1.9951519388882</v>
      </c>
      <c r="AF20" s="30"/>
      <c r="AG20" s="173">
        <v>95.217903166632496</v>
      </c>
      <c r="AH20" s="168">
        <v>102.105026489325</v>
      </c>
      <c r="AI20" s="168">
        <v>103.791037426808</v>
      </c>
      <c r="AJ20" s="168">
        <v>104.631433530005</v>
      </c>
      <c r="AK20" s="168">
        <v>100.784086731339</v>
      </c>
      <c r="AL20" s="174">
        <v>101.602547365495</v>
      </c>
      <c r="AM20" s="168"/>
      <c r="AN20" s="175">
        <v>105.167675556945</v>
      </c>
      <c r="AO20" s="176">
        <v>106.156549029386</v>
      </c>
      <c r="AP20" s="177">
        <v>105.666707074266</v>
      </c>
      <c r="AQ20" s="168"/>
      <c r="AR20" s="178">
        <v>102.834599537515</v>
      </c>
      <c r="AS20" s="67"/>
      <c r="AT20" s="30">
        <v>0.249682378715958</v>
      </c>
      <c r="AU20" s="149">
        <v>-2.2696316293780501</v>
      </c>
      <c r="AV20" s="149">
        <v>-4.0214872334427101</v>
      </c>
      <c r="AW20" s="149">
        <v>-2.4943658661891601</v>
      </c>
      <c r="AX20" s="149">
        <v>3.5471579093765401E-2</v>
      </c>
      <c r="AY20" s="154">
        <v>-1.9524625879150099</v>
      </c>
      <c r="AZ20" s="149"/>
      <c r="BA20" s="155">
        <v>-0.191102459091782</v>
      </c>
      <c r="BB20" s="156">
        <v>-0.457218494425358</v>
      </c>
      <c r="BC20" s="157">
        <v>-0.32597203660372098</v>
      </c>
      <c r="BD20" s="149"/>
      <c r="BE20" s="158">
        <v>-1.4708631542639901</v>
      </c>
    </row>
    <row r="21" spans="1:57" x14ac:dyDescent="0.2">
      <c r="A21" s="35" t="s">
        <v>32</v>
      </c>
      <c r="B21" s="3" t="str">
        <f t="shared" si="0"/>
        <v>Newport News/Hampton, VA</v>
      </c>
      <c r="C21" s="3"/>
      <c r="D21" s="24" t="s">
        <v>16</v>
      </c>
      <c r="E21" s="27" t="s">
        <v>17</v>
      </c>
      <c r="F21" s="3"/>
      <c r="G21" s="173">
        <v>74.211675900541906</v>
      </c>
      <c r="H21" s="168">
        <v>79.707145300950302</v>
      </c>
      <c r="I21" s="168">
        <v>81.676872080200496</v>
      </c>
      <c r="J21" s="168">
        <v>82.581748221343801</v>
      </c>
      <c r="K21" s="168">
        <v>81.125273169495799</v>
      </c>
      <c r="L21" s="174">
        <v>80.122463421470101</v>
      </c>
      <c r="M21" s="168"/>
      <c r="N21" s="175">
        <v>98.303547199482907</v>
      </c>
      <c r="O21" s="176">
        <v>99.249670955165598</v>
      </c>
      <c r="P21" s="177">
        <v>98.775331774489601</v>
      </c>
      <c r="Q21" s="168"/>
      <c r="R21" s="178">
        <v>86.253561723880793</v>
      </c>
      <c r="S21" s="67"/>
      <c r="T21" s="30">
        <v>-3.40507744482314</v>
      </c>
      <c r="U21" s="149">
        <v>-0.50639110074210802</v>
      </c>
      <c r="V21" s="149">
        <v>-2.0633469317333999</v>
      </c>
      <c r="W21" s="149">
        <v>-1.69060037502918</v>
      </c>
      <c r="X21" s="149">
        <v>-2.8380489781652098</v>
      </c>
      <c r="Y21" s="154">
        <v>-2.10446226412579</v>
      </c>
      <c r="Z21" s="149"/>
      <c r="AA21" s="155">
        <v>11.329838779099401</v>
      </c>
      <c r="AB21" s="156">
        <v>11.4580830724562</v>
      </c>
      <c r="AC21" s="157">
        <v>11.388228506326699</v>
      </c>
      <c r="AD21" s="149"/>
      <c r="AE21" s="158">
        <v>2.6871371137456102</v>
      </c>
      <c r="AF21" s="30"/>
      <c r="AG21" s="173">
        <v>73.550634118212301</v>
      </c>
      <c r="AH21" s="168">
        <v>78.009731740638401</v>
      </c>
      <c r="AI21" s="168">
        <v>80.881556346607198</v>
      </c>
      <c r="AJ21" s="168">
        <v>80.917168731410797</v>
      </c>
      <c r="AK21" s="168">
        <v>83.851294025729501</v>
      </c>
      <c r="AL21" s="174">
        <v>79.732152535411103</v>
      </c>
      <c r="AM21" s="168"/>
      <c r="AN21" s="175">
        <v>95.768343827266904</v>
      </c>
      <c r="AO21" s="176">
        <v>94.011378825393095</v>
      </c>
      <c r="AP21" s="177">
        <v>94.898713756352507</v>
      </c>
      <c r="AQ21" s="168"/>
      <c r="AR21" s="178">
        <v>84.580602971675702</v>
      </c>
      <c r="AS21" s="67"/>
      <c r="AT21" s="30">
        <v>-6.3253712444234198</v>
      </c>
      <c r="AU21" s="149">
        <v>-3.86743845556237</v>
      </c>
      <c r="AV21" s="149">
        <v>-3.1428763814760301</v>
      </c>
      <c r="AW21" s="149">
        <v>-4.3148559507162298</v>
      </c>
      <c r="AX21" s="149">
        <v>-3.14360939070199</v>
      </c>
      <c r="AY21" s="154">
        <v>-4.0481742651218697</v>
      </c>
      <c r="AZ21" s="149"/>
      <c r="BA21" s="155">
        <v>-1.1874083552533199</v>
      </c>
      <c r="BB21" s="156">
        <v>-4.38595399455708</v>
      </c>
      <c r="BC21" s="157">
        <v>-2.7977823209314998</v>
      </c>
      <c r="BD21" s="149"/>
      <c r="BE21" s="158">
        <v>-3.5204718078046202</v>
      </c>
    </row>
    <row r="22" spans="1:57" x14ac:dyDescent="0.2">
      <c r="A22" s="36" t="s">
        <v>33</v>
      </c>
      <c r="B22" s="3" t="str">
        <f t="shared" si="0"/>
        <v>Chesapeake/Suffolk, VA</v>
      </c>
      <c r="C22" s="3"/>
      <c r="D22" s="25" t="s">
        <v>16</v>
      </c>
      <c r="E22" s="28" t="s">
        <v>17</v>
      </c>
      <c r="F22" s="3"/>
      <c r="G22" s="179">
        <v>81.8137753224119</v>
      </c>
      <c r="H22" s="180">
        <v>87.137232950819595</v>
      </c>
      <c r="I22" s="180">
        <v>89.195140153061203</v>
      </c>
      <c r="J22" s="180">
        <v>89.3714627272727</v>
      </c>
      <c r="K22" s="180">
        <v>87.432165678670302</v>
      </c>
      <c r="L22" s="181">
        <v>87.287421826960397</v>
      </c>
      <c r="M22" s="168"/>
      <c r="N22" s="182">
        <v>86.708426755162193</v>
      </c>
      <c r="O22" s="183">
        <v>86.024489674391305</v>
      </c>
      <c r="P22" s="184">
        <v>86.365502573907904</v>
      </c>
      <c r="Q22" s="168"/>
      <c r="R22" s="185">
        <v>87.034858002256399</v>
      </c>
      <c r="S22" s="67"/>
      <c r="T22" s="31">
        <v>0.85906771736890197</v>
      </c>
      <c r="U22" s="159">
        <v>1.3252821425507599</v>
      </c>
      <c r="V22" s="159">
        <v>1.0123713679108299</v>
      </c>
      <c r="W22" s="159">
        <v>1.1035622180361899</v>
      </c>
      <c r="X22" s="159">
        <v>0.63679012486298403</v>
      </c>
      <c r="Y22" s="160">
        <v>1.0105092293170299</v>
      </c>
      <c r="Z22" s="149"/>
      <c r="AA22" s="161">
        <v>0.49209750264004998</v>
      </c>
      <c r="AB22" s="162">
        <v>-0.84368742008291198</v>
      </c>
      <c r="AC22" s="163">
        <v>-0.181771506099112</v>
      </c>
      <c r="AD22" s="149"/>
      <c r="AE22" s="164">
        <v>0.68142661398995996</v>
      </c>
      <c r="AF22" s="31"/>
      <c r="AG22" s="179">
        <v>82.342194488671097</v>
      </c>
      <c r="AH22" s="180">
        <v>85.899556608238996</v>
      </c>
      <c r="AI22" s="180">
        <v>88.054312077135705</v>
      </c>
      <c r="AJ22" s="180">
        <v>88.208747190491906</v>
      </c>
      <c r="AK22" s="180">
        <v>85.9985330575565</v>
      </c>
      <c r="AL22" s="181">
        <v>86.309811518928896</v>
      </c>
      <c r="AM22" s="168"/>
      <c r="AN22" s="182">
        <v>85.741087853589704</v>
      </c>
      <c r="AO22" s="183">
        <v>86.677657467460804</v>
      </c>
      <c r="AP22" s="184">
        <v>86.211621700901404</v>
      </c>
      <c r="AQ22" s="168"/>
      <c r="AR22" s="185">
        <v>86.2822352376011</v>
      </c>
      <c r="AS22" s="67"/>
      <c r="AT22" s="31">
        <v>0.99698532576627896</v>
      </c>
      <c r="AU22" s="159">
        <v>7.2566553519752705E-2</v>
      </c>
      <c r="AV22" s="159">
        <v>0.52203589017596796</v>
      </c>
      <c r="AW22" s="159">
        <v>-0.26931964535858699</v>
      </c>
      <c r="AX22" s="159">
        <v>0.93958879369202197</v>
      </c>
      <c r="AY22" s="160">
        <v>0.40308196928213802</v>
      </c>
      <c r="AZ22" s="149"/>
      <c r="BA22" s="161">
        <v>0.20127583861704901</v>
      </c>
      <c r="BB22" s="162">
        <v>3.1061373614267002E-2</v>
      </c>
      <c r="BC22" s="163">
        <v>0.102875123196353</v>
      </c>
      <c r="BD22" s="149"/>
      <c r="BE22" s="164">
        <v>0.31785281791208603</v>
      </c>
    </row>
    <row r="23" spans="1:57" x14ac:dyDescent="0.2">
      <c r="A23" s="35" t="s">
        <v>109</v>
      </c>
      <c r="B23" s="3" t="s">
        <v>109</v>
      </c>
      <c r="C23" s="9"/>
      <c r="D23" s="23" t="s">
        <v>16</v>
      </c>
      <c r="E23" s="26" t="s">
        <v>17</v>
      </c>
      <c r="F23" s="3"/>
      <c r="G23" s="165">
        <v>163.230164257555</v>
      </c>
      <c r="H23" s="166">
        <v>197.051652509652</v>
      </c>
      <c r="I23" s="166">
        <v>197.12578322481801</v>
      </c>
      <c r="J23" s="166">
        <v>200.543550340651</v>
      </c>
      <c r="K23" s="166">
        <v>168.926843397152</v>
      </c>
      <c r="L23" s="167">
        <v>188.33849763199399</v>
      </c>
      <c r="M23" s="168"/>
      <c r="N23" s="169">
        <v>189.80855731225199</v>
      </c>
      <c r="O23" s="170">
        <v>190.273977011494</v>
      </c>
      <c r="P23" s="171">
        <v>190.04963562752999</v>
      </c>
      <c r="Q23" s="168"/>
      <c r="R23" s="172">
        <v>188.79904941990799</v>
      </c>
      <c r="S23" s="67"/>
      <c r="T23" s="29">
        <v>-0.93367960771356695</v>
      </c>
      <c r="U23" s="147">
        <v>13.5594966353357</v>
      </c>
      <c r="V23" s="147">
        <v>5.9843252333535704</v>
      </c>
      <c r="W23" s="147">
        <v>5.4049407290162499</v>
      </c>
      <c r="X23" s="147">
        <v>-1.09025893041146</v>
      </c>
      <c r="Y23" s="148">
        <v>5.3623446920019697</v>
      </c>
      <c r="Z23" s="149"/>
      <c r="AA23" s="150">
        <v>-16.334533224651999</v>
      </c>
      <c r="AB23" s="151">
        <v>-15.141546838725599</v>
      </c>
      <c r="AC23" s="152">
        <v>-15.7160346525284</v>
      </c>
      <c r="AD23" s="149"/>
      <c r="AE23" s="153">
        <v>-2.5116625791049301</v>
      </c>
      <c r="AF23" s="29"/>
      <c r="AG23" s="165">
        <v>168.24348370497401</v>
      </c>
      <c r="AH23" s="166">
        <v>180.13625725469001</v>
      </c>
      <c r="AI23" s="166">
        <v>191.58356380455399</v>
      </c>
      <c r="AJ23" s="166">
        <v>189.07880221051201</v>
      </c>
      <c r="AK23" s="166">
        <v>168.447083538486</v>
      </c>
      <c r="AL23" s="167">
        <v>180.85502574201701</v>
      </c>
      <c r="AM23" s="168"/>
      <c r="AN23" s="169">
        <v>186.40881063947</v>
      </c>
      <c r="AO23" s="170">
        <v>191.26645664901</v>
      </c>
      <c r="AP23" s="171">
        <v>188.823831600831</v>
      </c>
      <c r="AQ23" s="168"/>
      <c r="AR23" s="172">
        <v>183.15597358679301</v>
      </c>
      <c r="AS23" s="67"/>
      <c r="AT23" s="29">
        <v>1.7903858390984699</v>
      </c>
      <c r="AU23" s="147">
        <v>3.9577671164548698</v>
      </c>
      <c r="AV23" s="147">
        <v>4.4120531468233501</v>
      </c>
      <c r="AW23" s="147">
        <v>3.2576218723169501</v>
      </c>
      <c r="AX23" s="147">
        <v>0.39795941746698699</v>
      </c>
      <c r="AY23" s="148">
        <v>2.9411433583158701</v>
      </c>
      <c r="AZ23" s="149"/>
      <c r="BA23" s="150">
        <v>-2.12920495309712</v>
      </c>
      <c r="BB23" s="151">
        <v>-2.4453372523731001</v>
      </c>
      <c r="BC23" s="152">
        <v>-2.3903907086009601</v>
      </c>
      <c r="BD23" s="149"/>
      <c r="BE23" s="153">
        <v>1.3267033476074701</v>
      </c>
    </row>
    <row r="24" spans="1:57" x14ac:dyDescent="0.2">
      <c r="A24" s="35" t="s">
        <v>43</v>
      </c>
      <c r="B24" s="3" t="str">
        <f t="shared" si="0"/>
        <v>Richmond North/Glen Allen, VA</v>
      </c>
      <c r="C24" s="10"/>
      <c r="D24" s="24" t="s">
        <v>16</v>
      </c>
      <c r="E24" s="27" t="s">
        <v>17</v>
      </c>
      <c r="F24" s="3"/>
      <c r="G24" s="173">
        <v>86.240853543306997</v>
      </c>
      <c r="H24" s="168">
        <v>103.308798888651</v>
      </c>
      <c r="I24" s="168">
        <v>109.498426199261</v>
      </c>
      <c r="J24" s="168">
        <v>105.670083043646</v>
      </c>
      <c r="K24" s="168">
        <v>91.223199176766499</v>
      </c>
      <c r="L24" s="174">
        <v>100.624612924424</v>
      </c>
      <c r="M24" s="168"/>
      <c r="N24" s="175">
        <v>100.98076781326699</v>
      </c>
      <c r="O24" s="176">
        <v>104.757173359451</v>
      </c>
      <c r="P24" s="177">
        <v>102.910745820402</v>
      </c>
      <c r="Q24" s="168"/>
      <c r="R24" s="178">
        <v>101.320540927652</v>
      </c>
      <c r="S24" s="67"/>
      <c r="T24" s="30">
        <v>-3.8974081102809599</v>
      </c>
      <c r="U24" s="149">
        <v>-1.3794865048943899E-2</v>
      </c>
      <c r="V24" s="149">
        <v>2.40857978860811</v>
      </c>
      <c r="W24" s="149">
        <v>-1.06867622158757</v>
      </c>
      <c r="X24" s="149">
        <v>-9.7399009922005604</v>
      </c>
      <c r="Y24" s="154">
        <v>-1.92131897455097</v>
      </c>
      <c r="Z24" s="149"/>
      <c r="AA24" s="155">
        <v>-7.6083390764754997</v>
      </c>
      <c r="AB24" s="156">
        <v>-4.8798602259423696</v>
      </c>
      <c r="AC24" s="157">
        <v>-6.2129423519778104</v>
      </c>
      <c r="AD24" s="149"/>
      <c r="AE24" s="158">
        <v>-3.3064303737248202</v>
      </c>
      <c r="AF24" s="30"/>
      <c r="AG24" s="173">
        <v>92.935354588187195</v>
      </c>
      <c r="AH24" s="168">
        <v>100.072743001666</v>
      </c>
      <c r="AI24" s="168">
        <v>106.70541378173399</v>
      </c>
      <c r="AJ24" s="168">
        <v>104.775079160705</v>
      </c>
      <c r="AK24" s="168">
        <v>95.579673634447701</v>
      </c>
      <c r="AL24" s="174">
        <v>100.68005270379101</v>
      </c>
      <c r="AM24" s="168"/>
      <c r="AN24" s="175">
        <v>102.47243795543299</v>
      </c>
      <c r="AO24" s="176">
        <v>105.941662730516</v>
      </c>
      <c r="AP24" s="177">
        <v>104.250059476299</v>
      </c>
      <c r="AQ24" s="168"/>
      <c r="AR24" s="178">
        <v>101.741140250855</v>
      </c>
      <c r="AS24" s="67"/>
      <c r="AT24" s="30">
        <v>-3.50815873849275</v>
      </c>
      <c r="AU24" s="149">
        <v>-0.99975960263780295</v>
      </c>
      <c r="AV24" s="149">
        <v>0.53917803743866699</v>
      </c>
      <c r="AW24" s="149">
        <v>-1.2720016535448599</v>
      </c>
      <c r="AX24" s="149">
        <v>-4.3697419053743598</v>
      </c>
      <c r="AY24" s="154">
        <v>-1.6577464376539901</v>
      </c>
      <c r="AZ24" s="149"/>
      <c r="BA24" s="155">
        <v>-3.1722331891323599</v>
      </c>
      <c r="BB24" s="156">
        <v>-3.70063946195893</v>
      </c>
      <c r="BC24" s="157">
        <v>-3.5051626241476899</v>
      </c>
      <c r="BD24" s="149"/>
      <c r="BE24" s="158">
        <v>-2.2475034438646602</v>
      </c>
    </row>
    <row r="25" spans="1:57" x14ac:dyDescent="0.2">
      <c r="A25" s="35" t="s">
        <v>44</v>
      </c>
      <c r="B25" s="3" t="str">
        <f t="shared" si="0"/>
        <v>Richmond West/Midlothian, VA</v>
      </c>
      <c r="C25" s="3"/>
      <c r="D25" s="24" t="s">
        <v>16</v>
      </c>
      <c r="E25" s="27" t="s">
        <v>17</v>
      </c>
      <c r="F25" s="3"/>
      <c r="G25" s="173">
        <v>77.963909817945293</v>
      </c>
      <c r="H25" s="168">
        <v>83.041863190500706</v>
      </c>
      <c r="I25" s="168">
        <v>85.167606607054097</v>
      </c>
      <c r="J25" s="168">
        <v>85.086673800195797</v>
      </c>
      <c r="K25" s="168">
        <v>91.456817546583807</v>
      </c>
      <c r="L25" s="174">
        <v>84.828211139293998</v>
      </c>
      <c r="M25" s="168"/>
      <c r="N25" s="175">
        <v>109.70402524487901</v>
      </c>
      <c r="O25" s="176">
        <v>100.406567083692</v>
      </c>
      <c r="P25" s="177">
        <v>104.981959509202</v>
      </c>
      <c r="Q25" s="168"/>
      <c r="R25" s="178">
        <v>91.386154071010907</v>
      </c>
      <c r="S25" s="67"/>
      <c r="T25" s="30">
        <v>-3.2798692715694799</v>
      </c>
      <c r="U25" s="149">
        <v>-2.7645328790334198</v>
      </c>
      <c r="V25" s="149">
        <v>-4.3052592712013702</v>
      </c>
      <c r="W25" s="149">
        <v>-3.2096946564657398</v>
      </c>
      <c r="X25" s="149">
        <v>5.9544973950521101</v>
      </c>
      <c r="Y25" s="154">
        <v>-1.5334804720642199</v>
      </c>
      <c r="Z25" s="149"/>
      <c r="AA25" s="155">
        <v>4.8598946617222802</v>
      </c>
      <c r="AB25" s="156">
        <v>-2.9110060771234698</v>
      </c>
      <c r="AC25" s="157">
        <v>0.94636972310706602</v>
      </c>
      <c r="AD25" s="149"/>
      <c r="AE25" s="158">
        <v>-0.95205031215203895</v>
      </c>
      <c r="AF25" s="30"/>
      <c r="AG25" s="173">
        <v>80.790873701501795</v>
      </c>
      <c r="AH25" s="168">
        <v>84.305997909223194</v>
      </c>
      <c r="AI25" s="168">
        <v>86.917430669305901</v>
      </c>
      <c r="AJ25" s="168">
        <v>85.339612900443498</v>
      </c>
      <c r="AK25" s="168">
        <v>84.207464349092803</v>
      </c>
      <c r="AL25" s="174">
        <v>84.472695418976599</v>
      </c>
      <c r="AM25" s="168"/>
      <c r="AN25" s="175">
        <v>95.698550734647696</v>
      </c>
      <c r="AO25" s="176">
        <v>93.341673268062905</v>
      </c>
      <c r="AP25" s="177">
        <v>94.512320427894196</v>
      </c>
      <c r="AQ25" s="168"/>
      <c r="AR25" s="178">
        <v>87.468270936703206</v>
      </c>
      <c r="AS25" s="67"/>
      <c r="AT25" s="30">
        <v>-2.6196504631878001</v>
      </c>
      <c r="AU25" s="149">
        <v>0.457831104526494</v>
      </c>
      <c r="AV25" s="149">
        <v>-0.902702857593913</v>
      </c>
      <c r="AW25" s="149">
        <v>-1.3292961332244699</v>
      </c>
      <c r="AX25" s="149">
        <v>0.98633733641313903</v>
      </c>
      <c r="AY25" s="154">
        <v>-0.64944045428144703</v>
      </c>
      <c r="AZ25" s="149"/>
      <c r="BA25" s="155">
        <v>0.16546981691694401</v>
      </c>
      <c r="BB25" s="156">
        <v>-3.5332924531445999</v>
      </c>
      <c r="BC25" s="157">
        <v>-1.7315347724738199</v>
      </c>
      <c r="BD25" s="149"/>
      <c r="BE25" s="158">
        <v>-1.11566722086812</v>
      </c>
    </row>
    <row r="26" spans="1:57" x14ac:dyDescent="0.2">
      <c r="A26" s="35" t="s">
        <v>45</v>
      </c>
      <c r="B26" s="3" t="str">
        <f t="shared" si="0"/>
        <v>Petersburg/Chester, VA</v>
      </c>
      <c r="C26" s="3"/>
      <c r="D26" s="24" t="s">
        <v>16</v>
      </c>
      <c r="E26" s="27" t="s">
        <v>17</v>
      </c>
      <c r="F26" s="3"/>
      <c r="G26" s="173">
        <v>86.291077511244296</v>
      </c>
      <c r="H26" s="168">
        <v>92.850480860534105</v>
      </c>
      <c r="I26" s="168">
        <v>94.888316507847506</v>
      </c>
      <c r="J26" s="168">
        <v>93.6400241051454</v>
      </c>
      <c r="K26" s="168">
        <v>89.5285266069221</v>
      </c>
      <c r="L26" s="174">
        <v>91.744625831404505</v>
      </c>
      <c r="M26" s="168"/>
      <c r="N26" s="175">
        <v>89.882874772135395</v>
      </c>
      <c r="O26" s="176">
        <v>90.643597552219305</v>
      </c>
      <c r="P26" s="177">
        <v>90.262740254237201</v>
      </c>
      <c r="Q26" s="168"/>
      <c r="R26" s="178">
        <v>91.341466750908907</v>
      </c>
      <c r="S26" s="67"/>
      <c r="T26" s="30">
        <v>-0.31755763399404502</v>
      </c>
      <c r="U26" s="149">
        <v>1.1214204379995101</v>
      </c>
      <c r="V26" s="149">
        <v>1.6658483698577999</v>
      </c>
      <c r="W26" s="149">
        <v>-0.113822867400849</v>
      </c>
      <c r="X26" s="149">
        <v>-1.49709870842344</v>
      </c>
      <c r="Y26" s="154">
        <v>0.24832238093631401</v>
      </c>
      <c r="Z26" s="149"/>
      <c r="AA26" s="155">
        <v>-0.84823961284260097</v>
      </c>
      <c r="AB26" s="156">
        <v>0.30977056956761101</v>
      </c>
      <c r="AC26" s="157">
        <v>-0.27003108847692397</v>
      </c>
      <c r="AD26" s="149"/>
      <c r="AE26" s="158">
        <v>9.9062803416852099E-2</v>
      </c>
      <c r="AF26" s="30"/>
      <c r="AG26" s="173">
        <v>85.692940367423105</v>
      </c>
      <c r="AH26" s="168">
        <v>90.760897261535803</v>
      </c>
      <c r="AI26" s="168">
        <v>92.571876234949002</v>
      </c>
      <c r="AJ26" s="168">
        <v>92.483319783343504</v>
      </c>
      <c r="AK26" s="168">
        <v>88.859919905134305</v>
      </c>
      <c r="AL26" s="174">
        <v>90.285948701525498</v>
      </c>
      <c r="AM26" s="168"/>
      <c r="AN26" s="175">
        <v>89.160606883449603</v>
      </c>
      <c r="AO26" s="176">
        <v>88.914600445275596</v>
      </c>
      <c r="AP26" s="177">
        <v>89.038083762086401</v>
      </c>
      <c r="AQ26" s="168"/>
      <c r="AR26" s="178">
        <v>89.9455656282136</v>
      </c>
      <c r="AS26" s="67"/>
      <c r="AT26" s="30">
        <v>1.7432079949767301</v>
      </c>
      <c r="AU26" s="149">
        <v>1.9879617468652599</v>
      </c>
      <c r="AV26" s="149">
        <v>1.66501943410194</v>
      </c>
      <c r="AW26" s="149">
        <v>1.92044401634813</v>
      </c>
      <c r="AX26" s="149">
        <v>0.85357171146274902</v>
      </c>
      <c r="AY26" s="154">
        <v>1.6577147172706299</v>
      </c>
      <c r="AZ26" s="149"/>
      <c r="BA26" s="155">
        <v>1.6702200721083</v>
      </c>
      <c r="BB26" s="156">
        <v>0.77406298958323805</v>
      </c>
      <c r="BC26" s="157">
        <v>1.2162840096460501</v>
      </c>
      <c r="BD26" s="149"/>
      <c r="BE26" s="158">
        <v>1.5339544333102999</v>
      </c>
    </row>
    <row r="27" spans="1:57" x14ac:dyDescent="0.2">
      <c r="A27" s="35" t="s">
        <v>97</v>
      </c>
      <c r="B27" s="3" t="s">
        <v>70</v>
      </c>
      <c r="C27" s="3"/>
      <c r="D27" s="24" t="s">
        <v>16</v>
      </c>
      <c r="E27" s="27" t="s">
        <v>17</v>
      </c>
      <c r="F27" s="3"/>
      <c r="G27" s="173">
        <v>89.707590320381698</v>
      </c>
      <c r="H27" s="168">
        <v>91.509930174563493</v>
      </c>
      <c r="I27" s="168">
        <v>93.323659313167994</v>
      </c>
      <c r="J27" s="168">
        <v>92.881279541656696</v>
      </c>
      <c r="K27" s="168">
        <v>95.477807800152902</v>
      </c>
      <c r="L27" s="174">
        <v>92.743542898267606</v>
      </c>
      <c r="M27" s="168"/>
      <c r="N27" s="175">
        <v>111.658822950012</v>
      </c>
      <c r="O27" s="176">
        <v>116.569261956785</v>
      </c>
      <c r="P27" s="177">
        <v>114.13145110024401</v>
      </c>
      <c r="Q27" s="168"/>
      <c r="R27" s="178">
        <v>99.074852893279697</v>
      </c>
      <c r="S27" s="67"/>
      <c r="T27" s="30">
        <v>3.84245277497297</v>
      </c>
      <c r="U27" s="149">
        <v>2.8150494486865201</v>
      </c>
      <c r="V27" s="149">
        <v>6.0221164513360499</v>
      </c>
      <c r="W27" s="149">
        <v>4.2941032830852004</v>
      </c>
      <c r="X27" s="149">
        <v>9.7104352517831298</v>
      </c>
      <c r="Y27" s="154">
        <v>5.3792010314641798</v>
      </c>
      <c r="Z27" s="149"/>
      <c r="AA27" s="155">
        <v>12.816336165127201</v>
      </c>
      <c r="AB27" s="156">
        <v>11.9342221352818</v>
      </c>
      <c r="AC27" s="157">
        <v>12.413283838657399</v>
      </c>
      <c r="AD27" s="149"/>
      <c r="AE27" s="158">
        <v>7.9344726376929904</v>
      </c>
      <c r="AF27" s="30"/>
      <c r="AG27" s="173">
        <v>101.01172103400501</v>
      </c>
      <c r="AH27" s="168">
        <v>93.281364543756794</v>
      </c>
      <c r="AI27" s="168">
        <v>93.349735645932995</v>
      </c>
      <c r="AJ27" s="168">
        <v>93.031355880560596</v>
      </c>
      <c r="AK27" s="168">
        <v>95.797725828415693</v>
      </c>
      <c r="AL27" s="174">
        <v>95.050021017670403</v>
      </c>
      <c r="AM27" s="168"/>
      <c r="AN27" s="175">
        <v>113.28783118777299</v>
      </c>
      <c r="AO27" s="176">
        <v>122.08113181818101</v>
      </c>
      <c r="AP27" s="177">
        <v>117.632430940999</v>
      </c>
      <c r="AQ27" s="168"/>
      <c r="AR27" s="178">
        <v>101.552474987759</v>
      </c>
      <c r="AS27" s="67"/>
      <c r="AT27" s="30">
        <v>11.6030115266349</v>
      </c>
      <c r="AU27" s="149">
        <v>5.3949637334046798</v>
      </c>
      <c r="AV27" s="149">
        <v>4.9997007986730901</v>
      </c>
      <c r="AW27" s="149">
        <v>3.7662458778312802</v>
      </c>
      <c r="AX27" s="149">
        <v>6.5260364710779699</v>
      </c>
      <c r="AY27" s="154">
        <v>6.26506355729913</v>
      </c>
      <c r="AZ27" s="149"/>
      <c r="BA27" s="155">
        <v>11.2662669169074</v>
      </c>
      <c r="BB27" s="156">
        <v>13.3147121311801</v>
      </c>
      <c r="BC27" s="157">
        <v>12.2232794820926</v>
      </c>
      <c r="BD27" s="149"/>
      <c r="BE27" s="158">
        <v>8.2738960710610598</v>
      </c>
    </row>
    <row r="28" spans="1:57" x14ac:dyDescent="0.2">
      <c r="A28" s="35" t="s">
        <v>47</v>
      </c>
      <c r="B28" s="3" t="str">
        <f t="shared" si="0"/>
        <v>Roanoke, VA</v>
      </c>
      <c r="C28" s="3"/>
      <c r="D28" s="24" t="s">
        <v>16</v>
      </c>
      <c r="E28" s="27" t="s">
        <v>17</v>
      </c>
      <c r="F28" s="3"/>
      <c r="G28" s="173">
        <v>88.298514531754506</v>
      </c>
      <c r="H28" s="168">
        <v>101.08209984756</v>
      </c>
      <c r="I28" s="168">
        <v>99.454513986013893</v>
      </c>
      <c r="J28" s="168">
        <v>99.2964030697364</v>
      </c>
      <c r="K28" s="168">
        <v>94.063449750534502</v>
      </c>
      <c r="L28" s="174">
        <v>97.015697223278806</v>
      </c>
      <c r="M28" s="168"/>
      <c r="N28" s="175">
        <v>98.906198404439806</v>
      </c>
      <c r="O28" s="176">
        <v>99.071271278522204</v>
      </c>
      <c r="P28" s="177">
        <v>98.986950744153006</v>
      </c>
      <c r="Q28" s="168"/>
      <c r="R28" s="178">
        <v>97.607839161211302</v>
      </c>
      <c r="S28" s="67"/>
      <c r="T28" s="30">
        <v>0.69348083336224897</v>
      </c>
      <c r="U28" s="149">
        <v>4.9949729767629396</v>
      </c>
      <c r="V28" s="149">
        <v>1.8799174046259199</v>
      </c>
      <c r="W28" s="149">
        <v>4.0483281008854801</v>
      </c>
      <c r="X28" s="149">
        <v>1.5755484569189599</v>
      </c>
      <c r="Y28" s="154">
        <v>2.7869501603344999</v>
      </c>
      <c r="Z28" s="149"/>
      <c r="AA28" s="155">
        <v>0.78278464161489203</v>
      </c>
      <c r="AB28" s="156">
        <v>-0.96034006131723404</v>
      </c>
      <c r="AC28" s="157">
        <v>-0.10579186047635999</v>
      </c>
      <c r="AD28" s="149"/>
      <c r="AE28" s="158">
        <v>1.98892155369773</v>
      </c>
      <c r="AF28" s="30"/>
      <c r="AG28" s="173">
        <v>89.676606437716799</v>
      </c>
      <c r="AH28" s="168">
        <v>97.755660799105797</v>
      </c>
      <c r="AI28" s="168">
        <v>102.407570343157</v>
      </c>
      <c r="AJ28" s="168">
        <v>100.643128904965</v>
      </c>
      <c r="AK28" s="168">
        <v>93.996508496023097</v>
      </c>
      <c r="AL28" s="174">
        <v>97.419211956021201</v>
      </c>
      <c r="AM28" s="168"/>
      <c r="AN28" s="175">
        <v>98.651591032855293</v>
      </c>
      <c r="AO28" s="176">
        <v>100.154893517215</v>
      </c>
      <c r="AP28" s="177">
        <v>99.390793929049195</v>
      </c>
      <c r="AQ28" s="168"/>
      <c r="AR28" s="178">
        <v>97.981731467831906</v>
      </c>
      <c r="AS28" s="67"/>
      <c r="AT28" s="30">
        <v>4.6006185542893796</v>
      </c>
      <c r="AU28" s="149">
        <v>3.3917018498195102</v>
      </c>
      <c r="AV28" s="149">
        <v>2.0245198805792102</v>
      </c>
      <c r="AW28" s="149">
        <v>1.6679967121602299</v>
      </c>
      <c r="AX28" s="149">
        <v>0.93178318732209098</v>
      </c>
      <c r="AY28" s="154">
        <v>2.3196016543526898</v>
      </c>
      <c r="AZ28" s="149"/>
      <c r="BA28" s="155">
        <v>0.62135615260448196</v>
      </c>
      <c r="BB28" s="156">
        <v>1.1150256400381899</v>
      </c>
      <c r="BC28" s="157">
        <v>0.86000400121555898</v>
      </c>
      <c r="BD28" s="149"/>
      <c r="BE28" s="158">
        <v>1.87961680403009</v>
      </c>
    </row>
    <row r="29" spans="1:57" x14ac:dyDescent="0.2">
      <c r="A29" s="35" t="s">
        <v>48</v>
      </c>
      <c r="B29" s="3" t="str">
        <f t="shared" si="0"/>
        <v>Charlottesville, VA</v>
      </c>
      <c r="C29" s="3"/>
      <c r="D29" s="24" t="s">
        <v>16</v>
      </c>
      <c r="E29" s="27" t="s">
        <v>17</v>
      </c>
      <c r="F29" s="3"/>
      <c r="G29" s="173">
        <v>126.80733043950001</v>
      </c>
      <c r="H29" s="168">
        <v>126.782945554249</v>
      </c>
      <c r="I29" s="168">
        <v>129.11737015362101</v>
      </c>
      <c r="J29" s="168">
        <v>130.63320374869801</v>
      </c>
      <c r="K29" s="168">
        <v>133.21680461599601</v>
      </c>
      <c r="L29" s="174">
        <v>129.47283216224801</v>
      </c>
      <c r="M29" s="168"/>
      <c r="N29" s="175">
        <v>150.29430979133201</v>
      </c>
      <c r="O29" s="176">
        <v>152.69902095238001</v>
      </c>
      <c r="P29" s="177">
        <v>151.52791674809399</v>
      </c>
      <c r="Q29" s="168"/>
      <c r="R29" s="178">
        <v>135.870194433422</v>
      </c>
      <c r="S29" s="67"/>
      <c r="T29" s="30">
        <v>2.90128083463508E-2</v>
      </c>
      <c r="U29" s="149">
        <v>-1.5274142057783999</v>
      </c>
      <c r="V29" s="149">
        <v>2.4189882294460801</v>
      </c>
      <c r="W29" s="149">
        <v>1.9686085135624101</v>
      </c>
      <c r="X29" s="149">
        <v>3.67687253742554</v>
      </c>
      <c r="Y29" s="154">
        <v>1.40730466970114</v>
      </c>
      <c r="Z29" s="149"/>
      <c r="AA29" s="155">
        <v>-0.58113418176864196</v>
      </c>
      <c r="AB29" s="156">
        <v>-3.6355684867379101</v>
      </c>
      <c r="AC29" s="157">
        <v>-2.25348625064191</v>
      </c>
      <c r="AD29" s="149"/>
      <c r="AE29" s="158">
        <v>0.51096381803453805</v>
      </c>
      <c r="AF29" s="30"/>
      <c r="AG29" s="173">
        <v>128.961087706771</v>
      </c>
      <c r="AH29" s="168">
        <v>124.56029090909</v>
      </c>
      <c r="AI29" s="168">
        <v>127.457383579029</v>
      </c>
      <c r="AJ29" s="168">
        <v>128.57519567027401</v>
      </c>
      <c r="AK29" s="168">
        <v>130.62905662295401</v>
      </c>
      <c r="AL29" s="174">
        <v>128.01106277443401</v>
      </c>
      <c r="AM29" s="168"/>
      <c r="AN29" s="175">
        <v>146.65565177290401</v>
      </c>
      <c r="AO29" s="176">
        <v>157.857913878126</v>
      </c>
      <c r="AP29" s="177">
        <v>152.68070095671101</v>
      </c>
      <c r="AQ29" s="168"/>
      <c r="AR29" s="178">
        <v>135.419743976332</v>
      </c>
      <c r="AS29" s="67"/>
      <c r="AT29" s="30">
        <v>0.14401997369783801</v>
      </c>
      <c r="AU29" s="149">
        <v>1.2450232828837899</v>
      </c>
      <c r="AV29" s="149">
        <v>2.57491609811817</v>
      </c>
      <c r="AW29" s="149">
        <v>2.0874412081295</v>
      </c>
      <c r="AX29" s="149">
        <v>3.0219378979078502</v>
      </c>
      <c r="AY29" s="154">
        <v>1.9220650250131599</v>
      </c>
      <c r="AZ29" s="149"/>
      <c r="BA29" s="155">
        <v>-0.38716976213692</v>
      </c>
      <c r="BB29" s="156">
        <v>2.2868560424001698</v>
      </c>
      <c r="BC29" s="157">
        <v>1.1595092153059301</v>
      </c>
      <c r="BD29" s="149"/>
      <c r="BE29" s="158">
        <v>2.03301190383949</v>
      </c>
    </row>
    <row r="30" spans="1:57" x14ac:dyDescent="0.2">
      <c r="A30" s="21" t="s">
        <v>49</v>
      </c>
      <c r="B30" t="s">
        <v>72</v>
      </c>
      <c r="C30" s="3"/>
      <c r="D30" s="24" t="s">
        <v>16</v>
      </c>
      <c r="E30" s="27" t="s">
        <v>17</v>
      </c>
      <c r="F30" s="3"/>
      <c r="G30" s="173">
        <v>97.515551108374297</v>
      </c>
      <c r="H30" s="168">
        <v>103.459983568075</v>
      </c>
      <c r="I30" s="168">
        <v>108.852374742621</v>
      </c>
      <c r="J30" s="168">
        <v>106.556668227581</v>
      </c>
      <c r="K30" s="168">
        <v>100.40147673810699</v>
      </c>
      <c r="L30" s="174">
        <v>103.74966710052</v>
      </c>
      <c r="M30" s="168"/>
      <c r="N30" s="175">
        <v>106.61577998432099</v>
      </c>
      <c r="O30" s="176">
        <v>109.87344711662701</v>
      </c>
      <c r="P30" s="177">
        <v>108.253081622043</v>
      </c>
      <c r="Q30" s="168"/>
      <c r="R30" s="178">
        <v>105.001899530177</v>
      </c>
      <c r="S30" s="67"/>
      <c r="T30" s="30">
        <v>16.291550970349402</v>
      </c>
      <c r="U30" s="149">
        <v>9.9328567240348704</v>
      </c>
      <c r="V30" s="149">
        <v>11.7884037694932</v>
      </c>
      <c r="W30" s="149">
        <v>7.2792653270524097</v>
      </c>
      <c r="X30" s="149">
        <v>4.5566717841293096</v>
      </c>
      <c r="Y30" s="154">
        <v>9.1429167608508592</v>
      </c>
      <c r="Z30" s="149"/>
      <c r="AA30" s="155">
        <v>7.9254202748045701</v>
      </c>
      <c r="AB30" s="156">
        <v>15.0388236067267</v>
      </c>
      <c r="AC30" s="157">
        <v>11.307988667932401</v>
      </c>
      <c r="AD30" s="149"/>
      <c r="AE30" s="158">
        <v>9.71500856101712</v>
      </c>
      <c r="AF30" s="30"/>
      <c r="AG30" s="173">
        <v>95.404516758591399</v>
      </c>
      <c r="AH30" s="168">
        <v>101.509641174094</v>
      </c>
      <c r="AI30" s="168">
        <v>105.144839902971</v>
      </c>
      <c r="AJ30" s="168">
        <v>104.332850847665</v>
      </c>
      <c r="AK30" s="168">
        <v>100.325168236877</v>
      </c>
      <c r="AL30" s="174">
        <v>101.73193547519099</v>
      </c>
      <c r="AM30" s="168"/>
      <c r="AN30" s="175">
        <v>107.790482397205</v>
      </c>
      <c r="AO30" s="176">
        <v>109.127771218224</v>
      </c>
      <c r="AP30" s="177">
        <v>108.448029164674</v>
      </c>
      <c r="AQ30" s="168"/>
      <c r="AR30" s="178">
        <v>103.63002113695499</v>
      </c>
      <c r="AS30" s="67"/>
      <c r="AT30" s="30">
        <v>11.676380139225801</v>
      </c>
      <c r="AU30" s="149">
        <v>7.9756867892607604</v>
      </c>
      <c r="AV30" s="149">
        <v>8.0349769309269607</v>
      </c>
      <c r="AW30" s="149">
        <v>6.7307427759338001</v>
      </c>
      <c r="AX30" s="149">
        <v>8.0294009694916397</v>
      </c>
      <c r="AY30" s="154">
        <v>8.1065503828491607</v>
      </c>
      <c r="AZ30" s="149"/>
      <c r="BA30" s="155">
        <v>11.962062879078101</v>
      </c>
      <c r="BB30" s="156">
        <v>14.3871528599309</v>
      </c>
      <c r="BC30" s="157">
        <v>13.1422678562149</v>
      </c>
      <c r="BD30" s="149"/>
      <c r="BE30" s="158">
        <v>9.5348501790303306</v>
      </c>
    </row>
    <row r="31" spans="1:57" x14ac:dyDescent="0.2">
      <c r="A31" s="21" t="s">
        <v>50</v>
      </c>
      <c r="B31" s="3" t="str">
        <f t="shared" si="0"/>
        <v>Staunton &amp; Harrisonburg, VA</v>
      </c>
      <c r="C31" s="3"/>
      <c r="D31" s="24" t="s">
        <v>16</v>
      </c>
      <c r="E31" s="27" t="s">
        <v>17</v>
      </c>
      <c r="F31" s="3"/>
      <c r="G31" s="173">
        <v>90.151170038272198</v>
      </c>
      <c r="H31" s="168">
        <v>89.682671118530806</v>
      </c>
      <c r="I31" s="168">
        <v>88.123815359477106</v>
      </c>
      <c r="J31" s="168">
        <v>87.643393009377604</v>
      </c>
      <c r="K31" s="168">
        <v>89.158263521756794</v>
      </c>
      <c r="L31" s="174">
        <v>88.895699599233296</v>
      </c>
      <c r="M31" s="168"/>
      <c r="N31" s="175">
        <v>102.001899707174</v>
      </c>
      <c r="O31" s="176">
        <v>104.98905838677</v>
      </c>
      <c r="P31" s="177">
        <v>103.556061457418</v>
      </c>
      <c r="Q31" s="168"/>
      <c r="R31" s="178">
        <v>93.75744540849</v>
      </c>
      <c r="S31" s="67"/>
      <c r="T31" s="30">
        <v>-0.19935510881087101</v>
      </c>
      <c r="U31" s="149">
        <v>1.11547366952482</v>
      </c>
      <c r="V31" s="149">
        <v>-2.9396509985102699</v>
      </c>
      <c r="W31" s="149">
        <v>-5.20127006547819</v>
      </c>
      <c r="X31" s="149">
        <v>-8.7099445508372994E-2</v>
      </c>
      <c r="Y31" s="154">
        <v>-1.5608248645316001</v>
      </c>
      <c r="Z31" s="149"/>
      <c r="AA31" s="155">
        <v>1.7181660515873201</v>
      </c>
      <c r="AB31" s="156">
        <v>1.1495685205503601</v>
      </c>
      <c r="AC31" s="157">
        <v>1.3953870696089601</v>
      </c>
      <c r="AD31" s="149"/>
      <c r="AE31" s="158">
        <v>-0.53902167434899295</v>
      </c>
      <c r="AF31" s="30"/>
      <c r="AG31" s="173">
        <v>94.188969192924901</v>
      </c>
      <c r="AH31" s="168">
        <v>89.610377173912994</v>
      </c>
      <c r="AI31" s="168">
        <v>88.076450106157097</v>
      </c>
      <c r="AJ31" s="168">
        <v>88.066643540418298</v>
      </c>
      <c r="AK31" s="168">
        <v>88.648217188685294</v>
      </c>
      <c r="AL31" s="174">
        <v>89.633787393511497</v>
      </c>
      <c r="AM31" s="168"/>
      <c r="AN31" s="175">
        <v>102.45699591533599</v>
      </c>
      <c r="AO31" s="176">
        <v>107.227688139674</v>
      </c>
      <c r="AP31" s="177">
        <v>104.933393901513</v>
      </c>
      <c r="AQ31" s="168"/>
      <c r="AR31" s="178">
        <v>94.651590576314803</v>
      </c>
      <c r="AS31" s="67"/>
      <c r="AT31" s="30">
        <v>0.68043046022477005</v>
      </c>
      <c r="AU31" s="149">
        <v>1.0986641936430901</v>
      </c>
      <c r="AV31" s="149">
        <v>-2.56954843089453</v>
      </c>
      <c r="AW31" s="149">
        <v>-2.30551394136819</v>
      </c>
      <c r="AX31" s="149">
        <v>-1.0361718057871301</v>
      </c>
      <c r="AY31" s="154">
        <v>-0.77723377210311095</v>
      </c>
      <c r="AZ31" s="149"/>
      <c r="BA31" s="155">
        <v>-1.11507159357162</v>
      </c>
      <c r="BB31" s="156">
        <v>0.17648747677698001</v>
      </c>
      <c r="BC31" s="157">
        <v>-0.49145001752813</v>
      </c>
      <c r="BD31" s="149"/>
      <c r="BE31" s="158">
        <v>-0.84754315086837195</v>
      </c>
    </row>
    <row r="32" spans="1:57" x14ac:dyDescent="0.2">
      <c r="A32" s="21" t="s">
        <v>51</v>
      </c>
      <c r="B32" s="3" t="str">
        <f t="shared" si="0"/>
        <v>Blacksburg &amp; Wytheville, VA</v>
      </c>
      <c r="C32" s="3"/>
      <c r="D32" s="24" t="s">
        <v>16</v>
      </c>
      <c r="E32" s="27" t="s">
        <v>17</v>
      </c>
      <c r="F32" s="3"/>
      <c r="G32" s="173">
        <v>81.870460189919598</v>
      </c>
      <c r="H32" s="168">
        <v>87.860807222517195</v>
      </c>
      <c r="I32" s="168">
        <v>90.640975268315401</v>
      </c>
      <c r="J32" s="168">
        <v>91.573524017467193</v>
      </c>
      <c r="K32" s="168">
        <v>88.358285435947295</v>
      </c>
      <c r="L32" s="174">
        <v>88.608451427397796</v>
      </c>
      <c r="M32" s="168"/>
      <c r="N32" s="175">
        <v>95.558697632058198</v>
      </c>
      <c r="O32" s="176">
        <v>94.295791710945807</v>
      </c>
      <c r="P32" s="177">
        <v>94.975865620402104</v>
      </c>
      <c r="Q32" s="168"/>
      <c r="R32" s="178">
        <v>90.487889403590003</v>
      </c>
      <c r="S32" s="67"/>
      <c r="T32" s="30">
        <v>-7.70679506815606</v>
      </c>
      <c r="U32" s="149">
        <v>-4.1752514213268004</v>
      </c>
      <c r="V32" s="149">
        <v>1.48490010208264</v>
      </c>
      <c r="W32" s="149">
        <v>-2.8722544614436898</v>
      </c>
      <c r="X32" s="149">
        <v>-9.4925686287985407</v>
      </c>
      <c r="Y32" s="154">
        <v>-4.4079983286834201</v>
      </c>
      <c r="Z32" s="149"/>
      <c r="AA32" s="155">
        <v>-11.318172462063499</v>
      </c>
      <c r="AB32" s="156">
        <v>-4.4332896210313804</v>
      </c>
      <c r="AC32" s="157">
        <v>-8.2971307463917494</v>
      </c>
      <c r="AD32" s="149"/>
      <c r="AE32" s="158">
        <v>-5.4867328622265603</v>
      </c>
      <c r="AF32" s="30"/>
      <c r="AG32" s="173">
        <v>87.812734268899902</v>
      </c>
      <c r="AH32" s="168">
        <v>89.901869183727698</v>
      </c>
      <c r="AI32" s="168">
        <v>91.693484721390007</v>
      </c>
      <c r="AJ32" s="168">
        <v>91.897891573228506</v>
      </c>
      <c r="AK32" s="168">
        <v>91.456950197238598</v>
      </c>
      <c r="AL32" s="174">
        <v>90.691250477621793</v>
      </c>
      <c r="AM32" s="168"/>
      <c r="AN32" s="175">
        <v>103.323876748251</v>
      </c>
      <c r="AO32" s="176">
        <v>103.794309832362</v>
      </c>
      <c r="AP32" s="177">
        <v>103.54916927631901</v>
      </c>
      <c r="AQ32" s="168"/>
      <c r="AR32" s="178">
        <v>94.665619148187204</v>
      </c>
      <c r="AS32" s="67"/>
      <c r="AT32" s="30">
        <v>1.1388640462367901</v>
      </c>
      <c r="AU32" s="149">
        <v>3.3206281937929698</v>
      </c>
      <c r="AV32" s="149">
        <v>3.82555171909123</v>
      </c>
      <c r="AW32" s="149">
        <v>1.2591166056693099</v>
      </c>
      <c r="AX32" s="149">
        <v>-1.80788492113213</v>
      </c>
      <c r="AY32" s="154">
        <v>1.4525409888658101</v>
      </c>
      <c r="AZ32" s="149"/>
      <c r="BA32" s="155">
        <v>-1.69604223285643</v>
      </c>
      <c r="BB32" s="156">
        <v>0.115266759394295</v>
      </c>
      <c r="BC32" s="157">
        <v>-0.81380357710720497</v>
      </c>
      <c r="BD32" s="149"/>
      <c r="BE32" s="158">
        <v>0.658824282322374</v>
      </c>
    </row>
    <row r="33" spans="1:64" x14ac:dyDescent="0.2">
      <c r="A33" s="21" t="s">
        <v>52</v>
      </c>
      <c r="B33" s="3" t="str">
        <f t="shared" si="0"/>
        <v>Lynchburg, VA</v>
      </c>
      <c r="C33" s="3"/>
      <c r="D33" s="24" t="s">
        <v>16</v>
      </c>
      <c r="E33" s="27" t="s">
        <v>17</v>
      </c>
      <c r="F33" s="3"/>
      <c r="G33" s="173">
        <v>90.693854266538807</v>
      </c>
      <c r="H33" s="168">
        <v>100.171872635561</v>
      </c>
      <c r="I33" s="168">
        <v>102.15957771260901</v>
      </c>
      <c r="J33" s="168">
        <v>100.44543132803599</v>
      </c>
      <c r="K33" s="168">
        <v>100.18733019502299</v>
      </c>
      <c r="L33" s="174">
        <v>99.381744692074307</v>
      </c>
      <c r="M33" s="168"/>
      <c r="N33" s="175">
        <v>104.29760797342099</v>
      </c>
      <c r="O33" s="176">
        <v>105.29578169014</v>
      </c>
      <c r="P33" s="177">
        <v>104.782191452991</v>
      </c>
      <c r="Q33" s="168"/>
      <c r="R33" s="178">
        <v>100.885009516558</v>
      </c>
      <c r="S33" s="67"/>
      <c r="T33" s="30">
        <v>-3.8687772515402599</v>
      </c>
      <c r="U33" s="149">
        <v>-9.2528954478502803E-2</v>
      </c>
      <c r="V33" s="149">
        <v>-2.79705873057179</v>
      </c>
      <c r="W33" s="149">
        <v>-5.5755203260986503</v>
      </c>
      <c r="X33" s="149">
        <v>-1.24568265122982</v>
      </c>
      <c r="Y33" s="154">
        <v>-2.7464180185687002</v>
      </c>
      <c r="Z33" s="149"/>
      <c r="AA33" s="155">
        <v>-8.0896053440443296</v>
      </c>
      <c r="AB33" s="156">
        <v>-6.8462255964067698</v>
      </c>
      <c r="AC33" s="157">
        <v>-7.4982895307814896</v>
      </c>
      <c r="AD33" s="149"/>
      <c r="AE33" s="158">
        <v>-4.31919184049754</v>
      </c>
      <c r="AF33" s="30"/>
      <c r="AG33" s="173">
        <v>90.538538919608598</v>
      </c>
      <c r="AH33" s="168">
        <v>99.182345697111799</v>
      </c>
      <c r="AI33" s="168">
        <v>103.017425157563</v>
      </c>
      <c r="AJ33" s="168">
        <v>101.559321218599</v>
      </c>
      <c r="AK33" s="168">
        <v>98.461871798851405</v>
      </c>
      <c r="AL33" s="174">
        <v>99.234122663763301</v>
      </c>
      <c r="AM33" s="168"/>
      <c r="AN33" s="175">
        <v>108.718293845709</v>
      </c>
      <c r="AO33" s="176">
        <v>106.321695411649</v>
      </c>
      <c r="AP33" s="177">
        <v>107.591151668197</v>
      </c>
      <c r="AQ33" s="168"/>
      <c r="AR33" s="178">
        <v>101.60134976373099</v>
      </c>
      <c r="AS33" s="67"/>
      <c r="AT33" s="30">
        <v>-3.0096083265436402</v>
      </c>
      <c r="AU33" s="149">
        <v>1.2503173971326</v>
      </c>
      <c r="AV33" s="149">
        <v>-1.1571751735981</v>
      </c>
      <c r="AW33" s="149">
        <v>-3.6375807192144198</v>
      </c>
      <c r="AX33" s="149">
        <v>-2.69636708924588</v>
      </c>
      <c r="AY33" s="154">
        <v>-1.7905853344343601</v>
      </c>
      <c r="AZ33" s="149"/>
      <c r="BA33" s="155">
        <v>-3.7317725036691698</v>
      </c>
      <c r="BB33" s="156">
        <v>-5.5771244429198701</v>
      </c>
      <c r="BC33" s="157">
        <v>-4.5951990040353996</v>
      </c>
      <c r="BD33" s="149"/>
      <c r="BE33" s="158">
        <v>-2.8189134390492199</v>
      </c>
    </row>
    <row r="34" spans="1:64" x14ac:dyDescent="0.2">
      <c r="A34" s="21" t="s">
        <v>77</v>
      </c>
      <c r="B34" s="3" t="str">
        <f t="shared" si="0"/>
        <v>Central Virginia</v>
      </c>
      <c r="C34" s="3"/>
      <c r="D34" s="24" t="s">
        <v>16</v>
      </c>
      <c r="E34" s="27" t="s">
        <v>17</v>
      </c>
      <c r="F34" s="3"/>
      <c r="G34" s="173">
        <v>100.970183486238</v>
      </c>
      <c r="H34" s="168">
        <v>114.76090946951901</v>
      </c>
      <c r="I34" s="168">
        <v>116.85981477015</v>
      </c>
      <c r="J34" s="168">
        <v>116.39600745005001</v>
      </c>
      <c r="K34" s="168">
        <v>107.69941990955201</v>
      </c>
      <c r="L34" s="174">
        <v>112.20150709489501</v>
      </c>
      <c r="M34" s="168"/>
      <c r="N34" s="175">
        <v>117.199508481948</v>
      </c>
      <c r="O34" s="176">
        <v>118.42924792119</v>
      </c>
      <c r="P34" s="177">
        <v>117.822444933329</v>
      </c>
      <c r="Q34" s="168"/>
      <c r="R34" s="178">
        <v>113.82170349003501</v>
      </c>
      <c r="S34" s="67"/>
      <c r="T34" s="30">
        <v>0.41295365534034001</v>
      </c>
      <c r="U34" s="149">
        <v>5.4583854639630296</v>
      </c>
      <c r="V34" s="149">
        <v>3.8884491996019901</v>
      </c>
      <c r="W34" s="149">
        <v>2.69665376413539</v>
      </c>
      <c r="X34" s="149">
        <v>0.327465688101513</v>
      </c>
      <c r="Y34" s="154">
        <v>2.7781462932586898</v>
      </c>
      <c r="Z34" s="149"/>
      <c r="AA34" s="155">
        <v>-4.7075642140922698</v>
      </c>
      <c r="AB34" s="156">
        <v>-4.9232881172059697</v>
      </c>
      <c r="AC34" s="157">
        <v>-4.8227661765568604</v>
      </c>
      <c r="AD34" s="149"/>
      <c r="AE34" s="158">
        <v>0.26613528633067302</v>
      </c>
      <c r="AF34" s="30"/>
      <c r="AG34" s="173">
        <v>103.846022815794</v>
      </c>
      <c r="AH34" s="168">
        <v>108.634522701725</v>
      </c>
      <c r="AI34" s="168">
        <v>113.135388280681</v>
      </c>
      <c r="AJ34" s="168">
        <v>111.632727989657</v>
      </c>
      <c r="AK34" s="168">
        <v>105.353447084423</v>
      </c>
      <c r="AL34" s="174">
        <v>108.874695487257</v>
      </c>
      <c r="AM34" s="168"/>
      <c r="AN34" s="175">
        <v>114.99286541019301</v>
      </c>
      <c r="AO34" s="176">
        <v>118.438826947672</v>
      </c>
      <c r="AP34" s="177">
        <v>116.73104546793201</v>
      </c>
      <c r="AQ34" s="168"/>
      <c r="AR34" s="178">
        <v>111.14126419434299</v>
      </c>
      <c r="AS34" s="67"/>
      <c r="AT34" s="30">
        <v>0.38570785868325902</v>
      </c>
      <c r="AU34" s="149">
        <v>1.47911798982531</v>
      </c>
      <c r="AV34" s="149">
        <v>1.00286985288407</v>
      </c>
      <c r="AW34" s="149">
        <v>-0.14830572767262601</v>
      </c>
      <c r="AX34" s="149">
        <v>-0.62025736371325801</v>
      </c>
      <c r="AY34" s="154">
        <v>0.41021979470791903</v>
      </c>
      <c r="AZ34" s="149"/>
      <c r="BA34" s="155">
        <v>-0.33703359988549197</v>
      </c>
      <c r="BB34" s="156">
        <v>-0.64971609891252402</v>
      </c>
      <c r="BC34" s="157">
        <v>-0.53758588894790804</v>
      </c>
      <c r="BD34" s="149"/>
      <c r="BE34" s="158">
        <v>0.12774655613848601</v>
      </c>
    </row>
    <row r="35" spans="1:64" x14ac:dyDescent="0.2">
      <c r="A35" s="21" t="s">
        <v>78</v>
      </c>
      <c r="B35" s="3" t="str">
        <f t="shared" si="0"/>
        <v>Chesapeake Bay</v>
      </c>
      <c r="C35" s="3"/>
      <c r="D35" s="24" t="s">
        <v>16</v>
      </c>
      <c r="E35" s="27" t="s">
        <v>17</v>
      </c>
      <c r="F35" s="3"/>
      <c r="G35" s="173">
        <v>95.060803921568606</v>
      </c>
      <c r="H35" s="168">
        <v>98.734121715076</v>
      </c>
      <c r="I35" s="168">
        <v>99.970483870967698</v>
      </c>
      <c r="J35" s="168">
        <v>100.86433460076</v>
      </c>
      <c r="K35" s="168">
        <v>99.180104477611906</v>
      </c>
      <c r="L35" s="174">
        <v>99.049348198970804</v>
      </c>
      <c r="M35" s="168"/>
      <c r="N35" s="175">
        <v>104.67258373205701</v>
      </c>
      <c r="O35" s="176">
        <v>105.72676848874499</v>
      </c>
      <c r="P35" s="177">
        <v>105.19756605284201</v>
      </c>
      <c r="Q35" s="168"/>
      <c r="R35" s="178">
        <v>100.667027596376</v>
      </c>
      <c r="S35" s="67"/>
      <c r="T35" s="30">
        <v>6.8781134338925201</v>
      </c>
      <c r="U35" s="149">
        <v>6.5464940602567596</v>
      </c>
      <c r="V35" s="149">
        <v>7.9851920136963699</v>
      </c>
      <c r="W35" s="149">
        <v>8.0398995233134993</v>
      </c>
      <c r="X35" s="149">
        <v>8.2880892175216498</v>
      </c>
      <c r="Y35" s="154">
        <v>7.6819906399985403</v>
      </c>
      <c r="Z35" s="149"/>
      <c r="AA35" s="155">
        <v>3.9407187885871799</v>
      </c>
      <c r="AB35" s="156">
        <v>2.3984916197570101</v>
      </c>
      <c r="AC35" s="157">
        <v>3.1738899918734602</v>
      </c>
      <c r="AD35" s="149"/>
      <c r="AE35" s="158">
        <v>6.51032430333556</v>
      </c>
      <c r="AF35" s="30"/>
      <c r="AG35" s="173">
        <v>96.461109422492399</v>
      </c>
      <c r="AH35" s="168">
        <v>99.391888755502194</v>
      </c>
      <c r="AI35" s="168">
        <v>100.495099963649</v>
      </c>
      <c r="AJ35" s="168">
        <v>99.942206693637303</v>
      </c>
      <c r="AK35" s="168">
        <v>99.545219712525594</v>
      </c>
      <c r="AL35" s="174">
        <v>99.320734367425999</v>
      </c>
      <c r="AM35" s="168"/>
      <c r="AN35" s="175">
        <v>105.797736177622</v>
      </c>
      <c r="AO35" s="176">
        <v>109.43496193461699</v>
      </c>
      <c r="AP35" s="177">
        <v>107.59065562913899</v>
      </c>
      <c r="AQ35" s="168"/>
      <c r="AR35" s="178">
        <v>101.536415897799</v>
      </c>
      <c r="AS35" s="67"/>
      <c r="AT35" s="30">
        <v>9.8585332170931803</v>
      </c>
      <c r="AU35" s="149">
        <v>8.3826845296550996</v>
      </c>
      <c r="AV35" s="149">
        <v>9.3159218274017892</v>
      </c>
      <c r="AW35" s="149">
        <v>5.1540345331211803</v>
      </c>
      <c r="AX35" s="149">
        <v>7.3360270077667202</v>
      </c>
      <c r="AY35" s="154">
        <v>7.8443900007153804</v>
      </c>
      <c r="AZ35" s="149"/>
      <c r="BA35" s="155">
        <v>7.2738634819469796</v>
      </c>
      <c r="BB35" s="156">
        <v>8.84997428562267</v>
      </c>
      <c r="BC35" s="157">
        <v>8.0326352091345807</v>
      </c>
      <c r="BD35" s="149"/>
      <c r="BE35" s="158">
        <v>7.9380594639381199</v>
      </c>
    </row>
    <row r="36" spans="1:64" x14ac:dyDescent="0.2">
      <c r="A36" s="21" t="s">
        <v>79</v>
      </c>
      <c r="B36" s="3" t="str">
        <f t="shared" si="0"/>
        <v>Coastal Virginia - Eastern Shore</v>
      </c>
      <c r="C36" s="3"/>
      <c r="D36" s="24" t="s">
        <v>16</v>
      </c>
      <c r="E36" s="27" t="s">
        <v>17</v>
      </c>
      <c r="F36" s="3"/>
      <c r="G36" s="173">
        <v>89.788123324396693</v>
      </c>
      <c r="H36" s="168">
        <v>96.801229357798107</v>
      </c>
      <c r="I36" s="168">
        <v>97.803947797716106</v>
      </c>
      <c r="J36" s="168">
        <v>95.627172774869095</v>
      </c>
      <c r="K36" s="168">
        <v>91.194809322033805</v>
      </c>
      <c r="L36" s="174">
        <v>94.735939440993704</v>
      </c>
      <c r="M36" s="168"/>
      <c r="N36" s="175">
        <v>97.691059730250402</v>
      </c>
      <c r="O36" s="176">
        <v>98.943378906250004</v>
      </c>
      <c r="P36" s="177">
        <v>98.312967992240502</v>
      </c>
      <c r="Q36" s="168"/>
      <c r="R36" s="178">
        <v>95.758372608816103</v>
      </c>
      <c r="S36" s="67"/>
      <c r="T36" s="30">
        <v>5.8208856042828598</v>
      </c>
      <c r="U36" s="149">
        <v>7.0393026523423403</v>
      </c>
      <c r="V36" s="149">
        <v>8.9886409778818095</v>
      </c>
      <c r="W36" s="149">
        <v>6.0469208533966796</v>
      </c>
      <c r="X36" s="149">
        <v>2.4929947537670301</v>
      </c>
      <c r="Y36" s="154">
        <v>6.4091615837173297</v>
      </c>
      <c r="Z36" s="149"/>
      <c r="AA36" s="155">
        <v>5.4530612591299903</v>
      </c>
      <c r="AB36" s="156">
        <v>7.4214213542698699</v>
      </c>
      <c r="AC36" s="157">
        <v>6.42757405909021</v>
      </c>
      <c r="AD36" s="149"/>
      <c r="AE36" s="158">
        <v>6.3927141230017703</v>
      </c>
      <c r="AF36" s="30"/>
      <c r="AG36" s="173">
        <v>91.932034847541999</v>
      </c>
      <c r="AH36" s="168">
        <v>96.145657831325295</v>
      </c>
      <c r="AI36" s="168">
        <v>97.217699694456499</v>
      </c>
      <c r="AJ36" s="168">
        <v>95.930812043795598</v>
      </c>
      <c r="AK36" s="168">
        <v>92.613248342682297</v>
      </c>
      <c r="AL36" s="174">
        <v>94.988908749753094</v>
      </c>
      <c r="AM36" s="168"/>
      <c r="AN36" s="175">
        <v>97.387378201908504</v>
      </c>
      <c r="AO36" s="176">
        <v>97.7924726134585</v>
      </c>
      <c r="AP36" s="177">
        <v>97.586090071647902</v>
      </c>
      <c r="AQ36" s="168"/>
      <c r="AR36" s="178">
        <v>95.712136953113799</v>
      </c>
      <c r="AS36" s="67"/>
      <c r="AT36" s="30">
        <v>10.116111905910399</v>
      </c>
      <c r="AU36" s="149">
        <v>9.6956490615399602</v>
      </c>
      <c r="AV36" s="149">
        <v>10.660952385101099</v>
      </c>
      <c r="AW36" s="149">
        <v>7.8511952284904503</v>
      </c>
      <c r="AX36" s="149">
        <v>6.4601540158503203</v>
      </c>
      <c r="AY36" s="154">
        <v>8.9545504185203395</v>
      </c>
      <c r="AZ36" s="149"/>
      <c r="BA36" s="155">
        <v>6.8048480777025997</v>
      </c>
      <c r="BB36" s="156">
        <v>3.8307952098645801</v>
      </c>
      <c r="BC36" s="157">
        <v>5.2647580352227799</v>
      </c>
      <c r="BD36" s="149"/>
      <c r="BE36" s="158">
        <v>7.8038006367036603</v>
      </c>
    </row>
    <row r="37" spans="1:64" x14ac:dyDescent="0.2">
      <c r="A37" s="21" t="s">
        <v>80</v>
      </c>
      <c r="B37" s="3" t="str">
        <f t="shared" si="0"/>
        <v>Coastal Virginia - Hampton Roads</v>
      </c>
      <c r="C37" s="3"/>
      <c r="D37" s="24" t="s">
        <v>16</v>
      </c>
      <c r="E37" s="27" t="s">
        <v>17</v>
      </c>
      <c r="F37" s="3"/>
      <c r="G37" s="173">
        <v>89.419368275861999</v>
      </c>
      <c r="H37" s="168">
        <v>92.857657247543401</v>
      </c>
      <c r="I37" s="168">
        <v>94.520400714248197</v>
      </c>
      <c r="J37" s="168">
        <v>93.933197201347397</v>
      </c>
      <c r="K37" s="168">
        <v>93.368824060310004</v>
      </c>
      <c r="L37" s="174">
        <v>92.993532697775507</v>
      </c>
      <c r="M37" s="168"/>
      <c r="N37" s="175">
        <v>106.455141462442</v>
      </c>
      <c r="O37" s="176">
        <v>110.630262132653</v>
      </c>
      <c r="P37" s="177">
        <v>108.5792252918</v>
      </c>
      <c r="Q37" s="168"/>
      <c r="R37" s="178">
        <v>97.872358753599997</v>
      </c>
      <c r="S37" s="67"/>
      <c r="T37" s="30">
        <v>-1.00581263116891</v>
      </c>
      <c r="U37" s="149">
        <v>2.3163949490886502</v>
      </c>
      <c r="V37" s="149">
        <v>1.94723377029583</v>
      </c>
      <c r="W37" s="149">
        <v>2.24448085502824</v>
      </c>
      <c r="X37" s="149">
        <v>2.5118332635937</v>
      </c>
      <c r="Y37" s="154">
        <v>1.74343332593905</v>
      </c>
      <c r="Z37" s="149"/>
      <c r="AA37" s="155">
        <v>1.8875030847479399</v>
      </c>
      <c r="AB37" s="156">
        <v>0.76111110213736299</v>
      </c>
      <c r="AC37" s="157">
        <v>1.29376289223492</v>
      </c>
      <c r="AD37" s="149"/>
      <c r="AE37" s="158">
        <v>1.2643020799946201</v>
      </c>
      <c r="AF37" s="30"/>
      <c r="AG37" s="173">
        <v>90.647818050018103</v>
      </c>
      <c r="AH37" s="168">
        <v>90.769608282469207</v>
      </c>
      <c r="AI37" s="168">
        <v>92.986572522535198</v>
      </c>
      <c r="AJ37" s="168">
        <v>93.011559110439293</v>
      </c>
      <c r="AK37" s="168">
        <v>93.061328582761504</v>
      </c>
      <c r="AL37" s="174">
        <v>92.179349842902695</v>
      </c>
      <c r="AM37" s="168"/>
      <c r="AN37" s="175">
        <v>105.188014175562</v>
      </c>
      <c r="AO37" s="176">
        <v>109.796970190764</v>
      </c>
      <c r="AP37" s="177">
        <v>107.51156592422301</v>
      </c>
      <c r="AQ37" s="168"/>
      <c r="AR37" s="178">
        <v>97.157480245952897</v>
      </c>
      <c r="AS37" s="67"/>
      <c r="AT37" s="30">
        <v>-0.806653682447252</v>
      </c>
      <c r="AU37" s="149">
        <v>-0.98494313148954205</v>
      </c>
      <c r="AV37" s="149">
        <v>-0.89900580962413801</v>
      </c>
      <c r="AW37" s="149">
        <v>-1.2658111466095801</v>
      </c>
      <c r="AX37" s="149">
        <v>-1.13038326730984</v>
      </c>
      <c r="AY37" s="154">
        <v>-1.0376340959143799</v>
      </c>
      <c r="AZ37" s="149"/>
      <c r="BA37" s="155">
        <v>-0.66078292129863003</v>
      </c>
      <c r="BB37" s="156">
        <v>-0.54794884438136904</v>
      </c>
      <c r="BC37" s="157">
        <v>-0.62977220607376205</v>
      </c>
      <c r="BD37" s="149"/>
      <c r="BE37" s="158">
        <v>-0.97005938825174098</v>
      </c>
    </row>
    <row r="38" spans="1:64" x14ac:dyDescent="0.2">
      <c r="A38" s="20" t="s">
        <v>81</v>
      </c>
      <c r="B38" s="3" t="str">
        <f t="shared" si="0"/>
        <v>Northern Virginia</v>
      </c>
      <c r="C38" s="3"/>
      <c r="D38" s="24" t="s">
        <v>16</v>
      </c>
      <c r="E38" s="27" t="s">
        <v>17</v>
      </c>
      <c r="F38" s="3"/>
      <c r="G38" s="173">
        <v>126.478432319261</v>
      </c>
      <c r="H38" s="168">
        <v>148.410659954588</v>
      </c>
      <c r="I38" s="168">
        <v>157.03422481230601</v>
      </c>
      <c r="J38" s="168">
        <v>154.666402565053</v>
      </c>
      <c r="K38" s="168">
        <v>136.30429265829099</v>
      </c>
      <c r="L38" s="174">
        <v>146.389426972443</v>
      </c>
      <c r="M38" s="168"/>
      <c r="N38" s="175">
        <v>117.75519780462599</v>
      </c>
      <c r="O38" s="176">
        <v>116.104117317392</v>
      </c>
      <c r="P38" s="177">
        <v>116.935522230259</v>
      </c>
      <c r="Q38" s="168"/>
      <c r="R38" s="178">
        <v>139.11537042550901</v>
      </c>
      <c r="S38" s="67"/>
      <c r="T38" s="30">
        <v>4.6973680162073004</v>
      </c>
      <c r="U38" s="149">
        <v>5.5555100830739903</v>
      </c>
      <c r="V38" s="149">
        <v>6.9796564919703004</v>
      </c>
      <c r="W38" s="149">
        <v>10.108609912744599</v>
      </c>
      <c r="X38" s="149">
        <v>5.8519659365593801</v>
      </c>
      <c r="Y38" s="154">
        <v>7.0597694863802403</v>
      </c>
      <c r="Z38" s="149"/>
      <c r="AA38" s="155">
        <v>2.97570940779964</v>
      </c>
      <c r="AB38" s="156">
        <v>2.0386897769265002</v>
      </c>
      <c r="AC38" s="157">
        <v>2.5170882972896802</v>
      </c>
      <c r="AD38" s="149"/>
      <c r="AE38" s="158">
        <v>6.2606652051052301</v>
      </c>
      <c r="AF38" s="30"/>
      <c r="AG38" s="173">
        <v>165.29858885714799</v>
      </c>
      <c r="AH38" s="168">
        <v>169.52876120889999</v>
      </c>
      <c r="AI38" s="168">
        <v>153.31339402143999</v>
      </c>
      <c r="AJ38" s="168">
        <v>149.96795073035599</v>
      </c>
      <c r="AK38" s="168">
        <v>136.646297606161</v>
      </c>
      <c r="AL38" s="174">
        <v>154.87690797295099</v>
      </c>
      <c r="AM38" s="168"/>
      <c r="AN38" s="175">
        <v>129.50313830592299</v>
      </c>
      <c r="AO38" s="176">
        <v>145.724430686521</v>
      </c>
      <c r="AP38" s="177">
        <v>137.78610931004701</v>
      </c>
      <c r="AQ38" s="168"/>
      <c r="AR38" s="178">
        <v>150.34459581415999</v>
      </c>
      <c r="AS38" s="67"/>
      <c r="AT38" s="30">
        <v>39.880611895013899</v>
      </c>
      <c r="AU38" s="149">
        <v>23.949689640573901</v>
      </c>
      <c r="AV38" s="149">
        <v>4.8009109759043698</v>
      </c>
      <c r="AW38" s="149">
        <v>4.09892056467418</v>
      </c>
      <c r="AX38" s="149">
        <v>5.5299562913174896</v>
      </c>
      <c r="AY38" s="154">
        <v>13.5401802826572</v>
      </c>
      <c r="AZ38" s="149"/>
      <c r="BA38" s="155">
        <v>13.7508877980168</v>
      </c>
      <c r="BB38" s="156">
        <v>28.115803524817299</v>
      </c>
      <c r="BC38" s="157">
        <v>21.0824218116929</v>
      </c>
      <c r="BD38" s="149"/>
      <c r="BE38" s="158">
        <v>15.197793311150599</v>
      </c>
    </row>
    <row r="39" spans="1:64" x14ac:dyDescent="0.2">
      <c r="A39" s="22" t="s">
        <v>82</v>
      </c>
      <c r="B39" s="3" t="str">
        <f t="shared" si="0"/>
        <v>Shenandoah Valley</v>
      </c>
      <c r="C39" s="3"/>
      <c r="D39" s="25" t="s">
        <v>16</v>
      </c>
      <c r="E39" s="28" t="s">
        <v>17</v>
      </c>
      <c r="F39" s="3"/>
      <c r="G39" s="179">
        <v>86.889773819621098</v>
      </c>
      <c r="H39" s="180">
        <v>89.476686070686</v>
      </c>
      <c r="I39" s="180">
        <v>89.416720688275305</v>
      </c>
      <c r="J39" s="180">
        <v>88.778755609955098</v>
      </c>
      <c r="K39" s="180">
        <v>89.0694475974271</v>
      </c>
      <c r="L39" s="181">
        <v>88.838283261802502</v>
      </c>
      <c r="M39" s="168"/>
      <c r="N39" s="182">
        <v>101.038234390992</v>
      </c>
      <c r="O39" s="183">
        <v>102.836024791985</v>
      </c>
      <c r="P39" s="184">
        <v>101.93919496213</v>
      </c>
      <c r="Q39" s="168"/>
      <c r="R39" s="185">
        <v>93.201417072894202</v>
      </c>
      <c r="S39" s="67"/>
      <c r="T39" s="31">
        <v>-9.0460015940752397E-2</v>
      </c>
      <c r="U39" s="159">
        <v>1.2711467879942799</v>
      </c>
      <c r="V39" s="159">
        <v>-0.42163555529935598</v>
      </c>
      <c r="W39" s="159">
        <v>-2.4316640858710898</v>
      </c>
      <c r="X39" s="159">
        <v>0.90553848306130302</v>
      </c>
      <c r="Y39" s="160">
        <v>-0.17906497316980499</v>
      </c>
      <c r="Z39" s="149"/>
      <c r="AA39" s="161">
        <v>4.23694011461623</v>
      </c>
      <c r="AB39" s="162">
        <v>3.03985251617698</v>
      </c>
      <c r="AC39" s="163">
        <v>3.61303048418113</v>
      </c>
      <c r="AD39" s="149"/>
      <c r="AE39" s="164">
        <v>1.3232313253671499</v>
      </c>
      <c r="AF39" s="31"/>
      <c r="AG39" s="179">
        <v>89.504559087107097</v>
      </c>
      <c r="AH39" s="180">
        <v>88.544973322554497</v>
      </c>
      <c r="AI39" s="180">
        <v>88.551000312760607</v>
      </c>
      <c r="AJ39" s="180">
        <v>88.222843989240602</v>
      </c>
      <c r="AK39" s="180">
        <v>87.604313211784202</v>
      </c>
      <c r="AL39" s="181">
        <v>88.462352667762005</v>
      </c>
      <c r="AM39" s="168"/>
      <c r="AN39" s="182">
        <v>98.675620396866293</v>
      </c>
      <c r="AO39" s="183">
        <v>101.649800624213</v>
      </c>
      <c r="AP39" s="184">
        <v>100.167924224008</v>
      </c>
      <c r="AQ39" s="168"/>
      <c r="AR39" s="185">
        <v>92.163948971144706</v>
      </c>
      <c r="AS39" s="67"/>
      <c r="AT39" s="31">
        <v>1.00687544134975</v>
      </c>
      <c r="AU39" s="159">
        <v>0.67869978006889398</v>
      </c>
      <c r="AV39" s="159">
        <v>-1.3359440852054401</v>
      </c>
      <c r="AW39" s="159">
        <v>-1.06419557511197</v>
      </c>
      <c r="AX39" s="159">
        <v>-0.17356589505030801</v>
      </c>
      <c r="AY39" s="160">
        <v>-0.22345574149712399</v>
      </c>
      <c r="AZ39" s="149"/>
      <c r="BA39" s="161">
        <v>0.41071820920350899</v>
      </c>
      <c r="BB39" s="162">
        <v>0.16865896649565901</v>
      </c>
      <c r="BC39" s="163">
        <v>0.231788496326639</v>
      </c>
      <c r="BD39" s="149"/>
      <c r="BE39" s="164">
        <v>-0.12803394019161901</v>
      </c>
    </row>
    <row r="40" spans="1:64" x14ac:dyDescent="0.2">
      <c r="A40" s="19" t="s">
        <v>83</v>
      </c>
      <c r="B40" s="3" t="str">
        <f t="shared" si="0"/>
        <v>Southern Virginia</v>
      </c>
      <c r="C40" s="9"/>
      <c r="D40" s="23" t="s">
        <v>16</v>
      </c>
      <c r="E40" s="26" t="s">
        <v>17</v>
      </c>
      <c r="F40" s="3"/>
      <c r="G40" s="165">
        <v>93.589360430364593</v>
      </c>
      <c r="H40" s="166">
        <v>106.426139854486</v>
      </c>
      <c r="I40" s="166">
        <v>109.94791743457399</v>
      </c>
      <c r="J40" s="166">
        <v>108.175098622999</v>
      </c>
      <c r="K40" s="166">
        <v>101.006886912325</v>
      </c>
      <c r="L40" s="167">
        <v>104.745189788377</v>
      </c>
      <c r="M40" s="168"/>
      <c r="N40" s="169">
        <v>103.98558562555399</v>
      </c>
      <c r="O40" s="170">
        <v>100.753286427598</v>
      </c>
      <c r="P40" s="171">
        <v>102.387929100291</v>
      </c>
      <c r="Q40" s="168"/>
      <c r="R40" s="172">
        <v>104.10319095630901</v>
      </c>
      <c r="S40" s="67"/>
      <c r="T40" s="29">
        <v>0.83572734146883199</v>
      </c>
      <c r="U40" s="147">
        <v>4.6454621253203099</v>
      </c>
      <c r="V40" s="147">
        <v>6.4109479109695799</v>
      </c>
      <c r="W40" s="147">
        <v>3.1075067824597098</v>
      </c>
      <c r="X40" s="147">
        <v>2.60025530953311</v>
      </c>
      <c r="Y40" s="148">
        <v>3.9042671928327</v>
      </c>
      <c r="Z40" s="149"/>
      <c r="AA40" s="150">
        <v>7.7256878871806203</v>
      </c>
      <c r="AB40" s="151">
        <v>4.4489007392368096</v>
      </c>
      <c r="AC40" s="152">
        <v>6.10709682079312</v>
      </c>
      <c r="AD40" s="149"/>
      <c r="AE40" s="153">
        <v>4.4178124326270298</v>
      </c>
      <c r="AF40" s="29"/>
      <c r="AG40" s="165">
        <v>93.457540525433203</v>
      </c>
      <c r="AH40" s="166">
        <v>105.011959831551</v>
      </c>
      <c r="AI40" s="166">
        <v>108.12743183817</v>
      </c>
      <c r="AJ40" s="166">
        <v>107.29240254030201</v>
      </c>
      <c r="AK40" s="166">
        <v>102.324761291706</v>
      </c>
      <c r="AL40" s="167">
        <v>103.875530667012</v>
      </c>
      <c r="AM40" s="168"/>
      <c r="AN40" s="169">
        <v>102.23770224257299</v>
      </c>
      <c r="AO40" s="170">
        <v>101.664725459569</v>
      </c>
      <c r="AP40" s="171">
        <v>101.95451425178101</v>
      </c>
      <c r="AQ40" s="168"/>
      <c r="AR40" s="172">
        <v>103.36241458617501</v>
      </c>
      <c r="AS40" s="67"/>
      <c r="AT40" s="29">
        <v>3.60482318381443</v>
      </c>
      <c r="AU40" s="147">
        <v>4.9117818877301804</v>
      </c>
      <c r="AV40" s="147">
        <v>5.0050308037290696</v>
      </c>
      <c r="AW40" s="147">
        <v>3.7398180001977601</v>
      </c>
      <c r="AX40" s="147">
        <v>3.98590540748302</v>
      </c>
      <c r="AY40" s="148">
        <v>4.2326354813353699</v>
      </c>
      <c r="AZ40" s="149"/>
      <c r="BA40" s="150">
        <v>6.0611579603135599</v>
      </c>
      <c r="BB40" s="151">
        <v>6.0930998870492896</v>
      </c>
      <c r="BC40" s="152">
        <v>6.0824593739896304</v>
      </c>
      <c r="BD40" s="149"/>
      <c r="BE40" s="153">
        <v>4.6836358804981204</v>
      </c>
      <c r="BF40" s="68"/>
      <c r="BG40" s="68"/>
      <c r="BH40" s="68"/>
      <c r="BI40" s="68"/>
      <c r="BJ40" s="68"/>
      <c r="BK40" s="68"/>
      <c r="BL40" s="68"/>
    </row>
    <row r="41" spans="1:64" x14ac:dyDescent="0.2">
      <c r="A41" s="20" t="s">
        <v>84</v>
      </c>
      <c r="B41" s="3" t="str">
        <f t="shared" si="0"/>
        <v>Southwest Virginia - Blue Ridge Highlands</v>
      </c>
      <c r="C41" s="10"/>
      <c r="D41" s="24" t="s">
        <v>16</v>
      </c>
      <c r="E41" s="27" t="s">
        <v>17</v>
      </c>
      <c r="F41" s="3"/>
      <c r="G41" s="173">
        <v>91.626074641786005</v>
      </c>
      <c r="H41" s="168">
        <v>94.327856953642296</v>
      </c>
      <c r="I41" s="168">
        <v>96.729597051596997</v>
      </c>
      <c r="J41" s="168">
        <v>97.768311688311599</v>
      </c>
      <c r="K41" s="168">
        <v>98.398509992410794</v>
      </c>
      <c r="L41" s="174">
        <v>96.026325522748706</v>
      </c>
      <c r="M41" s="168"/>
      <c r="N41" s="175">
        <v>110.648309010887</v>
      </c>
      <c r="O41" s="176">
        <v>111.11786249676901</v>
      </c>
      <c r="P41" s="177">
        <v>110.870236989982</v>
      </c>
      <c r="Q41" s="168"/>
      <c r="R41" s="178">
        <v>100.49040558412899</v>
      </c>
      <c r="S41" s="67"/>
      <c r="T41" s="30">
        <v>1.58331998588443</v>
      </c>
      <c r="U41" s="149">
        <v>1.3692386749359799</v>
      </c>
      <c r="V41" s="149">
        <v>5.5039497043277699</v>
      </c>
      <c r="W41" s="149">
        <v>2.0173286829651502</v>
      </c>
      <c r="X41" s="149">
        <v>-0.734518376193533</v>
      </c>
      <c r="Y41" s="154">
        <v>1.8423308163649701</v>
      </c>
      <c r="Z41" s="149"/>
      <c r="AA41" s="155">
        <v>0.223926701007614</v>
      </c>
      <c r="AB41" s="156">
        <v>6.6755326563286799</v>
      </c>
      <c r="AC41" s="157">
        <v>3.1464639277395898</v>
      </c>
      <c r="AD41" s="149"/>
      <c r="AE41" s="158">
        <v>2.4431029879791799</v>
      </c>
      <c r="AF41" s="30"/>
      <c r="AG41" s="173">
        <v>93.786119554998393</v>
      </c>
      <c r="AH41" s="168">
        <v>94.523132368513899</v>
      </c>
      <c r="AI41" s="168">
        <v>96.2091044204886</v>
      </c>
      <c r="AJ41" s="168">
        <v>96.636140558742795</v>
      </c>
      <c r="AK41" s="168">
        <v>98.262754928841801</v>
      </c>
      <c r="AL41" s="174">
        <v>95.9859702541914</v>
      </c>
      <c r="AM41" s="168"/>
      <c r="AN41" s="175">
        <v>114.293617869496</v>
      </c>
      <c r="AO41" s="176">
        <v>115.571598250546</v>
      </c>
      <c r="AP41" s="177">
        <v>114.912276026858</v>
      </c>
      <c r="AQ41" s="168"/>
      <c r="AR41" s="178">
        <v>101.832819700622</v>
      </c>
      <c r="AS41" s="67"/>
      <c r="AT41" s="30">
        <v>6.2601192990618797</v>
      </c>
      <c r="AU41" s="149">
        <v>4.55255516956775</v>
      </c>
      <c r="AV41" s="149">
        <v>4.2026423383259601</v>
      </c>
      <c r="AW41" s="149">
        <v>3.1523018626988901</v>
      </c>
      <c r="AX41" s="149">
        <v>3.7793265604792099</v>
      </c>
      <c r="AY41" s="154">
        <v>4.2294389166155604</v>
      </c>
      <c r="AZ41" s="149"/>
      <c r="BA41" s="155">
        <v>7.6903012726358302</v>
      </c>
      <c r="BB41" s="156">
        <v>8.6896399420373207</v>
      </c>
      <c r="BC41" s="157">
        <v>8.1722628532938106</v>
      </c>
      <c r="BD41" s="149"/>
      <c r="BE41" s="158">
        <v>5.6220870757743997</v>
      </c>
      <c r="BF41" s="68"/>
      <c r="BG41" s="68"/>
      <c r="BH41" s="68"/>
      <c r="BI41" s="68"/>
      <c r="BJ41" s="68"/>
      <c r="BK41" s="68"/>
      <c r="BL41" s="68"/>
    </row>
    <row r="42" spans="1:64" x14ac:dyDescent="0.2">
      <c r="A42" s="21" t="s">
        <v>85</v>
      </c>
      <c r="B42" s="3" t="str">
        <f t="shared" si="0"/>
        <v>Southwest Virginia - Heart of Appalachia</v>
      </c>
      <c r="C42" s="3"/>
      <c r="D42" s="24" t="s">
        <v>16</v>
      </c>
      <c r="E42" s="27" t="s">
        <v>17</v>
      </c>
      <c r="F42" s="3"/>
      <c r="G42" s="173">
        <v>77.550053333333295</v>
      </c>
      <c r="H42" s="168">
        <v>84.905989110707793</v>
      </c>
      <c r="I42" s="168">
        <v>87.128433544303704</v>
      </c>
      <c r="J42" s="168">
        <v>84.347862068965497</v>
      </c>
      <c r="K42" s="168">
        <v>78.939722222222201</v>
      </c>
      <c r="L42" s="174">
        <v>83.132861468584395</v>
      </c>
      <c r="M42" s="168"/>
      <c r="N42" s="175">
        <v>78.078805970149205</v>
      </c>
      <c r="O42" s="176">
        <v>80.747806324110599</v>
      </c>
      <c r="P42" s="177">
        <v>79.463948717948696</v>
      </c>
      <c r="Q42" s="168"/>
      <c r="R42" s="178">
        <v>82.143867846281395</v>
      </c>
      <c r="S42" s="67"/>
      <c r="T42" s="30">
        <v>-5.8640240333631297</v>
      </c>
      <c r="U42" s="149">
        <v>-3.2302817108960999</v>
      </c>
      <c r="V42" s="149">
        <v>0.69945844795535805</v>
      </c>
      <c r="W42" s="149">
        <v>-4.2363509333260998</v>
      </c>
      <c r="X42" s="149">
        <v>-4.6536832787015401</v>
      </c>
      <c r="Y42" s="154">
        <v>-3.1906511248970499</v>
      </c>
      <c r="Z42" s="149"/>
      <c r="AA42" s="155">
        <v>-5.0162669766149</v>
      </c>
      <c r="AB42" s="156">
        <v>-1.58485213059232</v>
      </c>
      <c r="AC42" s="157">
        <v>-3.2439937683404101</v>
      </c>
      <c r="AD42" s="149"/>
      <c r="AE42" s="158">
        <v>-3.32468126830782</v>
      </c>
      <c r="AF42" s="30"/>
      <c r="AG42" s="173">
        <v>78.112556080283298</v>
      </c>
      <c r="AH42" s="168">
        <v>83.409254221388295</v>
      </c>
      <c r="AI42" s="168">
        <v>84.967578772802597</v>
      </c>
      <c r="AJ42" s="168">
        <v>83.975880609652805</v>
      </c>
      <c r="AK42" s="168">
        <v>81.679412600663099</v>
      </c>
      <c r="AL42" s="174">
        <v>82.706495191858806</v>
      </c>
      <c r="AM42" s="168"/>
      <c r="AN42" s="175">
        <v>81.918178743961306</v>
      </c>
      <c r="AO42" s="176">
        <v>80.998019169328998</v>
      </c>
      <c r="AP42" s="177">
        <v>81.480473657548103</v>
      </c>
      <c r="AQ42" s="168"/>
      <c r="AR42" s="178">
        <v>82.376299884030203</v>
      </c>
      <c r="AS42" s="67"/>
      <c r="AT42" s="30">
        <v>-4.16815667596466</v>
      </c>
      <c r="AU42" s="149">
        <v>-4.2022310203423201</v>
      </c>
      <c r="AV42" s="149">
        <v>-2.0908036496512601</v>
      </c>
      <c r="AW42" s="149">
        <v>-3.3476232176996801</v>
      </c>
      <c r="AX42" s="149">
        <v>-2.1140821657117002</v>
      </c>
      <c r="AY42" s="154">
        <v>-3.19762389191028</v>
      </c>
      <c r="AZ42" s="149"/>
      <c r="BA42" s="155">
        <v>-0.67577445564995298</v>
      </c>
      <c r="BB42" s="156">
        <v>-1.09066227823017</v>
      </c>
      <c r="BC42" s="157">
        <v>-0.86385584208683996</v>
      </c>
      <c r="BD42" s="149"/>
      <c r="BE42" s="158">
        <v>-2.6461830225965701</v>
      </c>
      <c r="BF42" s="68"/>
      <c r="BG42" s="68"/>
      <c r="BH42" s="68"/>
      <c r="BI42" s="68"/>
      <c r="BJ42" s="68"/>
      <c r="BK42" s="68"/>
      <c r="BL42" s="68"/>
    </row>
    <row r="43" spans="1:64" x14ac:dyDescent="0.2">
      <c r="A43" s="22" t="s">
        <v>86</v>
      </c>
      <c r="B43" s="3" t="str">
        <f t="shared" si="0"/>
        <v>Virginia Mountains</v>
      </c>
      <c r="C43" s="3"/>
      <c r="D43" s="25" t="s">
        <v>16</v>
      </c>
      <c r="E43" s="28" t="s">
        <v>17</v>
      </c>
      <c r="F43" s="3"/>
      <c r="G43" s="173">
        <v>95.144579197237803</v>
      </c>
      <c r="H43" s="168">
        <v>102.57767059553299</v>
      </c>
      <c r="I43" s="168">
        <v>101.368124459809</v>
      </c>
      <c r="J43" s="168">
        <v>102.276505658294</v>
      </c>
      <c r="K43" s="168">
        <v>101.320427275387</v>
      </c>
      <c r="L43" s="174">
        <v>100.907602790929</v>
      </c>
      <c r="M43" s="168"/>
      <c r="N43" s="175">
        <v>117.469547573347</v>
      </c>
      <c r="O43" s="176">
        <v>122.035323257766</v>
      </c>
      <c r="P43" s="177">
        <v>119.729037396121</v>
      </c>
      <c r="Q43" s="168"/>
      <c r="R43" s="178">
        <v>106.746841268477</v>
      </c>
      <c r="S43" s="67"/>
      <c r="T43" s="30">
        <v>2.62979251014265</v>
      </c>
      <c r="U43" s="149">
        <v>5.0144464578447998</v>
      </c>
      <c r="V43" s="149">
        <v>3.0138563844024402</v>
      </c>
      <c r="W43" s="149">
        <v>5.8675880920743699</v>
      </c>
      <c r="X43" s="149">
        <v>7.3045875605091997</v>
      </c>
      <c r="Y43" s="154">
        <v>4.8779143872996498</v>
      </c>
      <c r="Z43" s="149"/>
      <c r="AA43" s="155">
        <v>6.6604318458952401</v>
      </c>
      <c r="AB43" s="156">
        <v>4.9481964885685503</v>
      </c>
      <c r="AC43" s="157">
        <v>5.7430856968404198</v>
      </c>
      <c r="AD43" s="149"/>
      <c r="AE43" s="158">
        <v>5.6316535795098197</v>
      </c>
      <c r="AF43" s="31"/>
      <c r="AG43" s="173">
        <v>106.840420168067</v>
      </c>
      <c r="AH43" s="168">
        <v>101.387353747714</v>
      </c>
      <c r="AI43" s="168">
        <v>104.389708321813</v>
      </c>
      <c r="AJ43" s="168">
        <v>103.135098989623</v>
      </c>
      <c r="AK43" s="168">
        <v>101.78512627936</v>
      </c>
      <c r="AL43" s="174">
        <v>103.371541547883</v>
      </c>
      <c r="AM43" s="168"/>
      <c r="AN43" s="175">
        <v>118.987553115642</v>
      </c>
      <c r="AO43" s="176">
        <v>128.343983916539</v>
      </c>
      <c r="AP43" s="177">
        <v>123.628280929965</v>
      </c>
      <c r="AQ43" s="168"/>
      <c r="AR43" s="178">
        <v>109.36058602299001</v>
      </c>
      <c r="AS43" s="67"/>
      <c r="AT43" s="30">
        <v>10.679952345717499</v>
      </c>
      <c r="AU43" s="149">
        <v>4.77611123871801</v>
      </c>
      <c r="AV43" s="149">
        <v>2.7004802172979598</v>
      </c>
      <c r="AW43" s="149">
        <v>2.36990418906684</v>
      </c>
      <c r="AX43" s="149">
        <v>4.0036473389831304</v>
      </c>
      <c r="AY43" s="154">
        <v>4.5234855219757897</v>
      </c>
      <c r="AZ43" s="149"/>
      <c r="BA43" s="155">
        <v>5.8523151314296999</v>
      </c>
      <c r="BB43" s="156">
        <v>8.3426364279950107</v>
      </c>
      <c r="BC43" s="157">
        <v>7.0998433977014503</v>
      </c>
      <c r="BD43" s="149"/>
      <c r="BE43" s="158">
        <v>5.3671556048777802</v>
      </c>
      <c r="BF43" s="68"/>
      <c r="BG43" s="68"/>
      <c r="BH43" s="68"/>
      <c r="BI43" s="68"/>
      <c r="BJ43" s="68"/>
      <c r="BK43" s="68"/>
      <c r="BL43" s="68"/>
    </row>
    <row r="44" spans="1:64" x14ac:dyDescent="0.2">
      <c r="A44" s="75" t="s">
        <v>110</v>
      </c>
      <c r="B44" s="3" t="s">
        <v>116</v>
      </c>
      <c r="D44" s="25" t="s">
        <v>16</v>
      </c>
      <c r="E44" s="28" t="s">
        <v>17</v>
      </c>
      <c r="G44" s="173">
        <v>252.88976430976399</v>
      </c>
      <c r="H44" s="168">
        <v>261.55364523536099</v>
      </c>
      <c r="I44" s="168">
        <v>269.27892408245299</v>
      </c>
      <c r="J44" s="168">
        <v>271.64763157894703</v>
      </c>
      <c r="K44" s="168">
        <v>260.34539759036102</v>
      </c>
      <c r="L44" s="174">
        <v>264.58700439990201</v>
      </c>
      <c r="M44" s="168"/>
      <c r="N44" s="175">
        <v>290.91455145118698</v>
      </c>
      <c r="O44" s="176">
        <v>283.108359882005</v>
      </c>
      <c r="P44" s="177">
        <v>286.79387418249701</v>
      </c>
      <c r="Q44" s="168"/>
      <c r="R44" s="178">
        <v>270.84578249802502</v>
      </c>
      <c r="S44" s="67"/>
      <c r="T44" s="30">
        <v>8.6656477790383093</v>
      </c>
      <c r="U44" s="149">
        <v>3.9320698215777701</v>
      </c>
      <c r="V44" s="149">
        <v>8.2408302576669907</v>
      </c>
      <c r="W44" s="149">
        <v>16.026339982697799</v>
      </c>
      <c r="X44" s="149">
        <v>8.9526414260564007</v>
      </c>
      <c r="Y44" s="154">
        <v>9.3097305255171499</v>
      </c>
      <c r="Z44" s="149"/>
      <c r="AA44" s="155">
        <v>3.8189214953438602</v>
      </c>
      <c r="AB44" s="156">
        <v>-5.9215384544849998</v>
      </c>
      <c r="AC44" s="157">
        <v>-1.4114981822836801</v>
      </c>
      <c r="AD44" s="149"/>
      <c r="AE44" s="158">
        <v>4.9827269603168904</v>
      </c>
      <c r="AG44" s="173">
        <v>344.57070175438503</v>
      </c>
      <c r="AH44" s="168">
        <v>305.12050078247199</v>
      </c>
      <c r="AI44" s="168">
        <v>260.58044971133302</v>
      </c>
      <c r="AJ44" s="168">
        <v>258.966385737439</v>
      </c>
      <c r="AK44" s="168">
        <v>254.506710482529</v>
      </c>
      <c r="AL44" s="174">
        <v>279.88840197245298</v>
      </c>
      <c r="AM44" s="168"/>
      <c r="AN44" s="175">
        <v>302.545421978376</v>
      </c>
      <c r="AO44" s="176">
        <v>335.21406373916801</v>
      </c>
      <c r="AP44" s="177">
        <v>319.64835768107002</v>
      </c>
      <c r="AQ44" s="168"/>
      <c r="AR44" s="178">
        <v>292.08141755676502</v>
      </c>
      <c r="AS44" s="67"/>
      <c r="AT44" s="30">
        <v>40.543248122580998</v>
      </c>
      <c r="AU44" s="149">
        <v>27.552261163020301</v>
      </c>
      <c r="AV44" s="149">
        <v>4.5887714567293303</v>
      </c>
      <c r="AW44" s="149">
        <v>5.7175125692941702</v>
      </c>
      <c r="AX44" s="149">
        <v>6.8523636586050198</v>
      </c>
      <c r="AY44" s="154">
        <v>14.913722251776001</v>
      </c>
      <c r="AZ44" s="149"/>
      <c r="BA44" s="155">
        <v>9.9598542353336708</v>
      </c>
      <c r="BB44" s="156">
        <v>13.1161165682687</v>
      </c>
      <c r="BC44" s="157">
        <v>11.507308527056299</v>
      </c>
      <c r="BD44" s="149"/>
      <c r="BE44" s="158">
        <v>13.792095699773601</v>
      </c>
    </row>
    <row r="45" spans="1:64" x14ac:dyDescent="0.2">
      <c r="A45" s="75" t="s">
        <v>111</v>
      </c>
      <c r="B45" s="3" t="s">
        <v>117</v>
      </c>
      <c r="D45" s="25" t="s">
        <v>16</v>
      </c>
      <c r="E45" s="28" t="s">
        <v>17</v>
      </c>
      <c r="G45" s="173">
        <v>161.642865497076</v>
      </c>
      <c r="H45" s="168">
        <v>180.48537640481101</v>
      </c>
      <c r="I45" s="168">
        <v>186.77449683321601</v>
      </c>
      <c r="J45" s="168">
        <v>185.94288364249499</v>
      </c>
      <c r="K45" s="168">
        <v>165.56661636421501</v>
      </c>
      <c r="L45" s="174">
        <v>177.96341052506199</v>
      </c>
      <c r="M45" s="168"/>
      <c r="N45" s="175">
        <v>160.905804361034</v>
      </c>
      <c r="O45" s="176">
        <v>168.14016926651101</v>
      </c>
      <c r="P45" s="177">
        <v>164.55349521386901</v>
      </c>
      <c r="Q45" s="168"/>
      <c r="R45" s="178">
        <v>174.44476218077</v>
      </c>
      <c r="S45" s="67"/>
      <c r="T45" s="30">
        <v>3.04917509857514</v>
      </c>
      <c r="U45" s="149">
        <v>4.8149984581737302</v>
      </c>
      <c r="V45" s="149">
        <v>3.7471310205617998</v>
      </c>
      <c r="W45" s="149">
        <v>6.7016331145337604</v>
      </c>
      <c r="X45" s="149">
        <v>4.0606401844552797</v>
      </c>
      <c r="Y45" s="154">
        <v>4.7246821361952298</v>
      </c>
      <c r="Z45" s="149"/>
      <c r="AA45" s="155">
        <v>0.27328793546946101</v>
      </c>
      <c r="AB45" s="156">
        <v>1.3384401789472999</v>
      </c>
      <c r="AC45" s="157">
        <v>0.79914167550299198</v>
      </c>
      <c r="AD45" s="149"/>
      <c r="AE45" s="158">
        <v>3.7433160038405799</v>
      </c>
      <c r="AG45" s="173">
        <v>199.612236732425</v>
      </c>
      <c r="AH45" s="168">
        <v>201.34951312513701</v>
      </c>
      <c r="AI45" s="168">
        <v>186.50807631643599</v>
      </c>
      <c r="AJ45" s="168">
        <v>182.453224729097</v>
      </c>
      <c r="AK45" s="168">
        <v>166.04081711280099</v>
      </c>
      <c r="AL45" s="174">
        <v>186.83680869727201</v>
      </c>
      <c r="AM45" s="168"/>
      <c r="AN45" s="175">
        <v>165.61842352062999</v>
      </c>
      <c r="AO45" s="176">
        <v>187.84996879586001</v>
      </c>
      <c r="AP45" s="177">
        <v>177.00723920991399</v>
      </c>
      <c r="AQ45" s="168"/>
      <c r="AR45" s="178">
        <v>183.99825347928399</v>
      </c>
      <c r="AS45" s="67"/>
      <c r="AT45" s="30">
        <v>28.6907507182949</v>
      </c>
      <c r="AU45" s="149">
        <v>17.741033270585302</v>
      </c>
      <c r="AV45" s="149">
        <v>4.0591444662652396</v>
      </c>
      <c r="AW45" s="149">
        <v>3.4286713496366299</v>
      </c>
      <c r="AX45" s="149">
        <v>3.6586030711687898</v>
      </c>
      <c r="AY45" s="154">
        <v>9.9674696642578908</v>
      </c>
      <c r="AZ45" s="149"/>
      <c r="BA45" s="155">
        <v>7.09301963123644</v>
      </c>
      <c r="BB45" s="156">
        <v>16.959064536099898</v>
      </c>
      <c r="BC45" s="157">
        <v>12.250653359594301</v>
      </c>
      <c r="BD45" s="149"/>
      <c r="BE45" s="158">
        <v>10.4877884795873</v>
      </c>
    </row>
    <row r="46" spans="1:64" x14ac:dyDescent="0.2">
      <c r="A46" s="75" t="s">
        <v>112</v>
      </c>
      <c r="B46" s="3" t="s">
        <v>118</v>
      </c>
      <c r="D46" s="25" t="s">
        <v>16</v>
      </c>
      <c r="E46" s="28" t="s">
        <v>17</v>
      </c>
      <c r="G46" s="173">
        <v>124.86728475336299</v>
      </c>
      <c r="H46" s="168">
        <v>137.39292181279899</v>
      </c>
      <c r="I46" s="168">
        <v>143.42631940443999</v>
      </c>
      <c r="J46" s="168">
        <v>141.20844869906699</v>
      </c>
      <c r="K46" s="168">
        <v>130.10669060976201</v>
      </c>
      <c r="L46" s="174">
        <v>136.51771832902099</v>
      </c>
      <c r="M46" s="168"/>
      <c r="N46" s="175">
        <v>125.503960374363</v>
      </c>
      <c r="O46" s="176">
        <v>122.995318907835</v>
      </c>
      <c r="P46" s="177">
        <v>124.240744232807</v>
      </c>
      <c r="Q46" s="168"/>
      <c r="R46" s="178">
        <v>133.141422016977</v>
      </c>
      <c r="S46" s="67"/>
      <c r="T46" s="30">
        <v>3.2632348460820402</v>
      </c>
      <c r="U46" s="149">
        <v>5.5123550564437798</v>
      </c>
      <c r="V46" s="149">
        <v>6.5919503788732703</v>
      </c>
      <c r="W46" s="149">
        <v>7.2590161828239301</v>
      </c>
      <c r="X46" s="149">
        <v>3.7489998179187398</v>
      </c>
      <c r="Y46" s="154">
        <v>5.6435589609403101</v>
      </c>
      <c r="Z46" s="149"/>
      <c r="AA46" s="155">
        <v>2.4469508614681201</v>
      </c>
      <c r="AB46" s="156">
        <v>0.96657916076205797</v>
      </c>
      <c r="AC46" s="157">
        <v>1.70882021516142</v>
      </c>
      <c r="AD46" s="149"/>
      <c r="AE46" s="158">
        <v>4.7142948676977197</v>
      </c>
      <c r="AG46" s="173">
        <v>143.72997622689101</v>
      </c>
      <c r="AH46" s="168">
        <v>146.30223549465299</v>
      </c>
      <c r="AI46" s="168">
        <v>139.925171159554</v>
      </c>
      <c r="AJ46" s="168">
        <v>137.71659052265801</v>
      </c>
      <c r="AK46" s="168">
        <v>130.24621801597601</v>
      </c>
      <c r="AL46" s="174">
        <v>139.483728100039</v>
      </c>
      <c r="AM46" s="168"/>
      <c r="AN46" s="175">
        <v>129.413039249452</v>
      </c>
      <c r="AO46" s="176">
        <v>136.27305497703699</v>
      </c>
      <c r="AP46" s="177">
        <v>132.89693059237501</v>
      </c>
      <c r="AQ46" s="168"/>
      <c r="AR46" s="178">
        <v>137.60674730429699</v>
      </c>
      <c r="AS46" s="67"/>
      <c r="AT46" s="30">
        <v>19.5358618725047</v>
      </c>
      <c r="AU46" s="149">
        <v>13.778455062176899</v>
      </c>
      <c r="AV46" s="149">
        <v>3.99457507450711</v>
      </c>
      <c r="AW46" s="149">
        <v>3.35998784948444</v>
      </c>
      <c r="AX46" s="149">
        <v>3.41210386440043</v>
      </c>
      <c r="AY46" s="154">
        <v>7.9428770009231302</v>
      </c>
      <c r="AZ46" s="149"/>
      <c r="BA46" s="155">
        <v>5.6449838349591399</v>
      </c>
      <c r="BB46" s="156">
        <v>11.3652681122459</v>
      </c>
      <c r="BC46" s="157">
        <v>8.5495547686303102</v>
      </c>
      <c r="BD46" s="149"/>
      <c r="BE46" s="158">
        <v>8.1287944561108496</v>
      </c>
    </row>
    <row r="47" spans="1:64" x14ac:dyDescent="0.2">
      <c r="A47" s="75" t="s">
        <v>113</v>
      </c>
      <c r="B47" s="3" t="s">
        <v>119</v>
      </c>
      <c r="D47" s="25" t="s">
        <v>16</v>
      </c>
      <c r="E47" s="28" t="s">
        <v>17</v>
      </c>
      <c r="G47" s="173">
        <v>100.613741560264</v>
      </c>
      <c r="H47" s="168">
        <v>105.799211827169</v>
      </c>
      <c r="I47" s="168">
        <v>108.064030375765</v>
      </c>
      <c r="J47" s="168">
        <v>107.42787318690399</v>
      </c>
      <c r="K47" s="168">
        <v>104.78126975452</v>
      </c>
      <c r="L47" s="174">
        <v>105.744160081451</v>
      </c>
      <c r="M47" s="168"/>
      <c r="N47" s="175">
        <v>109.114699427928</v>
      </c>
      <c r="O47" s="176">
        <v>108.08046788074699</v>
      </c>
      <c r="P47" s="177">
        <v>108.60118516419899</v>
      </c>
      <c r="Q47" s="168"/>
      <c r="R47" s="178">
        <v>106.55408553357999</v>
      </c>
      <c r="S47" s="67"/>
      <c r="T47" s="30">
        <v>0.93572476851469399</v>
      </c>
      <c r="U47" s="149">
        <v>2.4116610130224698</v>
      </c>
      <c r="V47" s="149">
        <v>3.3668825377582401</v>
      </c>
      <c r="W47" s="149">
        <v>2.2366334460100901</v>
      </c>
      <c r="X47" s="149">
        <v>2.1062632547454299</v>
      </c>
      <c r="Y47" s="154">
        <v>2.3541504192957801</v>
      </c>
      <c r="Z47" s="149"/>
      <c r="AA47" s="155">
        <v>1.2443251458818401</v>
      </c>
      <c r="AB47" s="156">
        <v>0.84518342515135603</v>
      </c>
      <c r="AC47" s="157">
        <v>1.0510404542876901</v>
      </c>
      <c r="AD47" s="149"/>
      <c r="AE47" s="158">
        <v>1.9365743125772701</v>
      </c>
      <c r="AG47" s="173">
        <v>112.378355657095</v>
      </c>
      <c r="AH47" s="168">
        <v>112.189124925298</v>
      </c>
      <c r="AI47" s="168">
        <v>108.040100896735</v>
      </c>
      <c r="AJ47" s="168">
        <v>106.93557682131799</v>
      </c>
      <c r="AK47" s="168">
        <v>105.395477425482</v>
      </c>
      <c r="AL47" s="174">
        <v>108.811259663483</v>
      </c>
      <c r="AM47" s="168"/>
      <c r="AN47" s="175">
        <v>111.475873256049</v>
      </c>
      <c r="AO47" s="176">
        <v>113.98403936492799</v>
      </c>
      <c r="AP47" s="177">
        <v>112.731090835505</v>
      </c>
      <c r="AQ47" s="168"/>
      <c r="AR47" s="178">
        <v>109.952621310429</v>
      </c>
      <c r="AS47" s="67"/>
      <c r="AT47" s="30">
        <v>12.813700676964899</v>
      </c>
      <c r="AU47" s="149">
        <v>9.1870567049358591</v>
      </c>
      <c r="AV47" s="149">
        <v>2.93255125472071</v>
      </c>
      <c r="AW47" s="149">
        <v>1.74253056444059</v>
      </c>
      <c r="AX47" s="149">
        <v>2.1284664867079099</v>
      </c>
      <c r="AY47" s="154">
        <v>5.2558427709902897</v>
      </c>
      <c r="AZ47" s="149"/>
      <c r="BA47" s="155">
        <v>3.6803404734919001</v>
      </c>
      <c r="BB47" s="156">
        <v>5.6334059599125803</v>
      </c>
      <c r="BC47" s="157">
        <v>4.6559659306860803</v>
      </c>
      <c r="BD47" s="149"/>
      <c r="BE47" s="158">
        <v>5.0650333855004899</v>
      </c>
    </row>
    <row r="48" spans="1:64" x14ac:dyDescent="0.2">
      <c r="A48" s="75" t="s">
        <v>114</v>
      </c>
      <c r="B48" s="3" t="s">
        <v>120</v>
      </c>
      <c r="D48" s="25" t="s">
        <v>16</v>
      </c>
      <c r="E48" s="28" t="s">
        <v>17</v>
      </c>
      <c r="G48" s="173">
        <v>75.458280384397895</v>
      </c>
      <c r="H48" s="168">
        <v>78.435350984641403</v>
      </c>
      <c r="I48" s="168">
        <v>78.8400322985824</v>
      </c>
      <c r="J48" s="168">
        <v>79.1756911148738</v>
      </c>
      <c r="K48" s="168">
        <v>77.658473566641803</v>
      </c>
      <c r="L48" s="174">
        <v>78.019497041982902</v>
      </c>
      <c r="M48" s="168"/>
      <c r="N48" s="175">
        <v>81.558885586924205</v>
      </c>
      <c r="O48" s="176">
        <v>82.029091841491805</v>
      </c>
      <c r="P48" s="177">
        <v>81.793518354813102</v>
      </c>
      <c r="Q48" s="168"/>
      <c r="R48" s="178">
        <v>79.114728605762707</v>
      </c>
      <c r="S48" s="67"/>
      <c r="T48" s="30">
        <v>1.99045680471247</v>
      </c>
      <c r="U48" s="149">
        <v>2.4414261758434201</v>
      </c>
      <c r="V48" s="149">
        <v>2.9214033876816798</v>
      </c>
      <c r="W48" s="149">
        <v>2.3416099916311301</v>
      </c>
      <c r="X48" s="149">
        <v>1.22524444972958</v>
      </c>
      <c r="Y48" s="154">
        <v>2.2031126699099399</v>
      </c>
      <c r="Z48" s="149"/>
      <c r="AA48" s="155">
        <v>1.78216339494361</v>
      </c>
      <c r="AB48" s="156">
        <v>1.76368856124303</v>
      </c>
      <c r="AC48" s="157">
        <v>1.7745892295227701</v>
      </c>
      <c r="AD48" s="149"/>
      <c r="AE48" s="158">
        <v>2.1124793588120601</v>
      </c>
      <c r="AG48" s="173">
        <v>81.888889619613806</v>
      </c>
      <c r="AH48" s="168">
        <v>81.867676367155198</v>
      </c>
      <c r="AI48" s="168">
        <v>79.472323123727605</v>
      </c>
      <c r="AJ48" s="168">
        <v>79.190887274378397</v>
      </c>
      <c r="AK48" s="168">
        <v>78.169713172804506</v>
      </c>
      <c r="AL48" s="174">
        <v>80.069827605045006</v>
      </c>
      <c r="AM48" s="168"/>
      <c r="AN48" s="175">
        <v>82.095811310907607</v>
      </c>
      <c r="AO48" s="176">
        <v>83.549978698451397</v>
      </c>
      <c r="AP48" s="177">
        <v>82.8196639065943</v>
      </c>
      <c r="AQ48" s="168"/>
      <c r="AR48" s="178">
        <v>80.853713999456502</v>
      </c>
      <c r="AS48" s="67"/>
      <c r="AT48" s="30">
        <v>10.1343647984562</v>
      </c>
      <c r="AU48" s="149">
        <v>7.4298259777682096</v>
      </c>
      <c r="AV48" s="149">
        <v>3.2949188834983598</v>
      </c>
      <c r="AW48" s="149">
        <v>2.8469218814460699</v>
      </c>
      <c r="AX48" s="149">
        <v>2.0851598813231198</v>
      </c>
      <c r="AY48" s="154">
        <v>4.9620081335370401</v>
      </c>
      <c r="AZ48" s="149"/>
      <c r="BA48" s="155">
        <v>3.2079650324278401</v>
      </c>
      <c r="BB48" s="156">
        <v>4.56086030049127</v>
      </c>
      <c r="BC48" s="157">
        <v>3.8812995392581802</v>
      </c>
      <c r="BD48" s="149"/>
      <c r="BE48" s="158">
        <v>4.6362528862038896</v>
      </c>
    </row>
    <row r="49" spans="1:57" x14ac:dyDescent="0.2">
      <c r="A49" s="76" t="s">
        <v>115</v>
      </c>
      <c r="B49" s="3" t="s">
        <v>121</v>
      </c>
      <c r="D49" s="25" t="s">
        <v>16</v>
      </c>
      <c r="E49" s="28" t="s">
        <v>17</v>
      </c>
      <c r="G49" s="179">
        <v>59.055153806414502</v>
      </c>
      <c r="H49" s="180">
        <v>59.371061068300001</v>
      </c>
      <c r="I49" s="180">
        <v>59.320862682863101</v>
      </c>
      <c r="J49" s="180">
        <v>59.795980543760599</v>
      </c>
      <c r="K49" s="180">
        <v>59.5851625094434</v>
      </c>
      <c r="L49" s="181">
        <v>59.435903101386401</v>
      </c>
      <c r="M49" s="168"/>
      <c r="N49" s="182">
        <v>63.402017155974299</v>
      </c>
      <c r="O49" s="183">
        <v>63.3697634198084</v>
      </c>
      <c r="P49" s="184">
        <v>63.385917611642199</v>
      </c>
      <c r="Q49" s="168"/>
      <c r="R49" s="185">
        <v>60.632050311964498</v>
      </c>
      <c r="S49" s="67"/>
      <c r="T49" s="31">
        <v>0.94898380217572198</v>
      </c>
      <c r="U49" s="159">
        <v>0.37481947519495801</v>
      </c>
      <c r="V49" s="159">
        <v>-1.1489970041023201</v>
      </c>
      <c r="W49" s="159">
        <v>-0.75950124280377795</v>
      </c>
      <c r="X49" s="159">
        <v>-2.26166457000864</v>
      </c>
      <c r="Y49" s="160">
        <v>-0.647322357035091</v>
      </c>
      <c r="Z49" s="149"/>
      <c r="AA49" s="161">
        <v>-0.227035879748652</v>
      </c>
      <c r="AB49" s="162">
        <v>-0.63024080253729398</v>
      </c>
      <c r="AC49" s="163">
        <v>-0.42997763219185098</v>
      </c>
      <c r="AD49" s="149"/>
      <c r="AE49" s="164">
        <v>-0.56573307748737101</v>
      </c>
      <c r="AG49" s="179">
        <v>61.119649759329199</v>
      </c>
      <c r="AH49" s="180">
        <v>60.889314158425599</v>
      </c>
      <c r="AI49" s="180">
        <v>59.839739331765401</v>
      </c>
      <c r="AJ49" s="180">
        <v>59.906166078871401</v>
      </c>
      <c r="AK49" s="180">
        <v>59.767735082145997</v>
      </c>
      <c r="AL49" s="181">
        <v>60.289843547148003</v>
      </c>
      <c r="AM49" s="168"/>
      <c r="AN49" s="182">
        <v>62.808643214700403</v>
      </c>
      <c r="AO49" s="183">
        <v>63.461952691595798</v>
      </c>
      <c r="AP49" s="184">
        <v>63.135369700345102</v>
      </c>
      <c r="AQ49" s="168"/>
      <c r="AR49" s="185">
        <v>61.129393425200298</v>
      </c>
      <c r="AS49" s="67"/>
      <c r="AT49" s="31">
        <v>4.08482828099564</v>
      </c>
      <c r="AU49" s="159">
        <v>2.4356119407927301</v>
      </c>
      <c r="AV49" s="159">
        <v>0.43391374105127201</v>
      </c>
      <c r="AW49" s="159">
        <v>-2.5494009982045401E-2</v>
      </c>
      <c r="AX49" s="159">
        <v>-0.254351433570422</v>
      </c>
      <c r="AY49" s="160">
        <v>1.2687886592214599</v>
      </c>
      <c r="AZ49" s="149"/>
      <c r="BA49" s="161">
        <v>0.71700100286234703</v>
      </c>
      <c r="BB49" s="162">
        <v>0.85811640590603899</v>
      </c>
      <c r="BC49" s="163">
        <v>0.78237266258319504</v>
      </c>
      <c r="BD49" s="149"/>
      <c r="BE49" s="164">
        <v>1.1001271743415599</v>
      </c>
    </row>
    <row r="50" spans="1:57" x14ac:dyDescent="0.2">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3" t="s">
        <v>5</v>
      </c>
      <c r="E2" s="204"/>
      <c r="G2" s="205" t="s">
        <v>106</v>
      </c>
      <c r="H2" s="206"/>
      <c r="I2" s="206"/>
      <c r="J2" s="206"/>
      <c r="K2" s="206"/>
      <c r="L2" s="206"/>
      <c r="M2" s="206"/>
      <c r="N2" s="206"/>
      <c r="O2" s="206"/>
      <c r="P2" s="206"/>
      <c r="Q2" s="206"/>
      <c r="R2" s="206"/>
      <c r="T2" s="205" t="s">
        <v>40</v>
      </c>
      <c r="U2" s="206"/>
      <c r="V2" s="206"/>
      <c r="W2" s="206"/>
      <c r="X2" s="206"/>
      <c r="Y2" s="206"/>
      <c r="Z2" s="206"/>
      <c r="AA2" s="206"/>
      <c r="AB2" s="206"/>
      <c r="AC2" s="206"/>
      <c r="AD2" s="206"/>
      <c r="AE2" s="206"/>
      <c r="AF2" s="4"/>
      <c r="AG2" s="205" t="s">
        <v>41</v>
      </c>
      <c r="AH2" s="206"/>
      <c r="AI2" s="206"/>
      <c r="AJ2" s="206"/>
      <c r="AK2" s="206"/>
      <c r="AL2" s="206"/>
      <c r="AM2" s="206"/>
      <c r="AN2" s="206"/>
      <c r="AO2" s="206"/>
      <c r="AP2" s="206"/>
      <c r="AQ2" s="206"/>
      <c r="AR2" s="206"/>
      <c r="AT2" s="205" t="s">
        <v>42</v>
      </c>
      <c r="AU2" s="206"/>
      <c r="AV2" s="206"/>
      <c r="AW2" s="206"/>
      <c r="AX2" s="206"/>
      <c r="AY2" s="206"/>
      <c r="AZ2" s="206"/>
      <c r="BA2" s="206"/>
      <c r="BB2" s="206"/>
      <c r="BC2" s="206"/>
      <c r="BD2" s="206"/>
      <c r="BE2" s="206"/>
    </row>
    <row r="3" spans="1:57" x14ac:dyDescent="0.2">
      <c r="A3" s="32"/>
      <c r="B3" s="32"/>
      <c r="C3" s="3"/>
      <c r="D3" s="207" t="s">
        <v>8</v>
      </c>
      <c r="E3" s="209" t="s">
        <v>9</v>
      </c>
      <c r="F3" s="5"/>
      <c r="G3" s="211" t="s">
        <v>0</v>
      </c>
      <c r="H3" s="213" t="s">
        <v>1</v>
      </c>
      <c r="I3" s="213" t="s">
        <v>10</v>
      </c>
      <c r="J3" s="213" t="s">
        <v>2</v>
      </c>
      <c r="K3" s="213" t="s">
        <v>11</v>
      </c>
      <c r="L3" s="215" t="s">
        <v>12</v>
      </c>
      <c r="M3" s="5"/>
      <c r="N3" s="211" t="s">
        <v>3</v>
      </c>
      <c r="O3" s="213" t="s">
        <v>4</v>
      </c>
      <c r="P3" s="215" t="s">
        <v>13</v>
      </c>
      <c r="Q3" s="2"/>
      <c r="R3" s="217" t="s">
        <v>14</v>
      </c>
      <c r="S3" s="2"/>
      <c r="T3" s="211" t="s">
        <v>0</v>
      </c>
      <c r="U3" s="213" t="s">
        <v>1</v>
      </c>
      <c r="V3" s="213" t="s">
        <v>10</v>
      </c>
      <c r="W3" s="213" t="s">
        <v>2</v>
      </c>
      <c r="X3" s="213" t="s">
        <v>11</v>
      </c>
      <c r="Y3" s="215" t="s">
        <v>12</v>
      </c>
      <c r="Z3" s="2"/>
      <c r="AA3" s="211" t="s">
        <v>3</v>
      </c>
      <c r="AB3" s="213" t="s">
        <v>4</v>
      </c>
      <c r="AC3" s="215" t="s">
        <v>13</v>
      </c>
      <c r="AD3" s="1"/>
      <c r="AE3" s="219" t="s">
        <v>14</v>
      </c>
      <c r="AF3" s="38"/>
      <c r="AG3" s="211" t="s">
        <v>0</v>
      </c>
      <c r="AH3" s="213" t="s">
        <v>1</v>
      </c>
      <c r="AI3" s="213" t="s">
        <v>10</v>
      </c>
      <c r="AJ3" s="213" t="s">
        <v>2</v>
      </c>
      <c r="AK3" s="213" t="s">
        <v>11</v>
      </c>
      <c r="AL3" s="215" t="s">
        <v>12</v>
      </c>
      <c r="AM3" s="5"/>
      <c r="AN3" s="211" t="s">
        <v>3</v>
      </c>
      <c r="AO3" s="213" t="s">
        <v>4</v>
      </c>
      <c r="AP3" s="215" t="s">
        <v>13</v>
      </c>
      <c r="AQ3" s="2"/>
      <c r="AR3" s="217" t="s">
        <v>14</v>
      </c>
      <c r="AS3" s="2"/>
      <c r="AT3" s="211" t="s">
        <v>0</v>
      </c>
      <c r="AU3" s="213" t="s">
        <v>1</v>
      </c>
      <c r="AV3" s="213" t="s">
        <v>10</v>
      </c>
      <c r="AW3" s="213" t="s">
        <v>2</v>
      </c>
      <c r="AX3" s="213" t="s">
        <v>11</v>
      </c>
      <c r="AY3" s="215" t="s">
        <v>12</v>
      </c>
      <c r="AZ3" s="2"/>
      <c r="BA3" s="211" t="s">
        <v>3</v>
      </c>
      <c r="BB3" s="213" t="s">
        <v>4</v>
      </c>
      <c r="BC3" s="215" t="s">
        <v>13</v>
      </c>
      <c r="BD3" s="1"/>
      <c r="BE3" s="219" t="s">
        <v>14</v>
      </c>
    </row>
    <row r="4" spans="1:57" x14ac:dyDescent="0.2">
      <c r="A4" s="32"/>
      <c r="B4" s="32"/>
      <c r="C4" s="3"/>
      <c r="D4" s="208"/>
      <c r="E4" s="210"/>
      <c r="F4" s="5"/>
      <c r="G4" s="221"/>
      <c r="H4" s="222"/>
      <c r="I4" s="222"/>
      <c r="J4" s="222"/>
      <c r="K4" s="222"/>
      <c r="L4" s="223"/>
      <c r="M4" s="5"/>
      <c r="N4" s="221"/>
      <c r="O4" s="222"/>
      <c r="P4" s="223"/>
      <c r="Q4" s="2"/>
      <c r="R4" s="224"/>
      <c r="S4" s="2"/>
      <c r="T4" s="221"/>
      <c r="U4" s="222"/>
      <c r="V4" s="222"/>
      <c r="W4" s="222"/>
      <c r="X4" s="222"/>
      <c r="Y4" s="223"/>
      <c r="Z4" s="2"/>
      <c r="AA4" s="221"/>
      <c r="AB4" s="222"/>
      <c r="AC4" s="223"/>
      <c r="AD4" s="1"/>
      <c r="AE4" s="225"/>
      <c r="AF4" s="39"/>
      <c r="AG4" s="221"/>
      <c r="AH4" s="222"/>
      <c r="AI4" s="222"/>
      <c r="AJ4" s="222"/>
      <c r="AK4" s="222"/>
      <c r="AL4" s="223"/>
      <c r="AM4" s="5"/>
      <c r="AN4" s="221"/>
      <c r="AO4" s="222"/>
      <c r="AP4" s="223"/>
      <c r="AQ4" s="2"/>
      <c r="AR4" s="224"/>
      <c r="AS4" s="2"/>
      <c r="AT4" s="221"/>
      <c r="AU4" s="222"/>
      <c r="AV4" s="222"/>
      <c r="AW4" s="222"/>
      <c r="AX4" s="222"/>
      <c r="AY4" s="223"/>
      <c r="AZ4" s="2"/>
      <c r="BA4" s="221"/>
      <c r="BB4" s="222"/>
      <c r="BC4" s="223"/>
      <c r="BD4" s="1"/>
      <c r="BE4" s="22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65">
        <v>61.292327051648101</v>
      </c>
      <c r="H6" s="166">
        <v>84.4122056330623</v>
      </c>
      <c r="I6" s="166">
        <v>95.439822054348696</v>
      </c>
      <c r="J6" s="166">
        <v>92.665956487337397</v>
      </c>
      <c r="K6" s="166">
        <v>81.396959698410598</v>
      </c>
      <c r="L6" s="167">
        <v>83.041747122014996</v>
      </c>
      <c r="M6" s="168"/>
      <c r="N6" s="169">
        <v>88.141757179987493</v>
      </c>
      <c r="O6" s="170">
        <v>90.946638105565995</v>
      </c>
      <c r="P6" s="171">
        <v>89.5444936850555</v>
      </c>
      <c r="Q6" s="168"/>
      <c r="R6" s="172">
        <v>84.900095650182706</v>
      </c>
      <c r="S6" s="67"/>
      <c r="T6" s="29">
        <v>3.7457677621101499</v>
      </c>
      <c r="U6" s="147">
        <v>7.8553957782293597</v>
      </c>
      <c r="V6" s="147">
        <v>9.5631842110397098</v>
      </c>
      <c r="W6" s="147">
        <v>8.1158876249703606</v>
      </c>
      <c r="X6" s="147">
        <v>2.8714493628293498</v>
      </c>
      <c r="Y6" s="148">
        <v>6.6584354087970397</v>
      </c>
      <c r="Z6" s="149"/>
      <c r="AA6" s="150">
        <v>-1.3348411273042</v>
      </c>
      <c r="AB6" s="151">
        <v>-1.6814917242282399</v>
      </c>
      <c r="AC6" s="152">
        <v>-1.5108677439254199</v>
      </c>
      <c r="AD6" s="149"/>
      <c r="AE6" s="153">
        <v>4.0561954273851901</v>
      </c>
      <c r="AG6" s="165">
        <v>64.085354834193694</v>
      </c>
      <c r="AH6" s="166">
        <v>77.387305138287303</v>
      </c>
      <c r="AI6" s="166">
        <v>87.223008302818101</v>
      </c>
      <c r="AJ6" s="166">
        <v>87.260946071462399</v>
      </c>
      <c r="AK6" s="166">
        <v>78.561875659328393</v>
      </c>
      <c r="AL6" s="167">
        <v>78.9035742737493</v>
      </c>
      <c r="AM6" s="168"/>
      <c r="AN6" s="169">
        <v>85.924454358070903</v>
      </c>
      <c r="AO6" s="170">
        <v>90.991060148698395</v>
      </c>
      <c r="AP6" s="171">
        <v>88.457882164565405</v>
      </c>
      <c r="AQ6" s="168"/>
      <c r="AR6" s="172">
        <v>81.633625845221005</v>
      </c>
      <c r="AS6" s="67"/>
      <c r="AT6" s="29">
        <v>3.7166615492993502</v>
      </c>
      <c r="AU6" s="147">
        <v>1.78186242454152</v>
      </c>
      <c r="AV6" s="147">
        <v>1.41478315636492</v>
      </c>
      <c r="AW6" s="147">
        <v>1.4978515187157599</v>
      </c>
      <c r="AX6" s="147">
        <v>1.24987706262274</v>
      </c>
      <c r="AY6" s="148">
        <v>1.8393168367809001</v>
      </c>
      <c r="AZ6" s="149"/>
      <c r="BA6" s="150">
        <v>0.98794975915438299</v>
      </c>
      <c r="BB6" s="151">
        <v>1.4977301792201001</v>
      </c>
      <c r="BC6" s="152">
        <v>1.24962420805128</v>
      </c>
      <c r="BD6" s="149"/>
      <c r="BE6" s="153">
        <v>1.6558991860535699</v>
      </c>
    </row>
    <row r="7" spans="1:57" x14ac:dyDescent="0.2">
      <c r="A7" s="20" t="s">
        <v>18</v>
      </c>
      <c r="B7" s="3" t="str">
        <f>TRIM(A7)</f>
        <v>Virginia</v>
      </c>
      <c r="C7" s="10"/>
      <c r="D7" s="24" t="s">
        <v>16</v>
      </c>
      <c r="E7" s="27" t="s">
        <v>17</v>
      </c>
      <c r="F7" s="3"/>
      <c r="G7" s="173">
        <v>41.416261346593203</v>
      </c>
      <c r="H7" s="168">
        <v>64.332086397215903</v>
      </c>
      <c r="I7" s="168">
        <v>73.604521976109794</v>
      </c>
      <c r="J7" s="168">
        <v>72.717586256649</v>
      </c>
      <c r="K7" s="168">
        <v>59.418398041352603</v>
      </c>
      <c r="L7" s="174">
        <v>62.2977708035841</v>
      </c>
      <c r="M7" s="168"/>
      <c r="N7" s="175">
        <v>58.037204713633699</v>
      </c>
      <c r="O7" s="176">
        <v>58.724870100241297</v>
      </c>
      <c r="P7" s="177">
        <v>58.381166171668703</v>
      </c>
      <c r="Q7" s="168"/>
      <c r="R7" s="178">
        <v>61.178441489583697</v>
      </c>
      <c r="S7" s="67"/>
      <c r="T7" s="30">
        <v>2.2334908543010998</v>
      </c>
      <c r="U7" s="149">
        <v>8.1856071907107193</v>
      </c>
      <c r="V7" s="149">
        <v>9.5333109225614407</v>
      </c>
      <c r="W7" s="149">
        <v>11.164822607943901</v>
      </c>
      <c r="X7" s="149">
        <v>7.2352161554884198</v>
      </c>
      <c r="Y7" s="154">
        <v>8.1564986353252298</v>
      </c>
      <c r="Z7" s="149"/>
      <c r="AA7" s="155">
        <v>1.7841490415248999</v>
      </c>
      <c r="AB7" s="156">
        <v>-1.10339946523094</v>
      </c>
      <c r="AC7" s="157">
        <v>0.31132133477399798</v>
      </c>
      <c r="AD7" s="149"/>
      <c r="AE7" s="158">
        <v>5.8978944390414103</v>
      </c>
      <c r="AG7" s="173">
        <v>53.188437821612297</v>
      </c>
      <c r="AH7" s="168">
        <v>64.797607383228694</v>
      </c>
      <c r="AI7" s="168">
        <v>66.407859676078502</v>
      </c>
      <c r="AJ7" s="168">
        <v>65.280423447927802</v>
      </c>
      <c r="AK7" s="168">
        <v>56.419079465105298</v>
      </c>
      <c r="AL7" s="174">
        <v>61.2186746677895</v>
      </c>
      <c r="AM7" s="168"/>
      <c r="AN7" s="175">
        <v>59.284665021827898</v>
      </c>
      <c r="AO7" s="176">
        <v>64.653565329888906</v>
      </c>
      <c r="AP7" s="177">
        <v>61.969366575363999</v>
      </c>
      <c r="AQ7" s="168"/>
      <c r="AR7" s="178">
        <v>61.433172181184403</v>
      </c>
      <c r="AS7" s="67"/>
      <c r="AT7" s="30">
        <v>30.197518635020501</v>
      </c>
      <c r="AU7" s="149">
        <v>14.170318080491199</v>
      </c>
      <c r="AV7" s="149">
        <v>1.32881134452366</v>
      </c>
      <c r="AW7" s="149">
        <v>-0.42734743437296402</v>
      </c>
      <c r="AX7" s="149">
        <v>2.5963113543195</v>
      </c>
      <c r="AY7" s="154">
        <v>7.8947261226643599</v>
      </c>
      <c r="AZ7" s="149"/>
      <c r="BA7" s="155">
        <v>7.7404196885245602</v>
      </c>
      <c r="BB7" s="156">
        <v>10.3116039314733</v>
      </c>
      <c r="BC7" s="157">
        <v>9.0670065649054195</v>
      </c>
      <c r="BD7" s="149"/>
      <c r="BE7" s="158">
        <v>8.2300198857652607</v>
      </c>
    </row>
    <row r="8" spans="1:57" x14ac:dyDescent="0.2">
      <c r="A8" s="21" t="s">
        <v>19</v>
      </c>
      <c r="B8" s="3" t="str">
        <f t="shared" ref="B8:B43" si="0">TRIM(A8)</f>
        <v>Norfolk/Virginia Beach, VA</v>
      </c>
      <c r="C8" s="3"/>
      <c r="D8" s="24" t="s">
        <v>16</v>
      </c>
      <c r="E8" s="27" t="s">
        <v>17</v>
      </c>
      <c r="F8" s="3"/>
      <c r="G8" s="173">
        <v>33.419859182257397</v>
      </c>
      <c r="H8" s="168">
        <v>43.046710287314902</v>
      </c>
      <c r="I8" s="168">
        <v>46.424617187499997</v>
      </c>
      <c r="J8" s="168">
        <v>46.705650516550101</v>
      </c>
      <c r="K8" s="168">
        <v>45.302720438425098</v>
      </c>
      <c r="L8" s="174">
        <v>42.979911522409502</v>
      </c>
      <c r="M8" s="168"/>
      <c r="N8" s="175">
        <v>55.025200966282803</v>
      </c>
      <c r="O8" s="176">
        <v>59.165995772403598</v>
      </c>
      <c r="P8" s="177">
        <v>57.095571765416302</v>
      </c>
      <c r="Q8" s="168"/>
      <c r="R8" s="178">
        <v>47.012920289812499</v>
      </c>
      <c r="S8" s="67"/>
      <c r="T8" s="30">
        <v>-1.34264971559516</v>
      </c>
      <c r="U8" s="149">
        <v>7.3981328386565499</v>
      </c>
      <c r="V8" s="149">
        <v>7.4542931000961801</v>
      </c>
      <c r="W8" s="149">
        <v>6.4259109952794304</v>
      </c>
      <c r="X8" s="149">
        <v>4.5951688877365697</v>
      </c>
      <c r="Y8" s="154">
        <v>5.1582689036623401</v>
      </c>
      <c r="Z8" s="149"/>
      <c r="AA8" s="155">
        <v>-3.29610051572755</v>
      </c>
      <c r="AB8" s="156">
        <v>-5.00685926272324</v>
      </c>
      <c r="AC8" s="157">
        <v>-4.1901633954522399</v>
      </c>
      <c r="AD8" s="149"/>
      <c r="AE8" s="158">
        <v>1.71446311569982</v>
      </c>
      <c r="AG8" s="173">
        <v>33.824471432884899</v>
      </c>
      <c r="AH8" s="168">
        <v>37.817790703336797</v>
      </c>
      <c r="AI8" s="168">
        <v>42.415195967311902</v>
      </c>
      <c r="AJ8" s="168">
        <v>42.772952216789903</v>
      </c>
      <c r="AK8" s="168">
        <v>43.068158027150098</v>
      </c>
      <c r="AL8" s="174">
        <v>39.979660236163298</v>
      </c>
      <c r="AM8" s="168"/>
      <c r="AN8" s="175">
        <v>54.329594546202102</v>
      </c>
      <c r="AO8" s="176">
        <v>57.613590907280297</v>
      </c>
      <c r="AP8" s="177">
        <v>55.971587452177097</v>
      </c>
      <c r="AQ8" s="168"/>
      <c r="AR8" s="178">
        <v>44.5487298794948</v>
      </c>
      <c r="AS8" s="67"/>
      <c r="AT8" s="30">
        <v>-1.1741453546879499</v>
      </c>
      <c r="AU8" s="149">
        <v>-3.6730686388432501</v>
      </c>
      <c r="AV8" s="149">
        <v>-2.4740919829863501</v>
      </c>
      <c r="AW8" s="149">
        <v>-5.3283378394347398</v>
      </c>
      <c r="AX8" s="149">
        <v>-4.0943389412974298</v>
      </c>
      <c r="AY8" s="154">
        <v>-3.4608461346702999</v>
      </c>
      <c r="AZ8" s="149"/>
      <c r="BA8" s="155">
        <v>-3.9994651377549402</v>
      </c>
      <c r="BB8" s="156">
        <v>-6.4394003455217499</v>
      </c>
      <c r="BC8" s="157">
        <v>-5.2709143476527398</v>
      </c>
      <c r="BD8" s="149"/>
      <c r="BE8" s="158">
        <v>-4.1186320426491596</v>
      </c>
    </row>
    <row r="9" spans="1:57" x14ac:dyDescent="0.2">
      <c r="A9" s="21" t="s">
        <v>20</v>
      </c>
      <c r="B9" s="3" t="s">
        <v>71</v>
      </c>
      <c r="C9" s="3"/>
      <c r="D9" s="24" t="s">
        <v>16</v>
      </c>
      <c r="E9" s="27" t="s">
        <v>17</v>
      </c>
      <c r="F9" s="3"/>
      <c r="G9" s="173">
        <v>43.010176357896498</v>
      </c>
      <c r="H9" s="168">
        <v>71.949639314132497</v>
      </c>
      <c r="I9" s="168">
        <v>79.153723205327694</v>
      </c>
      <c r="J9" s="168">
        <v>77.786875717868796</v>
      </c>
      <c r="K9" s="168">
        <v>60.113034665282797</v>
      </c>
      <c r="L9" s="174">
        <v>66.402689852101702</v>
      </c>
      <c r="M9" s="168"/>
      <c r="N9" s="175">
        <v>67.573801764400599</v>
      </c>
      <c r="O9" s="176">
        <v>69.901333912817805</v>
      </c>
      <c r="P9" s="177">
        <v>68.737567838609195</v>
      </c>
      <c r="Q9" s="168"/>
      <c r="R9" s="178">
        <v>67.069797848246694</v>
      </c>
      <c r="S9" s="67"/>
      <c r="T9" s="30">
        <v>4.3388538071254201</v>
      </c>
      <c r="U9" s="149">
        <v>17.1544987324876</v>
      </c>
      <c r="V9" s="149">
        <v>12.2182070996219</v>
      </c>
      <c r="W9" s="149">
        <v>10.980508263172201</v>
      </c>
      <c r="X9" s="149">
        <v>6.8619770313475597</v>
      </c>
      <c r="Y9" s="154">
        <v>10.850343707579199</v>
      </c>
      <c r="Z9" s="149"/>
      <c r="AA9" s="155">
        <v>-4.94617948406768</v>
      </c>
      <c r="AB9" s="156">
        <v>-7.7993947073982799</v>
      </c>
      <c r="AC9" s="157">
        <v>-6.4186659066106699</v>
      </c>
      <c r="AD9" s="149"/>
      <c r="AE9" s="158">
        <v>5.1675849532088902</v>
      </c>
      <c r="AG9" s="173">
        <v>46.239102822824698</v>
      </c>
      <c r="AH9" s="168">
        <v>59.191946250648598</v>
      </c>
      <c r="AI9" s="168">
        <v>70.337969756530001</v>
      </c>
      <c r="AJ9" s="168">
        <v>67.452057154903898</v>
      </c>
      <c r="AK9" s="168">
        <v>54.216411421034401</v>
      </c>
      <c r="AL9" s="174">
        <v>59.487497481188299</v>
      </c>
      <c r="AM9" s="168"/>
      <c r="AN9" s="175">
        <v>61.4146121734993</v>
      </c>
      <c r="AO9" s="176">
        <v>62.772669088393002</v>
      </c>
      <c r="AP9" s="177">
        <v>62.093640630946197</v>
      </c>
      <c r="AQ9" s="168"/>
      <c r="AR9" s="178">
        <v>60.232109809690598</v>
      </c>
      <c r="AS9" s="67"/>
      <c r="AT9" s="30">
        <v>-0.68497773951880403</v>
      </c>
      <c r="AU9" s="149">
        <v>-0.68503293722331005</v>
      </c>
      <c r="AV9" s="149">
        <v>1.13139108222528</v>
      </c>
      <c r="AW9" s="149">
        <v>-1.58415749926504</v>
      </c>
      <c r="AX9" s="149">
        <v>-1.6326541360536899</v>
      </c>
      <c r="AY9" s="154">
        <v>-0.64333296528827399</v>
      </c>
      <c r="AZ9" s="149"/>
      <c r="BA9" s="155">
        <v>1.6482745413849</v>
      </c>
      <c r="BB9" s="156">
        <v>-7.50862114711739</v>
      </c>
      <c r="BC9" s="157">
        <v>-3.1960535771390499</v>
      </c>
      <c r="BD9" s="149"/>
      <c r="BE9" s="158">
        <v>-1.4091024330827</v>
      </c>
    </row>
    <row r="10" spans="1:57" x14ac:dyDescent="0.2">
      <c r="A10" s="21" t="s">
        <v>21</v>
      </c>
      <c r="B10" s="3" t="str">
        <f t="shared" si="0"/>
        <v>Virginia Area</v>
      </c>
      <c r="C10" s="3"/>
      <c r="D10" s="24" t="s">
        <v>16</v>
      </c>
      <c r="E10" s="27" t="s">
        <v>17</v>
      </c>
      <c r="F10" s="3"/>
      <c r="G10" s="173">
        <v>29.822847754405899</v>
      </c>
      <c r="H10" s="168">
        <v>44.203639113132397</v>
      </c>
      <c r="I10" s="168">
        <v>48.3490021603183</v>
      </c>
      <c r="J10" s="168">
        <v>48.760563729391599</v>
      </c>
      <c r="K10" s="168">
        <v>45.398995793064202</v>
      </c>
      <c r="L10" s="174">
        <v>43.307009710062502</v>
      </c>
      <c r="M10" s="168"/>
      <c r="N10" s="175">
        <v>52.180975326890199</v>
      </c>
      <c r="O10" s="176">
        <v>52.024213665328702</v>
      </c>
      <c r="P10" s="177">
        <v>52.102485920610398</v>
      </c>
      <c r="Q10" s="168"/>
      <c r="R10" s="178">
        <v>45.822491857365002</v>
      </c>
      <c r="S10" s="67"/>
      <c r="T10" s="30">
        <v>-3.9472725338811601</v>
      </c>
      <c r="U10" s="149">
        <v>-3.8243205604628598</v>
      </c>
      <c r="V10" s="149">
        <v>-3.2293818714989202</v>
      </c>
      <c r="W10" s="149">
        <v>-2.3119033434056502</v>
      </c>
      <c r="X10" s="149">
        <v>-0.36188108407990099</v>
      </c>
      <c r="Y10" s="154">
        <v>-2.6600935880029399</v>
      </c>
      <c r="Z10" s="149"/>
      <c r="AA10" s="155">
        <v>5.0427206080107601</v>
      </c>
      <c r="AB10" s="156">
        <v>4.5770240762858201</v>
      </c>
      <c r="AC10" s="157">
        <v>4.8094869158476898</v>
      </c>
      <c r="AD10" s="149"/>
      <c r="AE10" s="158">
        <v>-0.35056716740227001</v>
      </c>
      <c r="AG10" s="173">
        <v>35.488705400795901</v>
      </c>
      <c r="AH10" s="168">
        <v>43.186379704377401</v>
      </c>
      <c r="AI10" s="168">
        <v>47.381676918703803</v>
      </c>
      <c r="AJ10" s="168">
        <v>47.669685389425801</v>
      </c>
      <c r="AK10" s="168">
        <v>43.7654475270039</v>
      </c>
      <c r="AL10" s="174">
        <v>43.498378988061297</v>
      </c>
      <c r="AM10" s="168"/>
      <c r="AN10" s="175">
        <v>50.903208641273402</v>
      </c>
      <c r="AO10" s="176">
        <v>52.627370669575299</v>
      </c>
      <c r="AP10" s="177">
        <v>51.765588511090499</v>
      </c>
      <c r="AQ10" s="168"/>
      <c r="AR10" s="178">
        <v>45.8610238894546</v>
      </c>
      <c r="AS10" s="67"/>
      <c r="AT10" s="30">
        <v>10.1372657384281</v>
      </c>
      <c r="AU10" s="149">
        <v>-0.43335462062048402</v>
      </c>
      <c r="AV10" s="149">
        <v>1.41424083938128</v>
      </c>
      <c r="AW10" s="149">
        <v>-1.10308092563483</v>
      </c>
      <c r="AX10" s="149">
        <v>0.75681096660720804</v>
      </c>
      <c r="AY10" s="154">
        <v>1.65267500013404</v>
      </c>
      <c r="AZ10" s="149"/>
      <c r="BA10" s="155">
        <v>4.5127566638822003</v>
      </c>
      <c r="BB10" s="156">
        <v>2.5601175038194</v>
      </c>
      <c r="BC10" s="157">
        <v>3.5115729759799201</v>
      </c>
      <c r="BD10" s="149"/>
      <c r="BE10" s="158">
        <v>2.2450014408613499</v>
      </c>
    </row>
    <row r="11" spans="1:57" x14ac:dyDescent="0.2">
      <c r="A11" s="34" t="s">
        <v>22</v>
      </c>
      <c r="B11" s="3" t="str">
        <f t="shared" si="0"/>
        <v>Washington, DC</v>
      </c>
      <c r="C11" s="3"/>
      <c r="D11" s="24" t="s">
        <v>16</v>
      </c>
      <c r="E11" s="27" t="s">
        <v>17</v>
      </c>
      <c r="F11" s="3"/>
      <c r="G11" s="173">
        <v>62.337984876695003</v>
      </c>
      <c r="H11" s="168">
        <v>99.564844375746503</v>
      </c>
      <c r="I11" s="168">
        <v>120.354738459917</v>
      </c>
      <c r="J11" s="168">
        <v>122.283984138972</v>
      </c>
      <c r="K11" s="168">
        <v>93.175604932199803</v>
      </c>
      <c r="L11" s="174">
        <v>99.543431356706193</v>
      </c>
      <c r="M11" s="168"/>
      <c r="N11" s="175">
        <v>72.368374464273103</v>
      </c>
      <c r="O11" s="176">
        <v>77.222659927632904</v>
      </c>
      <c r="P11" s="177">
        <v>74.795517195952996</v>
      </c>
      <c r="Q11" s="168"/>
      <c r="R11" s="178">
        <v>92.472598739348101</v>
      </c>
      <c r="S11" s="67"/>
      <c r="T11" s="30">
        <v>-3.2851690779245399</v>
      </c>
      <c r="U11" s="149">
        <v>8.5100928149926702E-2</v>
      </c>
      <c r="V11" s="149">
        <v>0.58210303310570899</v>
      </c>
      <c r="W11" s="149">
        <v>14.2191343879879</v>
      </c>
      <c r="X11" s="149">
        <v>7.52249131243821</v>
      </c>
      <c r="Y11" s="154">
        <v>4.2733700973212398</v>
      </c>
      <c r="Z11" s="149"/>
      <c r="AA11" s="155">
        <v>0.53987276723382904</v>
      </c>
      <c r="AB11" s="156">
        <v>7.6719627465654101</v>
      </c>
      <c r="AC11" s="157">
        <v>4.09947876864062</v>
      </c>
      <c r="AD11" s="149"/>
      <c r="AE11" s="158">
        <v>4.2290305681374196</v>
      </c>
      <c r="AG11" s="173">
        <v>141.75152013156099</v>
      </c>
      <c r="AH11" s="168">
        <v>154.28124251845401</v>
      </c>
      <c r="AI11" s="168">
        <v>109.165609633464</v>
      </c>
      <c r="AJ11" s="168">
        <v>103.32907817254799</v>
      </c>
      <c r="AK11" s="168">
        <v>88.446749946207504</v>
      </c>
      <c r="AL11" s="174">
        <v>119.394840080447</v>
      </c>
      <c r="AM11" s="168"/>
      <c r="AN11" s="175">
        <v>98.1404709576138</v>
      </c>
      <c r="AO11" s="176">
        <v>132.01148783085</v>
      </c>
      <c r="AP11" s="177">
        <v>115.07597939423199</v>
      </c>
      <c r="AQ11" s="168"/>
      <c r="AR11" s="178">
        <v>118.16087794917399</v>
      </c>
      <c r="AS11" s="67"/>
      <c r="AT11" s="30">
        <v>138.263199373464</v>
      </c>
      <c r="AU11" s="149">
        <v>78.822580593009206</v>
      </c>
      <c r="AV11" s="149">
        <v>1.14799184177098</v>
      </c>
      <c r="AW11" s="149">
        <v>-2.42337399988741</v>
      </c>
      <c r="AX11" s="149">
        <v>4.2098340425830401</v>
      </c>
      <c r="AY11" s="154">
        <v>34.312566670831302</v>
      </c>
      <c r="AZ11" s="149"/>
      <c r="BA11" s="155">
        <v>35.985290425910399</v>
      </c>
      <c r="BB11" s="156">
        <v>76.534465974753601</v>
      </c>
      <c r="BC11" s="157">
        <v>56.619914062959403</v>
      </c>
      <c r="BD11" s="149"/>
      <c r="BE11" s="158">
        <v>39.854443768577497</v>
      </c>
    </row>
    <row r="12" spans="1:57" x14ac:dyDescent="0.2">
      <c r="A12" s="21" t="s">
        <v>23</v>
      </c>
      <c r="B12" s="3" t="str">
        <f t="shared" si="0"/>
        <v>Arlington, VA</v>
      </c>
      <c r="C12" s="3"/>
      <c r="D12" s="24" t="s">
        <v>16</v>
      </c>
      <c r="E12" s="27" t="s">
        <v>17</v>
      </c>
      <c r="F12" s="3"/>
      <c r="G12" s="173">
        <v>71.150632950990598</v>
      </c>
      <c r="H12" s="168">
        <v>137.681947862356</v>
      </c>
      <c r="I12" s="168">
        <v>167.11180917622499</v>
      </c>
      <c r="J12" s="168">
        <v>168.249116788321</v>
      </c>
      <c r="K12" s="168">
        <v>118.768211678832</v>
      </c>
      <c r="L12" s="174">
        <v>132.59234369134501</v>
      </c>
      <c r="M12" s="168"/>
      <c r="N12" s="175">
        <v>76.482287799791393</v>
      </c>
      <c r="O12" s="176">
        <v>63.469586027111497</v>
      </c>
      <c r="P12" s="177">
        <v>69.975936913451505</v>
      </c>
      <c r="Q12" s="168"/>
      <c r="R12" s="178">
        <v>114.701941754804</v>
      </c>
      <c r="S12" s="67"/>
      <c r="T12" s="30">
        <v>1.46883216689667</v>
      </c>
      <c r="U12" s="149">
        <v>18.965723157386201</v>
      </c>
      <c r="V12" s="149">
        <v>21.3128300411624</v>
      </c>
      <c r="W12" s="149">
        <v>29.656928633226102</v>
      </c>
      <c r="X12" s="149">
        <v>21.844136223030901</v>
      </c>
      <c r="Y12" s="154">
        <v>20.353304698195</v>
      </c>
      <c r="Z12" s="149"/>
      <c r="AA12" s="155">
        <v>13.8596992111265</v>
      </c>
      <c r="AB12" s="156">
        <v>0.31929906652082202</v>
      </c>
      <c r="AC12" s="157">
        <v>7.2921703752212697</v>
      </c>
      <c r="AD12" s="149"/>
      <c r="AE12" s="158">
        <v>17.8526026444687</v>
      </c>
      <c r="AG12" s="173">
        <v>133.348171272158</v>
      </c>
      <c r="AH12" s="168">
        <v>167.03317075078201</v>
      </c>
      <c r="AI12" s="168">
        <v>137.89956699687099</v>
      </c>
      <c r="AJ12" s="168">
        <v>133.089948905109</v>
      </c>
      <c r="AK12" s="168">
        <v>107.260937174139</v>
      </c>
      <c r="AL12" s="174">
        <v>135.72635901981201</v>
      </c>
      <c r="AM12" s="168"/>
      <c r="AN12" s="175">
        <v>88.979832377476498</v>
      </c>
      <c r="AO12" s="176">
        <v>110.28204692387899</v>
      </c>
      <c r="AP12" s="177">
        <v>99.630939650677703</v>
      </c>
      <c r="AQ12" s="168"/>
      <c r="AR12" s="178">
        <v>125.413382057202</v>
      </c>
      <c r="AS12" s="67"/>
      <c r="AT12" s="30">
        <v>108.599779995475</v>
      </c>
      <c r="AU12" s="149">
        <v>47.158657636362399</v>
      </c>
      <c r="AV12" s="149">
        <v>-0.89122010529783702</v>
      </c>
      <c r="AW12" s="149">
        <v>-3.2555815516234099</v>
      </c>
      <c r="AX12" s="149">
        <v>4.6922965027347896</v>
      </c>
      <c r="AY12" s="154">
        <v>21.926127281869</v>
      </c>
      <c r="AZ12" s="149"/>
      <c r="BA12" s="155">
        <v>32.845896621575903</v>
      </c>
      <c r="BB12" s="156">
        <v>81.371617588422296</v>
      </c>
      <c r="BC12" s="157">
        <v>55.936235842943702</v>
      </c>
      <c r="BD12" s="149"/>
      <c r="BE12" s="158">
        <v>28.276364006142899</v>
      </c>
    </row>
    <row r="13" spans="1:57" x14ac:dyDescent="0.2">
      <c r="A13" s="21" t="s">
        <v>24</v>
      </c>
      <c r="B13" s="3" t="str">
        <f t="shared" si="0"/>
        <v>Suburban Virginia Area</v>
      </c>
      <c r="C13" s="3"/>
      <c r="D13" s="24" t="s">
        <v>16</v>
      </c>
      <c r="E13" s="27" t="s">
        <v>17</v>
      </c>
      <c r="F13" s="3"/>
      <c r="G13" s="173">
        <v>47.9331928501147</v>
      </c>
      <c r="H13" s="168">
        <v>77.778888160052404</v>
      </c>
      <c r="I13" s="168">
        <v>89.315355854378396</v>
      </c>
      <c r="J13" s="168">
        <v>88.220547720564099</v>
      </c>
      <c r="K13" s="168">
        <v>71.375854378484703</v>
      </c>
      <c r="L13" s="174">
        <v>74.924767792718896</v>
      </c>
      <c r="M13" s="168"/>
      <c r="N13" s="175">
        <v>64.804114463758594</v>
      </c>
      <c r="O13" s="176">
        <v>71.798055100032698</v>
      </c>
      <c r="P13" s="177">
        <v>68.301084781895696</v>
      </c>
      <c r="Q13" s="168"/>
      <c r="R13" s="178">
        <v>73.0322869324837</v>
      </c>
      <c r="S13" s="67"/>
      <c r="T13" s="30">
        <v>1.17091710973358</v>
      </c>
      <c r="U13" s="149">
        <v>9.9485184448742405</v>
      </c>
      <c r="V13" s="149">
        <v>10.528153920955701</v>
      </c>
      <c r="W13" s="149">
        <v>15.196511171388</v>
      </c>
      <c r="X13" s="149">
        <v>2.7440669135100002</v>
      </c>
      <c r="Y13" s="154">
        <v>8.5930331899545092</v>
      </c>
      <c r="Z13" s="149"/>
      <c r="AA13" s="155">
        <v>2.5555831871129202</v>
      </c>
      <c r="AB13" s="156">
        <v>6.8687006978943197</v>
      </c>
      <c r="AC13" s="157">
        <v>4.7782114116096999</v>
      </c>
      <c r="AD13" s="149"/>
      <c r="AE13" s="158">
        <v>7.5467596098771699</v>
      </c>
      <c r="AG13" s="173">
        <v>77.065891275828093</v>
      </c>
      <c r="AH13" s="168">
        <v>91.564553132174396</v>
      </c>
      <c r="AI13" s="168">
        <v>82.014716710396797</v>
      </c>
      <c r="AJ13" s="168">
        <v>82.314476467694305</v>
      </c>
      <c r="AK13" s="168">
        <v>69.139935634634298</v>
      </c>
      <c r="AL13" s="174">
        <v>80.419914644145607</v>
      </c>
      <c r="AM13" s="168"/>
      <c r="AN13" s="175">
        <v>72.616075762544995</v>
      </c>
      <c r="AO13" s="176">
        <v>88.2631432436864</v>
      </c>
      <c r="AP13" s="177">
        <v>80.439609503115705</v>
      </c>
      <c r="AQ13" s="168"/>
      <c r="AR13" s="178">
        <v>80.425541746708504</v>
      </c>
      <c r="AS13" s="67"/>
      <c r="AT13" s="30">
        <v>66.571141495074798</v>
      </c>
      <c r="AU13" s="149">
        <v>40.395313715472199</v>
      </c>
      <c r="AV13" s="149">
        <v>5.8885019265985896</v>
      </c>
      <c r="AW13" s="149">
        <v>5.5699728887039699</v>
      </c>
      <c r="AX13" s="149">
        <v>11.3417519627708</v>
      </c>
      <c r="AY13" s="154">
        <v>22.215921132986999</v>
      </c>
      <c r="AZ13" s="149"/>
      <c r="BA13" s="155">
        <v>27.604998348036901</v>
      </c>
      <c r="BB13" s="156">
        <v>37.864675207039198</v>
      </c>
      <c r="BC13" s="157">
        <v>33.036643629235201</v>
      </c>
      <c r="BD13" s="149"/>
      <c r="BE13" s="158">
        <v>25.124187388067799</v>
      </c>
    </row>
    <row r="14" spans="1:57" x14ac:dyDescent="0.2">
      <c r="A14" s="21" t="s">
        <v>25</v>
      </c>
      <c r="B14" s="3" t="str">
        <f t="shared" si="0"/>
        <v>Alexandria, VA</v>
      </c>
      <c r="C14" s="3"/>
      <c r="D14" s="24" t="s">
        <v>16</v>
      </c>
      <c r="E14" s="27" t="s">
        <v>17</v>
      </c>
      <c r="F14" s="3"/>
      <c r="G14" s="173">
        <v>54.957951723337501</v>
      </c>
      <c r="H14" s="168">
        <v>82.240698619008896</v>
      </c>
      <c r="I14" s="168">
        <v>94.702832772426504</v>
      </c>
      <c r="J14" s="168">
        <v>93.343815713125196</v>
      </c>
      <c r="K14" s="168">
        <v>78.045161889288593</v>
      </c>
      <c r="L14" s="174">
        <v>80.658092143437301</v>
      </c>
      <c r="M14" s="168"/>
      <c r="N14" s="175">
        <v>56.496335151444804</v>
      </c>
      <c r="O14" s="176">
        <v>58.704943715910403</v>
      </c>
      <c r="P14" s="177">
        <v>57.6006394336776</v>
      </c>
      <c r="Q14" s="168"/>
      <c r="R14" s="178">
        <v>74.070248512077399</v>
      </c>
      <c r="S14" s="67"/>
      <c r="T14" s="30">
        <v>-3.0232815801722501</v>
      </c>
      <c r="U14" s="149">
        <v>2.0225185346294698</v>
      </c>
      <c r="V14" s="149">
        <v>5.4004344486851004</v>
      </c>
      <c r="W14" s="149">
        <v>11.741987578111299</v>
      </c>
      <c r="X14" s="149">
        <v>9.7609338661233007</v>
      </c>
      <c r="Y14" s="154">
        <v>5.6364827946551603</v>
      </c>
      <c r="Z14" s="149"/>
      <c r="AA14" s="155">
        <v>-7.2929287509004803</v>
      </c>
      <c r="AB14" s="156">
        <v>-4.4353294301584896</v>
      </c>
      <c r="AC14" s="157">
        <v>-5.8584212623752503</v>
      </c>
      <c r="AD14" s="149"/>
      <c r="AE14" s="158">
        <v>2.8463290980267599</v>
      </c>
      <c r="AG14" s="173">
        <v>87.431562608796497</v>
      </c>
      <c r="AH14" s="168">
        <v>98.036578275501896</v>
      </c>
      <c r="AI14" s="168">
        <v>80.802653765811698</v>
      </c>
      <c r="AJ14" s="168">
        <v>78.893804108158207</v>
      </c>
      <c r="AK14" s="168">
        <v>76.112045085296501</v>
      </c>
      <c r="AL14" s="174">
        <v>84.255328768712999</v>
      </c>
      <c r="AM14" s="168"/>
      <c r="AN14" s="175">
        <v>72.194105257049998</v>
      </c>
      <c r="AO14" s="176">
        <v>88.361180805384706</v>
      </c>
      <c r="AP14" s="177">
        <v>80.277643031217295</v>
      </c>
      <c r="AQ14" s="168"/>
      <c r="AR14" s="178">
        <v>83.118847129428502</v>
      </c>
      <c r="AS14" s="67"/>
      <c r="AT14" s="30">
        <v>71.897437958560701</v>
      </c>
      <c r="AU14" s="149">
        <v>40.380438163307197</v>
      </c>
      <c r="AV14" s="149">
        <v>-4.6836203627540597E-3</v>
      </c>
      <c r="AW14" s="149">
        <v>-2.7844099027293399</v>
      </c>
      <c r="AX14" s="149">
        <v>7.1449649122044203</v>
      </c>
      <c r="AY14" s="154">
        <v>19.107192983616201</v>
      </c>
      <c r="AZ14" s="149"/>
      <c r="BA14" s="155">
        <v>14.580794870846599</v>
      </c>
      <c r="BB14" s="156">
        <v>36.017880873002603</v>
      </c>
      <c r="BC14" s="157">
        <v>25.4631483793796</v>
      </c>
      <c r="BD14" s="149"/>
      <c r="BE14" s="158">
        <v>20.795859000252001</v>
      </c>
    </row>
    <row r="15" spans="1:57" x14ac:dyDescent="0.2">
      <c r="A15" s="21" t="s">
        <v>26</v>
      </c>
      <c r="B15" s="3" t="str">
        <f t="shared" si="0"/>
        <v>Fairfax/Tysons Corner, VA</v>
      </c>
      <c r="C15" s="3"/>
      <c r="D15" s="24" t="s">
        <v>16</v>
      </c>
      <c r="E15" s="27" t="s">
        <v>17</v>
      </c>
      <c r="F15" s="3"/>
      <c r="G15" s="173">
        <v>68.595198713530806</v>
      </c>
      <c r="H15" s="168">
        <v>118.05084539398101</v>
      </c>
      <c r="I15" s="168">
        <v>150.53486101539099</v>
      </c>
      <c r="J15" s="168">
        <v>137.94689754192501</v>
      </c>
      <c r="K15" s="168">
        <v>88.471858488398794</v>
      </c>
      <c r="L15" s="174">
        <v>112.719932230645</v>
      </c>
      <c r="M15" s="168"/>
      <c r="N15" s="175">
        <v>63.066322076728603</v>
      </c>
      <c r="O15" s="176">
        <v>63.613113944406102</v>
      </c>
      <c r="P15" s="177">
        <v>63.339718010567402</v>
      </c>
      <c r="Q15" s="168"/>
      <c r="R15" s="178">
        <v>98.611299596337503</v>
      </c>
      <c r="S15" s="67"/>
      <c r="T15" s="30">
        <v>17.586906283659701</v>
      </c>
      <c r="U15" s="149">
        <v>7.92143175695296</v>
      </c>
      <c r="V15" s="149">
        <v>16.905036448543701</v>
      </c>
      <c r="W15" s="149">
        <v>20.550978333923499</v>
      </c>
      <c r="X15" s="149">
        <v>11.836190940881499</v>
      </c>
      <c r="Y15" s="154">
        <v>14.9626922522207</v>
      </c>
      <c r="Z15" s="149"/>
      <c r="AA15" s="155">
        <v>10.898187863397499</v>
      </c>
      <c r="AB15" s="156">
        <v>4.6783453875252397</v>
      </c>
      <c r="AC15" s="157">
        <v>7.6851281274668999</v>
      </c>
      <c r="AD15" s="149"/>
      <c r="AE15" s="158">
        <v>13.4573232631548</v>
      </c>
      <c r="AG15" s="173">
        <v>85.4566747070985</v>
      </c>
      <c r="AH15" s="168">
        <v>114.938603549276</v>
      </c>
      <c r="AI15" s="168">
        <v>126.97993309212001</v>
      </c>
      <c r="AJ15" s="168">
        <v>123.538422065242</v>
      </c>
      <c r="AK15" s="168">
        <v>87.699613484952906</v>
      </c>
      <c r="AL15" s="174">
        <v>107.722649379738</v>
      </c>
      <c r="AM15" s="168"/>
      <c r="AN15" s="175">
        <v>70.573890707557993</v>
      </c>
      <c r="AO15" s="176">
        <v>81.387773087525801</v>
      </c>
      <c r="AP15" s="177">
        <v>75.980831897541904</v>
      </c>
      <c r="AQ15" s="168"/>
      <c r="AR15" s="178">
        <v>98.653558670539198</v>
      </c>
      <c r="AS15" s="67"/>
      <c r="AT15" s="30">
        <v>59.415235184444803</v>
      </c>
      <c r="AU15" s="149">
        <v>21.7650073388937</v>
      </c>
      <c r="AV15" s="149">
        <v>6.7503429174032998</v>
      </c>
      <c r="AW15" s="149">
        <v>9.5450150458112706</v>
      </c>
      <c r="AX15" s="149">
        <v>15.0067568398195</v>
      </c>
      <c r="AY15" s="154">
        <v>18.110780368484001</v>
      </c>
      <c r="AZ15" s="149"/>
      <c r="BA15" s="155">
        <v>23.409271354827599</v>
      </c>
      <c r="BB15" s="156">
        <v>28.086246826061601</v>
      </c>
      <c r="BC15" s="157">
        <v>25.870845184781601</v>
      </c>
      <c r="BD15" s="149"/>
      <c r="BE15" s="158">
        <v>19.7140275295062</v>
      </c>
    </row>
    <row r="16" spans="1:57" x14ac:dyDescent="0.2">
      <c r="A16" s="21" t="s">
        <v>27</v>
      </c>
      <c r="B16" s="3" t="str">
        <f t="shared" si="0"/>
        <v>I-95 Fredericksburg, VA</v>
      </c>
      <c r="C16" s="3"/>
      <c r="D16" s="24" t="s">
        <v>16</v>
      </c>
      <c r="E16" s="27" t="s">
        <v>17</v>
      </c>
      <c r="F16" s="3"/>
      <c r="G16" s="173">
        <v>38.065667071957499</v>
      </c>
      <c r="H16" s="168">
        <v>48.063562506908298</v>
      </c>
      <c r="I16" s="168">
        <v>52.262625179617501</v>
      </c>
      <c r="J16" s="168">
        <v>53.675535536641902</v>
      </c>
      <c r="K16" s="168">
        <v>50.721072178622698</v>
      </c>
      <c r="L16" s="174">
        <v>48.557692494749602</v>
      </c>
      <c r="M16" s="168"/>
      <c r="N16" s="175">
        <v>51.239219630816798</v>
      </c>
      <c r="O16" s="176">
        <v>49.447379241737501</v>
      </c>
      <c r="P16" s="177">
        <v>50.343299436277199</v>
      </c>
      <c r="Q16" s="168"/>
      <c r="R16" s="178">
        <v>49.0678659066146</v>
      </c>
      <c r="S16" s="67"/>
      <c r="T16" s="30">
        <v>3.4784085496194899</v>
      </c>
      <c r="U16" s="149">
        <v>9.3154734654869102</v>
      </c>
      <c r="V16" s="149">
        <v>3.9087057409579899</v>
      </c>
      <c r="W16" s="149">
        <v>-0.34262424935025798</v>
      </c>
      <c r="X16" s="149">
        <v>2.7108716367575298</v>
      </c>
      <c r="Y16" s="154">
        <v>3.6260069487994402</v>
      </c>
      <c r="Z16" s="149"/>
      <c r="AA16" s="155">
        <v>0.94396465503196403</v>
      </c>
      <c r="AB16" s="156">
        <v>-3.5914993815930898</v>
      </c>
      <c r="AC16" s="157">
        <v>-1.3355311066748501</v>
      </c>
      <c r="AD16" s="149"/>
      <c r="AE16" s="158">
        <v>2.1206292167584899</v>
      </c>
      <c r="AG16" s="173">
        <v>46.158259367746197</v>
      </c>
      <c r="AH16" s="168">
        <v>50.023177020006599</v>
      </c>
      <c r="AI16" s="168">
        <v>48.782685144246699</v>
      </c>
      <c r="AJ16" s="168">
        <v>49.752770808002602</v>
      </c>
      <c r="AK16" s="168">
        <v>46.348652315684703</v>
      </c>
      <c r="AL16" s="174">
        <v>48.213108931137299</v>
      </c>
      <c r="AM16" s="168"/>
      <c r="AN16" s="175">
        <v>48.684899414170403</v>
      </c>
      <c r="AO16" s="176">
        <v>52.974282082458203</v>
      </c>
      <c r="AP16" s="177">
        <v>50.829590748314303</v>
      </c>
      <c r="AQ16" s="168"/>
      <c r="AR16" s="178">
        <v>48.960675164616497</v>
      </c>
      <c r="AS16" s="67"/>
      <c r="AT16" s="30">
        <v>27.816899714043501</v>
      </c>
      <c r="AU16" s="149">
        <v>11.396277260345901</v>
      </c>
      <c r="AV16" s="149">
        <v>1.1134092547940699</v>
      </c>
      <c r="AW16" s="149">
        <v>0.186976902326424</v>
      </c>
      <c r="AX16" s="149">
        <v>5.2123978551690202E-2</v>
      </c>
      <c r="AY16" s="154">
        <v>7.0221147654664904</v>
      </c>
      <c r="AZ16" s="149"/>
      <c r="BA16" s="155">
        <v>3.9855881117432501</v>
      </c>
      <c r="BB16" s="156">
        <v>5.3100815380189204</v>
      </c>
      <c r="BC16" s="157">
        <v>4.6715929246558998</v>
      </c>
      <c r="BD16" s="149"/>
      <c r="BE16" s="158">
        <v>6.3139620390078299</v>
      </c>
    </row>
    <row r="17" spans="1:70" x14ac:dyDescent="0.2">
      <c r="A17" s="21" t="s">
        <v>28</v>
      </c>
      <c r="B17" s="3" t="str">
        <f t="shared" si="0"/>
        <v>Dulles Airport Area, VA</v>
      </c>
      <c r="C17" s="3"/>
      <c r="D17" s="24" t="s">
        <v>16</v>
      </c>
      <c r="E17" s="27" t="s">
        <v>17</v>
      </c>
      <c r="F17" s="3"/>
      <c r="G17" s="173">
        <v>51.935639626306497</v>
      </c>
      <c r="H17" s="168">
        <v>91.790853760059093</v>
      </c>
      <c r="I17" s="168">
        <v>113.064469521783</v>
      </c>
      <c r="J17" s="168">
        <v>109.61298677273101</v>
      </c>
      <c r="K17" s="168">
        <v>77.0128924243825</v>
      </c>
      <c r="L17" s="174">
        <v>88.683368421052606</v>
      </c>
      <c r="M17" s="168"/>
      <c r="N17" s="175">
        <v>51.720688187956704</v>
      </c>
      <c r="O17" s="176">
        <v>50.469789103690601</v>
      </c>
      <c r="P17" s="177">
        <v>51.095238645823599</v>
      </c>
      <c r="Q17" s="168"/>
      <c r="R17" s="178">
        <v>77.943902770987194</v>
      </c>
      <c r="S17" s="67"/>
      <c r="T17" s="30">
        <v>4.2835007926368203</v>
      </c>
      <c r="U17" s="149">
        <v>10.721745184996401</v>
      </c>
      <c r="V17" s="149">
        <v>17.784766087998101</v>
      </c>
      <c r="W17" s="149">
        <v>19.465695022444599</v>
      </c>
      <c r="X17" s="149">
        <v>13.050902423435399</v>
      </c>
      <c r="Y17" s="154">
        <v>14.114437099930001</v>
      </c>
      <c r="Z17" s="149"/>
      <c r="AA17" s="155">
        <v>5.7223865067829598</v>
      </c>
      <c r="AB17" s="156">
        <v>-4.4812426533699403</v>
      </c>
      <c r="AC17" s="157">
        <v>0.42422082080027101</v>
      </c>
      <c r="AD17" s="149"/>
      <c r="AE17" s="158">
        <v>11.273294546256</v>
      </c>
      <c r="AG17" s="173">
        <v>80.353995189861706</v>
      </c>
      <c r="AH17" s="168">
        <v>106.11372901345899</v>
      </c>
      <c r="AI17" s="168">
        <v>107.455165348503</v>
      </c>
      <c r="AJ17" s="168">
        <v>101.621344526155</v>
      </c>
      <c r="AK17" s="168">
        <v>77.248504231996606</v>
      </c>
      <c r="AL17" s="174">
        <v>94.558547661995206</v>
      </c>
      <c r="AM17" s="168"/>
      <c r="AN17" s="175">
        <v>60.423959484772098</v>
      </c>
      <c r="AO17" s="176">
        <v>66.115831232800602</v>
      </c>
      <c r="AP17" s="177">
        <v>63.2698953587863</v>
      </c>
      <c r="AQ17" s="168"/>
      <c r="AR17" s="178">
        <v>85.618785051668993</v>
      </c>
      <c r="AS17" s="67"/>
      <c r="AT17" s="30">
        <v>52.096088937071499</v>
      </c>
      <c r="AU17" s="149">
        <v>24.514417205032601</v>
      </c>
      <c r="AV17" s="149">
        <v>3.82628239839375</v>
      </c>
      <c r="AW17" s="149">
        <v>3.18377339572258</v>
      </c>
      <c r="AX17" s="149">
        <v>6.7543361673016298</v>
      </c>
      <c r="AY17" s="154">
        <v>14.645591993119501</v>
      </c>
      <c r="AZ17" s="149"/>
      <c r="BA17" s="155">
        <v>13.908785802534799</v>
      </c>
      <c r="BB17" s="156">
        <v>21.844272919993099</v>
      </c>
      <c r="BC17" s="157">
        <v>17.921515181314</v>
      </c>
      <c r="BD17" s="149"/>
      <c r="BE17" s="158">
        <v>15.321806348539001</v>
      </c>
    </row>
    <row r="18" spans="1:70" x14ac:dyDescent="0.2">
      <c r="A18" s="21" t="s">
        <v>29</v>
      </c>
      <c r="B18" s="3" t="str">
        <f t="shared" si="0"/>
        <v>Williamsburg, VA</v>
      </c>
      <c r="C18" s="3"/>
      <c r="D18" s="24" t="s">
        <v>16</v>
      </c>
      <c r="E18" s="27" t="s">
        <v>17</v>
      </c>
      <c r="F18" s="3"/>
      <c r="G18" s="173">
        <v>28.612175006619001</v>
      </c>
      <c r="H18" s="168">
        <v>29.562295472597199</v>
      </c>
      <c r="I18" s="168">
        <v>28.178267143235299</v>
      </c>
      <c r="J18" s="168">
        <v>27.381495896213899</v>
      </c>
      <c r="K18" s="168">
        <v>32.379989409584297</v>
      </c>
      <c r="L18" s="174">
        <v>29.222844585649899</v>
      </c>
      <c r="M18" s="168"/>
      <c r="N18" s="175">
        <v>45.631405877680599</v>
      </c>
      <c r="O18" s="176">
        <v>58.597450357426503</v>
      </c>
      <c r="P18" s="177">
        <v>52.114428117553601</v>
      </c>
      <c r="Q18" s="168"/>
      <c r="R18" s="178">
        <v>35.763297023336698</v>
      </c>
      <c r="S18" s="67"/>
      <c r="T18" s="30">
        <v>-0.58766222253772604</v>
      </c>
      <c r="U18" s="149">
        <v>17.125814778745099</v>
      </c>
      <c r="V18" s="149">
        <v>34.948784100922701</v>
      </c>
      <c r="W18" s="149">
        <v>24.8882761698015</v>
      </c>
      <c r="X18" s="149">
        <v>27.886130027588901</v>
      </c>
      <c r="Y18" s="154">
        <v>19.6226154024924</v>
      </c>
      <c r="Z18" s="149"/>
      <c r="AA18" s="155">
        <v>-4.60715808306451</v>
      </c>
      <c r="AB18" s="156">
        <v>-1.9345443505136899</v>
      </c>
      <c r="AC18" s="157">
        <v>-3.1228215581610801</v>
      </c>
      <c r="AD18" s="149"/>
      <c r="AE18" s="158">
        <v>8.9705387399508894</v>
      </c>
      <c r="AG18" s="173">
        <v>30.565129070691</v>
      </c>
      <c r="AH18" s="168">
        <v>25.194572411967101</v>
      </c>
      <c r="AI18" s="168">
        <v>24.1441388668255</v>
      </c>
      <c r="AJ18" s="168">
        <v>24.4580808181096</v>
      </c>
      <c r="AK18" s="168">
        <v>30.172393433942201</v>
      </c>
      <c r="AL18" s="174">
        <v>26.906862920307098</v>
      </c>
      <c r="AM18" s="168"/>
      <c r="AN18" s="175">
        <v>46.386244704792098</v>
      </c>
      <c r="AO18" s="176">
        <v>57.439090879004503</v>
      </c>
      <c r="AP18" s="177">
        <v>51.912667791898301</v>
      </c>
      <c r="AQ18" s="168"/>
      <c r="AR18" s="178">
        <v>34.051378597904602</v>
      </c>
      <c r="AS18" s="67"/>
      <c r="AT18" s="30">
        <v>1.02536369557006</v>
      </c>
      <c r="AU18" s="149">
        <v>2.3018343873649401</v>
      </c>
      <c r="AV18" s="149">
        <v>2.2194455213042299</v>
      </c>
      <c r="AW18" s="149">
        <v>-4.3951437053029201</v>
      </c>
      <c r="AX18" s="149">
        <v>-7.6598695105663701</v>
      </c>
      <c r="AY18" s="154">
        <v>-1.6276129866696101</v>
      </c>
      <c r="AZ18" s="149"/>
      <c r="BA18" s="155">
        <v>-4.9512902240819203</v>
      </c>
      <c r="BB18" s="156">
        <v>-3.6758036892051802</v>
      </c>
      <c r="BC18" s="157">
        <v>-4.2498605852460498</v>
      </c>
      <c r="BD18" s="149"/>
      <c r="BE18" s="158">
        <v>-2.78726595255312</v>
      </c>
    </row>
    <row r="19" spans="1:70" x14ac:dyDescent="0.2">
      <c r="A19" s="21" t="s">
        <v>30</v>
      </c>
      <c r="B19" s="3" t="str">
        <f t="shared" si="0"/>
        <v>Virginia Beach, VA</v>
      </c>
      <c r="C19" s="3"/>
      <c r="D19" s="24" t="s">
        <v>16</v>
      </c>
      <c r="E19" s="27" t="s">
        <v>17</v>
      </c>
      <c r="F19" s="3"/>
      <c r="G19" s="173">
        <v>29.691959819305701</v>
      </c>
      <c r="H19" s="168">
        <v>39.960897384688501</v>
      </c>
      <c r="I19" s="168">
        <v>44.835521730860599</v>
      </c>
      <c r="J19" s="168">
        <v>43.547110968457702</v>
      </c>
      <c r="K19" s="168">
        <v>40.649451727690597</v>
      </c>
      <c r="L19" s="174">
        <v>39.736988326200603</v>
      </c>
      <c r="M19" s="168"/>
      <c r="N19" s="175">
        <v>49.571223109842997</v>
      </c>
      <c r="O19" s="176">
        <v>55.124423720082397</v>
      </c>
      <c r="P19" s="177">
        <v>52.347823414962697</v>
      </c>
      <c r="Q19" s="168"/>
      <c r="R19" s="178">
        <v>43.340084065846902</v>
      </c>
      <c r="S19" s="67"/>
      <c r="T19" s="30">
        <v>-4.7332381808451096</v>
      </c>
      <c r="U19" s="149">
        <v>9.2178296163624296</v>
      </c>
      <c r="V19" s="149">
        <v>10.4719633092649</v>
      </c>
      <c r="W19" s="149">
        <v>3.15995178477172</v>
      </c>
      <c r="X19" s="149">
        <v>-0.66070055249347104</v>
      </c>
      <c r="Y19" s="154">
        <v>3.7660893412424801</v>
      </c>
      <c r="Z19" s="149"/>
      <c r="AA19" s="155">
        <v>-18.058804035366201</v>
      </c>
      <c r="AB19" s="156">
        <v>-18.308453061556602</v>
      </c>
      <c r="AC19" s="157">
        <v>-18.190439301181001</v>
      </c>
      <c r="AD19" s="149"/>
      <c r="AE19" s="158">
        <v>-5.0299491953905999</v>
      </c>
      <c r="AG19" s="173">
        <v>30.764592098589301</v>
      </c>
      <c r="AH19" s="168">
        <v>33.202946037406797</v>
      </c>
      <c r="AI19" s="168">
        <v>39.388279578776299</v>
      </c>
      <c r="AJ19" s="168">
        <v>39.300385526628602</v>
      </c>
      <c r="AK19" s="168">
        <v>39.486512230543603</v>
      </c>
      <c r="AL19" s="174">
        <v>36.4285430943889</v>
      </c>
      <c r="AM19" s="168"/>
      <c r="AN19" s="175">
        <v>57.243492564194</v>
      </c>
      <c r="AO19" s="176">
        <v>60.776140707719101</v>
      </c>
      <c r="AP19" s="177">
        <v>59.009816635956497</v>
      </c>
      <c r="AQ19" s="168"/>
      <c r="AR19" s="178">
        <v>42.880335534836803</v>
      </c>
      <c r="AS19" s="67"/>
      <c r="AT19" s="30">
        <v>-2.3443324495530802</v>
      </c>
      <c r="AU19" s="149">
        <v>-6.11683329950427</v>
      </c>
      <c r="AV19" s="149">
        <v>-3.11164439600467</v>
      </c>
      <c r="AW19" s="149">
        <v>-6.2814470072163298</v>
      </c>
      <c r="AX19" s="149">
        <v>-6.7671016343414498</v>
      </c>
      <c r="AY19" s="154">
        <v>-5.0398656099329298</v>
      </c>
      <c r="AZ19" s="149"/>
      <c r="BA19" s="155">
        <v>-6.7268757408859701</v>
      </c>
      <c r="BB19" s="156">
        <v>-8.6771580415855691</v>
      </c>
      <c r="BC19" s="157">
        <v>-7.74149553247788</v>
      </c>
      <c r="BD19" s="149"/>
      <c r="BE19" s="158">
        <v>-6.1207693390256397</v>
      </c>
    </row>
    <row r="20" spans="1:70" x14ac:dyDescent="0.2">
      <c r="A20" s="34" t="s">
        <v>31</v>
      </c>
      <c r="B20" s="3" t="str">
        <f t="shared" si="0"/>
        <v>Norfolk/Portsmouth, VA</v>
      </c>
      <c r="C20" s="3"/>
      <c r="D20" s="24" t="s">
        <v>16</v>
      </c>
      <c r="E20" s="27" t="s">
        <v>17</v>
      </c>
      <c r="F20" s="3"/>
      <c r="G20" s="173">
        <v>42.491802878202797</v>
      </c>
      <c r="H20" s="168">
        <v>57.325459547209498</v>
      </c>
      <c r="I20" s="168">
        <v>61.836748297648199</v>
      </c>
      <c r="J20" s="168">
        <v>65.442453053703005</v>
      </c>
      <c r="K20" s="168">
        <v>64.842868462618398</v>
      </c>
      <c r="L20" s="174">
        <v>58.387866447876398</v>
      </c>
      <c r="M20" s="168"/>
      <c r="N20" s="175">
        <v>73.830230607230604</v>
      </c>
      <c r="O20" s="176">
        <v>72.395529466479402</v>
      </c>
      <c r="P20" s="177">
        <v>73.112880036855003</v>
      </c>
      <c r="Q20" s="168"/>
      <c r="R20" s="178">
        <v>62.595013187584598</v>
      </c>
      <c r="S20" s="67"/>
      <c r="T20" s="30">
        <v>-0.172023262270453</v>
      </c>
      <c r="U20" s="149">
        <v>4.56496003464268</v>
      </c>
      <c r="V20" s="149">
        <v>0.60193640965716599</v>
      </c>
      <c r="W20" s="149">
        <v>11.1013705573904</v>
      </c>
      <c r="X20" s="149">
        <v>17.1671520155761</v>
      </c>
      <c r="Y20" s="154">
        <v>6.89826329879602</v>
      </c>
      <c r="Z20" s="149"/>
      <c r="AA20" s="155">
        <v>5.0605759480763401</v>
      </c>
      <c r="AB20" s="156">
        <v>0.47350436252385902</v>
      </c>
      <c r="AC20" s="157">
        <v>2.7383503031692999</v>
      </c>
      <c r="AD20" s="149"/>
      <c r="AE20" s="158">
        <v>5.47305190873369</v>
      </c>
      <c r="AG20" s="173">
        <v>40.748017678273797</v>
      </c>
      <c r="AH20" s="168">
        <v>52.015261279712298</v>
      </c>
      <c r="AI20" s="168">
        <v>57.538760845725299</v>
      </c>
      <c r="AJ20" s="168">
        <v>59.1199497872527</v>
      </c>
      <c r="AK20" s="168">
        <v>55.142339509584502</v>
      </c>
      <c r="AL20" s="174">
        <v>52.912292880389401</v>
      </c>
      <c r="AM20" s="168"/>
      <c r="AN20" s="175">
        <v>59.016979137605801</v>
      </c>
      <c r="AO20" s="176">
        <v>60.689489998684003</v>
      </c>
      <c r="AP20" s="177">
        <v>59.853234568144899</v>
      </c>
      <c r="AQ20" s="168"/>
      <c r="AR20" s="178">
        <v>54.895294812298999</v>
      </c>
      <c r="AS20" s="67"/>
      <c r="AT20" s="30">
        <v>2.0627724769346001</v>
      </c>
      <c r="AU20" s="149">
        <v>-3.0422761801334102</v>
      </c>
      <c r="AV20" s="149">
        <v>-6.6156879534115198</v>
      </c>
      <c r="AW20" s="149">
        <v>-8.1906861905283908</v>
      </c>
      <c r="AX20" s="149">
        <v>-0.60501672695146202</v>
      </c>
      <c r="AY20" s="154">
        <v>-3.8165092662476199</v>
      </c>
      <c r="AZ20" s="149"/>
      <c r="BA20" s="155">
        <v>-5.9825308695289001</v>
      </c>
      <c r="BB20" s="156">
        <v>-6.1627573633783701</v>
      </c>
      <c r="BC20" s="157">
        <v>-6.0739895936998103</v>
      </c>
      <c r="BD20" s="149"/>
      <c r="BE20" s="158">
        <v>-4.5315221038753801</v>
      </c>
    </row>
    <row r="21" spans="1:70" x14ac:dyDescent="0.2">
      <c r="A21" s="35" t="s">
        <v>32</v>
      </c>
      <c r="B21" s="3" t="str">
        <f t="shared" si="0"/>
        <v>Newport News/Hampton, VA</v>
      </c>
      <c r="C21" s="3"/>
      <c r="D21" s="24" t="s">
        <v>16</v>
      </c>
      <c r="E21" s="27" t="s">
        <v>17</v>
      </c>
      <c r="F21" s="3"/>
      <c r="G21" s="173">
        <v>32.932809067760601</v>
      </c>
      <c r="H21" s="168">
        <v>42.711934700806303</v>
      </c>
      <c r="I21" s="168">
        <v>46.101389107370203</v>
      </c>
      <c r="J21" s="168">
        <v>47.289703890224899</v>
      </c>
      <c r="K21" s="168">
        <v>45.2965699816098</v>
      </c>
      <c r="L21" s="174">
        <v>42.866481349554299</v>
      </c>
      <c r="M21" s="168"/>
      <c r="N21" s="175">
        <v>64.552987141038301</v>
      </c>
      <c r="O21" s="176">
        <v>64.823274975244004</v>
      </c>
      <c r="P21" s="177">
        <v>64.688131058141096</v>
      </c>
      <c r="Q21" s="168"/>
      <c r="R21" s="178">
        <v>49.101238409150604</v>
      </c>
      <c r="S21" s="67"/>
      <c r="T21" s="30">
        <v>-0.70401946260191595</v>
      </c>
      <c r="U21" s="149">
        <v>5.10141715927079</v>
      </c>
      <c r="V21" s="149">
        <v>0.214824591106999</v>
      </c>
      <c r="W21" s="149">
        <v>-1.2403188791281901</v>
      </c>
      <c r="X21" s="149">
        <v>-6.5973643378233398</v>
      </c>
      <c r="Y21" s="154">
        <v>-0.85800044703266998</v>
      </c>
      <c r="Z21" s="149"/>
      <c r="AA21" s="155">
        <v>21.588236125522201</v>
      </c>
      <c r="AB21" s="156">
        <v>18.741661411204099</v>
      </c>
      <c r="AC21" s="157">
        <v>20.145117731167499</v>
      </c>
      <c r="AD21" s="149"/>
      <c r="AE21" s="158">
        <v>6.1252994138669701</v>
      </c>
      <c r="AG21" s="173">
        <v>32.478187070306902</v>
      </c>
      <c r="AH21" s="168">
        <v>38.974518330032502</v>
      </c>
      <c r="AI21" s="168">
        <v>43.673065578582502</v>
      </c>
      <c r="AJ21" s="168">
        <v>44.258909732635402</v>
      </c>
      <c r="AK21" s="168">
        <v>47.254575268779099</v>
      </c>
      <c r="AL21" s="174">
        <v>41.3278511960673</v>
      </c>
      <c r="AM21" s="168"/>
      <c r="AN21" s="175">
        <v>58.901798963785502</v>
      </c>
      <c r="AO21" s="176">
        <v>56.6674897687084</v>
      </c>
      <c r="AP21" s="177">
        <v>57.784644366246901</v>
      </c>
      <c r="AQ21" s="168"/>
      <c r="AR21" s="178">
        <v>46.029792101832903</v>
      </c>
      <c r="AS21" s="67"/>
      <c r="AT21" s="30">
        <v>-8.0966211614225294</v>
      </c>
      <c r="AU21" s="149">
        <v>-6.5125664042422304</v>
      </c>
      <c r="AV21" s="149">
        <v>-4.69588086694929</v>
      </c>
      <c r="AW21" s="149">
        <v>-6.9112056971633598</v>
      </c>
      <c r="AX21" s="149">
        <v>-5.5913248292941304</v>
      </c>
      <c r="AY21" s="154">
        <v>-6.2656751006780498</v>
      </c>
      <c r="AZ21" s="149"/>
      <c r="BA21" s="155">
        <v>1.11921427132102</v>
      </c>
      <c r="BB21" s="156">
        <v>-6.45323389893748</v>
      </c>
      <c r="BC21" s="157">
        <v>-2.74114921335689</v>
      </c>
      <c r="BD21" s="149"/>
      <c r="BE21" s="158">
        <v>-5.0312703429984298</v>
      </c>
    </row>
    <row r="22" spans="1:70" x14ac:dyDescent="0.2">
      <c r="A22" s="36" t="s">
        <v>33</v>
      </c>
      <c r="B22" s="3" t="str">
        <f t="shared" si="0"/>
        <v>Chesapeake/Suffolk, VA</v>
      </c>
      <c r="C22" s="3"/>
      <c r="D22" s="25" t="s">
        <v>16</v>
      </c>
      <c r="E22" s="28" t="s">
        <v>17</v>
      </c>
      <c r="F22" s="3"/>
      <c r="G22" s="179">
        <v>39.297458797923902</v>
      </c>
      <c r="H22" s="180">
        <v>53.393985032646903</v>
      </c>
      <c r="I22" s="180">
        <v>58.537577331324201</v>
      </c>
      <c r="J22" s="180">
        <v>59.251798493219397</v>
      </c>
      <c r="K22" s="180">
        <v>52.842812338858103</v>
      </c>
      <c r="L22" s="181">
        <v>52.6647263987945</v>
      </c>
      <c r="M22" s="168"/>
      <c r="N22" s="182">
        <v>49.211713828896698</v>
      </c>
      <c r="O22" s="183">
        <v>49.105406111855302</v>
      </c>
      <c r="P22" s="184">
        <v>49.158564420259502</v>
      </c>
      <c r="Q22" s="168"/>
      <c r="R22" s="185">
        <v>51.6630257330782</v>
      </c>
      <c r="S22" s="67"/>
      <c r="T22" s="31">
        <v>1.2981964693800301</v>
      </c>
      <c r="U22" s="159">
        <v>2.4810268267803899</v>
      </c>
      <c r="V22" s="159">
        <v>2.6069180203317499</v>
      </c>
      <c r="W22" s="159">
        <v>4.0521539229257497</v>
      </c>
      <c r="X22" s="159">
        <v>-2.5382479714957502</v>
      </c>
      <c r="Y22" s="160">
        <v>1.62664531441435</v>
      </c>
      <c r="Z22" s="149"/>
      <c r="AA22" s="161">
        <v>-6.2586971948992796</v>
      </c>
      <c r="AB22" s="162">
        <v>-9.0277939007236103</v>
      </c>
      <c r="AC22" s="163">
        <v>-7.6624966135982104</v>
      </c>
      <c r="AD22" s="149"/>
      <c r="AE22" s="164">
        <v>-1.0786847002367299</v>
      </c>
      <c r="AG22" s="179">
        <v>39.3961838774485</v>
      </c>
      <c r="AH22" s="180">
        <v>48.612418587811803</v>
      </c>
      <c r="AI22" s="180">
        <v>55.9977070860539</v>
      </c>
      <c r="AJ22" s="180">
        <v>55.9150123974552</v>
      </c>
      <c r="AK22" s="180">
        <v>50.468166415536501</v>
      </c>
      <c r="AL22" s="181">
        <v>50.077897672861198</v>
      </c>
      <c r="AM22" s="168"/>
      <c r="AN22" s="182">
        <v>48.336125577599098</v>
      </c>
      <c r="AO22" s="183">
        <v>49.337803520153997</v>
      </c>
      <c r="AP22" s="184">
        <v>48.836954067346099</v>
      </c>
      <c r="AQ22" s="168"/>
      <c r="AR22" s="185">
        <v>49.723347657002002</v>
      </c>
      <c r="AS22" s="67"/>
      <c r="AT22" s="31">
        <v>2.4480330690263599</v>
      </c>
      <c r="AU22" s="159">
        <v>-2.7400347076170402</v>
      </c>
      <c r="AV22" s="159">
        <v>1.3033293782217199</v>
      </c>
      <c r="AW22" s="159">
        <v>-0.83842900599145698</v>
      </c>
      <c r="AX22" s="159">
        <v>0.82961032390615996</v>
      </c>
      <c r="AY22" s="160">
        <v>9.3854361360374394E-2</v>
      </c>
      <c r="AZ22" s="149"/>
      <c r="BA22" s="161">
        <v>-0.2421549983812</v>
      </c>
      <c r="BB22" s="162">
        <v>-4.2445169559680798</v>
      </c>
      <c r="BC22" s="163">
        <v>-2.30483306517197</v>
      </c>
      <c r="BD22" s="149"/>
      <c r="BE22" s="164">
        <v>-0.59106500571680298</v>
      </c>
    </row>
    <row r="23" spans="1:70" x14ac:dyDescent="0.2">
      <c r="A23" s="35" t="s">
        <v>109</v>
      </c>
      <c r="B23" s="3" t="s">
        <v>109</v>
      </c>
      <c r="C23" s="9"/>
      <c r="D23" s="23" t="s">
        <v>16</v>
      </c>
      <c r="E23" s="26" t="s">
        <v>17</v>
      </c>
      <c r="F23" s="3"/>
      <c r="G23" s="165">
        <v>82.922666889185507</v>
      </c>
      <c r="H23" s="166">
        <v>170.34839118825101</v>
      </c>
      <c r="I23" s="166">
        <v>171.79419893190899</v>
      </c>
      <c r="J23" s="166">
        <v>176.84781708945201</v>
      </c>
      <c r="K23" s="166">
        <v>114.854465954606</v>
      </c>
      <c r="L23" s="167">
        <v>143.35350801068</v>
      </c>
      <c r="M23" s="168"/>
      <c r="N23" s="169">
        <v>128.22847797062701</v>
      </c>
      <c r="O23" s="170">
        <v>138.13281041388501</v>
      </c>
      <c r="P23" s="171">
        <v>133.18064419225601</v>
      </c>
      <c r="Q23" s="168"/>
      <c r="R23" s="172">
        <v>140.44697549113101</v>
      </c>
      <c r="S23" s="67"/>
      <c r="T23" s="29">
        <v>20.046926462627301</v>
      </c>
      <c r="U23" s="147">
        <v>58.554768887072498</v>
      </c>
      <c r="V23" s="147">
        <v>33.361481052667997</v>
      </c>
      <c r="W23" s="147">
        <v>32.231649290627203</v>
      </c>
      <c r="X23" s="147">
        <v>33.784291207670499</v>
      </c>
      <c r="Y23" s="148">
        <v>36.5471077720171</v>
      </c>
      <c r="Z23" s="149"/>
      <c r="AA23" s="150">
        <v>-14.0411650998455</v>
      </c>
      <c r="AB23" s="151">
        <v>-14.2346024043811</v>
      </c>
      <c r="AC23" s="152">
        <v>-14.1415889145965</v>
      </c>
      <c r="AD23" s="149"/>
      <c r="AE23" s="153">
        <v>17.717921989425999</v>
      </c>
      <c r="AF23" s="67"/>
      <c r="AG23" s="165">
        <v>81.8474223965287</v>
      </c>
      <c r="AH23" s="166">
        <v>111.367617656875</v>
      </c>
      <c r="AI23" s="166">
        <v>134.799116321762</v>
      </c>
      <c r="AJ23" s="166">
        <v>122.765534045393</v>
      </c>
      <c r="AK23" s="166">
        <v>85.643197596795702</v>
      </c>
      <c r="AL23" s="167">
        <v>107.28457760347101</v>
      </c>
      <c r="AM23" s="168"/>
      <c r="AN23" s="169">
        <v>112.86568174232301</v>
      </c>
      <c r="AO23" s="170">
        <v>114.498127503337</v>
      </c>
      <c r="AP23" s="171">
        <v>113.68190462283</v>
      </c>
      <c r="AQ23" s="168"/>
      <c r="AR23" s="172">
        <v>109.112385323288</v>
      </c>
      <c r="AS23" s="67"/>
      <c r="AT23" s="29">
        <v>0.10761630262215</v>
      </c>
      <c r="AU23" s="147">
        <v>0.63014065401282804</v>
      </c>
      <c r="AV23" s="147">
        <v>1.32379239659506</v>
      </c>
      <c r="AW23" s="147">
        <v>-5.6875741532458903</v>
      </c>
      <c r="AX23" s="147">
        <v>-4.9969301552063401</v>
      </c>
      <c r="AY23" s="148">
        <v>-1.7152504587461901</v>
      </c>
      <c r="AZ23" s="149"/>
      <c r="BA23" s="150">
        <v>2.2682155616830699</v>
      </c>
      <c r="BB23" s="151">
        <v>-11.745630447481</v>
      </c>
      <c r="BC23" s="152">
        <v>-5.30411038894123</v>
      </c>
      <c r="BD23" s="149"/>
      <c r="BE23" s="153">
        <v>-2.8116999060191601</v>
      </c>
      <c r="BF23" s="67"/>
      <c r="BG23" s="68"/>
      <c r="BH23" s="68"/>
      <c r="BI23" s="68"/>
      <c r="BJ23" s="68"/>
      <c r="BK23" s="68"/>
      <c r="BL23" s="68"/>
      <c r="BM23" s="68"/>
      <c r="BN23" s="68"/>
      <c r="BO23" s="68"/>
      <c r="BP23" s="68"/>
      <c r="BQ23" s="68"/>
      <c r="BR23" s="68"/>
    </row>
    <row r="24" spans="1:70" x14ac:dyDescent="0.2">
      <c r="A24" s="35" t="s">
        <v>43</v>
      </c>
      <c r="B24" s="3" t="str">
        <f t="shared" si="0"/>
        <v>Richmond North/Glen Allen, VA</v>
      </c>
      <c r="C24" s="10"/>
      <c r="D24" s="24" t="s">
        <v>16</v>
      </c>
      <c r="E24" s="27" t="s">
        <v>17</v>
      </c>
      <c r="F24" s="3"/>
      <c r="G24" s="173">
        <v>31.835217997907201</v>
      </c>
      <c r="H24" s="168">
        <v>56.200659225671401</v>
      </c>
      <c r="I24" s="168">
        <v>69.001449831414902</v>
      </c>
      <c r="J24" s="168">
        <v>63.615822578769901</v>
      </c>
      <c r="K24" s="168">
        <v>46.380542960120898</v>
      </c>
      <c r="L24" s="174">
        <v>53.406738518776798</v>
      </c>
      <c r="M24" s="168"/>
      <c r="N24" s="175">
        <v>57.341014998256</v>
      </c>
      <c r="O24" s="176">
        <v>62.177115451691598</v>
      </c>
      <c r="P24" s="177">
        <v>59.759065224973803</v>
      </c>
      <c r="Q24" s="168"/>
      <c r="R24" s="178">
        <v>55.221689006261698</v>
      </c>
      <c r="S24" s="67"/>
      <c r="T24" s="30">
        <v>-7.0925262124281003</v>
      </c>
      <c r="U24" s="149">
        <v>-0.67968393897200696</v>
      </c>
      <c r="V24" s="149">
        <v>3.5005573149995399</v>
      </c>
      <c r="W24" s="149">
        <v>-3.46171544127884</v>
      </c>
      <c r="X24" s="149">
        <v>-10.946370614967799</v>
      </c>
      <c r="Y24" s="154">
        <v>-3.07203266746306</v>
      </c>
      <c r="Z24" s="149"/>
      <c r="AA24" s="155">
        <v>-8.6824039773554098</v>
      </c>
      <c r="AB24" s="156">
        <v>-8.1817187975825707</v>
      </c>
      <c r="AC24" s="157">
        <v>-8.4226150752312492</v>
      </c>
      <c r="AD24" s="149"/>
      <c r="AE24" s="158">
        <v>-4.7919693801024499</v>
      </c>
      <c r="AF24" s="67"/>
      <c r="AG24" s="173">
        <v>39.6523099058249</v>
      </c>
      <c r="AH24" s="168">
        <v>50.603578362980997</v>
      </c>
      <c r="AI24" s="168">
        <v>65.848815254040204</v>
      </c>
      <c r="AJ24" s="168">
        <v>63.862731368445502</v>
      </c>
      <c r="AK24" s="168">
        <v>48.776082141611397</v>
      </c>
      <c r="AL24" s="174">
        <v>53.748703406580603</v>
      </c>
      <c r="AM24" s="168"/>
      <c r="AN24" s="175">
        <v>56.406901232414803</v>
      </c>
      <c r="AO24" s="176">
        <v>61.281973898383903</v>
      </c>
      <c r="AP24" s="177">
        <v>58.844437565399303</v>
      </c>
      <c r="AQ24" s="168"/>
      <c r="AR24" s="178">
        <v>55.2046274519574</v>
      </c>
      <c r="AS24" s="67"/>
      <c r="AT24" s="30">
        <v>-3.0593153177003001</v>
      </c>
      <c r="AU24" s="149">
        <v>-4.4926474209269402</v>
      </c>
      <c r="AV24" s="149">
        <v>3.2825012923098198</v>
      </c>
      <c r="AW24" s="149">
        <v>1.21975119151268</v>
      </c>
      <c r="AX24" s="149">
        <v>-3.6841652548564401</v>
      </c>
      <c r="AY24" s="154">
        <v>-0.97100918245976497</v>
      </c>
      <c r="AZ24" s="149"/>
      <c r="BA24" s="155">
        <v>-1.1066517326274501</v>
      </c>
      <c r="BB24" s="156">
        <v>-7.4808439563213698</v>
      </c>
      <c r="BC24" s="157">
        <v>-4.5315730143590498</v>
      </c>
      <c r="BD24" s="149"/>
      <c r="BE24" s="158">
        <v>-2.0831969726090702</v>
      </c>
      <c r="BF24" s="67"/>
      <c r="BG24" s="68"/>
      <c r="BH24" s="68"/>
      <c r="BI24" s="68"/>
      <c r="BJ24" s="68"/>
      <c r="BK24" s="68"/>
      <c r="BL24" s="68"/>
      <c r="BM24" s="68"/>
      <c r="BN24" s="68"/>
      <c r="BO24" s="68"/>
      <c r="BP24" s="68"/>
      <c r="BQ24" s="68"/>
      <c r="BR24" s="68"/>
    </row>
    <row r="25" spans="1:70" x14ac:dyDescent="0.2">
      <c r="A25" s="35" t="s">
        <v>44</v>
      </c>
      <c r="B25" s="3" t="str">
        <f t="shared" si="0"/>
        <v>Richmond West/Midlothian, VA</v>
      </c>
      <c r="C25" s="3"/>
      <c r="D25" s="24" t="s">
        <v>16</v>
      </c>
      <c r="E25" s="27" t="s">
        <v>17</v>
      </c>
      <c r="F25" s="3"/>
      <c r="G25" s="173">
        <v>34.142509481776699</v>
      </c>
      <c r="H25" s="168">
        <v>45.800708712983997</v>
      </c>
      <c r="I25" s="168">
        <v>48.816170871298397</v>
      </c>
      <c r="J25" s="168">
        <v>49.472376964692401</v>
      </c>
      <c r="K25" s="168">
        <v>50.3116661446469</v>
      </c>
      <c r="L25" s="174">
        <v>45.708686435079699</v>
      </c>
      <c r="M25" s="168"/>
      <c r="N25" s="175">
        <v>70.158098149202701</v>
      </c>
      <c r="O25" s="176">
        <v>66.270621440774406</v>
      </c>
      <c r="P25" s="177">
        <v>68.214359794988596</v>
      </c>
      <c r="Q25" s="168"/>
      <c r="R25" s="178">
        <v>52.138878823625099</v>
      </c>
      <c r="S25" s="67"/>
      <c r="T25" s="30">
        <v>2.1672809480261899</v>
      </c>
      <c r="U25" s="149">
        <v>2.1394250614491601</v>
      </c>
      <c r="V25" s="149">
        <v>-4.6368747093704803</v>
      </c>
      <c r="W25" s="149">
        <v>2.8869357165522902</v>
      </c>
      <c r="X25" s="149">
        <v>11.131427235201199</v>
      </c>
      <c r="Y25" s="154">
        <v>2.5751632470910701</v>
      </c>
      <c r="Z25" s="149"/>
      <c r="AA25" s="155">
        <v>3.0250758574926602</v>
      </c>
      <c r="AB25" s="156">
        <v>-8.0668758524396207</v>
      </c>
      <c r="AC25" s="157">
        <v>-2.6786583404603599</v>
      </c>
      <c r="AD25" s="149"/>
      <c r="AE25" s="158">
        <v>0.54617806482995501</v>
      </c>
      <c r="AF25" s="67"/>
      <c r="AG25" s="173">
        <v>36.760767703587597</v>
      </c>
      <c r="AH25" s="168">
        <v>45.351681819475999</v>
      </c>
      <c r="AI25" s="168">
        <v>50.010933378416802</v>
      </c>
      <c r="AJ25" s="168">
        <v>49.3035519860478</v>
      </c>
      <c r="AK25" s="168">
        <v>45.262710941059197</v>
      </c>
      <c r="AL25" s="174">
        <v>45.337929165717497</v>
      </c>
      <c r="AM25" s="168"/>
      <c r="AN25" s="175">
        <v>54.245982310649197</v>
      </c>
      <c r="AO25" s="176">
        <v>53.6143195899772</v>
      </c>
      <c r="AP25" s="177">
        <v>53.930150950313198</v>
      </c>
      <c r="AQ25" s="168"/>
      <c r="AR25" s="178">
        <v>47.792849675602</v>
      </c>
      <c r="AS25" s="67"/>
      <c r="AT25" s="30">
        <v>1.82483138218608</v>
      </c>
      <c r="AU25" s="149">
        <v>4.6972596410021596</v>
      </c>
      <c r="AV25" s="149">
        <v>2.8245767396750101</v>
      </c>
      <c r="AW25" s="149">
        <v>4.0555395767606699</v>
      </c>
      <c r="AX25" s="149">
        <v>7.9331681850326401</v>
      </c>
      <c r="AY25" s="154">
        <v>4.2855838595028102</v>
      </c>
      <c r="AZ25" s="149"/>
      <c r="BA25" s="155">
        <v>4.6604954929942997</v>
      </c>
      <c r="BB25" s="156">
        <v>-6.5782689395611902</v>
      </c>
      <c r="BC25" s="157">
        <v>-1.2449047497210799</v>
      </c>
      <c r="BD25" s="149"/>
      <c r="BE25" s="158">
        <v>2.4360701117362198</v>
      </c>
      <c r="BF25" s="67"/>
      <c r="BG25" s="68"/>
      <c r="BH25" s="68"/>
      <c r="BI25" s="68"/>
      <c r="BJ25" s="68"/>
      <c r="BK25" s="68"/>
      <c r="BL25" s="68"/>
      <c r="BM25" s="68"/>
      <c r="BN25" s="68"/>
      <c r="BO25" s="68"/>
      <c r="BP25" s="68"/>
      <c r="BQ25" s="68"/>
      <c r="BR25" s="68"/>
    </row>
    <row r="26" spans="1:70" x14ac:dyDescent="0.2">
      <c r="A26" s="21" t="s">
        <v>45</v>
      </c>
      <c r="B26" s="3" t="str">
        <f t="shared" si="0"/>
        <v>Petersburg/Chester, VA</v>
      </c>
      <c r="C26" s="3"/>
      <c r="D26" s="24" t="s">
        <v>16</v>
      </c>
      <c r="E26" s="27" t="s">
        <v>17</v>
      </c>
      <c r="F26" s="3"/>
      <c r="G26" s="173">
        <v>42.840453070338597</v>
      </c>
      <c r="H26" s="168">
        <v>58.225924916263402</v>
      </c>
      <c r="I26" s="168">
        <v>62.999909434313302</v>
      </c>
      <c r="J26" s="168">
        <v>62.3105184592482</v>
      </c>
      <c r="K26" s="168">
        <v>53.9103669705991</v>
      </c>
      <c r="L26" s="174">
        <v>56.057434570152502</v>
      </c>
      <c r="M26" s="168"/>
      <c r="N26" s="175">
        <v>51.380757592110101</v>
      </c>
      <c r="O26" s="176">
        <v>51.6806815965761</v>
      </c>
      <c r="P26" s="177">
        <v>51.530719594343097</v>
      </c>
      <c r="Q26" s="168"/>
      <c r="R26" s="178">
        <v>54.764087434206999</v>
      </c>
      <c r="S26" s="67"/>
      <c r="T26" s="30">
        <v>-2.9441375152657998</v>
      </c>
      <c r="U26" s="149">
        <v>-0.92018446244825902</v>
      </c>
      <c r="V26" s="149">
        <v>9.8228058781965402E-2</v>
      </c>
      <c r="W26" s="149">
        <v>-0.62762291416777205</v>
      </c>
      <c r="X26" s="149">
        <v>-3.3064651759825301</v>
      </c>
      <c r="Y26" s="154">
        <v>-1.41240591430449</v>
      </c>
      <c r="Z26" s="149"/>
      <c r="AA26" s="155">
        <v>2.3739721516701802</v>
      </c>
      <c r="AB26" s="156">
        <v>2.4277318101702101</v>
      </c>
      <c r="AC26" s="157">
        <v>2.4009231493946799</v>
      </c>
      <c r="AD26" s="149"/>
      <c r="AE26" s="158">
        <v>-0.41540656719080699</v>
      </c>
      <c r="AF26" s="67"/>
      <c r="AG26" s="173">
        <v>40.578174544101202</v>
      </c>
      <c r="AH26" s="168">
        <v>50.41756020655</v>
      </c>
      <c r="AI26" s="168">
        <v>55.794623581131297</v>
      </c>
      <c r="AJ26" s="168">
        <v>55.999390133048003</v>
      </c>
      <c r="AK26" s="168">
        <v>49.675737695385102</v>
      </c>
      <c r="AL26" s="174">
        <v>50.493097232043098</v>
      </c>
      <c r="AM26" s="168"/>
      <c r="AN26" s="175">
        <v>46.940388355973198</v>
      </c>
      <c r="AO26" s="176">
        <v>46.446876088574598</v>
      </c>
      <c r="AP26" s="177">
        <v>46.693632222273898</v>
      </c>
      <c r="AQ26" s="168"/>
      <c r="AR26" s="178">
        <v>49.407535800680499</v>
      </c>
      <c r="AS26" s="67"/>
      <c r="AT26" s="30">
        <v>-8.1630632315131493</v>
      </c>
      <c r="AU26" s="149">
        <v>-9.0480236035311101</v>
      </c>
      <c r="AV26" s="149">
        <v>-5.58115421163596</v>
      </c>
      <c r="AW26" s="149">
        <v>-5.5300696892177399</v>
      </c>
      <c r="AX26" s="149">
        <v>-4.67517288853381</v>
      </c>
      <c r="AY26" s="154">
        <v>-6.5290259375173196</v>
      </c>
      <c r="AZ26" s="149"/>
      <c r="BA26" s="155">
        <v>-2.4821434099657198</v>
      </c>
      <c r="BB26" s="156">
        <v>-7.1785842365446904</v>
      </c>
      <c r="BC26" s="157">
        <v>-4.8759005165004101</v>
      </c>
      <c r="BD26" s="149"/>
      <c r="BE26" s="158">
        <v>-6.0883379702500804</v>
      </c>
      <c r="BF26" s="67"/>
      <c r="BG26" s="68"/>
      <c r="BH26" s="68"/>
      <c r="BI26" s="68"/>
      <c r="BJ26" s="68"/>
      <c r="BK26" s="68"/>
      <c r="BL26" s="68"/>
      <c r="BM26" s="68"/>
      <c r="BN26" s="68"/>
      <c r="BO26" s="68"/>
      <c r="BP26" s="68"/>
      <c r="BQ26" s="68"/>
      <c r="BR26" s="68"/>
    </row>
    <row r="27" spans="1:70" x14ac:dyDescent="0.2">
      <c r="A27" s="21" t="s">
        <v>97</v>
      </c>
      <c r="B27" s="74" t="s">
        <v>70</v>
      </c>
      <c r="C27" s="3"/>
      <c r="D27" s="24" t="s">
        <v>16</v>
      </c>
      <c r="E27" s="27" t="s">
        <v>17</v>
      </c>
      <c r="F27" s="3"/>
      <c r="G27" s="173">
        <v>27.368417385879098</v>
      </c>
      <c r="H27" s="168">
        <v>38.156890922324997</v>
      </c>
      <c r="I27" s="168">
        <v>42.668621191639801</v>
      </c>
      <c r="J27" s="168">
        <v>40.457489861703202</v>
      </c>
      <c r="K27" s="168">
        <v>38.947638556722403</v>
      </c>
      <c r="L27" s="174">
        <v>37.519811583653897</v>
      </c>
      <c r="M27" s="168"/>
      <c r="N27" s="175">
        <v>47.150512633877497</v>
      </c>
      <c r="O27" s="176">
        <v>49.927086409483202</v>
      </c>
      <c r="P27" s="177">
        <v>48.538799521680303</v>
      </c>
      <c r="Q27" s="168"/>
      <c r="R27" s="178">
        <v>40.668093851661403</v>
      </c>
      <c r="S27" s="67"/>
      <c r="T27" s="30">
        <v>-7.1062645284134804</v>
      </c>
      <c r="U27" s="149">
        <v>-6.8767034102355904</v>
      </c>
      <c r="V27" s="149">
        <v>-0.88361484093975995</v>
      </c>
      <c r="W27" s="149">
        <v>-5.5892542997219197</v>
      </c>
      <c r="X27" s="149">
        <v>5.55061631543425</v>
      </c>
      <c r="Y27" s="154">
        <v>-2.9191371623417401</v>
      </c>
      <c r="Z27" s="149"/>
      <c r="AA27" s="155">
        <v>10.356825932926901</v>
      </c>
      <c r="AB27" s="156">
        <v>13.578020200218001</v>
      </c>
      <c r="AC27" s="157">
        <v>11.990330472047599</v>
      </c>
      <c r="AD27" s="149"/>
      <c r="AE27" s="158">
        <v>1.7003311143355899</v>
      </c>
      <c r="AF27" s="67"/>
      <c r="AG27" s="173">
        <v>34.130975096183803</v>
      </c>
      <c r="AH27" s="168">
        <v>37.656397785171997</v>
      </c>
      <c r="AI27" s="168">
        <v>40.574180617656197</v>
      </c>
      <c r="AJ27" s="168">
        <v>39.686091036705797</v>
      </c>
      <c r="AK27" s="168">
        <v>38.403263231776997</v>
      </c>
      <c r="AL27" s="174">
        <v>38.090181553499001</v>
      </c>
      <c r="AM27" s="168"/>
      <c r="AN27" s="175">
        <v>46.439529219091099</v>
      </c>
      <c r="AO27" s="176">
        <v>48.873074503483402</v>
      </c>
      <c r="AP27" s="177">
        <v>47.656301861287297</v>
      </c>
      <c r="AQ27" s="168"/>
      <c r="AR27" s="178">
        <v>40.8233587842956</v>
      </c>
      <c r="AS27" s="67"/>
      <c r="AT27" s="30">
        <v>12.030754939613001</v>
      </c>
      <c r="AU27" s="149">
        <v>-3.1639130311795598</v>
      </c>
      <c r="AV27" s="149">
        <v>0.54004517318480005</v>
      </c>
      <c r="AW27" s="149">
        <v>-4.49060919184834</v>
      </c>
      <c r="AX27" s="149">
        <v>1.0696207078856601</v>
      </c>
      <c r="AY27" s="154">
        <v>0.630560876534489</v>
      </c>
      <c r="AZ27" s="149"/>
      <c r="BA27" s="155">
        <v>10.9951299085618</v>
      </c>
      <c r="BB27" s="156">
        <v>7.2040693438665704</v>
      </c>
      <c r="BC27" s="157">
        <v>9.0183050036848798</v>
      </c>
      <c r="BD27" s="149"/>
      <c r="BE27" s="158">
        <v>3.2817382197279499</v>
      </c>
      <c r="BF27" s="67"/>
      <c r="BG27" s="68"/>
      <c r="BH27" s="68"/>
      <c r="BI27" s="68"/>
      <c r="BJ27" s="68"/>
      <c r="BK27" s="68"/>
      <c r="BL27" s="68"/>
      <c r="BM27" s="68"/>
      <c r="BN27" s="68"/>
      <c r="BO27" s="68"/>
      <c r="BP27" s="68"/>
      <c r="BQ27" s="68"/>
      <c r="BR27" s="68"/>
    </row>
    <row r="28" spans="1:70" x14ac:dyDescent="0.2">
      <c r="A28" s="21" t="s">
        <v>47</v>
      </c>
      <c r="B28" s="3" t="str">
        <f t="shared" si="0"/>
        <v>Roanoke, VA</v>
      </c>
      <c r="C28" s="3"/>
      <c r="D28" s="24" t="s">
        <v>16</v>
      </c>
      <c r="E28" s="27" t="s">
        <v>17</v>
      </c>
      <c r="F28" s="3"/>
      <c r="G28" s="173">
        <v>29.834268048736099</v>
      </c>
      <c r="H28" s="168">
        <v>48.234120749227102</v>
      </c>
      <c r="I28" s="168">
        <v>51.725751954900801</v>
      </c>
      <c r="J28" s="168">
        <v>54.117352245862797</v>
      </c>
      <c r="K28" s="168">
        <v>47.998188761592999</v>
      </c>
      <c r="L28" s="174">
        <v>46.381936352064002</v>
      </c>
      <c r="M28" s="168"/>
      <c r="N28" s="175">
        <v>51.854258956173801</v>
      </c>
      <c r="O28" s="176">
        <v>48.585396092362302</v>
      </c>
      <c r="P28" s="177">
        <v>50.200588552430503</v>
      </c>
      <c r="Q28" s="168"/>
      <c r="R28" s="178">
        <v>47.482230996271703</v>
      </c>
      <c r="S28" s="67"/>
      <c r="T28" s="30">
        <v>-9.7982983425411696</v>
      </c>
      <c r="U28" s="149">
        <v>-4.7793469180170201</v>
      </c>
      <c r="V28" s="149">
        <v>-6.3603410003445902</v>
      </c>
      <c r="W28" s="149">
        <v>3.05183937237206</v>
      </c>
      <c r="X28" s="149">
        <v>7.1861277442058604</v>
      </c>
      <c r="Y28" s="154">
        <v>-1.8267423061691599</v>
      </c>
      <c r="Z28" s="149"/>
      <c r="AA28" s="155">
        <v>10.6045457135411</v>
      </c>
      <c r="AB28" s="156">
        <v>0.21429445099727101</v>
      </c>
      <c r="AC28" s="157">
        <v>5.2819672012466299</v>
      </c>
      <c r="AD28" s="149"/>
      <c r="AE28" s="158">
        <v>0.23483984605633601</v>
      </c>
      <c r="AF28" s="67"/>
      <c r="AG28" s="173">
        <v>34.071076559374397</v>
      </c>
      <c r="AH28" s="168">
        <v>47.717881887615903</v>
      </c>
      <c r="AI28" s="168">
        <v>55.7617507728677</v>
      </c>
      <c r="AJ28" s="168">
        <v>55.656620294599001</v>
      </c>
      <c r="AK28" s="168">
        <v>47.2802950536461</v>
      </c>
      <c r="AL28" s="174">
        <v>48.097524913620603</v>
      </c>
      <c r="AM28" s="168"/>
      <c r="AN28" s="175">
        <v>49.4154950900163</v>
      </c>
      <c r="AO28" s="176">
        <v>48.246531838929798</v>
      </c>
      <c r="AP28" s="177">
        <v>48.829278154250602</v>
      </c>
      <c r="AQ28" s="168"/>
      <c r="AR28" s="178">
        <v>48.307041589066998</v>
      </c>
      <c r="AS28" s="67"/>
      <c r="AT28" s="30">
        <v>5.8325354947234</v>
      </c>
      <c r="AU28" s="149">
        <v>-3.0980312325741002</v>
      </c>
      <c r="AV28" s="149">
        <v>0.89516380845357502</v>
      </c>
      <c r="AW28" s="149">
        <v>0.40388614464476302</v>
      </c>
      <c r="AX28" s="149">
        <v>0.37816856796716602</v>
      </c>
      <c r="AY28" s="154">
        <v>0.52326017888107601</v>
      </c>
      <c r="AZ28" s="149"/>
      <c r="BA28" s="155">
        <v>-1.6226020690249601</v>
      </c>
      <c r="BB28" s="156">
        <v>-3.7469410967238299</v>
      </c>
      <c r="BC28" s="157">
        <v>-2.6871094546813299</v>
      </c>
      <c r="BD28" s="149"/>
      <c r="BE28" s="158">
        <v>-0.42765524649209402</v>
      </c>
      <c r="BF28" s="67"/>
      <c r="BG28" s="68"/>
      <c r="BH28" s="68"/>
      <c r="BI28" s="68"/>
      <c r="BJ28" s="68"/>
      <c r="BK28" s="68"/>
      <c r="BL28" s="68"/>
      <c r="BM28" s="68"/>
      <c r="BN28" s="68"/>
      <c r="BO28" s="68"/>
      <c r="BP28" s="68"/>
      <c r="BQ28" s="68"/>
      <c r="BR28" s="68"/>
    </row>
    <row r="29" spans="1:70" x14ac:dyDescent="0.2">
      <c r="A29" s="21" t="s">
        <v>48</v>
      </c>
      <c r="B29" s="3" t="str">
        <f t="shared" si="0"/>
        <v>Charlottesville, VA</v>
      </c>
      <c r="C29" s="3"/>
      <c r="D29" s="24" t="s">
        <v>16</v>
      </c>
      <c r="E29" s="27" t="s">
        <v>17</v>
      </c>
      <c r="F29" s="3"/>
      <c r="G29" s="173">
        <v>46.657199041724802</v>
      </c>
      <c r="H29" s="168">
        <v>64.619057696146896</v>
      </c>
      <c r="I29" s="168">
        <v>70.474523857057207</v>
      </c>
      <c r="J29" s="168">
        <v>75.135607905769604</v>
      </c>
      <c r="K29" s="168">
        <v>66.834463964863204</v>
      </c>
      <c r="L29" s="174">
        <v>64.744170493112307</v>
      </c>
      <c r="M29" s="168"/>
      <c r="N29" s="175">
        <v>74.772094230385306</v>
      </c>
      <c r="O29" s="176">
        <v>80.022944699540801</v>
      </c>
      <c r="P29" s="177">
        <v>77.397519464962997</v>
      </c>
      <c r="Q29" s="168"/>
      <c r="R29" s="178">
        <v>68.359413056498298</v>
      </c>
      <c r="S29" s="67"/>
      <c r="T29" s="30">
        <v>11.711514981123299</v>
      </c>
      <c r="U29" s="149">
        <v>-0.65343970299489196</v>
      </c>
      <c r="V29" s="149">
        <v>-6.0959939722407901</v>
      </c>
      <c r="W29" s="149">
        <v>-0.286969947629994</v>
      </c>
      <c r="X29" s="149">
        <v>-7.19152921848496</v>
      </c>
      <c r="Y29" s="154">
        <v>-1.67172468009876</v>
      </c>
      <c r="Z29" s="149"/>
      <c r="AA29" s="155">
        <v>7.49128713210811</v>
      </c>
      <c r="AB29" s="156">
        <v>-1.9380093264471301</v>
      </c>
      <c r="AC29" s="157">
        <v>2.4010224099676098</v>
      </c>
      <c r="AD29" s="149"/>
      <c r="AE29" s="158">
        <v>-0.39014345502847902</v>
      </c>
      <c r="AF29" s="67"/>
      <c r="AG29" s="173">
        <v>54.085646835695698</v>
      </c>
      <c r="AH29" s="168">
        <v>61.546560191654997</v>
      </c>
      <c r="AI29" s="168">
        <v>65.160010980235498</v>
      </c>
      <c r="AJ29" s="168">
        <v>69.363610001996406</v>
      </c>
      <c r="AK29" s="168">
        <v>64.134459472948606</v>
      </c>
      <c r="AL29" s="174">
        <v>62.858057496506198</v>
      </c>
      <c r="AM29" s="168"/>
      <c r="AN29" s="175">
        <v>71.424727989618603</v>
      </c>
      <c r="AO29" s="176">
        <v>89.470676282691102</v>
      </c>
      <c r="AP29" s="177">
        <v>80.447702136154902</v>
      </c>
      <c r="AQ29" s="168"/>
      <c r="AR29" s="178">
        <v>67.883670250691594</v>
      </c>
      <c r="AS29" s="67"/>
      <c r="AT29" s="30">
        <v>12.588910672913601</v>
      </c>
      <c r="AU29" s="149">
        <v>1.98616115483392</v>
      </c>
      <c r="AV29" s="149">
        <v>-5.0253766292069999</v>
      </c>
      <c r="AW29" s="149">
        <v>-2.8978830080767302</v>
      </c>
      <c r="AX29" s="149">
        <v>-1.3631448044362999</v>
      </c>
      <c r="AY29" s="154">
        <v>0.26859176160229897</v>
      </c>
      <c r="AZ29" s="149"/>
      <c r="BA29" s="155">
        <v>3.8560029491168599</v>
      </c>
      <c r="BB29" s="156">
        <v>13.824907622035701</v>
      </c>
      <c r="BC29" s="157">
        <v>9.1729490684437902</v>
      </c>
      <c r="BD29" s="149"/>
      <c r="BE29" s="158">
        <v>3.1162976435001601</v>
      </c>
      <c r="BF29" s="67"/>
      <c r="BG29" s="68"/>
      <c r="BH29" s="68"/>
      <c r="BI29" s="68"/>
      <c r="BJ29" s="68"/>
      <c r="BK29" s="68"/>
      <c r="BL29" s="68"/>
      <c r="BM29" s="68"/>
      <c r="BN29" s="68"/>
      <c r="BO29" s="68"/>
      <c r="BP29" s="68"/>
      <c r="BQ29" s="68"/>
      <c r="BR29" s="68"/>
    </row>
    <row r="30" spans="1:70" x14ac:dyDescent="0.2">
      <c r="A30" s="21" t="s">
        <v>49</v>
      </c>
      <c r="B30" t="s">
        <v>72</v>
      </c>
      <c r="C30" s="3"/>
      <c r="D30" s="24" t="s">
        <v>16</v>
      </c>
      <c r="E30" s="27" t="s">
        <v>17</v>
      </c>
      <c r="F30" s="3"/>
      <c r="G30" s="173">
        <v>45.0733613206204</v>
      </c>
      <c r="H30" s="168">
        <v>62.7208666571794</v>
      </c>
      <c r="I30" s="168">
        <v>67.709368151415902</v>
      </c>
      <c r="J30" s="168">
        <v>64.764982211469999</v>
      </c>
      <c r="K30" s="168">
        <v>54.665725060481002</v>
      </c>
      <c r="L30" s="174">
        <v>58.986860680233299</v>
      </c>
      <c r="M30" s="168"/>
      <c r="N30" s="175">
        <v>58.064407286181797</v>
      </c>
      <c r="O30" s="176">
        <v>60.464013092358002</v>
      </c>
      <c r="P30" s="177">
        <v>59.264210189269903</v>
      </c>
      <c r="Q30" s="168"/>
      <c r="R30" s="178">
        <v>59.066103397100903</v>
      </c>
      <c r="S30" s="67"/>
      <c r="T30" s="30">
        <v>77.576228896024901</v>
      </c>
      <c r="U30" s="149">
        <v>50.817424506388001</v>
      </c>
      <c r="V30" s="149">
        <v>34.911587924802703</v>
      </c>
      <c r="W30" s="149">
        <v>28.691447881046901</v>
      </c>
      <c r="X30" s="149">
        <v>21.244110936340999</v>
      </c>
      <c r="Y30" s="154">
        <v>38.746577201915301</v>
      </c>
      <c r="Z30" s="149"/>
      <c r="AA30" s="155">
        <v>18.521759226662599</v>
      </c>
      <c r="AB30" s="156">
        <v>45.536020322152403</v>
      </c>
      <c r="AC30" s="157">
        <v>30.918202704969001</v>
      </c>
      <c r="AD30" s="149"/>
      <c r="AE30" s="158">
        <v>36.408496774758802</v>
      </c>
      <c r="AF30" s="67"/>
      <c r="AG30" s="173">
        <v>40.000790878041798</v>
      </c>
      <c r="AH30" s="168">
        <v>53.643952255585504</v>
      </c>
      <c r="AI30" s="168">
        <v>61.6848729898961</v>
      </c>
      <c r="AJ30" s="168">
        <v>60.648016578909903</v>
      </c>
      <c r="AK30" s="168">
        <v>53.039419382382199</v>
      </c>
      <c r="AL30" s="174">
        <v>53.803410416963104</v>
      </c>
      <c r="AM30" s="168"/>
      <c r="AN30" s="175">
        <v>57.0781820122385</v>
      </c>
      <c r="AO30" s="176">
        <v>55.8994467767183</v>
      </c>
      <c r="AP30" s="177">
        <v>56.488814394478403</v>
      </c>
      <c r="AQ30" s="168"/>
      <c r="AR30" s="178">
        <v>54.5706686962532</v>
      </c>
      <c r="AS30" s="67"/>
      <c r="AT30" s="30">
        <v>52.870765609556202</v>
      </c>
      <c r="AU30" s="149">
        <v>32.678524517705497</v>
      </c>
      <c r="AV30" s="149">
        <v>35.3801298615438</v>
      </c>
      <c r="AW30" s="149">
        <v>32.889229669311597</v>
      </c>
      <c r="AX30" s="149">
        <v>36.7041059168508</v>
      </c>
      <c r="AY30" s="154">
        <v>36.835495701042298</v>
      </c>
      <c r="AZ30" s="149"/>
      <c r="BA30" s="155">
        <v>35.342241528876798</v>
      </c>
      <c r="BB30" s="156">
        <v>41.923566806021199</v>
      </c>
      <c r="BC30" s="157">
        <v>38.520490491113897</v>
      </c>
      <c r="BD30" s="149"/>
      <c r="BE30" s="158">
        <v>37.329590807107699</v>
      </c>
      <c r="BF30" s="67"/>
      <c r="BG30" s="68"/>
      <c r="BH30" s="68"/>
      <c r="BI30" s="68"/>
      <c r="BJ30" s="68"/>
      <c r="BK30" s="68"/>
      <c r="BL30" s="68"/>
      <c r="BM30" s="68"/>
      <c r="BN30" s="68"/>
      <c r="BO30" s="68"/>
      <c r="BP30" s="68"/>
      <c r="BQ30" s="68"/>
      <c r="BR30" s="68"/>
    </row>
    <row r="31" spans="1:70" x14ac:dyDescent="0.2">
      <c r="A31" s="21" t="s">
        <v>50</v>
      </c>
      <c r="B31" s="3" t="str">
        <f t="shared" si="0"/>
        <v>Staunton &amp; Harrisonburg, VA</v>
      </c>
      <c r="C31" s="3"/>
      <c r="D31" s="24" t="s">
        <v>16</v>
      </c>
      <c r="E31" s="27" t="s">
        <v>17</v>
      </c>
      <c r="F31" s="3"/>
      <c r="G31" s="173">
        <v>29.565445580060899</v>
      </c>
      <c r="H31" s="168">
        <v>38.529618074233397</v>
      </c>
      <c r="I31" s="168">
        <v>38.681567150797903</v>
      </c>
      <c r="J31" s="168">
        <v>36.867742513896303</v>
      </c>
      <c r="K31" s="168">
        <v>39.311488255334403</v>
      </c>
      <c r="L31" s="174">
        <v>36.5911723148646</v>
      </c>
      <c r="M31" s="168"/>
      <c r="N31" s="175">
        <v>49.9675793437331</v>
      </c>
      <c r="O31" s="176">
        <v>55.779555316478302</v>
      </c>
      <c r="P31" s="177">
        <v>52.873567330105701</v>
      </c>
      <c r="Q31" s="168"/>
      <c r="R31" s="178">
        <v>41.243285176362001</v>
      </c>
      <c r="S31" s="67"/>
      <c r="T31" s="30">
        <v>15.1956562154024</v>
      </c>
      <c r="U31" s="149">
        <v>16.7160443936401</v>
      </c>
      <c r="V31" s="149">
        <v>1.6339434813249401</v>
      </c>
      <c r="W31" s="149">
        <v>4.3746784350811998</v>
      </c>
      <c r="X31" s="149">
        <v>9.0091947002533495</v>
      </c>
      <c r="Y31" s="154">
        <v>8.8235531080901008</v>
      </c>
      <c r="Z31" s="149"/>
      <c r="AA31" s="155">
        <v>12.2855183827619</v>
      </c>
      <c r="AB31" s="156">
        <v>8.8658038426373</v>
      </c>
      <c r="AC31" s="157">
        <v>10.4553478517789</v>
      </c>
      <c r="AD31" s="149"/>
      <c r="AE31" s="158">
        <v>9.4156263723122695</v>
      </c>
      <c r="AF31" s="67"/>
      <c r="AG31" s="173">
        <v>36.044971759010203</v>
      </c>
      <c r="AH31" s="168">
        <v>36.956045813161097</v>
      </c>
      <c r="AI31" s="168">
        <v>37.192045902815103</v>
      </c>
      <c r="AJ31" s="168">
        <v>37.555046620046603</v>
      </c>
      <c r="AK31" s="168">
        <v>36.666536668459699</v>
      </c>
      <c r="AL31" s="174">
        <v>36.882929352698497</v>
      </c>
      <c r="AM31" s="168"/>
      <c r="AN31" s="175">
        <v>49.474034427111299</v>
      </c>
      <c r="AO31" s="176">
        <v>55.887409449524803</v>
      </c>
      <c r="AP31" s="177">
        <v>52.680721938318001</v>
      </c>
      <c r="AQ31" s="168"/>
      <c r="AR31" s="178">
        <v>41.396584377161297</v>
      </c>
      <c r="AS31" s="67"/>
      <c r="AT31" s="30">
        <v>26.111933280393199</v>
      </c>
      <c r="AU31" s="149">
        <v>10.779716348576301</v>
      </c>
      <c r="AV31" s="149">
        <v>6.7813917711069696</v>
      </c>
      <c r="AW31" s="149">
        <v>5.2610876962048101</v>
      </c>
      <c r="AX31" s="149">
        <v>6.4876081007688402</v>
      </c>
      <c r="AY31" s="154">
        <v>10.5057324904441</v>
      </c>
      <c r="AZ31" s="149"/>
      <c r="BA31" s="155">
        <v>8.7869284273396993</v>
      </c>
      <c r="BB31" s="156">
        <v>2.6478287473501001</v>
      </c>
      <c r="BC31" s="157">
        <v>5.4418955701225702</v>
      </c>
      <c r="BD31" s="149"/>
      <c r="BE31" s="158">
        <v>8.6092343435878806</v>
      </c>
      <c r="BF31" s="67"/>
      <c r="BG31" s="68"/>
      <c r="BH31" s="68"/>
      <c r="BI31" s="68"/>
      <c r="BJ31" s="68"/>
      <c r="BK31" s="68"/>
      <c r="BL31" s="68"/>
      <c r="BM31" s="68"/>
      <c r="BN31" s="68"/>
      <c r="BO31" s="68"/>
      <c r="BP31" s="68"/>
      <c r="BQ31" s="68"/>
      <c r="BR31" s="68"/>
    </row>
    <row r="32" spans="1:70" x14ac:dyDescent="0.2">
      <c r="A32" s="21" t="s">
        <v>51</v>
      </c>
      <c r="B32" s="3" t="str">
        <f t="shared" si="0"/>
        <v>Blacksburg &amp; Wytheville, VA</v>
      </c>
      <c r="C32" s="3"/>
      <c r="D32" s="24" t="s">
        <v>16</v>
      </c>
      <c r="E32" s="27" t="s">
        <v>17</v>
      </c>
      <c r="F32" s="3"/>
      <c r="G32" s="173">
        <v>22.080508274231601</v>
      </c>
      <c r="H32" s="168">
        <v>32.592966903073197</v>
      </c>
      <c r="I32" s="168">
        <v>38.267062647754102</v>
      </c>
      <c r="J32" s="168">
        <v>41.312720646178001</v>
      </c>
      <c r="K32" s="168">
        <v>35.736713947990502</v>
      </c>
      <c r="L32" s="174">
        <v>33.997994483845503</v>
      </c>
      <c r="M32" s="168"/>
      <c r="N32" s="175">
        <v>41.340996847911697</v>
      </c>
      <c r="O32" s="176">
        <v>34.961520882584701</v>
      </c>
      <c r="P32" s="177">
        <v>38.151258865248202</v>
      </c>
      <c r="Q32" s="168"/>
      <c r="R32" s="178">
        <v>35.184641449960502</v>
      </c>
      <c r="S32" s="67"/>
      <c r="T32" s="30">
        <v>-20.759250351910399</v>
      </c>
      <c r="U32" s="149">
        <v>-22.0031936234979</v>
      </c>
      <c r="V32" s="149">
        <v>-9.3039624861870696</v>
      </c>
      <c r="W32" s="149">
        <v>-16.8879684733005</v>
      </c>
      <c r="X32" s="149">
        <v>-26.938478439582799</v>
      </c>
      <c r="Y32" s="154">
        <v>-19.231530341456899</v>
      </c>
      <c r="Z32" s="149"/>
      <c r="AA32" s="155">
        <v>-19.487349991489001</v>
      </c>
      <c r="AB32" s="156">
        <v>-12.9650947103968</v>
      </c>
      <c r="AC32" s="157">
        <v>-16.624529766116702</v>
      </c>
      <c r="AD32" s="149"/>
      <c r="AE32" s="158">
        <v>-18.441470630403501</v>
      </c>
      <c r="AF32" s="67"/>
      <c r="AG32" s="173">
        <v>28.6611007683215</v>
      </c>
      <c r="AH32" s="168">
        <v>33.305844168636703</v>
      </c>
      <c r="AI32" s="168">
        <v>37.686275118203298</v>
      </c>
      <c r="AJ32" s="168">
        <v>39.155272852639797</v>
      </c>
      <c r="AK32" s="168">
        <v>36.539538022064598</v>
      </c>
      <c r="AL32" s="174">
        <v>35.0696061859732</v>
      </c>
      <c r="AM32" s="168"/>
      <c r="AN32" s="175">
        <v>46.5730949566587</v>
      </c>
      <c r="AO32" s="176">
        <v>42.997140464932997</v>
      </c>
      <c r="AP32" s="177">
        <v>44.785117710795902</v>
      </c>
      <c r="AQ32" s="168"/>
      <c r="AR32" s="178">
        <v>37.845466621636803</v>
      </c>
      <c r="AS32" s="67"/>
      <c r="AT32" s="30">
        <v>5.3225875548233903</v>
      </c>
      <c r="AU32" s="149">
        <v>-3.9817083420594499</v>
      </c>
      <c r="AV32" s="149">
        <v>6.0243967353893799</v>
      </c>
      <c r="AW32" s="149">
        <v>-1.3564972317275299</v>
      </c>
      <c r="AX32" s="149">
        <v>-7.6372239950071199</v>
      </c>
      <c r="AY32" s="154">
        <v>-0.76465962535689103</v>
      </c>
      <c r="AZ32" s="149"/>
      <c r="BA32" s="155">
        <v>-1.36847649539022</v>
      </c>
      <c r="BB32" s="156">
        <v>-5.5703357093078898</v>
      </c>
      <c r="BC32" s="157">
        <v>-3.4312219801652599</v>
      </c>
      <c r="BD32" s="149"/>
      <c r="BE32" s="158">
        <v>-1.68256384009251</v>
      </c>
      <c r="BF32" s="67"/>
      <c r="BG32" s="68"/>
      <c r="BH32" s="68"/>
      <c r="BI32" s="68"/>
      <c r="BJ32" s="68"/>
      <c r="BK32" s="68"/>
      <c r="BL32" s="68"/>
      <c r="BM32" s="68"/>
      <c r="BN32" s="68"/>
      <c r="BO32" s="68"/>
      <c r="BP32" s="68"/>
      <c r="BQ32" s="68"/>
      <c r="BR32" s="68"/>
    </row>
    <row r="33" spans="1:70" x14ac:dyDescent="0.2">
      <c r="A33" s="21" t="s">
        <v>52</v>
      </c>
      <c r="B33" s="3" t="str">
        <f t="shared" si="0"/>
        <v>Lynchburg, VA</v>
      </c>
      <c r="C33" s="3"/>
      <c r="D33" s="24" t="s">
        <v>16</v>
      </c>
      <c r="E33" s="27" t="s">
        <v>17</v>
      </c>
      <c r="F33" s="3"/>
      <c r="G33" s="173">
        <v>28.119408442330499</v>
      </c>
      <c r="H33" s="168">
        <v>47.227285969084399</v>
      </c>
      <c r="I33" s="168">
        <v>51.778263971462501</v>
      </c>
      <c r="J33" s="168">
        <v>52.611429845422101</v>
      </c>
      <c r="K33" s="168">
        <v>44.286135552913102</v>
      </c>
      <c r="L33" s="174">
        <v>44.804504756242501</v>
      </c>
      <c r="M33" s="168"/>
      <c r="N33" s="175">
        <v>46.661087990487502</v>
      </c>
      <c r="O33" s="176">
        <v>44.566321907600503</v>
      </c>
      <c r="P33" s="177">
        <v>45.615107902961697</v>
      </c>
      <c r="Q33" s="168"/>
      <c r="R33" s="178">
        <v>45.035884277157002</v>
      </c>
      <c r="S33" s="67"/>
      <c r="T33" s="30">
        <v>-9.5555201176495306</v>
      </c>
      <c r="U33" s="149">
        <v>-8.9573041650725695</v>
      </c>
      <c r="V33" s="149">
        <v>-12.853462443430301</v>
      </c>
      <c r="W33" s="149">
        <v>-10.219798614108599</v>
      </c>
      <c r="X33" s="149">
        <v>-13.623953392120599</v>
      </c>
      <c r="Y33" s="154">
        <v>-11.190547476045699</v>
      </c>
      <c r="Z33" s="149"/>
      <c r="AA33" s="155">
        <v>-26.343112534372899</v>
      </c>
      <c r="AB33" s="156">
        <v>-15.3420580186132</v>
      </c>
      <c r="AC33" s="157">
        <v>-21.347882557167001</v>
      </c>
      <c r="AD33" s="149"/>
      <c r="AE33" s="158">
        <v>-14.390406763715401</v>
      </c>
      <c r="AF33" s="67"/>
      <c r="AG33" s="173">
        <v>31.637352110582601</v>
      </c>
      <c r="AH33" s="168">
        <v>50.276663198573097</v>
      </c>
      <c r="AI33" s="168">
        <v>58.307127675386397</v>
      </c>
      <c r="AJ33" s="168">
        <v>56.485579667063</v>
      </c>
      <c r="AK33" s="168">
        <v>47.1454994054696</v>
      </c>
      <c r="AL33" s="174">
        <v>48.7704444114149</v>
      </c>
      <c r="AM33" s="168"/>
      <c r="AN33" s="175">
        <v>55.926577734839398</v>
      </c>
      <c r="AO33" s="176">
        <v>48.594715549936701</v>
      </c>
      <c r="AP33" s="177">
        <v>52.261873025313101</v>
      </c>
      <c r="AQ33" s="168"/>
      <c r="AR33" s="178">
        <v>49.767757132391097</v>
      </c>
      <c r="AS33" s="67"/>
      <c r="AT33" s="30">
        <v>0.84629255506571199</v>
      </c>
      <c r="AU33" s="149">
        <v>5.5873740504613902</v>
      </c>
      <c r="AV33" s="149">
        <v>6.1457669477869699</v>
      </c>
      <c r="AW33" s="149">
        <v>-0.38850177831569899</v>
      </c>
      <c r="AX33" s="149">
        <v>-1.9820627191761999</v>
      </c>
      <c r="AY33" s="154">
        <v>2.14820560456389</v>
      </c>
      <c r="AZ33" s="149"/>
      <c r="BA33" s="155">
        <v>-5.1544183612299701</v>
      </c>
      <c r="BB33" s="156">
        <v>-10.9640089855473</v>
      </c>
      <c r="BC33" s="157">
        <v>-7.9448165554264101</v>
      </c>
      <c r="BD33" s="149"/>
      <c r="BE33" s="158">
        <v>-1.1054922607719599</v>
      </c>
      <c r="BF33" s="67"/>
      <c r="BG33" s="68"/>
      <c r="BH33" s="68"/>
      <c r="BI33" s="68"/>
      <c r="BJ33" s="68"/>
      <c r="BK33" s="68"/>
      <c r="BL33" s="68"/>
      <c r="BM33" s="68"/>
      <c r="BN33" s="68"/>
      <c r="BO33" s="68"/>
      <c r="BP33" s="68"/>
      <c r="BQ33" s="68"/>
      <c r="BR33" s="68"/>
    </row>
    <row r="34" spans="1:70" x14ac:dyDescent="0.2">
      <c r="A34" s="21" t="s">
        <v>77</v>
      </c>
      <c r="B34" s="3" t="str">
        <f t="shared" si="0"/>
        <v>Central Virginia</v>
      </c>
      <c r="C34" s="3"/>
      <c r="D34" s="24" t="s">
        <v>16</v>
      </c>
      <c r="E34" s="27" t="s">
        <v>17</v>
      </c>
      <c r="F34" s="3"/>
      <c r="G34" s="173">
        <v>41.608372206469703</v>
      </c>
      <c r="H34" s="168">
        <v>67.210656117564497</v>
      </c>
      <c r="I34" s="168">
        <v>73.862642763498798</v>
      </c>
      <c r="J34" s="168">
        <v>73.356561785420197</v>
      </c>
      <c r="K34" s="168">
        <v>58.812900088417301</v>
      </c>
      <c r="L34" s="174">
        <v>62.970226592274102</v>
      </c>
      <c r="M34" s="168"/>
      <c r="N34" s="175">
        <v>65.719484130613694</v>
      </c>
      <c r="O34" s="176">
        <v>68.193431838975201</v>
      </c>
      <c r="P34" s="177">
        <v>66.956288249554007</v>
      </c>
      <c r="Q34" s="168"/>
      <c r="R34" s="178">
        <v>64.108989737960798</v>
      </c>
      <c r="S34" s="67"/>
      <c r="T34" s="30">
        <v>4.60756768352738</v>
      </c>
      <c r="U34" s="149">
        <v>11.5593408444026</v>
      </c>
      <c r="V34" s="149">
        <v>6.73777029304709</v>
      </c>
      <c r="W34" s="149">
        <v>6.5432970426060599</v>
      </c>
      <c r="X34" s="149">
        <v>2.33187153091614</v>
      </c>
      <c r="Y34" s="154">
        <v>6.5318603280515903</v>
      </c>
      <c r="Z34" s="149"/>
      <c r="AA34" s="155">
        <v>-4.7175247500468496</v>
      </c>
      <c r="AB34" s="156">
        <v>-6.5419313463669999</v>
      </c>
      <c r="AC34" s="157">
        <v>-5.65563250185828</v>
      </c>
      <c r="AD34" s="149"/>
      <c r="AE34" s="158">
        <v>2.5775151419031301</v>
      </c>
      <c r="AF34" s="67"/>
      <c r="AG34" s="173">
        <v>45.724512942467697</v>
      </c>
      <c r="AH34" s="168">
        <v>58.1949365072105</v>
      </c>
      <c r="AI34" s="168">
        <v>67.5047358913381</v>
      </c>
      <c r="AJ34" s="168">
        <v>65.815966264215305</v>
      </c>
      <c r="AK34" s="168">
        <v>54.6168278758498</v>
      </c>
      <c r="AL34" s="174">
        <v>58.371395896216299</v>
      </c>
      <c r="AM34" s="168"/>
      <c r="AN34" s="175">
        <v>61.945530122869499</v>
      </c>
      <c r="AO34" s="176">
        <v>64.941966048465105</v>
      </c>
      <c r="AP34" s="177">
        <v>63.443696695288899</v>
      </c>
      <c r="AQ34" s="168"/>
      <c r="AR34" s="178">
        <v>59.820589189677698</v>
      </c>
      <c r="AS34" s="67"/>
      <c r="AT34" s="30">
        <v>2.1078139554842399</v>
      </c>
      <c r="AU34" s="149">
        <v>0.30998497261360802</v>
      </c>
      <c r="AV34" s="149">
        <v>0.46838415448506099</v>
      </c>
      <c r="AW34" s="149">
        <v>-1.9322602685888199</v>
      </c>
      <c r="AX34" s="149">
        <v>-1.61797531519064</v>
      </c>
      <c r="AY34" s="154">
        <v>-0.25855782597118199</v>
      </c>
      <c r="AZ34" s="149"/>
      <c r="BA34" s="155">
        <v>1.94746473211504</v>
      </c>
      <c r="BB34" s="156">
        <v>-3.2855280336369499</v>
      </c>
      <c r="BC34" s="157">
        <v>-0.79974069694376004</v>
      </c>
      <c r="BD34" s="149"/>
      <c r="BE34" s="158">
        <v>-0.42322799566082903</v>
      </c>
      <c r="BF34" s="67"/>
      <c r="BG34" s="68"/>
      <c r="BH34" s="68"/>
      <c r="BI34" s="68"/>
      <c r="BJ34" s="68"/>
      <c r="BK34" s="68"/>
      <c r="BL34" s="68"/>
      <c r="BM34" s="68"/>
      <c r="BN34" s="68"/>
      <c r="BO34" s="68"/>
      <c r="BP34" s="68"/>
      <c r="BQ34" s="68"/>
      <c r="BR34" s="68"/>
    </row>
    <row r="35" spans="1:70" x14ac:dyDescent="0.2">
      <c r="A35" s="21" t="s">
        <v>78</v>
      </c>
      <c r="B35" s="3" t="str">
        <f t="shared" si="0"/>
        <v>Chesapeake Bay</v>
      </c>
      <c r="C35" s="3"/>
      <c r="D35" s="24" t="s">
        <v>16</v>
      </c>
      <c r="E35" s="27" t="s">
        <v>17</v>
      </c>
      <c r="F35" s="3"/>
      <c r="G35" s="173">
        <v>37.9054026583268</v>
      </c>
      <c r="H35" s="168">
        <v>55.8129554339327</v>
      </c>
      <c r="I35" s="168">
        <v>62.999382329945199</v>
      </c>
      <c r="J35" s="168">
        <v>62.222017200938197</v>
      </c>
      <c r="K35" s="168">
        <v>51.9551759186864</v>
      </c>
      <c r="L35" s="174">
        <v>54.178986708365898</v>
      </c>
      <c r="M35" s="168"/>
      <c r="N35" s="175">
        <v>51.3132994526974</v>
      </c>
      <c r="O35" s="176">
        <v>51.416770914777103</v>
      </c>
      <c r="P35" s="177">
        <v>51.365035183737199</v>
      </c>
      <c r="Q35" s="168"/>
      <c r="R35" s="178">
        <v>53.375000558472003</v>
      </c>
      <c r="S35" s="67"/>
      <c r="T35" s="30">
        <v>-6.5045662928212797</v>
      </c>
      <c r="U35" s="149">
        <v>0.434309264101227</v>
      </c>
      <c r="V35" s="149">
        <v>11.871548538610799</v>
      </c>
      <c r="W35" s="149">
        <v>11.868084939493899</v>
      </c>
      <c r="X35" s="149">
        <v>8.6123050535022507</v>
      </c>
      <c r="Y35" s="154">
        <v>5.8661054690036298</v>
      </c>
      <c r="Z35" s="149"/>
      <c r="AA35" s="155">
        <v>6.4882854255623599</v>
      </c>
      <c r="AB35" s="156">
        <v>6.6865356574352797</v>
      </c>
      <c r="AC35" s="157">
        <v>6.5874181967328003</v>
      </c>
      <c r="AD35" s="149"/>
      <c r="AE35" s="158">
        <v>6.0634590870429799</v>
      </c>
      <c r="AF35" s="67"/>
      <c r="AG35" s="173">
        <v>37.219356919468296</v>
      </c>
      <c r="AH35" s="168">
        <v>48.549712666145403</v>
      </c>
      <c r="AI35" s="168">
        <v>54.038706020328299</v>
      </c>
      <c r="AJ35" s="168">
        <v>53.116274433150799</v>
      </c>
      <c r="AK35" s="168">
        <v>47.379321735730997</v>
      </c>
      <c r="AL35" s="174">
        <v>48.060674354964803</v>
      </c>
      <c r="AM35" s="168"/>
      <c r="AN35" s="175">
        <v>47.501446442533201</v>
      </c>
      <c r="AO35" s="176">
        <v>47.765494526974102</v>
      </c>
      <c r="AP35" s="177">
        <v>47.633470484753701</v>
      </c>
      <c r="AQ35" s="168"/>
      <c r="AR35" s="178">
        <v>47.938616106333001</v>
      </c>
      <c r="AS35" s="67"/>
      <c r="AT35" s="30">
        <v>3.5134818952467399</v>
      </c>
      <c r="AU35" s="149">
        <v>-0.46000417507971098</v>
      </c>
      <c r="AV35" s="149">
        <v>2.9538175101616999</v>
      </c>
      <c r="AW35" s="149">
        <v>-4.3766488643623704</v>
      </c>
      <c r="AX35" s="149">
        <v>-2.3671177572237601</v>
      </c>
      <c r="AY35" s="154">
        <v>-0.410484972481717</v>
      </c>
      <c r="AZ35" s="149"/>
      <c r="BA35" s="155">
        <v>4.0135350012799504</v>
      </c>
      <c r="BB35" s="156">
        <v>0.43883990900637798</v>
      </c>
      <c r="BC35" s="157">
        <v>2.1899848605929502</v>
      </c>
      <c r="BD35" s="149"/>
      <c r="BE35" s="158">
        <v>0.314225769046659</v>
      </c>
      <c r="BF35" s="67"/>
      <c r="BG35" s="68"/>
      <c r="BH35" s="68"/>
      <c r="BI35" s="68"/>
      <c r="BJ35" s="68"/>
      <c r="BK35" s="68"/>
      <c r="BL35" s="68"/>
      <c r="BM35" s="68"/>
      <c r="BN35" s="68"/>
      <c r="BO35" s="68"/>
      <c r="BP35" s="68"/>
      <c r="BQ35" s="68"/>
      <c r="BR35" s="68"/>
    </row>
    <row r="36" spans="1:70" x14ac:dyDescent="0.2">
      <c r="A36" s="21" t="s">
        <v>79</v>
      </c>
      <c r="B36" s="3" t="str">
        <f t="shared" si="0"/>
        <v>Coastal Virginia - Eastern Shore</v>
      </c>
      <c r="C36" s="3"/>
      <c r="D36" s="24" t="s">
        <v>16</v>
      </c>
      <c r="E36" s="27" t="s">
        <v>17</v>
      </c>
      <c r="F36" s="3"/>
      <c r="G36" s="173">
        <v>24.974623415361599</v>
      </c>
      <c r="H36" s="168">
        <v>39.341290082028301</v>
      </c>
      <c r="I36" s="168">
        <v>44.708292319164798</v>
      </c>
      <c r="J36" s="168">
        <v>40.860827740492098</v>
      </c>
      <c r="K36" s="168">
        <v>32.098396718866503</v>
      </c>
      <c r="L36" s="174">
        <v>36.396686055182599</v>
      </c>
      <c r="M36" s="168"/>
      <c r="N36" s="175">
        <v>37.808844146159501</v>
      </c>
      <c r="O36" s="176">
        <v>37.777039522744197</v>
      </c>
      <c r="P36" s="177">
        <v>37.792941834451902</v>
      </c>
      <c r="Q36" s="168"/>
      <c r="R36" s="178">
        <v>36.795616277831002</v>
      </c>
      <c r="S36" s="67"/>
      <c r="T36" s="30">
        <v>-23.210547937208698</v>
      </c>
      <c r="U36" s="149">
        <v>-12.5005990063098</v>
      </c>
      <c r="V36" s="149">
        <v>-3.0990728304439701</v>
      </c>
      <c r="W36" s="149">
        <v>-8.2052393141149302</v>
      </c>
      <c r="X36" s="149">
        <v>-23.522976048192699</v>
      </c>
      <c r="Y36" s="154">
        <v>-13.385758810973799</v>
      </c>
      <c r="Z36" s="149"/>
      <c r="AA36" s="155">
        <v>-16.484106128553101</v>
      </c>
      <c r="AB36" s="156">
        <v>-14.8402505253295</v>
      </c>
      <c r="AC36" s="157">
        <v>-15.6705343686015</v>
      </c>
      <c r="AD36" s="149"/>
      <c r="AE36" s="158">
        <v>-14.0689790780759</v>
      </c>
      <c r="AF36" s="67"/>
      <c r="AG36" s="173">
        <v>27.541905294556301</v>
      </c>
      <c r="AH36" s="168">
        <v>37.192811334824697</v>
      </c>
      <c r="AI36" s="168">
        <v>41.522324757643503</v>
      </c>
      <c r="AJ36" s="168">
        <v>39.202151379567397</v>
      </c>
      <c r="AK36" s="168">
        <v>33.858049962714297</v>
      </c>
      <c r="AL36" s="174">
        <v>35.863448545861203</v>
      </c>
      <c r="AM36" s="168"/>
      <c r="AN36" s="175">
        <v>36.148074198359403</v>
      </c>
      <c r="AO36" s="176">
        <v>34.949323266219203</v>
      </c>
      <c r="AP36" s="177">
        <v>35.548698732289303</v>
      </c>
      <c r="AQ36" s="168"/>
      <c r="AR36" s="178">
        <v>35.773520027697799</v>
      </c>
      <c r="AS36" s="67"/>
      <c r="AT36" s="30">
        <v>-4.6065564524016001</v>
      </c>
      <c r="AU36" s="149">
        <v>-6.9009559089700803</v>
      </c>
      <c r="AV36" s="149">
        <v>1.83822394567613</v>
      </c>
      <c r="AW36" s="149">
        <v>-6.9506314624939503</v>
      </c>
      <c r="AX36" s="149">
        <v>-9.3356331540102406</v>
      </c>
      <c r="AY36" s="154">
        <v>-5.1579424278941497</v>
      </c>
      <c r="AZ36" s="149"/>
      <c r="BA36" s="155">
        <v>-9.1473283480885996</v>
      </c>
      <c r="BB36" s="156">
        <v>-17.4030026679306</v>
      </c>
      <c r="BC36" s="157">
        <v>-13.4021416775778</v>
      </c>
      <c r="BD36" s="149"/>
      <c r="BE36" s="158">
        <v>-7.6539933188682001</v>
      </c>
      <c r="BF36" s="67"/>
      <c r="BG36" s="68"/>
      <c r="BH36" s="68"/>
      <c r="BI36" s="68"/>
      <c r="BJ36" s="68"/>
      <c r="BK36" s="68"/>
      <c r="BL36" s="68"/>
      <c r="BM36" s="68"/>
      <c r="BN36" s="68"/>
      <c r="BO36" s="68"/>
      <c r="BP36" s="68"/>
      <c r="BQ36" s="68"/>
      <c r="BR36" s="68"/>
    </row>
    <row r="37" spans="1:70" x14ac:dyDescent="0.2">
      <c r="A37" s="21" t="s">
        <v>80</v>
      </c>
      <c r="B37" s="3" t="str">
        <f t="shared" si="0"/>
        <v>Coastal Virginia - Hampton Roads</v>
      </c>
      <c r="C37" s="3"/>
      <c r="D37" s="24" t="s">
        <v>16</v>
      </c>
      <c r="E37" s="27" t="s">
        <v>17</v>
      </c>
      <c r="F37" s="3"/>
      <c r="G37" s="173">
        <v>33.234584369312699</v>
      </c>
      <c r="H37" s="168">
        <v>42.874041473355</v>
      </c>
      <c r="I37" s="168">
        <v>46.1323904852228</v>
      </c>
      <c r="J37" s="168">
        <v>46.457361392356297</v>
      </c>
      <c r="K37" s="168">
        <v>45.079721374926301</v>
      </c>
      <c r="L37" s="174">
        <v>42.7556198190346</v>
      </c>
      <c r="M37" s="168"/>
      <c r="N37" s="175">
        <v>54.781570758465101</v>
      </c>
      <c r="O37" s="176">
        <v>58.959135137906202</v>
      </c>
      <c r="P37" s="177">
        <v>56.870326177507202</v>
      </c>
      <c r="Q37" s="168"/>
      <c r="R37" s="178">
        <v>46.788356146325299</v>
      </c>
      <c r="S37" s="67"/>
      <c r="T37" s="30">
        <v>-1.3867290555296099</v>
      </c>
      <c r="U37" s="149">
        <v>7.5984304982245598</v>
      </c>
      <c r="V37" s="149">
        <v>7.2441363848627001</v>
      </c>
      <c r="W37" s="149">
        <v>6.4040134757848497</v>
      </c>
      <c r="X37" s="149">
        <v>4.5922989760436703</v>
      </c>
      <c r="Y37" s="154">
        <v>5.1404445144661199</v>
      </c>
      <c r="Z37" s="149"/>
      <c r="AA37" s="155">
        <v>-3.4040000693500301</v>
      </c>
      <c r="AB37" s="156">
        <v>-4.9813592214659499</v>
      </c>
      <c r="AC37" s="157">
        <v>-4.2281736561190604</v>
      </c>
      <c r="AD37" s="149"/>
      <c r="AE37" s="158">
        <v>1.68591778600178</v>
      </c>
      <c r="AF37" s="67"/>
      <c r="AG37" s="173">
        <v>33.653573131191401</v>
      </c>
      <c r="AH37" s="168">
        <v>37.639881585523703</v>
      </c>
      <c r="AI37" s="168">
        <v>42.173075414752297</v>
      </c>
      <c r="AJ37" s="168">
        <v>42.585522661591497</v>
      </c>
      <c r="AK37" s="168">
        <v>42.846841346431098</v>
      </c>
      <c r="AL37" s="174">
        <v>39.779725860091297</v>
      </c>
      <c r="AM37" s="168"/>
      <c r="AN37" s="175">
        <v>54.110924790300899</v>
      </c>
      <c r="AO37" s="176">
        <v>57.425019928743502</v>
      </c>
      <c r="AP37" s="177">
        <v>55.7679670503952</v>
      </c>
      <c r="AQ37" s="168"/>
      <c r="AR37" s="178">
        <v>44.347742500970298</v>
      </c>
      <c r="AS37" s="67"/>
      <c r="AT37" s="30">
        <v>-1.32072616213465</v>
      </c>
      <c r="AU37" s="149">
        <v>-3.6139020907392201</v>
      </c>
      <c r="AV37" s="149">
        <v>-2.4768117898254198</v>
      </c>
      <c r="AW37" s="149">
        <v>-5.1324889428530902</v>
      </c>
      <c r="AX37" s="149">
        <v>-4.1570830985402596</v>
      </c>
      <c r="AY37" s="154">
        <v>-3.4444755288122599</v>
      </c>
      <c r="AZ37" s="149"/>
      <c r="BA37" s="155">
        <v>-4.0629338731351803</v>
      </c>
      <c r="BB37" s="156">
        <v>-6.4273865729055304</v>
      </c>
      <c r="BC37" s="157">
        <v>-5.2950288056363997</v>
      </c>
      <c r="BD37" s="149"/>
      <c r="BE37" s="158">
        <v>-4.1177392897915599</v>
      </c>
      <c r="BF37" s="67"/>
      <c r="BG37" s="68"/>
      <c r="BH37" s="68"/>
      <c r="BI37" s="68"/>
      <c r="BJ37" s="68"/>
      <c r="BK37" s="68"/>
      <c r="BL37" s="68"/>
      <c r="BM37" s="68"/>
      <c r="BN37" s="68"/>
      <c r="BO37" s="68"/>
      <c r="BP37" s="68"/>
      <c r="BQ37" s="68"/>
      <c r="BR37" s="68"/>
    </row>
    <row r="38" spans="1:70" x14ac:dyDescent="0.2">
      <c r="A38" s="20" t="s">
        <v>81</v>
      </c>
      <c r="B38" s="3" t="str">
        <f t="shared" si="0"/>
        <v>Northern Virginia</v>
      </c>
      <c r="C38" s="3"/>
      <c r="D38" s="24" t="s">
        <v>16</v>
      </c>
      <c r="E38" s="27" t="s">
        <v>17</v>
      </c>
      <c r="F38" s="3"/>
      <c r="G38" s="173">
        <v>55.493920811383298</v>
      </c>
      <c r="H38" s="168">
        <v>93.129142873211904</v>
      </c>
      <c r="I38" s="168">
        <v>112.14753679158601</v>
      </c>
      <c r="J38" s="168">
        <v>109.42428338426301</v>
      </c>
      <c r="K38" s="168">
        <v>80.958223505371095</v>
      </c>
      <c r="L38" s="174">
        <v>90.230621473163197</v>
      </c>
      <c r="M38" s="168"/>
      <c r="N38" s="175">
        <v>59.931724377120702</v>
      </c>
      <c r="O38" s="176">
        <v>58.257751073283202</v>
      </c>
      <c r="P38" s="177">
        <v>59.094737725202002</v>
      </c>
      <c r="Q38" s="168"/>
      <c r="R38" s="178">
        <v>81.334654688031407</v>
      </c>
      <c r="S38" s="67"/>
      <c r="T38" s="30">
        <v>3.8205251986526299</v>
      </c>
      <c r="U38" s="149">
        <v>9.7990469565989606</v>
      </c>
      <c r="V38" s="149">
        <v>13.951451166364</v>
      </c>
      <c r="W38" s="149">
        <v>17.969434975074901</v>
      </c>
      <c r="X38" s="149">
        <v>11.476900352873299</v>
      </c>
      <c r="Y38" s="154">
        <v>12.2044497146998</v>
      </c>
      <c r="Z38" s="149"/>
      <c r="AA38" s="155">
        <v>4.5880519142509497</v>
      </c>
      <c r="AB38" s="156">
        <v>-0.65298067660208603</v>
      </c>
      <c r="AC38" s="157">
        <v>1.93729421979674</v>
      </c>
      <c r="AD38" s="149"/>
      <c r="AE38" s="158">
        <v>9.8960070393571797</v>
      </c>
      <c r="AF38" s="67"/>
      <c r="AG38" s="173">
        <v>85.157105248357198</v>
      </c>
      <c r="AH38" s="168">
        <v>105.266394203278</v>
      </c>
      <c r="AI38" s="168">
        <v>98.194813790646805</v>
      </c>
      <c r="AJ38" s="168">
        <v>95.468016516530497</v>
      </c>
      <c r="AK38" s="168">
        <v>77.505827138853206</v>
      </c>
      <c r="AL38" s="174">
        <v>92.318431379533294</v>
      </c>
      <c r="AM38" s="168"/>
      <c r="AN38" s="175">
        <v>68.167245304949702</v>
      </c>
      <c r="AO38" s="176">
        <v>80.035982855509104</v>
      </c>
      <c r="AP38" s="177">
        <v>74.101614080229396</v>
      </c>
      <c r="AQ38" s="168"/>
      <c r="AR38" s="178">
        <v>87.113609012437493</v>
      </c>
      <c r="AS38" s="67"/>
      <c r="AT38" s="30">
        <v>67.171363260328903</v>
      </c>
      <c r="AU38" s="149">
        <v>31.380987891541299</v>
      </c>
      <c r="AV38" s="149">
        <v>1.93707550739676</v>
      </c>
      <c r="AW38" s="149">
        <v>1.1867997320088299</v>
      </c>
      <c r="AX38" s="149">
        <v>6.8751721610737997</v>
      </c>
      <c r="AY38" s="154">
        <v>17.077174065911599</v>
      </c>
      <c r="AZ38" s="149"/>
      <c r="BA38" s="155">
        <v>19.368954395690899</v>
      </c>
      <c r="BB38" s="156">
        <v>35.696673956370297</v>
      </c>
      <c r="BC38" s="157">
        <v>27.6646867624567</v>
      </c>
      <c r="BD38" s="149"/>
      <c r="BE38" s="158">
        <v>19.4827814151109</v>
      </c>
      <c r="BF38" s="67"/>
      <c r="BG38" s="68"/>
      <c r="BH38" s="68"/>
      <c r="BI38" s="68"/>
      <c r="BJ38" s="68"/>
      <c r="BK38" s="68"/>
      <c r="BL38" s="68"/>
      <c r="BM38" s="68"/>
      <c r="BN38" s="68"/>
      <c r="BO38" s="68"/>
      <c r="BP38" s="68"/>
      <c r="BQ38" s="68"/>
      <c r="BR38" s="68"/>
    </row>
    <row r="39" spans="1:70" x14ac:dyDescent="0.2">
      <c r="A39" s="22" t="s">
        <v>82</v>
      </c>
      <c r="B39" s="3" t="str">
        <f t="shared" si="0"/>
        <v>Shenandoah Valley</v>
      </c>
      <c r="C39" s="3"/>
      <c r="D39" s="25" t="s">
        <v>16</v>
      </c>
      <c r="E39" s="28" t="s">
        <v>17</v>
      </c>
      <c r="F39" s="3"/>
      <c r="G39" s="179">
        <v>25.9327592608218</v>
      </c>
      <c r="H39" s="180">
        <v>36.316164036790099</v>
      </c>
      <c r="I39" s="180">
        <v>37.710300396591002</v>
      </c>
      <c r="J39" s="180">
        <v>36.722087587545303</v>
      </c>
      <c r="K39" s="180">
        <v>39.7283857902286</v>
      </c>
      <c r="L39" s="181">
        <v>35.281939414395403</v>
      </c>
      <c r="M39" s="168"/>
      <c r="N39" s="182">
        <v>49.977734368407702</v>
      </c>
      <c r="O39" s="183">
        <v>51.101286811239497</v>
      </c>
      <c r="P39" s="184">
        <v>50.5395105898236</v>
      </c>
      <c r="Q39" s="168"/>
      <c r="R39" s="185">
        <v>39.641245464517702</v>
      </c>
      <c r="S39" s="67"/>
      <c r="T39" s="31">
        <v>2.8710490927763499</v>
      </c>
      <c r="U39" s="159">
        <v>3.8862775121549098</v>
      </c>
      <c r="V39" s="159">
        <v>-1.1763624822002501</v>
      </c>
      <c r="W39" s="159">
        <v>1.7830869407466901</v>
      </c>
      <c r="X39" s="159">
        <v>14.2960886335194</v>
      </c>
      <c r="Y39" s="160">
        <v>4.2833889046529503</v>
      </c>
      <c r="Z39" s="149"/>
      <c r="AA39" s="161">
        <v>17.719523284974098</v>
      </c>
      <c r="AB39" s="162">
        <v>14.042535738111599</v>
      </c>
      <c r="AC39" s="163">
        <v>15.831433966194901</v>
      </c>
      <c r="AD39" s="149"/>
      <c r="AE39" s="164">
        <v>8.2132591481654895</v>
      </c>
      <c r="AF39" s="67"/>
      <c r="AG39" s="179">
        <v>31.603394439287801</v>
      </c>
      <c r="AH39" s="180">
        <v>34.658509408488698</v>
      </c>
      <c r="AI39" s="180">
        <v>35.835844865412199</v>
      </c>
      <c r="AJ39" s="180">
        <v>35.9784832503586</v>
      </c>
      <c r="AK39" s="180">
        <v>34.563823095097398</v>
      </c>
      <c r="AL39" s="181">
        <v>34.5280110117289</v>
      </c>
      <c r="AM39" s="168"/>
      <c r="AN39" s="182">
        <v>44.373221669057401</v>
      </c>
      <c r="AO39" s="183">
        <v>46.032323643574301</v>
      </c>
      <c r="AP39" s="184">
        <v>45.202772656315901</v>
      </c>
      <c r="AQ39" s="168"/>
      <c r="AR39" s="185">
        <v>37.577942910182301</v>
      </c>
      <c r="AS39" s="67"/>
      <c r="AT39" s="31">
        <v>15.968558386794999</v>
      </c>
      <c r="AU39" s="159">
        <v>0.83893612361275005</v>
      </c>
      <c r="AV39" s="159">
        <v>1.31533953233456</v>
      </c>
      <c r="AW39" s="159">
        <v>0.16455575067271</v>
      </c>
      <c r="AX39" s="159">
        <v>4.0426626788047599</v>
      </c>
      <c r="AY39" s="160">
        <v>3.9169919288594999</v>
      </c>
      <c r="AZ39" s="149"/>
      <c r="BA39" s="161">
        <v>5.8827093589827602</v>
      </c>
      <c r="BB39" s="162">
        <v>-1.42162719034936</v>
      </c>
      <c r="BC39" s="163">
        <v>2.0331736453686799</v>
      </c>
      <c r="BD39" s="149"/>
      <c r="BE39" s="164">
        <v>3.26175083799026</v>
      </c>
      <c r="BF39" s="67"/>
      <c r="BG39" s="68"/>
      <c r="BH39" s="68"/>
      <c r="BI39" s="68"/>
      <c r="BJ39" s="68"/>
      <c r="BK39" s="68"/>
      <c r="BL39" s="68"/>
      <c r="BM39" s="68"/>
      <c r="BN39" s="68"/>
      <c r="BO39" s="68"/>
      <c r="BP39" s="68"/>
      <c r="BQ39" s="68"/>
      <c r="BR39" s="68"/>
    </row>
    <row r="40" spans="1:70" x14ac:dyDescent="0.2">
      <c r="A40" s="19" t="s">
        <v>83</v>
      </c>
      <c r="B40" s="3" t="str">
        <f t="shared" si="0"/>
        <v>Southern Virginia</v>
      </c>
      <c r="C40" s="9"/>
      <c r="D40" s="23" t="s">
        <v>16</v>
      </c>
      <c r="E40" s="26" t="s">
        <v>17</v>
      </c>
      <c r="F40" s="3"/>
      <c r="G40" s="165">
        <v>34.771263602043</v>
      </c>
      <c r="H40" s="166">
        <v>58.471745502997997</v>
      </c>
      <c r="I40" s="166">
        <v>66.242216300244195</v>
      </c>
      <c r="J40" s="166">
        <v>64.549520319786794</v>
      </c>
      <c r="K40" s="166">
        <v>52.959640239840098</v>
      </c>
      <c r="L40" s="167">
        <v>55.398877192982397</v>
      </c>
      <c r="M40" s="168"/>
      <c r="N40" s="169">
        <v>52.050524095047699</v>
      </c>
      <c r="O40" s="170">
        <v>49.291470131023701</v>
      </c>
      <c r="P40" s="171">
        <v>50.670997113035703</v>
      </c>
      <c r="Q40" s="168"/>
      <c r="R40" s="172">
        <v>54.0480543129976</v>
      </c>
      <c r="S40" s="67"/>
      <c r="T40" s="29">
        <v>-5.8994459605412999</v>
      </c>
      <c r="U40" s="147">
        <v>3.9125889156119902</v>
      </c>
      <c r="V40" s="147">
        <v>7.9501466450808396</v>
      </c>
      <c r="W40" s="147">
        <v>4.7140011410015701</v>
      </c>
      <c r="X40" s="147">
        <v>4.4993162958535002</v>
      </c>
      <c r="Y40" s="148">
        <v>3.7789482957691098</v>
      </c>
      <c r="Z40" s="149"/>
      <c r="AA40" s="150">
        <v>17.739875007893598</v>
      </c>
      <c r="AB40" s="151">
        <v>11.119834769512099</v>
      </c>
      <c r="AC40" s="152">
        <v>14.424220060111701</v>
      </c>
      <c r="AD40" s="149"/>
      <c r="AE40" s="153">
        <v>6.4312272803544399</v>
      </c>
      <c r="AF40" s="67"/>
      <c r="AG40" s="165">
        <v>37.129811236953103</v>
      </c>
      <c r="AH40" s="166">
        <v>53.992658227848104</v>
      </c>
      <c r="AI40" s="166">
        <v>61.429492005329699</v>
      </c>
      <c r="AJ40" s="166">
        <v>60.967007550521799</v>
      </c>
      <c r="AK40" s="166">
        <v>52.951870974905603</v>
      </c>
      <c r="AL40" s="167">
        <v>53.2941679991117</v>
      </c>
      <c r="AM40" s="168"/>
      <c r="AN40" s="169">
        <v>48.343243948478701</v>
      </c>
      <c r="AO40" s="170">
        <v>46.977321230290897</v>
      </c>
      <c r="AP40" s="171">
        <v>47.660282589384799</v>
      </c>
      <c r="AQ40" s="168"/>
      <c r="AR40" s="172">
        <v>51.684486453475401</v>
      </c>
      <c r="AS40" s="67"/>
      <c r="AT40" s="29">
        <v>3.9246402412017698</v>
      </c>
      <c r="AU40" s="147">
        <v>-1.13399878705348</v>
      </c>
      <c r="AV40" s="147">
        <v>2.7110485101592698</v>
      </c>
      <c r="AW40" s="147">
        <v>-0.26022483078508302</v>
      </c>
      <c r="AX40" s="147">
        <v>4.1986195953055496</v>
      </c>
      <c r="AY40" s="148">
        <v>1.6707518052457799</v>
      </c>
      <c r="AZ40" s="149"/>
      <c r="BA40" s="150">
        <v>9.7298336748405294</v>
      </c>
      <c r="BB40" s="151">
        <v>5.9431759854938297</v>
      </c>
      <c r="BC40" s="152">
        <v>7.8303923426339601</v>
      </c>
      <c r="BD40" s="149"/>
      <c r="BE40" s="153">
        <v>3.2242991362686202</v>
      </c>
      <c r="BF40" s="67"/>
    </row>
    <row r="41" spans="1:70" x14ac:dyDescent="0.2">
      <c r="A41" s="20" t="s">
        <v>84</v>
      </c>
      <c r="B41" s="3" t="str">
        <f t="shared" si="0"/>
        <v>Southwest Virginia - Blue Ridge Highlands</v>
      </c>
      <c r="C41" s="10"/>
      <c r="D41" s="24" t="s">
        <v>16</v>
      </c>
      <c r="E41" s="27" t="s">
        <v>17</v>
      </c>
      <c r="F41" s="3"/>
      <c r="G41" s="173">
        <v>31.0560029365258</v>
      </c>
      <c r="H41" s="168">
        <v>40.217716286424199</v>
      </c>
      <c r="I41" s="168">
        <v>44.464587756946003</v>
      </c>
      <c r="J41" s="168">
        <v>46.764038852496</v>
      </c>
      <c r="K41" s="168">
        <v>43.931478427829198</v>
      </c>
      <c r="L41" s="174">
        <v>41.2867648520442</v>
      </c>
      <c r="M41" s="168"/>
      <c r="N41" s="175">
        <v>53.949486107973698</v>
      </c>
      <c r="O41" s="176">
        <v>48.556021007454198</v>
      </c>
      <c r="P41" s="177">
        <v>51.252753557714001</v>
      </c>
      <c r="Q41" s="168"/>
      <c r="R41" s="178">
        <v>44.134190196521303</v>
      </c>
      <c r="S41" s="67"/>
      <c r="T41" s="30">
        <v>13.1320594563127</v>
      </c>
      <c r="U41" s="149">
        <v>0.43370232815430398</v>
      </c>
      <c r="V41" s="149">
        <v>6.0908212741999996</v>
      </c>
      <c r="W41" s="149">
        <v>0.33903025329727199</v>
      </c>
      <c r="X41" s="149">
        <v>-3.3984686152797399</v>
      </c>
      <c r="Y41" s="154">
        <v>2.45720970032662</v>
      </c>
      <c r="Z41" s="149"/>
      <c r="AA41" s="155">
        <v>5.8361266244747396</v>
      </c>
      <c r="AB41" s="156">
        <v>15.199798520653699</v>
      </c>
      <c r="AC41" s="157">
        <v>10.0742753732099</v>
      </c>
      <c r="AD41" s="149"/>
      <c r="AE41" s="158">
        <v>4.8683917379676602</v>
      </c>
      <c r="AF41" s="67"/>
      <c r="AG41" s="173">
        <v>33.800712389880204</v>
      </c>
      <c r="AH41" s="168">
        <v>37.805516433250503</v>
      </c>
      <c r="AI41" s="168">
        <v>42.587252371809299</v>
      </c>
      <c r="AJ41" s="168">
        <v>43.755849051276201</v>
      </c>
      <c r="AK41" s="168">
        <v>42.500250734131399</v>
      </c>
      <c r="AL41" s="174">
        <v>40.089916196069503</v>
      </c>
      <c r="AM41" s="168"/>
      <c r="AN41" s="175">
        <v>55.045918229049001</v>
      </c>
      <c r="AO41" s="176">
        <v>52.228468206460299</v>
      </c>
      <c r="AP41" s="177">
        <v>53.6371932177546</v>
      </c>
      <c r="AQ41" s="168"/>
      <c r="AR41" s="178">
        <v>43.960566773693799</v>
      </c>
      <c r="AS41" s="67"/>
      <c r="AT41" s="30">
        <v>26.6921650994143</v>
      </c>
      <c r="AU41" s="149">
        <v>6.43204758928138</v>
      </c>
      <c r="AV41" s="149">
        <v>14.941928722576201</v>
      </c>
      <c r="AW41" s="149">
        <v>9.6302369446016591</v>
      </c>
      <c r="AX41" s="149">
        <v>11.2824169942438</v>
      </c>
      <c r="AY41" s="154">
        <v>13.0223466307932</v>
      </c>
      <c r="AZ41" s="149"/>
      <c r="BA41" s="155">
        <v>21.2003655301233</v>
      </c>
      <c r="BB41" s="156">
        <v>16.968450362965999</v>
      </c>
      <c r="BC41" s="157">
        <v>19.102392257349202</v>
      </c>
      <c r="BD41" s="149"/>
      <c r="BE41" s="158">
        <v>15.0717243418867</v>
      </c>
      <c r="BF41" s="67"/>
    </row>
    <row r="42" spans="1:70" x14ac:dyDescent="0.2">
      <c r="A42" s="21" t="s">
        <v>85</v>
      </c>
      <c r="B42" s="3" t="str">
        <f t="shared" si="0"/>
        <v>Southwest Virginia - Heart of Appalachia</v>
      </c>
      <c r="C42" s="3"/>
      <c r="D42" s="24" t="s">
        <v>16</v>
      </c>
      <c r="E42" s="27" t="s">
        <v>17</v>
      </c>
      <c r="F42" s="3"/>
      <c r="G42" s="173">
        <v>19.850696245733701</v>
      </c>
      <c r="H42" s="168">
        <v>31.9339249146757</v>
      </c>
      <c r="I42" s="168">
        <v>37.587146757679101</v>
      </c>
      <c r="J42" s="168">
        <v>33.393692832764501</v>
      </c>
      <c r="K42" s="168">
        <v>27.157419795221799</v>
      </c>
      <c r="L42" s="174">
        <v>29.984576109214998</v>
      </c>
      <c r="M42" s="168"/>
      <c r="N42" s="175">
        <v>24.9958771331058</v>
      </c>
      <c r="O42" s="176">
        <v>27.889686006825901</v>
      </c>
      <c r="P42" s="177">
        <v>26.442781569965799</v>
      </c>
      <c r="Q42" s="168"/>
      <c r="R42" s="178">
        <v>28.9726348122866</v>
      </c>
      <c r="S42" s="67"/>
      <c r="T42" s="30">
        <v>-31.793702009900802</v>
      </c>
      <c r="U42" s="149">
        <v>-31.788650597950401</v>
      </c>
      <c r="V42" s="149">
        <v>-23.796288907126399</v>
      </c>
      <c r="W42" s="149">
        <v>-31.294765382397799</v>
      </c>
      <c r="X42" s="149">
        <v>-25.227323323786599</v>
      </c>
      <c r="Y42" s="154">
        <v>-28.665519721549298</v>
      </c>
      <c r="Z42" s="149"/>
      <c r="AA42" s="155">
        <v>-24.803910770547802</v>
      </c>
      <c r="AB42" s="156">
        <v>-9.2225365001020698</v>
      </c>
      <c r="AC42" s="157">
        <v>-17.319884896929999</v>
      </c>
      <c r="AD42" s="149"/>
      <c r="AE42" s="158">
        <v>-26.018216892195401</v>
      </c>
      <c r="AF42" s="67"/>
      <c r="AG42" s="173">
        <v>22.580660409556302</v>
      </c>
      <c r="AH42" s="168">
        <v>30.3461655290102</v>
      </c>
      <c r="AI42" s="168">
        <v>34.973003412969199</v>
      </c>
      <c r="AJ42" s="168">
        <v>33.848298634812203</v>
      </c>
      <c r="AK42" s="168">
        <v>29.424102389078399</v>
      </c>
      <c r="AL42" s="174">
        <v>30.234446075085302</v>
      </c>
      <c r="AM42" s="168"/>
      <c r="AN42" s="175">
        <v>28.936967576791801</v>
      </c>
      <c r="AO42" s="176">
        <v>25.958068259385598</v>
      </c>
      <c r="AP42" s="177">
        <v>27.4475179180887</v>
      </c>
      <c r="AQ42" s="168"/>
      <c r="AR42" s="178">
        <v>29.438180887371999</v>
      </c>
      <c r="AS42" s="67"/>
      <c r="AT42" s="30">
        <v>-18.468297016472899</v>
      </c>
      <c r="AU42" s="149">
        <v>-28.971157795812399</v>
      </c>
      <c r="AV42" s="149">
        <v>-19.459136529240102</v>
      </c>
      <c r="AW42" s="149">
        <v>-22.732921967412601</v>
      </c>
      <c r="AX42" s="149">
        <v>-18.773647575841999</v>
      </c>
      <c r="AY42" s="154">
        <v>-22.025393854106198</v>
      </c>
      <c r="AZ42" s="149"/>
      <c r="BA42" s="155">
        <v>-11.069079880775799</v>
      </c>
      <c r="BB42" s="156">
        <v>-15.6355503596687</v>
      </c>
      <c r="BC42" s="157">
        <v>-13.2884883116427</v>
      </c>
      <c r="BD42" s="149"/>
      <c r="BE42" s="158">
        <v>-19.874720249288199</v>
      </c>
      <c r="BF42" s="67"/>
    </row>
    <row r="43" spans="1:70" x14ac:dyDescent="0.2">
      <c r="A43" s="22" t="s">
        <v>86</v>
      </c>
      <c r="B43" s="3" t="str">
        <f t="shared" si="0"/>
        <v>Virginia Mountains</v>
      </c>
      <c r="C43" s="3"/>
      <c r="D43" s="25" t="s">
        <v>16</v>
      </c>
      <c r="E43" s="28" t="s">
        <v>17</v>
      </c>
      <c r="F43" s="3"/>
      <c r="G43" s="173">
        <v>30.406895172413702</v>
      </c>
      <c r="H43" s="168">
        <v>45.615228965517197</v>
      </c>
      <c r="I43" s="168">
        <v>48.530863448275802</v>
      </c>
      <c r="J43" s="168">
        <v>51.1100386206896</v>
      </c>
      <c r="K43" s="168">
        <v>47.753365517241299</v>
      </c>
      <c r="L43" s="174">
        <v>44.683278344827499</v>
      </c>
      <c r="M43" s="168"/>
      <c r="N43" s="175">
        <v>59.091233103448197</v>
      </c>
      <c r="O43" s="176">
        <v>59.074950548706099</v>
      </c>
      <c r="P43" s="177">
        <v>59.083018932403803</v>
      </c>
      <c r="Q43" s="168"/>
      <c r="R43" s="178">
        <v>48.823971423517598</v>
      </c>
      <c r="S43" s="67"/>
      <c r="T43" s="30">
        <v>-6.4396508176838703</v>
      </c>
      <c r="U43" s="149">
        <v>-3.93113439274798</v>
      </c>
      <c r="V43" s="149">
        <v>-5.4194936405759204</v>
      </c>
      <c r="W43" s="149">
        <v>3.5379121855426598</v>
      </c>
      <c r="X43" s="149">
        <v>11.170184934478501</v>
      </c>
      <c r="Y43" s="154">
        <v>-7.8035266277502596E-2</v>
      </c>
      <c r="Z43" s="149"/>
      <c r="AA43" s="155">
        <v>17.905041813054901</v>
      </c>
      <c r="AB43" s="156">
        <v>10.3024690211234</v>
      </c>
      <c r="AC43" s="157">
        <v>13.977500827761199</v>
      </c>
      <c r="AD43" s="149"/>
      <c r="AE43" s="158">
        <v>4.4002469727042897</v>
      </c>
      <c r="AF43" s="67"/>
      <c r="AG43" s="173">
        <v>38.580444137931003</v>
      </c>
      <c r="AH43" s="168">
        <v>45.897006206896499</v>
      </c>
      <c r="AI43" s="168">
        <v>52.079665517241303</v>
      </c>
      <c r="AJ43" s="168">
        <v>52.093894137931002</v>
      </c>
      <c r="AK43" s="168">
        <v>47.6670275862068</v>
      </c>
      <c r="AL43" s="174">
        <v>47.263607517241297</v>
      </c>
      <c r="AM43" s="168"/>
      <c r="AN43" s="175">
        <v>57.5489455172413</v>
      </c>
      <c r="AO43" s="176">
        <v>60.812605471834097</v>
      </c>
      <c r="AP43" s="177">
        <v>59.184452873681799</v>
      </c>
      <c r="AQ43" s="168"/>
      <c r="AR43" s="178">
        <v>50.675054619925</v>
      </c>
      <c r="AS43" s="67"/>
      <c r="AT43" s="30">
        <v>13.082898748176699</v>
      </c>
      <c r="AU43" s="149">
        <v>-1.2108815276987701</v>
      </c>
      <c r="AV43" s="149">
        <v>0.98522652253912901</v>
      </c>
      <c r="AW43" s="149">
        <v>2.5623818107985401E-2</v>
      </c>
      <c r="AX43" s="149">
        <v>2.8870465019802198</v>
      </c>
      <c r="AY43" s="154">
        <v>2.4979563823003299</v>
      </c>
      <c r="AZ43" s="149"/>
      <c r="BA43" s="155">
        <v>4.6964254961897201</v>
      </c>
      <c r="BB43" s="156">
        <v>5.1463386833007796</v>
      </c>
      <c r="BC43" s="157">
        <v>4.9336229519315102</v>
      </c>
      <c r="BD43" s="149"/>
      <c r="BE43" s="158">
        <v>3.2987174784443898</v>
      </c>
      <c r="BF43" s="67"/>
    </row>
    <row r="44" spans="1:70" x14ac:dyDescent="0.2">
      <c r="A44" s="75" t="s">
        <v>110</v>
      </c>
      <c r="B44" s="3" t="s">
        <v>116</v>
      </c>
      <c r="D44" s="25" t="s">
        <v>16</v>
      </c>
      <c r="E44" s="28" t="s">
        <v>17</v>
      </c>
      <c r="G44" s="173">
        <v>78.183476752255302</v>
      </c>
      <c r="H44" s="168">
        <v>158.09384108258101</v>
      </c>
      <c r="I44" s="168">
        <v>185.841700208188</v>
      </c>
      <c r="J44" s="168">
        <v>179.08761276890999</v>
      </c>
      <c r="K44" s="168">
        <v>149.95605829285199</v>
      </c>
      <c r="L44" s="174">
        <v>150.23253782095699</v>
      </c>
      <c r="M44" s="168"/>
      <c r="N44" s="175">
        <v>153.02791811242099</v>
      </c>
      <c r="O44" s="176">
        <v>166.505437196391</v>
      </c>
      <c r="P44" s="177">
        <v>159.76667765440601</v>
      </c>
      <c r="Q44" s="168"/>
      <c r="R44" s="178">
        <v>152.95657777337101</v>
      </c>
      <c r="S44" s="67"/>
      <c r="T44" s="30">
        <v>7.1621631485077204</v>
      </c>
      <c r="U44" s="149">
        <v>17.6983273837903</v>
      </c>
      <c r="V44" s="149">
        <v>32.910630119355503</v>
      </c>
      <c r="W44" s="149">
        <v>37.785653273960698</v>
      </c>
      <c r="X44" s="149">
        <v>23.011515142931302</v>
      </c>
      <c r="Y44" s="154">
        <v>25.4062440845472</v>
      </c>
      <c r="Z44" s="149"/>
      <c r="AA44" s="155">
        <v>-5.8733749224749197</v>
      </c>
      <c r="AB44" s="156">
        <v>-10.5097841318484</v>
      </c>
      <c r="AC44" s="157">
        <v>-8.3477279343437907</v>
      </c>
      <c r="AD44" s="149"/>
      <c r="AE44" s="158">
        <v>12.9879025790377</v>
      </c>
      <c r="AF44" s="70"/>
      <c r="AG44" s="173">
        <v>127.779298230395</v>
      </c>
      <c r="AH44" s="168">
        <v>152.216169326856</v>
      </c>
      <c r="AI44" s="168">
        <v>148.78040596807699</v>
      </c>
      <c r="AJ44" s="168">
        <v>152.46398854961799</v>
      </c>
      <c r="AK44" s="168">
        <v>132.68436242192899</v>
      </c>
      <c r="AL44" s="174">
        <v>142.784844899375</v>
      </c>
      <c r="AM44" s="168"/>
      <c r="AN44" s="175">
        <v>162.63653539208801</v>
      </c>
      <c r="AO44" s="176">
        <v>197.993802914642</v>
      </c>
      <c r="AP44" s="177">
        <v>180.31516915336499</v>
      </c>
      <c r="AQ44" s="168"/>
      <c r="AR44" s="178">
        <v>153.507794686229</v>
      </c>
      <c r="AS44" s="67"/>
      <c r="AT44" s="30">
        <v>43.316200507172297</v>
      </c>
      <c r="AU44" s="149">
        <v>31.684321220242499</v>
      </c>
      <c r="AV44" s="149">
        <v>3.6213678803654901</v>
      </c>
      <c r="AW44" s="149">
        <v>6.36113915913469</v>
      </c>
      <c r="AX44" s="149">
        <v>19.059075114052</v>
      </c>
      <c r="AY44" s="154">
        <v>18.3715906180621</v>
      </c>
      <c r="AZ44" s="149"/>
      <c r="BA44" s="155">
        <v>19.477397689843698</v>
      </c>
      <c r="BB44" s="156">
        <v>13.5225705502525</v>
      </c>
      <c r="BC44" s="157">
        <v>16.1328951242937</v>
      </c>
      <c r="BD44" s="149"/>
      <c r="BE44" s="158">
        <v>17.610703195135599</v>
      </c>
    </row>
    <row r="45" spans="1:70" x14ac:dyDescent="0.2">
      <c r="A45" s="75" t="s">
        <v>111</v>
      </c>
      <c r="B45" s="3" t="s">
        <v>117</v>
      </c>
      <c r="D45" s="25" t="s">
        <v>16</v>
      </c>
      <c r="E45" s="28" t="s">
        <v>17</v>
      </c>
      <c r="G45" s="173">
        <v>64.830962003391903</v>
      </c>
      <c r="H45" s="168">
        <v>115.319689676325</v>
      </c>
      <c r="I45" s="168">
        <v>134.077575145238</v>
      </c>
      <c r="J45" s="168">
        <v>131.29997798866901</v>
      </c>
      <c r="K45" s="168">
        <v>93.826857792371797</v>
      </c>
      <c r="L45" s="174">
        <v>107.87101252119901</v>
      </c>
      <c r="M45" s="168"/>
      <c r="N45" s="175">
        <v>86.006483599754603</v>
      </c>
      <c r="O45" s="176">
        <v>91.402289539205398</v>
      </c>
      <c r="P45" s="177">
        <v>88.704386569479993</v>
      </c>
      <c r="Q45" s="168"/>
      <c r="R45" s="178">
        <v>102.394833677851</v>
      </c>
      <c r="S45" s="67"/>
      <c r="T45" s="30">
        <v>1.4065790190034699</v>
      </c>
      <c r="U45" s="149">
        <v>10.176177615695</v>
      </c>
      <c r="V45" s="149">
        <v>8.0973567178844092</v>
      </c>
      <c r="W45" s="149">
        <v>13.4784121354422</v>
      </c>
      <c r="X45" s="149">
        <v>8.7129126962402097</v>
      </c>
      <c r="Y45" s="154">
        <v>9.0385849721843297</v>
      </c>
      <c r="Z45" s="149"/>
      <c r="AA45" s="155">
        <v>3.2737426304435799</v>
      </c>
      <c r="AB45" s="156">
        <v>1.90653503212616</v>
      </c>
      <c r="AC45" s="157">
        <v>2.5647973164921898</v>
      </c>
      <c r="AD45" s="149"/>
      <c r="AE45" s="158">
        <v>7.3612998578971203</v>
      </c>
      <c r="AF45" s="70"/>
      <c r="AG45" s="173">
        <v>90.730543066430897</v>
      </c>
      <c r="AH45" s="168">
        <v>115.278463176126</v>
      </c>
      <c r="AI45" s="168">
        <v>116.272269602713</v>
      </c>
      <c r="AJ45" s="168">
        <v>112.855611626312</v>
      </c>
      <c r="AK45" s="168">
        <v>89.419268033053001</v>
      </c>
      <c r="AL45" s="174">
        <v>104.911231100927</v>
      </c>
      <c r="AM45" s="168"/>
      <c r="AN45" s="175">
        <v>92.079791614043899</v>
      </c>
      <c r="AO45" s="176">
        <v>109.70003004005299</v>
      </c>
      <c r="AP45" s="177">
        <v>100.889910827048</v>
      </c>
      <c r="AQ45" s="168"/>
      <c r="AR45" s="178">
        <v>103.762282451247</v>
      </c>
      <c r="AS45" s="67"/>
      <c r="AT45" s="30">
        <v>46.259964589927897</v>
      </c>
      <c r="AU45" s="149">
        <v>17.874197291629901</v>
      </c>
      <c r="AV45" s="149">
        <v>-3.9551859902361102</v>
      </c>
      <c r="AW45" s="149">
        <v>-5.2057408643982699</v>
      </c>
      <c r="AX45" s="149">
        <v>0.32346317232627397</v>
      </c>
      <c r="AY45" s="154">
        <v>7.2544754591057403</v>
      </c>
      <c r="AZ45" s="149"/>
      <c r="BA45" s="155">
        <v>10.768083389982699</v>
      </c>
      <c r="BB45" s="156">
        <v>22.146333599067798</v>
      </c>
      <c r="BC45" s="157">
        <v>16.677020778836301</v>
      </c>
      <c r="BD45" s="149"/>
      <c r="BE45" s="158">
        <v>9.7159355100783493</v>
      </c>
    </row>
    <row r="46" spans="1:70" x14ac:dyDescent="0.2">
      <c r="A46" s="75" t="s">
        <v>112</v>
      </c>
      <c r="B46" s="3" t="s">
        <v>118</v>
      </c>
      <c r="D46" s="25" t="s">
        <v>16</v>
      </c>
      <c r="E46" s="28" t="s">
        <v>17</v>
      </c>
      <c r="G46" s="173">
        <v>50.6464250636595</v>
      </c>
      <c r="H46" s="168">
        <v>81.607763732266207</v>
      </c>
      <c r="I46" s="168">
        <v>98.117550321328906</v>
      </c>
      <c r="J46" s="168">
        <v>95.915414999393704</v>
      </c>
      <c r="K46" s="168">
        <v>75.225079119679805</v>
      </c>
      <c r="L46" s="174">
        <v>80.302446647265597</v>
      </c>
      <c r="M46" s="168"/>
      <c r="N46" s="175">
        <v>69.512636716381706</v>
      </c>
      <c r="O46" s="176">
        <v>69.098409979688896</v>
      </c>
      <c r="P46" s="177">
        <v>69.305526487305698</v>
      </c>
      <c r="Q46" s="168"/>
      <c r="R46" s="178">
        <v>77.160503475304694</v>
      </c>
      <c r="S46" s="67"/>
      <c r="T46" s="30">
        <v>4.2527893539609902</v>
      </c>
      <c r="U46" s="149">
        <v>11.374098321837501</v>
      </c>
      <c r="V46" s="149">
        <v>16.161993419208699</v>
      </c>
      <c r="W46" s="149">
        <v>15.8438894273655</v>
      </c>
      <c r="X46" s="149">
        <v>9.6856237352664198</v>
      </c>
      <c r="Y46" s="154">
        <v>12.2508823082548</v>
      </c>
      <c r="Z46" s="149"/>
      <c r="AA46" s="155">
        <v>1.3265061571803001</v>
      </c>
      <c r="AB46" s="156">
        <v>-3.7073396802596501</v>
      </c>
      <c r="AC46" s="157">
        <v>-1.24700720944032</v>
      </c>
      <c r="AD46" s="149"/>
      <c r="AE46" s="158">
        <v>8.4478496969233294</v>
      </c>
      <c r="AF46" s="70"/>
      <c r="AG46" s="173">
        <v>65.521140490481301</v>
      </c>
      <c r="AH46" s="168">
        <v>83.259622968958396</v>
      </c>
      <c r="AI46" s="168">
        <v>87.171158982053996</v>
      </c>
      <c r="AJ46" s="168">
        <v>84.707726445980299</v>
      </c>
      <c r="AK46" s="168">
        <v>70.556944267612394</v>
      </c>
      <c r="AL46" s="174">
        <v>78.243318631017303</v>
      </c>
      <c r="AM46" s="168"/>
      <c r="AN46" s="175">
        <v>71.190313750454706</v>
      </c>
      <c r="AO46" s="176">
        <v>77.357480504126499</v>
      </c>
      <c r="AP46" s="177">
        <v>74.273885442757305</v>
      </c>
      <c r="AQ46" s="168"/>
      <c r="AR46" s="178">
        <v>77.109197932579306</v>
      </c>
      <c r="AS46" s="67"/>
      <c r="AT46" s="30">
        <v>32.733718946567201</v>
      </c>
      <c r="AU46" s="149">
        <v>18.5336945793435</v>
      </c>
      <c r="AV46" s="149">
        <v>4.5401528279200596</v>
      </c>
      <c r="AW46" s="149">
        <v>1.9433074224347999</v>
      </c>
      <c r="AX46" s="149">
        <v>3.1911175325480601</v>
      </c>
      <c r="AY46" s="154">
        <v>10.371045736341699</v>
      </c>
      <c r="AZ46" s="149"/>
      <c r="BA46" s="155">
        <v>8.2489571418999592</v>
      </c>
      <c r="BB46" s="156">
        <v>10.124535718569</v>
      </c>
      <c r="BC46" s="157">
        <v>9.2176193426009903</v>
      </c>
      <c r="BD46" s="149"/>
      <c r="BE46" s="158">
        <v>10.0516852401562</v>
      </c>
    </row>
    <row r="47" spans="1:70" x14ac:dyDescent="0.2">
      <c r="A47" s="75" t="s">
        <v>113</v>
      </c>
      <c r="B47" s="3" t="s">
        <v>119</v>
      </c>
      <c r="D47" s="25" t="s">
        <v>16</v>
      </c>
      <c r="E47" s="28" t="s">
        <v>17</v>
      </c>
      <c r="G47" s="173">
        <v>36.048116497413197</v>
      </c>
      <c r="H47" s="168">
        <v>55.362645621766603</v>
      </c>
      <c r="I47" s="168">
        <v>62.542135227054899</v>
      </c>
      <c r="J47" s="168">
        <v>62.086476815481802</v>
      </c>
      <c r="K47" s="168">
        <v>55.103524142555997</v>
      </c>
      <c r="L47" s="174">
        <v>54.2285796608545</v>
      </c>
      <c r="M47" s="168"/>
      <c r="N47" s="175">
        <v>55.733379957846303</v>
      </c>
      <c r="O47" s="176">
        <v>54.453209400378498</v>
      </c>
      <c r="P47" s="177">
        <v>55.093363674471497</v>
      </c>
      <c r="Q47" s="168"/>
      <c r="R47" s="178">
        <v>54.475641785427101</v>
      </c>
      <c r="S47" s="67"/>
      <c r="T47" s="30">
        <v>-1.9472890268255001</v>
      </c>
      <c r="U47" s="149">
        <v>3.3907442524365399</v>
      </c>
      <c r="V47" s="149">
        <v>5.5498894330239104</v>
      </c>
      <c r="W47" s="149">
        <v>4.6219451932056801</v>
      </c>
      <c r="X47" s="149">
        <v>4.96934422816277</v>
      </c>
      <c r="Y47" s="154">
        <v>3.7259428851765399</v>
      </c>
      <c r="Z47" s="149"/>
      <c r="AA47" s="155">
        <v>-0.40979594840984701</v>
      </c>
      <c r="AB47" s="156">
        <v>-3.7928881846520999</v>
      </c>
      <c r="AC47" s="157">
        <v>-2.1107961180936501</v>
      </c>
      <c r="AD47" s="149"/>
      <c r="AE47" s="158">
        <v>1.96906488512519</v>
      </c>
      <c r="AF47" s="70"/>
      <c r="AG47" s="173">
        <v>45.062907764897403</v>
      </c>
      <c r="AH47" s="168">
        <v>55.079534633071397</v>
      </c>
      <c r="AI47" s="168">
        <v>57.640837744299603</v>
      </c>
      <c r="AJ47" s="168">
        <v>56.873555398543701</v>
      </c>
      <c r="AK47" s="168">
        <v>51.829372066008801</v>
      </c>
      <c r="AL47" s="174">
        <v>53.297241521364199</v>
      </c>
      <c r="AM47" s="168"/>
      <c r="AN47" s="175">
        <v>56.024289075972398</v>
      </c>
      <c r="AO47" s="176">
        <v>57.391648752387702</v>
      </c>
      <c r="AP47" s="177">
        <v>56.707950492055502</v>
      </c>
      <c r="AQ47" s="168"/>
      <c r="AR47" s="178">
        <v>54.271711043268503</v>
      </c>
      <c r="AS47" s="67"/>
      <c r="AT47" s="30">
        <v>21.813186901180899</v>
      </c>
      <c r="AU47" s="149">
        <v>7.3754047058663197</v>
      </c>
      <c r="AV47" s="149">
        <v>1.54162427060098</v>
      </c>
      <c r="AW47" s="149">
        <v>-1.0391330101871199</v>
      </c>
      <c r="AX47" s="149">
        <v>0.79086964794582604</v>
      </c>
      <c r="AY47" s="154">
        <v>4.9369624551482598</v>
      </c>
      <c r="AZ47" s="149"/>
      <c r="BA47" s="155">
        <v>4.0770414564868203</v>
      </c>
      <c r="BB47" s="156">
        <v>2.11562136381818</v>
      </c>
      <c r="BC47" s="157">
        <v>3.0751476991312998</v>
      </c>
      <c r="BD47" s="149"/>
      <c r="BE47" s="158">
        <v>4.3740958876642502</v>
      </c>
    </row>
    <row r="48" spans="1:70" x14ac:dyDescent="0.2">
      <c r="A48" s="75" t="s">
        <v>114</v>
      </c>
      <c r="B48" s="3" t="s">
        <v>120</v>
      </c>
      <c r="D48" s="25" t="s">
        <v>16</v>
      </c>
      <c r="E48" s="28" t="s">
        <v>17</v>
      </c>
      <c r="G48" s="173">
        <v>30.692011864250802</v>
      </c>
      <c r="H48" s="168">
        <v>38.279885036328501</v>
      </c>
      <c r="I48" s="168">
        <v>40.409776510622599</v>
      </c>
      <c r="J48" s="168">
        <v>40.854889634875299</v>
      </c>
      <c r="K48" s="168">
        <v>38.368556975995503</v>
      </c>
      <c r="L48" s="174">
        <v>37.721024004414602</v>
      </c>
      <c r="M48" s="168"/>
      <c r="N48" s="175">
        <v>40.385637818449297</v>
      </c>
      <c r="O48" s="176">
        <v>40.2140151757553</v>
      </c>
      <c r="P48" s="177">
        <v>40.299568805446597</v>
      </c>
      <c r="Q48" s="168"/>
      <c r="R48" s="178">
        <v>38.459334768596598</v>
      </c>
      <c r="S48" s="67"/>
      <c r="T48" s="30">
        <v>0.42364359764909698</v>
      </c>
      <c r="U48" s="149">
        <v>0.77964924028793703</v>
      </c>
      <c r="V48" s="149">
        <v>1.00034884302694</v>
      </c>
      <c r="W48" s="149">
        <v>1.5452476537353399</v>
      </c>
      <c r="X48" s="149">
        <v>1.70169110192536</v>
      </c>
      <c r="Y48" s="154">
        <v>1.12137221363218</v>
      </c>
      <c r="Z48" s="149"/>
      <c r="AA48" s="155">
        <v>3.3636510226338299</v>
      </c>
      <c r="AB48" s="156">
        <v>3.87085190803742</v>
      </c>
      <c r="AC48" s="157">
        <v>3.61542823528112</v>
      </c>
      <c r="AD48" s="149"/>
      <c r="AE48" s="158">
        <v>1.8628580778806301</v>
      </c>
      <c r="AF48" s="70"/>
      <c r="AG48" s="173">
        <v>35.787320081854098</v>
      </c>
      <c r="AH48" s="168">
        <v>39.8768920721052</v>
      </c>
      <c r="AI48" s="168">
        <v>39.941731237928799</v>
      </c>
      <c r="AJ48" s="168">
        <v>40.098898992918201</v>
      </c>
      <c r="AK48" s="168">
        <v>38.067564724546997</v>
      </c>
      <c r="AL48" s="174">
        <v>38.754481421870601</v>
      </c>
      <c r="AM48" s="168"/>
      <c r="AN48" s="175">
        <v>39.7850964545203</v>
      </c>
      <c r="AO48" s="176">
        <v>40.071189347414297</v>
      </c>
      <c r="AP48" s="177">
        <v>39.928250535614701</v>
      </c>
      <c r="AQ48" s="168"/>
      <c r="AR48" s="178">
        <v>39.090024367055797</v>
      </c>
      <c r="AS48" s="67"/>
      <c r="AT48" s="30">
        <v>16.7367762505163</v>
      </c>
      <c r="AU48" s="149">
        <v>6.4848355796481796</v>
      </c>
      <c r="AV48" s="149">
        <v>2.9393628346379601</v>
      </c>
      <c r="AW48" s="149">
        <v>1.44427541246679</v>
      </c>
      <c r="AX48" s="149">
        <v>3.0000298796563198</v>
      </c>
      <c r="AY48" s="154">
        <v>5.6599182491161599</v>
      </c>
      <c r="AZ48" s="149"/>
      <c r="BA48" s="155">
        <v>3.6610982379007302</v>
      </c>
      <c r="BB48" s="156">
        <v>3.4111724817570601</v>
      </c>
      <c r="BC48" s="157">
        <v>3.5358159485685401</v>
      </c>
      <c r="BD48" s="149"/>
      <c r="BE48" s="158">
        <v>5.0325568901979603</v>
      </c>
    </row>
    <row r="49" spans="1:57" x14ac:dyDescent="0.2">
      <c r="A49" s="76" t="s">
        <v>115</v>
      </c>
      <c r="B49" s="3" t="s">
        <v>121</v>
      </c>
      <c r="D49" s="25" t="s">
        <v>16</v>
      </c>
      <c r="E49" s="28" t="s">
        <v>17</v>
      </c>
      <c r="G49" s="179">
        <v>23.920358015577701</v>
      </c>
      <c r="H49" s="180">
        <v>26.1982916821669</v>
      </c>
      <c r="I49" s="180">
        <v>26.398542472680699</v>
      </c>
      <c r="J49" s="180">
        <v>27.421552458730499</v>
      </c>
      <c r="K49" s="180">
        <v>27.506705455126699</v>
      </c>
      <c r="L49" s="181">
        <v>26.289090016856498</v>
      </c>
      <c r="M49" s="168"/>
      <c r="N49" s="182">
        <v>30.503283887468001</v>
      </c>
      <c r="O49" s="183">
        <v>30.384630228435199</v>
      </c>
      <c r="P49" s="184">
        <v>30.4439570579516</v>
      </c>
      <c r="Q49" s="168"/>
      <c r="R49" s="185">
        <v>27.476194885740799</v>
      </c>
      <c r="S49" s="67"/>
      <c r="T49" s="31">
        <v>6.4048629366852401</v>
      </c>
      <c r="U49" s="159">
        <v>3.8181478528312698</v>
      </c>
      <c r="V49" s="159">
        <v>-1.0549409745196601</v>
      </c>
      <c r="W49" s="159">
        <v>1.0564904591522399</v>
      </c>
      <c r="X49" s="159">
        <v>-0.82507892559310203</v>
      </c>
      <c r="Y49" s="160">
        <v>1.6867535512668701</v>
      </c>
      <c r="Z49" s="149"/>
      <c r="AA49" s="161">
        <v>3.8702501582954998</v>
      </c>
      <c r="AB49" s="162">
        <v>1.90802125014833</v>
      </c>
      <c r="AC49" s="163">
        <v>2.8816919250146902</v>
      </c>
      <c r="AD49" s="149"/>
      <c r="AE49" s="164">
        <v>2.0628343092826298</v>
      </c>
      <c r="AG49" s="179">
        <v>25.7387260897994</v>
      </c>
      <c r="AH49" s="180">
        <v>26.661415182359701</v>
      </c>
      <c r="AI49" s="180">
        <v>26.805820674247101</v>
      </c>
      <c r="AJ49" s="180">
        <v>27.151136266211299</v>
      </c>
      <c r="AK49" s="180">
        <v>27.065814598031</v>
      </c>
      <c r="AL49" s="181">
        <v>26.684575521698299</v>
      </c>
      <c r="AM49" s="168"/>
      <c r="AN49" s="182">
        <v>29.080644580632899</v>
      </c>
      <c r="AO49" s="183">
        <v>29.396039785375901</v>
      </c>
      <c r="AP49" s="184">
        <v>29.238342183004399</v>
      </c>
      <c r="AQ49" s="168"/>
      <c r="AR49" s="185">
        <v>27.4142193526021</v>
      </c>
      <c r="AS49" s="67"/>
      <c r="AT49" s="31">
        <v>10.973931472124701</v>
      </c>
      <c r="AU49" s="159">
        <v>4.58898753824898</v>
      </c>
      <c r="AV49" s="159">
        <v>4.0399566318201598</v>
      </c>
      <c r="AW49" s="159">
        <v>2.5875584839350099</v>
      </c>
      <c r="AX49" s="159">
        <v>2.4438603358805899</v>
      </c>
      <c r="AY49" s="160">
        <v>4.7798485399792696</v>
      </c>
      <c r="AZ49" s="149"/>
      <c r="BA49" s="161">
        <v>3.5742823269122401</v>
      </c>
      <c r="BB49" s="162">
        <v>1.2117689780804399</v>
      </c>
      <c r="BC49" s="163">
        <v>2.3730282022682498</v>
      </c>
      <c r="BD49" s="149"/>
      <c r="BE49" s="164">
        <v>4.0346852864491698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27" t="str">
        <f>HYPERLINK("http://www.str.com/data-insights/resources/glossary", "For all STR definitions, please visit www.str.com/data-insights/resources/glossary")</f>
        <v>For all STR definitions, please visit www.str.com/data-insights/resources/glossary</v>
      </c>
      <c r="B5" s="227"/>
      <c r="C5" s="227"/>
      <c r="D5" s="227"/>
      <c r="E5" s="227"/>
      <c r="F5" s="227"/>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27" t="str">
        <f>HYPERLINK("http://www.str.com/data-insights/resources/FAQ", "For all STR FAQs, please click here or visit http://www.str.com/data-insights/resources/FAQ")</f>
        <v>For all STR FAQs, please click here or visit http://www.str.com/data-insights/resources/FAQ</v>
      </c>
      <c r="B9" s="227"/>
      <c r="C9" s="227"/>
      <c r="D9" s="227"/>
      <c r="E9" s="227"/>
      <c r="F9" s="227"/>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27" t="str">
        <f>HYPERLINK("http://www.str.com/contact", "For additional support, please contact your regional office")</f>
        <v>For additional support, please contact your regional office</v>
      </c>
      <c r="B12" s="227"/>
      <c r="C12" s="227"/>
      <c r="D12" s="227"/>
      <c r="E12" s="227"/>
      <c r="F12" s="227"/>
      <c r="G12" s="227"/>
      <c r="H12" s="227"/>
      <c r="I12" s="227"/>
      <c r="J12" s="227"/>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26" t="str">
        <f>HYPERLINK("http://www.hotelnewsnow.com/", "For the latest in industry news, visit HotelNewsNow.com.")</f>
        <v>For the latest in industry news, visit HotelNewsNow.com.</v>
      </c>
      <c r="B14" s="226"/>
      <c r="C14" s="226"/>
      <c r="D14" s="226"/>
      <c r="E14" s="226"/>
      <c r="F14" s="226"/>
      <c r="G14" s="226"/>
      <c r="H14" s="226"/>
      <c r="I14" s="226"/>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26" t="str">
        <f>HYPERLINK("http://www.hoteldataconference.com/", "To learn more about the Hotel Data Conference, visit HotelDataConference.com.")</f>
        <v>To learn more about the Hotel Data Conference, visit HotelDataConference.com.</v>
      </c>
      <c r="B15" s="226"/>
      <c r="C15" s="226"/>
      <c r="D15" s="226"/>
      <c r="E15" s="226"/>
      <c r="F15" s="226"/>
      <c r="G15" s="226"/>
      <c r="H15" s="226"/>
      <c r="I15" s="226"/>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A02723-3C88-4D70-98B1-9D0CAD716565}"/>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2025-02-07T13:46:35Z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