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xr:revisionPtr revIDLastSave="28" documentId="8_{63CF473A-18A4-4BCB-A07E-72E5D202D471}" xr6:coauthVersionLast="47" xr6:coauthVersionMax="47" xr10:uidLastSave="{023BF039-BF4B-45B5-A3D8-8B627610DE29}"/>
  <workbookProtection workbookAlgorithmName="SHA-512" workbookHashValue="eVyu3RDrspDlyBOAz8GJ+7eeV1MR6Ea8RD2ZZtRv2Nk0WNy4O3BSOxYV8UBNOgbvwLShAh44ScwwW+5iT+1AeQ==" workbookSaltValue="p4J3VbtbNdxZf9xHmRo3dQ=="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View'!$A$1:$BC$59</definedName>
    <definedName name="_xlnm.Print_Area" localSheetId="6">Help!$A$1:$O$31</definedName>
    <definedName name="_xlnm.Print_Area" localSheetId="1">'Rolling-28 Day View'!$A$1:$BC$59</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13" i="28" l="1"/>
  <c r="BM13" i="28"/>
  <c r="BL13" i="28"/>
  <c r="BK13" i="28"/>
  <c r="BJ13" i="28"/>
  <c r="BI13" i="28"/>
  <c r="BH13" i="28"/>
  <c r="BG13" i="28"/>
  <c r="BF13" i="28"/>
  <c r="BE13" i="28"/>
  <c r="BN12" i="28"/>
  <c r="BM12" i="28"/>
  <c r="BL12" i="28"/>
  <c r="BK12" i="28"/>
  <c r="BJ12" i="28"/>
  <c r="BI12" i="28"/>
  <c r="BH12" i="28"/>
  <c r="BG12" i="28"/>
  <c r="BF12" i="28"/>
  <c r="BE12" i="28"/>
  <c r="BN11" i="28"/>
  <c r="BM11" i="28"/>
  <c r="BL11" i="28"/>
  <c r="BK11" i="28"/>
  <c r="BJ11" i="28"/>
  <c r="BI11" i="28"/>
  <c r="BH11" i="28"/>
  <c r="BG11" i="28"/>
  <c r="BF11" i="28"/>
  <c r="BE11" i="28"/>
  <c r="BN10" i="28"/>
  <c r="BM10" i="28"/>
  <c r="BL10" i="28"/>
  <c r="BK10" i="28"/>
  <c r="BJ10" i="28"/>
  <c r="BI10" i="28"/>
  <c r="BH10" i="28"/>
  <c r="BG10" i="28"/>
  <c r="BF10" i="28"/>
  <c r="BE10" i="28"/>
  <c r="BN9" i="28"/>
  <c r="BM9" i="28"/>
  <c r="BL9" i="28"/>
  <c r="BK9" i="28"/>
  <c r="BJ9" i="28"/>
  <c r="BI9" i="28"/>
  <c r="BH9" i="28"/>
  <c r="BG9" i="28"/>
  <c r="BF9" i="28"/>
  <c r="BE9" i="28"/>
  <c r="BN56" i="28"/>
  <c r="BM56" i="28"/>
  <c r="BL56" i="28"/>
  <c r="BK56" i="28"/>
  <c r="BJ56" i="28"/>
  <c r="BI56" i="28"/>
  <c r="BH56" i="28"/>
  <c r="BG56" i="28"/>
  <c r="BF56" i="28"/>
  <c r="BE56" i="28"/>
  <c r="BN55" i="28"/>
  <c r="BM55" i="28"/>
  <c r="BL55" i="28"/>
  <c r="BK55" i="28"/>
  <c r="BJ55" i="28"/>
  <c r="BI55" i="28"/>
  <c r="BH55" i="28"/>
  <c r="BG55" i="28"/>
  <c r="BF55" i="28"/>
  <c r="BE55" i="28"/>
  <c r="BN54" i="28"/>
  <c r="BM54" i="28"/>
  <c r="BL54" i="28"/>
  <c r="BK54" i="28"/>
  <c r="BJ54" i="28"/>
  <c r="BI54" i="28"/>
  <c r="BH54" i="28"/>
  <c r="BG54" i="28"/>
  <c r="BF54" i="28"/>
  <c r="BE54" i="28"/>
  <c r="BN53" i="28"/>
  <c r="BM53" i="28"/>
  <c r="BL53" i="28"/>
  <c r="BK53" i="28"/>
  <c r="BJ53" i="28"/>
  <c r="BI53" i="28"/>
  <c r="BH53" i="28"/>
  <c r="BG53" i="28"/>
  <c r="BF53" i="28"/>
  <c r="BE53" i="28"/>
  <c r="BN52" i="28"/>
  <c r="BM52" i="28"/>
  <c r="BL52" i="28"/>
  <c r="BK52" i="28"/>
  <c r="BJ52" i="28"/>
  <c r="BI52" i="28"/>
  <c r="BH52" i="28"/>
  <c r="BG52" i="28"/>
  <c r="BF52" i="28"/>
  <c r="BE52" i="28"/>
  <c r="BN51" i="28"/>
  <c r="BM51" i="28"/>
  <c r="BL51" i="28"/>
  <c r="BK51" i="28"/>
  <c r="BJ51" i="28"/>
  <c r="BI51" i="28"/>
  <c r="BH51" i="28"/>
  <c r="BG51" i="28"/>
  <c r="BF51" i="28"/>
  <c r="BE51" i="28"/>
  <c r="BN50" i="28"/>
  <c r="BM50" i="28"/>
  <c r="BL50" i="28"/>
  <c r="BK50" i="28"/>
  <c r="BJ50" i="28"/>
  <c r="BI50" i="28"/>
  <c r="BH50" i="28"/>
  <c r="BG50" i="28"/>
  <c r="BF50" i="28"/>
  <c r="BE50" i="28"/>
  <c r="BN49" i="28"/>
  <c r="BM49" i="28"/>
  <c r="BL49" i="28"/>
  <c r="BK49" i="28"/>
  <c r="BJ49" i="28"/>
  <c r="BI49" i="28"/>
  <c r="BH49" i="28"/>
  <c r="BG49" i="28"/>
  <c r="BF49" i="28"/>
  <c r="BE49" i="28"/>
  <c r="BN48" i="28"/>
  <c r="BM48" i="28"/>
  <c r="BL48" i="28"/>
  <c r="BK48" i="28"/>
  <c r="BJ48" i="28"/>
  <c r="BI48" i="28"/>
  <c r="BH48" i="28"/>
  <c r="BG48" i="28"/>
  <c r="BF48" i="28"/>
  <c r="BE48" i="28"/>
  <c r="BN47" i="28"/>
  <c r="BM47" i="28"/>
  <c r="BL47" i="28"/>
  <c r="BK47" i="28"/>
  <c r="BJ47" i="28"/>
  <c r="BI47" i="28"/>
  <c r="BH47" i="28"/>
  <c r="BG47" i="28"/>
  <c r="BF47" i="28"/>
  <c r="BE47" i="28"/>
  <c r="BN44" i="28"/>
  <c r="BM44" i="28"/>
  <c r="BL44" i="28"/>
  <c r="BK44" i="28"/>
  <c r="BJ44" i="28"/>
  <c r="BI44" i="28"/>
  <c r="BH44" i="28"/>
  <c r="BG44" i="28"/>
  <c r="BF44" i="28"/>
  <c r="BE44" i="28"/>
  <c r="BN43" i="28"/>
  <c r="BM43" i="28"/>
  <c r="BL43" i="28"/>
  <c r="BK43" i="28"/>
  <c r="BJ43" i="28"/>
  <c r="BI43" i="28"/>
  <c r="BH43" i="28"/>
  <c r="BG43" i="28"/>
  <c r="BF43" i="28"/>
  <c r="BE43" i="28"/>
  <c r="BN42" i="28"/>
  <c r="BM42" i="28"/>
  <c r="BL42" i="28"/>
  <c r="BK42" i="28"/>
  <c r="BJ42" i="28"/>
  <c r="BI42" i="28"/>
  <c r="BH42" i="28"/>
  <c r="BG42" i="28"/>
  <c r="BF42" i="28"/>
  <c r="BE42" i="28"/>
  <c r="BN41" i="28"/>
  <c r="BM41" i="28"/>
  <c r="BL41" i="28"/>
  <c r="BK41" i="28"/>
  <c r="BJ41" i="28"/>
  <c r="BI41" i="28"/>
  <c r="BH41" i="28"/>
  <c r="BG41" i="28"/>
  <c r="BF41" i="28"/>
  <c r="BE41" i="28"/>
  <c r="BN40" i="28"/>
  <c r="BM40" i="28"/>
  <c r="BL40" i="28"/>
  <c r="BK40" i="28"/>
  <c r="BJ40" i="28"/>
  <c r="BI40" i="28"/>
  <c r="BH40" i="28"/>
  <c r="BG40" i="28"/>
  <c r="BF40" i="28"/>
  <c r="BE40" i="28"/>
  <c r="BN38" i="28"/>
  <c r="BM38" i="28"/>
  <c r="BL38" i="28"/>
  <c r="BK38" i="28"/>
  <c r="BJ38" i="28"/>
  <c r="BI38" i="28"/>
  <c r="BH38" i="28"/>
  <c r="BG38" i="28"/>
  <c r="BF38" i="28"/>
  <c r="BE38" i="28"/>
  <c r="BN36" i="28"/>
  <c r="BM36" i="28"/>
  <c r="BL36" i="28"/>
  <c r="BK36" i="28"/>
  <c r="BJ36" i="28"/>
  <c r="BI36" i="28"/>
  <c r="BH36" i="28"/>
  <c r="BG36" i="28"/>
  <c r="BF36" i="28"/>
  <c r="BE36" i="28"/>
  <c r="BN35" i="28"/>
  <c r="BM35" i="28"/>
  <c r="BL35" i="28"/>
  <c r="BK35" i="28"/>
  <c r="BJ35" i="28"/>
  <c r="BI35" i="28"/>
  <c r="BH35" i="28"/>
  <c r="BG35" i="28"/>
  <c r="BF35" i="28"/>
  <c r="BE35" i="28"/>
  <c r="BN34" i="28"/>
  <c r="BM34" i="28"/>
  <c r="BL34" i="28"/>
  <c r="BK34" i="28"/>
  <c r="BJ34" i="28"/>
  <c r="BI34" i="28"/>
  <c r="BH34" i="28"/>
  <c r="BG34" i="28"/>
  <c r="BF34" i="28"/>
  <c r="BE34" i="28"/>
  <c r="BN33" i="28"/>
  <c r="BM33" i="28"/>
  <c r="BL33" i="28"/>
  <c r="BK33" i="28"/>
  <c r="BJ33" i="28"/>
  <c r="BI33" i="28"/>
  <c r="BH33" i="28"/>
  <c r="BG33" i="28"/>
  <c r="BF33" i="28"/>
  <c r="BE33" i="28"/>
  <c r="BN32" i="28"/>
  <c r="BM32" i="28"/>
  <c r="BL32" i="28"/>
  <c r="BK32" i="28"/>
  <c r="BJ32" i="28"/>
  <c r="BI32" i="28"/>
  <c r="BH32" i="28"/>
  <c r="BG32" i="28"/>
  <c r="BF32" i="28"/>
  <c r="BE32" i="28"/>
  <c r="BN31" i="28"/>
  <c r="BM31" i="28"/>
  <c r="BL31" i="28"/>
  <c r="BK31" i="28"/>
  <c r="BJ31" i="28"/>
  <c r="BI31" i="28"/>
  <c r="BH31" i="28"/>
  <c r="BG31" i="28"/>
  <c r="BF31" i="28"/>
  <c r="BE31" i="28"/>
  <c r="BN30" i="28"/>
  <c r="BM30" i="28"/>
  <c r="BL30" i="28"/>
  <c r="BK30" i="28"/>
  <c r="BJ30" i="28"/>
  <c r="BI30" i="28"/>
  <c r="BH30" i="28"/>
  <c r="BG30" i="28"/>
  <c r="BF30" i="28"/>
  <c r="BE30" i="28"/>
  <c r="BN28" i="28"/>
  <c r="BM28" i="28"/>
  <c r="BL28" i="28"/>
  <c r="BK28" i="28"/>
  <c r="BJ28" i="28"/>
  <c r="BI28" i="28"/>
  <c r="BH28" i="28"/>
  <c r="BG28" i="28"/>
  <c r="BF28" i="28"/>
  <c r="BE28" i="28"/>
  <c r="BN27" i="28"/>
  <c r="BM27" i="28"/>
  <c r="BL27" i="28"/>
  <c r="BK27" i="28"/>
  <c r="BJ27" i="28"/>
  <c r="BI27" i="28"/>
  <c r="BH27" i="28"/>
  <c r="BG27" i="28"/>
  <c r="BF27" i="28"/>
  <c r="BE27" i="28"/>
  <c r="BN26" i="28"/>
  <c r="BM26" i="28"/>
  <c r="BL26" i="28"/>
  <c r="BK26" i="28"/>
  <c r="BJ26" i="28"/>
  <c r="BI26" i="28"/>
  <c r="BH26" i="28"/>
  <c r="BG26" i="28"/>
  <c r="BF26" i="28"/>
  <c r="BE26" i="28"/>
  <c r="BN25" i="28"/>
  <c r="BM25" i="28"/>
  <c r="BL25" i="28"/>
  <c r="BK25" i="28"/>
  <c r="BJ25" i="28"/>
  <c r="BI25" i="28"/>
  <c r="BH25" i="28"/>
  <c r="BG25" i="28"/>
  <c r="BF25" i="28"/>
  <c r="BE25" i="28"/>
  <c r="BN24" i="28"/>
  <c r="BM24" i="28"/>
  <c r="BL24" i="28"/>
  <c r="BK24" i="28"/>
  <c r="BJ24" i="28"/>
  <c r="BI24" i="28"/>
  <c r="BH24" i="28"/>
  <c r="BG24" i="28"/>
  <c r="BF24" i="28"/>
  <c r="BE24" i="28"/>
  <c r="BN23" i="28"/>
  <c r="BM23" i="28"/>
  <c r="BL23" i="28"/>
  <c r="BK23" i="28"/>
  <c r="BJ23" i="28"/>
  <c r="BI23" i="28"/>
  <c r="BH23" i="28"/>
  <c r="BG23" i="28"/>
  <c r="BF23" i="28"/>
  <c r="BE23" i="28"/>
  <c r="BN21" i="28"/>
  <c r="BM21" i="28"/>
  <c r="BL21" i="28"/>
  <c r="BK21" i="28"/>
  <c r="BJ21" i="28"/>
  <c r="BI21" i="28"/>
  <c r="BH21" i="28"/>
  <c r="BG21" i="28"/>
  <c r="BF21" i="28"/>
  <c r="BE21" i="28"/>
  <c r="BN20" i="28"/>
  <c r="BM20" i="28"/>
  <c r="BL20" i="28"/>
  <c r="BK20" i="28"/>
  <c r="BJ20" i="28"/>
  <c r="BI20" i="28"/>
  <c r="BH20" i="28"/>
  <c r="BG20" i="28"/>
  <c r="BF20" i="28"/>
  <c r="BE20" i="28"/>
  <c r="BN19" i="28"/>
  <c r="BM19" i="28"/>
  <c r="BL19" i="28"/>
  <c r="BK19" i="28"/>
  <c r="BJ19" i="28"/>
  <c r="BI19" i="28"/>
  <c r="BH19" i="28"/>
  <c r="BG19" i="28"/>
  <c r="BF19" i="28"/>
  <c r="BE19" i="28"/>
  <c r="BN18" i="28"/>
  <c r="BM18" i="28"/>
  <c r="BL18" i="28"/>
  <c r="BK18" i="28"/>
  <c r="BJ18" i="28"/>
  <c r="BI18" i="28"/>
  <c r="BH18" i="28"/>
  <c r="BG18" i="28"/>
  <c r="BF18" i="28"/>
  <c r="BE18" i="28"/>
  <c r="BN17" i="28"/>
  <c r="BM17" i="28"/>
  <c r="BL17" i="28"/>
  <c r="BK17" i="28"/>
  <c r="BJ17" i="28"/>
  <c r="BI17" i="28"/>
  <c r="BH17" i="28"/>
  <c r="BG17" i="28"/>
  <c r="BF17" i="28"/>
  <c r="BE17" i="28"/>
  <c r="BN16" i="28"/>
  <c r="BM16" i="28"/>
  <c r="BL16" i="28"/>
  <c r="BK16" i="28"/>
  <c r="BJ16" i="28"/>
  <c r="BI16" i="28"/>
  <c r="BH16" i="28"/>
  <c r="BG16" i="28"/>
  <c r="BF16" i="28"/>
  <c r="BE16" i="28"/>
  <c r="BN15" i="28"/>
  <c r="BM15" i="28"/>
  <c r="BL15" i="28"/>
  <c r="BK15" i="28"/>
  <c r="BJ15" i="28"/>
  <c r="BI15" i="28"/>
  <c r="BH15" i="28"/>
  <c r="BG15" i="28"/>
  <c r="BF15" i="28"/>
  <c r="BE15" i="28"/>
  <c r="BN5" i="28"/>
  <c r="BM5" i="28"/>
  <c r="BL5" i="28"/>
  <c r="BK5" i="28"/>
  <c r="BJ5" i="28"/>
  <c r="BI5" i="28"/>
  <c r="BH5" i="28"/>
  <c r="BG5" i="28"/>
  <c r="BF5" i="28"/>
  <c r="BE5" i="28"/>
  <c r="BN8" i="28"/>
  <c r="BM8" i="28"/>
  <c r="BL8" i="28"/>
  <c r="BK8" i="28"/>
  <c r="BJ8" i="28"/>
  <c r="BI8" i="28"/>
  <c r="BH8" i="28"/>
  <c r="BG8" i="28"/>
  <c r="BF8" i="28"/>
  <c r="BE8" i="28"/>
  <c r="BN4" i="28"/>
  <c r="BM4" i="28"/>
  <c r="BL4" i="28"/>
  <c r="BK4" i="28"/>
  <c r="BJ4" i="28"/>
  <c r="BI4" i="28"/>
  <c r="BH4" i="28"/>
  <c r="BG4" i="28"/>
  <c r="BF4" i="28"/>
  <c r="BE4" i="28"/>
  <c r="AR13" i="28"/>
  <c r="AQ13" i="28"/>
  <c r="AP13" i="28"/>
  <c r="AO13" i="28"/>
  <c r="AN13" i="28"/>
  <c r="AM13" i="28"/>
  <c r="AL13" i="28"/>
  <c r="AK13" i="28"/>
  <c r="AJ13" i="28"/>
  <c r="AI13" i="28"/>
  <c r="AR12" i="28"/>
  <c r="AQ12" i="28"/>
  <c r="AP12" i="28"/>
  <c r="AO12" i="28"/>
  <c r="AN12" i="28"/>
  <c r="AM12" i="28"/>
  <c r="AL12" i="28"/>
  <c r="AK12" i="28"/>
  <c r="AJ12" i="28"/>
  <c r="AI12" i="28"/>
  <c r="AR11" i="28"/>
  <c r="AQ11" i="28"/>
  <c r="AP11" i="28"/>
  <c r="AO11" i="28"/>
  <c r="AN11" i="28"/>
  <c r="AM11" i="28"/>
  <c r="AL11" i="28"/>
  <c r="AK11" i="28"/>
  <c r="AJ11" i="28"/>
  <c r="AI11" i="28"/>
  <c r="AR10" i="28"/>
  <c r="AQ10" i="28"/>
  <c r="AP10" i="28"/>
  <c r="AO10" i="28"/>
  <c r="AN10" i="28"/>
  <c r="AM10" i="28"/>
  <c r="AL10" i="28"/>
  <c r="AK10" i="28"/>
  <c r="AJ10" i="28"/>
  <c r="AI10" i="28"/>
  <c r="AR9" i="28"/>
  <c r="AQ9" i="28"/>
  <c r="AP9" i="28"/>
  <c r="AO9" i="28"/>
  <c r="AN9" i="28"/>
  <c r="AM9" i="28"/>
  <c r="AL9" i="28"/>
  <c r="AK9" i="28"/>
  <c r="AJ9" i="28"/>
  <c r="AI9" i="28"/>
  <c r="AR8" i="28"/>
  <c r="AQ8" i="28"/>
  <c r="AP8" i="28"/>
  <c r="AO8" i="28"/>
  <c r="AN8" i="28"/>
  <c r="AJ8" i="28"/>
  <c r="AK8" i="28"/>
  <c r="AL8" i="28"/>
  <c r="AM8" i="28"/>
  <c r="AI8" i="28"/>
  <c r="AR56" i="28"/>
  <c r="AQ56" i="28"/>
  <c r="AP56" i="28"/>
  <c r="AO56" i="28"/>
  <c r="AN56" i="28"/>
  <c r="AM56" i="28"/>
  <c r="AL56" i="28"/>
  <c r="AK56" i="28"/>
  <c r="AJ56" i="28"/>
  <c r="AI56" i="28"/>
  <c r="AR55" i="28"/>
  <c r="AQ55" i="28"/>
  <c r="AP55" i="28"/>
  <c r="AO55" i="28"/>
  <c r="AN55" i="28"/>
  <c r="AM55" i="28"/>
  <c r="AL55" i="28"/>
  <c r="AK55" i="28"/>
  <c r="AJ55" i="28"/>
  <c r="AI55" i="28"/>
  <c r="AR54" i="28"/>
  <c r="AQ54" i="28"/>
  <c r="AP54" i="28"/>
  <c r="AO54" i="28"/>
  <c r="AN54" i="28"/>
  <c r="AM54" i="28"/>
  <c r="AL54" i="28"/>
  <c r="AK54" i="28"/>
  <c r="AJ54" i="28"/>
  <c r="AI54" i="28"/>
  <c r="AR53" i="28"/>
  <c r="AQ53" i="28"/>
  <c r="AP53" i="28"/>
  <c r="AO53" i="28"/>
  <c r="AN53" i="28"/>
  <c r="AM53" i="28"/>
  <c r="AL53" i="28"/>
  <c r="AK53" i="28"/>
  <c r="AJ53" i="28"/>
  <c r="AI53" i="28"/>
  <c r="AR52" i="28"/>
  <c r="AQ52" i="28"/>
  <c r="AP52" i="28"/>
  <c r="AO52" i="28"/>
  <c r="AN52" i="28"/>
  <c r="AM52" i="28"/>
  <c r="AL52" i="28"/>
  <c r="AK52" i="28"/>
  <c r="AJ52" i="28"/>
  <c r="AI52" i="28"/>
  <c r="AR51" i="28"/>
  <c r="AQ51" i="28"/>
  <c r="AP51" i="28"/>
  <c r="AO51" i="28"/>
  <c r="AN51" i="28"/>
  <c r="AM51" i="28"/>
  <c r="AL51" i="28"/>
  <c r="AK51" i="28"/>
  <c r="AJ51" i="28"/>
  <c r="AI51" i="28"/>
  <c r="AR50" i="28"/>
  <c r="AQ50" i="28"/>
  <c r="AP50" i="28"/>
  <c r="AO50" i="28"/>
  <c r="AN50" i="28"/>
  <c r="AM50" i="28"/>
  <c r="AL50" i="28"/>
  <c r="AK50" i="28"/>
  <c r="AJ50" i="28"/>
  <c r="AI50" i="28"/>
  <c r="AR49" i="28"/>
  <c r="AQ49" i="28"/>
  <c r="AP49" i="28"/>
  <c r="AO49" i="28"/>
  <c r="AN49" i="28"/>
  <c r="AM49" i="28"/>
  <c r="AL49" i="28"/>
  <c r="AK49" i="28"/>
  <c r="AJ49" i="28"/>
  <c r="AI49" i="28"/>
  <c r="AR48" i="28"/>
  <c r="AQ48" i="28"/>
  <c r="AP48" i="28"/>
  <c r="AO48" i="28"/>
  <c r="AN48" i="28"/>
  <c r="AM48" i="28"/>
  <c r="AL48" i="28"/>
  <c r="AK48" i="28"/>
  <c r="AJ48" i="28"/>
  <c r="AI48" i="28"/>
  <c r="AR47" i="28"/>
  <c r="AQ47" i="28"/>
  <c r="AP47" i="28"/>
  <c r="AO47" i="28"/>
  <c r="AN47" i="28"/>
  <c r="AM47" i="28"/>
  <c r="AL47" i="28"/>
  <c r="AK47" i="28"/>
  <c r="AJ47" i="28"/>
  <c r="AI47" i="28"/>
  <c r="AR44" i="28"/>
  <c r="AQ44" i="28"/>
  <c r="AP44" i="28"/>
  <c r="AO44" i="28"/>
  <c r="AN44" i="28"/>
  <c r="AM44" i="28"/>
  <c r="AL44" i="28"/>
  <c r="AK44" i="28"/>
  <c r="AJ44" i="28"/>
  <c r="AI44" i="28"/>
  <c r="AR43" i="28"/>
  <c r="AQ43" i="28"/>
  <c r="AP43" i="28"/>
  <c r="AO43" i="28"/>
  <c r="AN43" i="28"/>
  <c r="AM43" i="28"/>
  <c r="AL43" i="28"/>
  <c r="AK43" i="28"/>
  <c r="AJ43" i="28"/>
  <c r="AI43" i="28"/>
  <c r="AR42" i="28"/>
  <c r="AQ42" i="28"/>
  <c r="AP42" i="28"/>
  <c r="AO42" i="28"/>
  <c r="AN42" i="28"/>
  <c r="AM42" i="28"/>
  <c r="AL42" i="28"/>
  <c r="AK42" i="28"/>
  <c r="AJ42" i="28"/>
  <c r="AI42" i="28"/>
  <c r="AR41" i="28"/>
  <c r="AQ41" i="28"/>
  <c r="AP41" i="28"/>
  <c r="AO41" i="28"/>
  <c r="AN41" i="28"/>
  <c r="AM41" i="28"/>
  <c r="AL41" i="28"/>
  <c r="AK41" i="28"/>
  <c r="AJ41" i="28"/>
  <c r="AI41" i="28"/>
  <c r="AR40" i="28"/>
  <c r="AQ40" i="28"/>
  <c r="AP40" i="28"/>
  <c r="AO40" i="28"/>
  <c r="AN40" i="28"/>
  <c r="AM40" i="28"/>
  <c r="AL40" i="28"/>
  <c r="AK40" i="28"/>
  <c r="AJ40" i="28"/>
  <c r="AI40" i="28"/>
  <c r="AR38" i="28"/>
  <c r="AQ38" i="28"/>
  <c r="AP38" i="28"/>
  <c r="AO38" i="28"/>
  <c r="AN38" i="28"/>
  <c r="AM38" i="28"/>
  <c r="AL38" i="28"/>
  <c r="AK38" i="28"/>
  <c r="AJ38" i="28"/>
  <c r="AI38" i="28"/>
  <c r="AR36" i="28"/>
  <c r="AQ36" i="28"/>
  <c r="AP36" i="28"/>
  <c r="AO36" i="28"/>
  <c r="AN36" i="28"/>
  <c r="AM36" i="28"/>
  <c r="AL36" i="28"/>
  <c r="AK36" i="28"/>
  <c r="AJ36" i="28"/>
  <c r="AI36" i="28"/>
  <c r="AR35" i="28"/>
  <c r="AQ35" i="28"/>
  <c r="AP35" i="28"/>
  <c r="AO35" i="28"/>
  <c r="AN35" i="28"/>
  <c r="AM35" i="28"/>
  <c r="AL35" i="28"/>
  <c r="AK35" i="28"/>
  <c r="AJ35" i="28"/>
  <c r="AI35" i="28"/>
  <c r="AR34" i="28"/>
  <c r="AQ34" i="28"/>
  <c r="AP34" i="28"/>
  <c r="AO34" i="28"/>
  <c r="AN34" i="28"/>
  <c r="AM34" i="28"/>
  <c r="AL34" i="28"/>
  <c r="AK34" i="28"/>
  <c r="AJ34" i="28"/>
  <c r="AI34" i="28"/>
  <c r="AR33" i="28"/>
  <c r="AQ33" i="28"/>
  <c r="AP33" i="28"/>
  <c r="AO33" i="28"/>
  <c r="AN33" i="28"/>
  <c r="AM33" i="28"/>
  <c r="AL33" i="28"/>
  <c r="AK33" i="28"/>
  <c r="AJ33" i="28"/>
  <c r="AI33" i="28"/>
  <c r="AR32" i="28"/>
  <c r="AQ32" i="28"/>
  <c r="AP32" i="28"/>
  <c r="AO32" i="28"/>
  <c r="AN32" i="28"/>
  <c r="AM32" i="28"/>
  <c r="AL32" i="28"/>
  <c r="AK32" i="28"/>
  <c r="AJ32" i="28"/>
  <c r="AI32" i="28"/>
  <c r="AR31" i="28"/>
  <c r="AQ31" i="28"/>
  <c r="AP31" i="28"/>
  <c r="AO31" i="28"/>
  <c r="AN31" i="28"/>
  <c r="AM31" i="28"/>
  <c r="AL31" i="28"/>
  <c r="AK31" i="28"/>
  <c r="AJ31" i="28"/>
  <c r="AI31" i="28"/>
  <c r="AR30" i="28"/>
  <c r="AQ30" i="28"/>
  <c r="AP30" i="28"/>
  <c r="AO30" i="28"/>
  <c r="AN30" i="28"/>
  <c r="AM30" i="28"/>
  <c r="AL30" i="28"/>
  <c r="AK30" i="28"/>
  <c r="AJ30" i="28"/>
  <c r="AI30" i="28"/>
  <c r="AR28" i="28"/>
  <c r="AQ28" i="28"/>
  <c r="AP28" i="28"/>
  <c r="AO28" i="28"/>
  <c r="AN28" i="28"/>
  <c r="AM28" i="28"/>
  <c r="AL28" i="28"/>
  <c r="AK28" i="28"/>
  <c r="AJ28" i="28"/>
  <c r="AI28" i="28"/>
  <c r="AR27" i="28"/>
  <c r="AQ27" i="28"/>
  <c r="AP27" i="28"/>
  <c r="AO27" i="28"/>
  <c r="AN27" i="28"/>
  <c r="AM27" i="28"/>
  <c r="AL27" i="28"/>
  <c r="AK27" i="28"/>
  <c r="AJ27" i="28"/>
  <c r="AI27" i="28"/>
  <c r="AR26" i="28"/>
  <c r="AQ26" i="28"/>
  <c r="AP26" i="28"/>
  <c r="AO26" i="28"/>
  <c r="AN26" i="28"/>
  <c r="AM26" i="28"/>
  <c r="AL26" i="28"/>
  <c r="AK26" i="28"/>
  <c r="AJ26" i="28"/>
  <c r="AI26" i="28"/>
  <c r="AR25" i="28"/>
  <c r="AQ25" i="28"/>
  <c r="AP25" i="28"/>
  <c r="AO25" i="28"/>
  <c r="AN25" i="28"/>
  <c r="AM25" i="28"/>
  <c r="AL25" i="28"/>
  <c r="AK25" i="28"/>
  <c r="AJ25" i="28"/>
  <c r="AI25" i="28"/>
  <c r="AR24" i="28"/>
  <c r="AQ24" i="28"/>
  <c r="AP24" i="28"/>
  <c r="AO24" i="28"/>
  <c r="AN24" i="28"/>
  <c r="AM24" i="28"/>
  <c r="AL24" i="28"/>
  <c r="AK24" i="28"/>
  <c r="AJ24" i="28"/>
  <c r="AI24" i="28"/>
  <c r="AR23" i="28"/>
  <c r="AQ23" i="28"/>
  <c r="AP23" i="28"/>
  <c r="AO23" i="28"/>
  <c r="AN23" i="28"/>
  <c r="AM23" i="28"/>
  <c r="AL23" i="28"/>
  <c r="AK23" i="28"/>
  <c r="AJ23" i="28"/>
  <c r="AI23" i="28"/>
  <c r="AR21" i="28"/>
  <c r="AQ21" i="28"/>
  <c r="AP21" i="28"/>
  <c r="AO21" i="28"/>
  <c r="AN21" i="28"/>
  <c r="AM21" i="28"/>
  <c r="AL21" i="28"/>
  <c r="AK21" i="28"/>
  <c r="AJ21" i="28"/>
  <c r="AI21" i="28"/>
  <c r="AR20" i="28"/>
  <c r="AQ20" i="28"/>
  <c r="AP20" i="28"/>
  <c r="AO20" i="28"/>
  <c r="AN20" i="28"/>
  <c r="AM20" i="28"/>
  <c r="AL20" i="28"/>
  <c r="AK20" i="28"/>
  <c r="AJ20" i="28"/>
  <c r="AI20" i="28"/>
  <c r="AR19" i="28"/>
  <c r="AQ19" i="28"/>
  <c r="AP19" i="28"/>
  <c r="AO19" i="28"/>
  <c r="AN19" i="28"/>
  <c r="AM19" i="28"/>
  <c r="AL19" i="28"/>
  <c r="AK19" i="28"/>
  <c r="AJ19" i="28"/>
  <c r="AI19" i="28"/>
  <c r="AR18" i="28"/>
  <c r="AQ18" i="28"/>
  <c r="AP18" i="28"/>
  <c r="AO18" i="28"/>
  <c r="AN18" i="28"/>
  <c r="AM18" i="28"/>
  <c r="AL18" i="28"/>
  <c r="AK18" i="28"/>
  <c r="AJ18" i="28"/>
  <c r="AI18" i="28"/>
  <c r="AR17" i="28"/>
  <c r="AQ17" i="28"/>
  <c r="AP17" i="28"/>
  <c r="AO17" i="28"/>
  <c r="AN17" i="28"/>
  <c r="AM17" i="28"/>
  <c r="AL17" i="28"/>
  <c r="AK17" i="28"/>
  <c r="AJ17" i="28"/>
  <c r="AI17" i="28"/>
  <c r="AR16" i="28"/>
  <c r="AQ16" i="28"/>
  <c r="AP16" i="28"/>
  <c r="AO16" i="28"/>
  <c r="AN16" i="28"/>
  <c r="AM16" i="28"/>
  <c r="AL16" i="28"/>
  <c r="AK16" i="28"/>
  <c r="AJ16" i="28"/>
  <c r="AI16" i="28"/>
  <c r="AR15" i="28"/>
  <c r="AQ15" i="28"/>
  <c r="AP15" i="28"/>
  <c r="AO15" i="28"/>
  <c r="AN15" i="28"/>
  <c r="AM15" i="28"/>
  <c r="AL15" i="28"/>
  <c r="AK15" i="28"/>
  <c r="AJ15" i="28"/>
  <c r="AI15" i="28"/>
  <c r="AR5" i="28"/>
  <c r="AQ5" i="28"/>
  <c r="AP5" i="28"/>
  <c r="AO5" i="28"/>
  <c r="AN5" i="28"/>
  <c r="AM5" i="28"/>
  <c r="AL5" i="28"/>
  <c r="AK5" i="28"/>
  <c r="AJ5" i="28"/>
  <c r="AI5" i="28"/>
  <c r="AM4" i="28"/>
  <c r="AL4" i="28"/>
  <c r="AK4" i="28"/>
  <c r="AJ4" i="28"/>
  <c r="AR4" i="28"/>
  <c r="AQ4" i="28"/>
  <c r="AP4" i="28"/>
  <c r="AO4" i="28"/>
  <c r="AN4" i="28"/>
  <c r="AI4" i="28"/>
  <c r="V40" i="28"/>
  <c r="U40" i="28"/>
  <c r="T40" i="28"/>
  <c r="S40" i="28"/>
  <c r="R40" i="28"/>
  <c r="Q40" i="28"/>
  <c r="P40" i="28"/>
  <c r="O40" i="28"/>
  <c r="N40" i="28"/>
  <c r="M40" i="28"/>
  <c r="V30" i="28"/>
  <c r="U30" i="28"/>
  <c r="T30" i="28"/>
  <c r="S30" i="28"/>
  <c r="R30" i="28"/>
  <c r="Q30" i="28"/>
  <c r="P30" i="28"/>
  <c r="O30" i="28"/>
  <c r="N30" i="28"/>
  <c r="M30" i="28"/>
  <c r="V23" i="28"/>
  <c r="U23" i="28"/>
  <c r="T23" i="28"/>
  <c r="S23" i="28"/>
  <c r="R23" i="28"/>
  <c r="Q23" i="28"/>
  <c r="P23" i="28"/>
  <c r="O23" i="28"/>
  <c r="N23" i="28"/>
  <c r="M23" i="28"/>
  <c r="V15" i="28"/>
  <c r="U15" i="28"/>
  <c r="T15" i="28"/>
  <c r="S15" i="28"/>
  <c r="R15" i="28"/>
  <c r="Q15" i="28"/>
  <c r="P15" i="28"/>
  <c r="O15" i="28"/>
  <c r="N15" i="28"/>
  <c r="M15" i="28"/>
  <c r="V5" i="28"/>
  <c r="U5" i="28"/>
  <c r="T5" i="28"/>
  <c r="S5" i="28"/>
  <c r="R5" i="28"/>
  <c r="Q5" i="28"/>
  <c r="P5" i="28"/>
  <c r="O5" i="28"/>
  <c r="N5" i="28"/>
  <c r="M5" i="28"/>
  <c r="V4" i="28"/>
  <c r="U4" i="28"/>
  <c r="T4" i="28"/>
  <c r="S4" i="28"/>
  <c r="R4" i="28"/>
  <c r="N4" i="28"/>
  <c r="O4" i="28"/>
  <c r="P4" i="28"/>
  <c r="Q4" i="28"/>
  <c r="M4" i="28"/>
  <c r="K40" i="28"/>
  <c r="J40" i="28"/>
  <c r="I40" i="28"/>
  <c r="H40" i="28"/>
  <c r="G40" i="28"/>
  <c r="F40" i="28"/>
  <c r="E40" i="28"/>
  <c r="D40" i="28"/>
  <c r="C40" i="28"/>
  <c r="B40" i="28"/>
  <c r="K30" i="28"/>
  <c r="J30" i="28"/>
  <c r="I30" i="28"/>
  <c r="H30" i="28"/>
  <c r="G30" i="28"/>
  <c r="F30" i="28"/>
  <c r="E30" i="28"/>
  <c r="D30" i="28"/>
  <c r="C30" i="28"/>
  <c r="B30" i="28"/>
  <c r="K23" i="28"/>
  <c r="J23" i="28"/>
  <c r="I23" i="28"/>
  <c r="H23" i="28"/>
  <c r="G23" i="28"/>
  <c r="F23" i="28"/>
  <c r="E23" i="28"/>
  <c r="D23" i="28"/>
  <c r="C23" i="28"/>
  <c r="B23" i="28"/>
  <c r="K15" i="28"/>
  <c r="J15" i="28"/>
  <c r="I15" i="28"/>
  <c r="H15" i="28"/>
  <c r="G15" i="28"/>
  <c r="F15" i="28"/>
  <c r="E15" i="28"/>
  <c r="D15" i="28"/>
  <c r="C15" i="28"/>
  <c r="B15" i="28"/>
  <c r="K5" i="28"/>
  <c r="J5" i="28"/>
  <c r="I5" i="28"/>
  <c r="H5" i="28"/>
  <c r="G5" i="28"/>
  <c r="F5" i="28"/>
  <c r="E5" i="28"/>
  <c r="D5" i="28"/>
  <c r="C5" i="28"/>
  <c r="B5" i="28"/>
  <c r="I4" i="28"/>
  <c r="H4" i="28"/>
  <c r="F4" i="28"/>
  <c r="E4" i="28"/>
  <c r="D4" i="28"/>
  <c r="C4" i="28"/>
  <c r="K4" i="28"/>
  <c r="J4" i="28"/>
  <c r="G4" i="28"/>
  <c r="B4" i="28"/>
  <c r="BN13" i="22"/>
  <c r="BM13" i="22"/>
  <c r="BN12" i="22"/>
  <c r="BM12" i="22"/>
  <c r="BN11" i="22"/>
  <c r="BM11" i="22"/>
  <c r="BN10" i="22"/>
  <c r="BM10" i="22"/>
  <c r="BN9" i="22"/>
  <c r="BM9" i="22"/>
  <c r="BN8" i="22"/>
  <c r="BM8" i="22"/>
  <c r="BL13" i="22"/>
  <c r="BK13" i="22"/>
  <c r="BL12" i="22"/>
  <c r="BK12" i="22"/>
  <c r="BL11" i="22"/>
  <c r="BK11" i="22"/>
  <c r="BL10" i="22"/>
  <c r="BK10" i="22"/>
  <c r="BL9" i="22"/>
  <c r="BK9" i="22"/>
  <c r="BL8" i="22"/>
  <c r="BK8" i="22"/>
  <c r="BJ13" i="22"/>
  <c r="BJ12" i="22"/>
  <c r="BJ11" i="22"/>
  <c r="BJ10" i="22"/>
  <c r="BJ9" i="22"/>
  <c r="BJ8" i="22"/>
  <c r="BI13" i="22"/>
  <c r="BH13" i="22"/>
  <c r="BG13" i="22"/>
  <c r="BF13" i="22"/>
  <c r="BE13" i="22"/>
  <c r="BI12" i="22"/>
  <c r="BH12" i="22"/>
  <c r="BG12" i="22"/>
  <c r="BF12" i="22"/>
  <c r="BE12" i="22"/>
  <c r="BI11" i="22"/>
  <c r="BH11" i="22"/>
  <c r="BG11" i="22"/>
  <c r="BF11" i="22"/>
  <c r="BE11" i="22"/>
  <c r="BI10" i="22"/>
  <c r="BH10" i="22"/>
  <c r="BG10" i="22"/>
  <c r="BF10" i="22"/>
  <c r="BE10" i="22"/>
  <c r="BI9" i="22"/>
  <c r="BH9" i="22"/>
  <c r="BG9" i="22"/>
  <c r="BF9" i="22"/>
  <c r="BE9" i="22"/>
  <c r="BI8" i="22"/>
  <c r="BH8" i="22"/>
  <c r="BG8" i="22"/>
  <c r="BF8" i="22"/>
  <c r="BE8" i="22"/>
  <c r="BN56" i="22"/>
  <c r="BM56" i="22"/>
  <c r="BL56" i="22"/>
  <c r="BK56" i="22"/>
  <c r="BJ56" i="22"/>
  <c r="BI56" i="22"/>
  <c r="BH56" i="22"/>
  <c r="BG56" i="22"/>
  <c r="BF56" i="22"/>
  <c r="BE56" i="22"/>
  <c r="BN55" i="22"/>
  <c r="BM55" i="22"/>
  <c r="BL55" i="22"/>
  <c r="BK55" i="22"/>
  <c r="BJ55" i="22"/>
  <c r="BI55" i="22"/>
  <c r="BH55" i="22"/>
  <c r="BG55" i="22"/>
  <c r="BF55" i="22"/>
  <c r="BE55" i="22"/>
  <c r="BN54" i="22"/>
  <c r="BM54" i="22"/>
  <c r="BL54" i="22"/>
  <c r="BK54" i="22"/>
  <c r="BJ54" i="22"/>
  <c r="BI54" i="22"/>
  <c r="BH54" i="22"/>
  <c r="BG54" i="22"/>
  <c r="BF54" i="22"/>
  <c r="BE54" i="22"/>
  <c r="BN53" i="22"/>
  <c r="BM53" i="22"/>
  <c r="BL53" i="22"/>
  <c r="BK53" i="22"/>
  <c r="BJ53" i="22"/>
  <c r="BI53" i="22"/>
  <c r="BH53" i="22"/>
  <c r="BG53" i="22"/>
  <c r="BF53" i="22"/>
  <c r="BE53" i="22"/>
  <c r="BN52" i="22"/>
  <c r="BM52" i="22"/>
  <c r="BL52" i="22"/>
  <c r="BK52" i="22"/>
  <c r="BJ52" i="22"/>
  <c r="BI52" i="22"/>
  <c r="BH52" i="22"/>
  <c r="BG52" i="22"/>
  <c r="BF52" i="22"/>
  <c r="BE52" i="22"/>
  <c r="BN51" i="22"/>
  <c r="BM51" i="22"/>
  <c r="BL51" i="22"/>
  <c r="BK51" i="22"/>
  <c r="BJ51" i="22"/>
  <c r="BI51" i="22"/>
  <c r="BH51" i="22"/>
  <c r="BG51" i="22"/>
  <c r="BF51" i="22"/>
  <c r="BE51" i="22"/>
  <c r="BN50" i="22"/>
  <c r="BM50" i="22"/>
  <c r="BL50" i="22"/>
  <c r="BK50" i="22"/>
  <c r="BJ50" i="22"/>
  <c r="BI50" i="22"/>
  <c r="BH50" i="22"/>
  <c r="BG50" i="22"/>
  <c r="BF50" i="22"/>
  <c r="BE50" i="22"/>
  <c r="BN49" i="22"/>
  <c r="BM49" i="22"/>
  <c r="BL49" i="22"/>
  <c r="BK49" i="22"/>
  <c r="BJ49" i="22"/>
  <c r="BI49" i="22"/>
  <c r="BH49" i="22"/>
  <c r="BG49" i="22"/>
  <c r="BF49" i="22"/>
  <c r="BE49" i="22"/>
  <c r="BN48" i="22"/>
  <c r="BM48" i="22"/>
  <c r="BL48" i="22"/>
  <c r="BK48" i="22"/>
  <c r="BJ48" i="22"/>
  <c r="BI48" i="22"/>
  <c r="BH48" i="22"/>
  <c r="BG48" i="22"/>
  <c r="BF48" i="22"/>
  <c r="BE48" i="22"/>
  <c r="BN47" i="22"/>
  <c r="BM47" i="22"/>
  <c r="BL47" i="22"/>
  <c r="BK47" i="22"/>
  <c r="BJ47" i="22"/>
  <c r="BI47" i="22"/>
  <c r="BH47" i="22"/>
  <c r="BG47" i="22"/>
  <c r="BF47" i="22"/>
  <c r="BE47" i="22"/>
  <c r="BN44" i="22"/>
  <c r="BM44" i="22"/>
  <c r="BL44" i="22"/>
  <c r="BK44" i="22"/>
  <c r="BJ44" i="22"/>
  <c r="BI44" i="22"/>
  <c r="BH44" i="22"/>
  <c r="BG44" i="22"/>
  <c r="BF44" i="22"/>
  <c r="BE44" i="22"/>
  <c r="BN43" i="22"/>
  <c r="BM43" i="22"/>
  <c r="BL43" i="22"/>
  <c r="BK43" i="22"/>
  <c r="BJ43" i="22"/>
  <c r="BI43" i="22"/>
  <c r="BH43" i="22"/>
  <c r="BG43" i="22"/>
  <c r="BF43" i="22"/>
  <c r="BE43" i="22"/>
  <c r="BN42" i="22"/>
  <c r="BM42" i="22"/>
  <c r="BL42" i="22"/>
  <c r="BK42" i="22"/>
  <c r="BJ42" i="22"/>
  <c r="BI42" i="22"/>
  <c r="BH42" i="22"/>
  <c r="BG42" i="22"/>
  <c r="BF42" i="22"/>
  <c r="BE42" i="22"/>
  <c r="BN41" i="22"/>
  <c r="BM41" i="22"/>
  <c r="BL41" i="22"/>
  <c r="BK41" i="22"/>
  <c r="BJ41" i="22"/>
  <c r="BI41" i="22"/>
  <c r="BH41" i="22"/>
  <c r="BG41" i="22"/>
  <c r="BF41" i="22"/>
  <c r="BE41" i="22"/>
  <c r="BN40" i="22"/>
  <c r="BM40" i="22"/>
  <c r="BL40" i="22"/>
  <c r="BK40" i="22"/>
  <c r="BJ40" i="22"/>
  <c r="BI40" i="22"/>
  <c r="BH40" i="22"/>
  <c r="BG40" i="22"/>
  <c r="BF40" i="22"/>
  <c r="BE40" i="22"/>
  <c r="BN38" i="22"/>
  <c r="BM38" i="22"/>
  <c r="BL38" i="22"/>
  <c r="BK38" i="22"/>
  <c r="BJ38" i="22"/>
  <c r="BI38" i="22"/>
  <c r="BH38" i="22"/>
  <c r="BG38" i="22"/>
  <c r="BF38" i="22"/>
  <c r="BE38" i="22"/>
  <c r="BN36" i="22"/>
  <c r="BM36" i="22"/>
  <c r="BL36" i="22"/>
  <c r="BK36" i="22"/>
  <c r="BJ36" i="22"/>
  <c r="BI36" i="22"/>
  <c r="BH36" i="22"/>
  <c r="BG36" i="22"/>
  <c r="BF36" i="22"/>
  <c r="BE36" i="22"/>
  <c r="BN35" i="22"/>
  <c r="BM35" i="22"/>
  <c r="BL35" i="22"/>
  <c r="BK35" i="22"/>
  <c r="BJ35" i="22"/>
  <c r="BI35" i="22"/>
  <c r="BH35" i="22"/>
  <c r="BG35" i="22"/>
  <c r="BF35" i="22"/>
  <c r="BE35" i="22"/>
  <c r="BN34" i="22"/>
  <c r="BM34" i="22"/>
  <c r="BL34" i="22"/>
  <c r="BK34" i="22"/>
  <c r="BJ34" i="22"/>
  <c r="BI34" i="22"/>
  <c r="BH34" i="22"/>
  <c r="BG34" i="22"/>
  <c r="BF34" i="22"/>
  <c r="BE34" i="22"/>
  <c r="BN33" i="22"/>
  <c r="BM33" i="22"/>
  <c r="BL33" i="22"/>
  <c r="BK33" i="22"/>
  <c r="BJ33" i="22"/>
  <c r="BI33" i="22"/>
  <c r="BH33" i="22"/>
  <c r="BG33" i="22"/>
  <c r="BF33" i="22"/>
  <c r="BE33" i="22"/>
  <c r="BN32" i="22"/>
  <c r="BM32" i="22"/>
  <c r="BL32" i="22"/>
  <c r="BK32" i="22"/>
  <c r="BJ32" i="22"/>
  <c r="BI32" i="22"/>
  <c r="BH32" i="22"/>
  <c r="BG32" i="22"/>
  <c r="BF32" i="22"/>
  <c r="BE32" i="22"/>
  <c r="BN31" i="22"/>
  <c r="BM31" i="22"/>
  <c r="BL31" i="22"/>
  <c r="BK31" i="22"/>
  <c r="BJ31" i="22"/>
  <c r="BI31" i="22"/>
  <c r="BH31" i="22"/>
  <c r="BG31" i="22"/>
  <c r="BF31" i="22"/>
  <c r="BE31" i="22"/>
  <c r="BN30" i="22"/>
  <c r="BM30" i="22"/>
  <c r="BL30" i="22"/>
  <c r="BK30" i="22"/>
  <c r="BJ30" i="22"/>
  <c r="BI30" i="22"/>
  <c r="BH30" i="22"/>
  <c r="BG30" i="22"/>
  <c r="BF30" i="22"/>
  <c r="BE30" i="22"/>
  <c r="BN28" i="22"/>
  <c r="BM28" i="22"/>
  <c r="BL28" i="22"/>
  <c r="BK28" i="22"/>
  <c r="BJ28" i="22"/>
  <c r="BI28" i="22"/>
  <c r="BH28" i="22"/>
  <c r="BG28" i="22"/>
  <c r="BF28" i="22"/>
  <c r="BE28" i="22"/>
  <c r="BN27" i="22"/>
  <c r="BM27" i="22"/>
  <c r="BL27" i="22"/>
  <c r="BK27" i="22"/>
  <c r="BJ27" i="22"/>
  <c r="BI27" i="22"/>
  <c r="BH27" i="22"/>
  <c r="BG27" i="22"/>
  <c r="BF27" i="22"/>
  <c r="BE27" i="22"/>
  <c r="BN26" i="22"/>
  <c r="BM26" i="22"/>
  <c r="BL26" i="22"/>
  <c r="BK26" i="22"/>
  <c r="BJ26" i="22"/>
  <c r="BI26" i="22"/>
  <c r="BH26" i="22"/>
  <c r="BG26" i="22"/>
  <c r="BF26" i="22"/>
  <c r="BE26" i="22"/>
  <c r="BN25" i="22"/>
  <c r="BM25" i="22"/>
  <c r="BL25" i="22"/>
  <c r="BK25" i="22"/>
  <c r="BJ25" i="22"/>
  <c r="BI25" i="22"/>
  <c r="BH25" i="22"/>
  <c r="BG25" i="22"/>
  <c r="BF25" i="22"/>
  <c r="BE25" i="22"/>
  <c r="BN24" i="22"/>
  <c r="BM24" i="22"/>
  <c r="BL24" i="22"/>
  <c r="BK24" i="22"/>
  <c r="BJ24" i="22"/>
  <c r="BI24" i="22"/>
  <c r="BH24" i="22"/>
  <c r="BG24" i="22"/>
  <c r="BF24" i="22"/>
  <c r="BE24" i="22"/>
  <c r="BN23" i="22"/>
  <c r="BM23" i="22"/>
  <c r="BL23" i="22"/>
  <c r="BK23" i="22"/>
  <c r="BJ23" i="22"/>
  <c r="BI23" i="22"/>
  <c r="BH23" i="22"/>
  <c r="BG23" i="22"/>
  <c r="BF23" i="22"/>
  <c r="BE23" i="22"/>
  <c r="BN21" i="22"/>
  <c r="BM21" i="22"/>
  <c r="BL21" i="22"/>
  <c r="BK21" i="22"/>
  <c r="BJ21" i="22"/>
  <c r="BI21" i="22"/>
  <c r="BH21" i="22"/>
  <c r="BG21" i="22"/>
  <c r="BF21" i="22"/>
  <c r="BE21" i="22"/>
  <c r="BN20" i="22"/>
  <c r="BM20" i="22"/>
  <c r="BL20" i="22"/>
  <c r="BK20" i="22"/>
  <c r="BJ20" i="22"/>
  <c r="BI20" i="22"/>
  <c r="BH20" i="22"/>
  <c r="BG20" i="22"/>
  <c r="BF20" i="22"/>
  <c r="BE20" i="22"/>
  <c r="BN19" i="22"/>
  <c r="BM19" i="22"/>
  <c r="BL19" i="22"/>
  <c r="BK19" i="22"/>
  <c r="BJ19" i="22"/>
  <c r="BI19" i="22"/>
  <c r="BH19" i="22"/>
  <c r="BG19" i="22"/>
  <c r="BF19" i="22"/>
  <c r="BE19" i="22"/>
  <c r="BN18" i="22"/>
  <c r="BM18" i="22"/>
  <c r="BL18" i="22"/>
  <c r="BK18" i="22"/>
  <c r="BJ18" i="22"/>
  <c r="BI18" i="22"/>
  <c r="BH18" i="22"/>
  <c r="BG18" i="22"/>
  <c r="BF18" i="22"/>
  <c r="BE18" i="22"/>
  <c r="BN17" i="22"/>
  <c r="BM17" i="22"/>
  <c r="BL17" i="22"/>
  <c r="BK17" i="22"/>
  <c r="BJ17" i="22"/>
  <c r="BI17" i="22"/>
  <c r="BH17" i="22"/>
  <c r="BG17" i="22"/>
  <c r="BF17" i="22"/>
  <c r="BE17" i="22"/>
  <c r="BN16" i="22"/>
  <c r="BM16" i="22"/>
  <c r="BL16" i="22"/>
  <c r="BK16" i="22"/>
  <c r="BJ16" i="22"/>
  <c r="BI16" i="22"/>
  <c r="BH16" i="22"/>
  <c r="BG16" i="22"/>
  <c r="BF16" i="22"/>
  <c r="BE16" i="22"/>
  <c r="BN15" i="22"/>
  <c r="BM15" i="22"/>
  <c r="BL15" i="22"/>
  <c r="BK15" i="22"/>
  <c r="BJ15" i="22"/>
  <c r="BI15" i="22"/>
  <c r="BH15" i="22"/>
  <c r="BG15" i="22"/>
  <c r="BF15" i="22"/>
  <c r="BE15" i="22"/>
  <c r="BN5" i="22"/>
  <c r="BM5" i="22"/>
  <c r="BL5" i="22"/>
  <c r="BK5" i="22"/>
  <c r="BJ5" i="22"/>
  <c r="BI5" i="22"/>
  <c r="BH5" i="22"/>
  <c r="BG5" i="22"/>
  <c r="BF5" i="22"/>
  <c r="BE5" i="22"/>
  <c r="BN4" i="22"/>
  <c r="BM4" i="22"/>
  <c r="BL4" i="22"/>
  <c r="BK4" i="22"/>
  <c r="BJ4" i="22"/>
  <c r="BI4" i="22"/>
  <c r="BH4" i="22"/>
  <c r="BG4" i="22"/>
  <c r="BF4" i="22"/>
  <c r="BE4" i="22"/>
  <c r="AR13" i="22"/>
  <c r="AQ13" i="22"/>
  <c r="AP13" i="22"/>
  <c r="AO13" i="22"/>
  <c r="AN13" i="22"/>
  <c r="AM13" i="22"/>
  <c r="AL13" i="22"/>
  <c r="AK13" i="22"/>
  <c r="AJ13" i="22"/>
  <c r="AI13" i="22"/>
  <c r="AR12" i="22"/>
  <c r="AQ12" i="22"/>
  <c r="AP12" i="22"/>
  <c r="AO12" i="22"/>
  <c r="AN12" i="22"/>
  <c r="AM12" i="22"/>
  <c r="AL12" i="22"/>
  <c r="AK12" i="22"/>
  <c r="AJ12" i="22"/>
  <c r="AI12" i="22"/>
  <c r="AR11" i="22"/>
  <c r="AQ11" i="22"/>
  <c r="AP11" i="22"/>
  <c r="AO11" i="22"/>
  <c r="AN11" i="22"/>
  <c r="AM11" i="22"/>
  <c r="AL11" i="22"/>
  <c r="AK11" i="22"/>
  <c r="AJ11" i="22"/>
  <c r="AI11" i="22"/>
  <c r="AR10" i="22"/>
  <c r="AQ10" i="22"/>
  <c r="AP10" i="22"/>
  <c r="AO10" i="22"/>
  <c r="AN10" i="22"/>
  <c r="AM10" i="22"/>
  <c r="AL10" i="22"/>
  <c r="AK10" i="22"/>
  <c r="AJ10" i="22"/>
  <c r="AI10" i="22"/>
  <c r="AR9" i="22"/>
  <c r="AQ9" i="22"/>
  <c r="AP9" i="22"/>
  <c r="AO9" i="22"/>
  <c r="AN9" i="22"/>
  <c r="AM9" i="22"/>
  <c r="AL9" i="22"/>
  <c r="AK9" i="22"/>
  <c r="AJ9" i="22"/>
  <c r="AI9" i="22"/>
  <c r="AR8" i="22"/>
  <c r="AQ8" i="22"/>
  <c r="AP8" i="22"/>
  <c r="AO8" i="22"/>
  <c r="AN8" i="22"/>
  <c r="AM8" i="22"/>
  <c r="AL8" i="22"/>
  <c r="AK8" i="22"/>
  <c r="AJ8" i="22"/>
  <c r="AI8" i="22"/>
  <c r="AR56" i="22"/>
  <c r="AQ56" i="22"/>
  <c r="AP56" i="22"/>
  <c r="AO56" i="22"/>
  <c r="AN56" i="22"/>
  <c r="AM56" i="22"/>
  <c r="AL56" i="22"/>
  <c r="AK56" i="22"/>
  <c r="AJ56" i="22"/>
  <c r="AI56" i="22"/>
  <c r="AR55" i="22"/>
  <c r="AQ55" i="22"/>
  <c r="AP55" i="22"/>
  <c r="AO55" i="22"/>
  <c r="AN55" i="22"/>
  <c r="AM55" i="22"/>
  <c r="AL55" i="22"/>
  <c r="AK55" i="22"/>
  <c r="AJ55" i="22"/>
  <c r="AI55" i="22"/>
  <c r="AR54" i="22"/>
  <c r="AQ54" i="22"/>
  <c r="AP54" i="22"/>
  <c r="AO54" i="22"/>
  <c r="AN54" i="22"/>
  <c r="AM54" i="22"/>
  <c r="AL54" i="22"/>
  <c r="AK54" i="22"/>
  <c r="AJ54" i="22"/>
  <c r="AI54" i="22"/>
  <c r="AR53" i="22"/>
  <c r="AQ53" i="22"/>
  <c r="AP53" i="22"/>
  <c r="AO53" i="22"/>
  <c r="AN53" i="22"/>
  <c r="AM53" i="22"/>
  <c r="AL53" i="22"/>
  <c r="AK53" i="22"/>
  <c r="AJ53" i="22"/>
  <c r="AI53" i="22"/>
  <c r="AR52" i="22"/>
  <c r="AQ52" i="22"/>
  <c r="AP52" i="22"/>
  <c r="AO52" i="22"/>
  <c r="AN52" i="22"/>
  <c r="AM52" i="22"/>
  <c r="AL52" i="22"/>
  <c r="AK52" i="22"/>
  <c r="AJ52" i="22"/>
  <c r="AI52" i="22"/>
  <c r="AR51" i="22"/>
  <c r="AQ51" i="22"/>
  <c r="AP51" i="22"/>
  <c r="AO51" i="22"/>
  <c r="AN51" i="22"/>
  <c r="AM51" i="22"/>
  <c r="AL51" i="22"/>
  <c r="AK51" i="22"/>
  <c r="AJ51" i="22"/>
  <c r="AI51" i="22"/>
  <c r="AR50" i="22"/>
  <c r="AQ50" i="22"/>
  <c r="AP50" i="22"/>
  <c r="AO50" i="22"/>
  <c r="AN50" i="22"/>
  <c r="AM50" i="22"/>
  <c r="AL50" i="22"/>
  <c r="AK50" i="22"/>
  <c r="AJ50" i="22"/>
  <c r="AI50" i="22"/>
  <c r="AR49" i="22"/>
  <c r="AQ49" i="22"/>
  <c r="AP49" i="22"/>
  <c r="AO49" i="22"/>
  <c r="AN49" i="22"/>
  <c r="AM49" i="22"/>
  <c r="AL49" i="22"/>
  <c r="AK49" i="22"/>
  <c r="AJ49" i="22"/>
  <c r="AI49" i="22"/>
  <c r="AR48" i="22"/>
  <c r="AQ48" i="22"/>
  <c r="AP48" i="22"/>
  <c r="AO48" i="22"/>
  <c r="AN48" i="22"/>
  <c r="AM48" i="22"/>
  <c r="AL48" i="22"/>
  <c r="AK48" i="22"/>
  <c r="AJ48" i="22"/>
  <c r="AI48" i="22"/>
  <c r="AR47" i="22"/>
  <c r="AQ47" i="22"/>
  <c r="AP47" i="22"/>
  <c r="AO47" i="22"/>
  <c r="AN47" i="22"/>
  <c r="AM47" i="22"/>
  <c r="AL47" i="22"/>
  <c r="AK47" i="22"/>
  <c r="AJ47" i="22"/>
  <c r="AI47" i="22"/>
  <c r="AR44" i="22"/>
  <c r="AQ44" i="22"/>
  <c r="AP44" i="22"/>
  <c r="AO44" i="22"/>
  <c r="AN44" i="22"/>
  <c r="AM44" i="22"/>
  <c r="AL44" i="22"/>
  <c r="AK44" i="22"/>
  <c r="AJ44" i="22"/>
  <c r="AI44" i="22"/>
  <c r="AR43" i="22"/>
  <c r="AQ43" i="22"/>
  <c r="AP43" i="22"/>
  <c r="AO43" i="22"/>
  <c r="AN43" i="22"/>
  <c r="AM43" i="22"/>
  <c r="AL43" i="22"/>
  <c r="AK43" i="22"/>
  <c r="AJ43" i="22"/>
  <c r="AI43" i="22"/>
  <c r="AR42" i="22"/>
  <c r="AQ42" i="22"/>
  <c r="AP42" i="22"/>
  <c r="AO42" i="22"/>
  <c r="AN42" i="22"/>
  <c r="AM42" i="22"/>
  <c r="AL42" i="22"/>
  <c r="AK42" i="22"/>
  <c r="AJ42" i="22"/>
  <c r="AI42" i="22"/>
  <c r="AR41" i="22"/>
  <c r="AQ41" i="22"/>
  <c r="AP41" i="22"/>
  <c r="AO41" i="22"/>
  <c r="AN41" i="22"/>
  <c r="AM41" i="22"/>
  <c r="AL41" i="22"/>
  <c r="AK41" i="22"/>
  <c r="AJ41" i="22"/>
  <c r="AI41" i="22"/>
  <c r="AR40" i="22"/>
  <c r="AQ40" i="22"/>
  <c r="AP40" i="22"/>
  <c r="AO40" i="22"/>
  <c r="AN40" i="22"/>
  <c r="AM40" i="22"/>
  <c r="AL40" i="22"/>
  <c r="AK40" i="22"/>
  <c r="AJ40" i="22"/>
  <c r="AI40" i="22"/>
  <c r="AR38" i="22"/>
  <c r="AQ38" i="22"/>
  <c r="AP38" i="22"/>
  <c r="AO38" i="22"/>
  <c r="AN38" i="22"/>
  <c r="AM38" i="22"/>
  <c r="AL38" i="22"/>
  <c r="AK38" i="22"/>
  <c r="AJ38" i="22"/>
  <c r="AI38" i="22"/>
  <c r="AR36" i="22"/>
  <c r="AQ36" i="22"/>
  <c r="AP36" i="22"/>
  <c r="AO36" i="22"/>
  <c r="AN36" i="22"/>
  <c r="AM36" i="22"/>
  <c r="AL36" i="22"/>
  <c r="AK36" i="22"/>
  <c r="AJ36" i="22"/>
  <c r="AI36" i="22"/>
  <c r="AR35" i="22"/>
  <c r="AQ35" i="22"/>
  <c r="AP35" i="22"/>
  <c r="AO35" i="22"/>
  <c r="AN35" i="22"/>
  <c r="AM35" i="22"/>
  <c r="AL35" i="22"/>
  <c r="AK35" i="22"/>
  <c r="AJ35" i="22"/>
  <c r="AI35" i="22"/>
  <c r="AR34" i="22"/>
  <c r="AQ34" i="22"/>
  <c r="AP34" i="22"/>
  <c r="AO34" i="22"/>
  <c r="AN34" i="22"/>
  <c r="AM34" i="22"/>
  <c r="AL34" i="22"/>
  <c r="AK34" i="22"/>
  <c r="AJ34" i="22"/>
  <c r="AI34" i="22"/>
  <c r="AR33" i="22"/>
  <c r="AQ33" i="22"/>
  <c r="AP33" i="22"/>
  <c r="AO33" i="22"/>
  <c r="AN33" i="22"/>
  <c r="AM33" i="22"/>
  <c r="AL33" i="22"/>
  <c r="AK33" i="22"/>
  <c r="AJ33" i="22"/>
  <c r="AI33" i="22"/>
  <c r="AR32" i="22"/>
  <c r="AQ32" i="22"/>
  <c r="AP32" i="22"/>
  <c r="AO32" i="22"/>
  <c r="AN32" i="22"/>
  <c r="AM32" i="22"/>
  <c r="AL32" i="22"/>
  <c r="AK32" i="22"/>
  <c r="AJ32" i="22"/>
  <c r="AI32" i="22"/>
  <c r="AR31" i="22"/>
  <c r="AQ31" i="22"/>
  <c r="AP31" i="22"/>
  <c r="AO31" i="22"/>
  <c r="AN31" i="22"/>
  <c r="AM31" i="22"/>
  <c r="AL31" i="22"/>
  <c r="AK31" i="22"/>
  <c r="AJ31" i="22"/>
  <c r="AI31" i="22"/>
  <c r="AR30" i="22"/>
  <c r="AQ30" i="22"/>
  <c r="AP30" i="22"/>
  <c r="AO30" i="22"/>
  <c r="AN30" i="22"/>
  <c r="AM30" i="22"/>
  <c r="AL30" i="22"/>
  <c r="AK30" i="22"/>
  <c r="AJ30" i="22"/>
  <c r="AI30" i="22"/>
  <c r="AR28" i="22"/>
  <c r="AQ28" i="22"/>
  <c r="AP28" i="22"/>
  <c r="AO28" i="22"/>
  <c r="AN28" i="22"/>
  <c r="AM28" i="22"/>
  <c r="AL28" i="22"/>
  <c r="AK28" i="22"/>
  <c r="AJ28" i="22"/>
  <c r="AI28" i="22"/>
  <c r="AR27" i="22"/>
  <c r="AQ27" i="22"/>
  <c r="AP27" i="22"/>
  <c r="AO27" i="22"/>
  <c r="AN27" i="22"/>
  <c r="AM27" i="22"/>
  <c r="AL27" i="22"/>
  <c r="AK27" i="22"/>
  <c r="AJ27" i="22"/>
  <c r="AI27" i="22"/>
  <c r="AR26" i="22"/>
  <c r="AQ26" i="22"/>
  <c r="AP26" i="22"/>
  <c r="AO26" i="22"/>
  <c r="AN26" i="22"/>
  <c r="AM26" i="22"/>
  <c r="AL26" i="22"/>
  <c r="AK26" i="22"/>
  <c r="AJ26" i="22"/>
  <c r="AI26" i="22"/>
  <c r="AR25" i="22"/>
  <c r="AQ25" i="22"/>
  <c r="AP25" i="22"/>
  <c r="AO25" i="22"/>
  <c r="AN25" i="22"/>
  <c r="AM25" i="22"/>
  <c r="AL25" i="22"/>
  <c r="AK25" i="22"/>
  <c r="AJ25" i="22"/>
  <c r="AI25" i="22"/>
  <c r="AR24" i="22"/>
  <c r="AQ24" i="22"/>
  <c r="AP24" i="22"/>
  <c r="AO24" i="22"/>
  <c r="AN24" i="22"/>
  <c r="AM24" i="22"/>
  <c r="AL24" i="22"/>
  <c r="AK24" i="22"/>
  <c r="AJ24" i="22"/>
  <c r="AI24" i="22"/>
  <c r="AR23" i="22"/>
  <c r="AQ23" i="22"/>
  <c r="AP23" i="22"/>
  <c r="AO23" i="22"/>
  <c r="AN23" i="22"/>
  <c r="AM23" i="22"/>
  <c r="AL23" i="22"/>
  <c r="AK23" i="22"/>
  <c r="AJ23" i="22"/>
  <c r="AI23" i="22"/>
  <c r="AR21" i="22"/>
  <c r="AQ21" i="22"/>
  <c r="AP21" i="22"/>
  <c r="AO21" i="22"/>
  <c r="AN21" i="22"/>
  <c r="AM21" i="22"/>
  <c r="AL21" i="22"/>
  <c r="AK21" i="22"/>
  <c r="AJ21" i="22"/>
  <c r="AI21" i="22"/>
  <c r="AR20" i="22"/>
  <c r="AQ20" i="22"/>
  <c r="AP20" i="22"/>
  <c r="AO20" i="22"/>
  <c r="AN20" i="22"/>
  <c r="AM20" i="22"/>
  <c r="AL20" i="22"/>
  <c r="AK20" i="22"/>
  <c r="AJ20" i="22"/>
  <c r="AI20" i="22"/>
  <c r="AR19" i="22"/>
  <c r="AQ19" i="22"/>
  <c r="AP19" i="22"/>
  <c r="AO19" i="22"/>
  <c r="AN19" i="22"/>
  <c r="AM19" i="22"/>
  <c r="AL19" i="22"/>
  <c r="AK19" i="22"/>
  <c r="AJ19" i="22"/>
  <c r="AI19" i="22"/>
  <c r="AR18" i="22"/>
  <c r="AQ18" i="22"/>
  <c r="AP18" i="22"/>
  <c r="AO18" i="22"/>
  <c r="AN18" i="22"/>
  <c r="AM18" i="22"/>
  <c r="AL18" i="22"/>
  <c r="AK18" i="22"/>
  <c r="AJ18" i="22"/>
  <c r="AI18" i="22"/>
  <c r="AR17" i="22"/>
  <c r="AQ17" i="22"/>
  <c r="AP17" i="22"/>
  <c r="AO17" i="22"/>
  <c r="AN17" i="22"/>
  <c r="AM17" i="22"/>
  <c r="AL17" i="22"/>
  <c r="AK17" i="22"/>
  <c r="AJ17" i="22"/>
  <c r="AI17" i="22"/>
  <c r="AR16" i="22"/>
  <c r="AQ16" i="22"/>
  <c r="AP16" i="22"/>
  <c r="AO16" i="22"/>
  <c r="AN16" i="22"/>
  <c r="AM16" i="22"/>
  <c r="AL16" i="22"/>
  <c r="AK16" i="22"/>
  <c r="AJ16" i="22"/>
  <c r="AI16" i="22"/>
  <c r="AR15" i="22"/>
  <c r="AQ15" i="22"/>
  <c r="AP15" i="22"/>
  <c r="AO15" i="22"/>
  <c r="AN15" i="22"/>
  <c r="AM15" i="22"/>
  <c r="AL15" i="22"/>
  <c r="AK15" i="22"/>
  <c r="AJ15" i="22"/>
  <c r="AI15" i="22"/>
  <c r="AR5" i="22"/>
  <c r="AQ5" i="22"/>
  <c r="AP5" i="22"/>
  <c r="AO5" i="22"/>
  <c r="AN5" i="22"/>
  <c r="AM5" i="22"/>
  <c r="AL5" i="22"/>
  <c r="AK5" i="22"/>
  <c r="AJ5" i="22"/>
  <c r="AI5" i="22"/>
  <c r="AR4" i="22"/>
  <c r="AQ4" i="22"/>
  <c r="AP4" i="22"/>
  <c r="AO4" i="22"/>
  <c r="AN4" i="22"/>
  <c r="AJ4" i="22"/>
  <c r="AK4" i="22"/>
  <c r="AL4" i="22"/>
  <c r="AM4" i="22"/>
  <c r="AI4" i="22"/>
  <c r="V40" i="22"/>
  <c r="U40" i="22"/>
  <c r="T40" i="22"/>
  <c r="S40" i="22"/>
  <c r="R40" i="22"/>
  <c r="Q40" i="22"/>
  <c r="P40" i="22"/>
  <c r="O40" i="22"/>
  <c r="N40" i="22"/>
  <c r="M40" i="22"/>
  <c r="V30" i="22"/>
  <c r="U30" i="22"/>
  <c r="T30" i="22"/>
  <c r="S30" i="22"/>
  <c r="R30" i="22"/>
  <c r="Q30" i="22"/>
  <c r="P30" i="22"/>
  <c r="O30" i="22"/>
  <c r="N30" i="22"/>
  <c r="M30" i="22"/>
  <c r="V23" i="22"/>
  <c r="U23" i="22"/>
  <c r="T23" i="22"/>
  <c r="S23" i="22"/>
  <c r="R23" i="22"/>
  <c r="Q23" i="22"/>
  <c r="P23" i="22"/>
  <c r="O23" i="22"/>
  <c r="N23" i="22"/>
  <c r="M23" i="22"/>
  <c r="V15" i="22"/>
  <c r="U15" i="22"/>
  <c r="T15" i="22"/>
  <c r="S15" i="22"/>
  <c r="R15" i="22"/>
  <c r="Q15" i="22"/>
  <c r="P15" i="22"/>
  <c r="O15" i="22"/>
  <c r="N15" i="22"/>
  <c r="M15" i="22"/>
  <c r="V5" i="22"/>
  <c r="U5" i="22"/>
  <c r="T5" i="22"/>
  <c r="S5" i="22"/>
  <c r="R5" i="22"/>
  <c r="Q5" i="22"/>
  <c r="P5" i="22"/>
  <c r="O5" i="22"/>
  <c r="N5" i="22"/>
  <c r="M5" i="22"/>
  <c r="V4" i="22"/>
  <c r="U4" i="22"/>
  <c r="T4" i="22"/>
  <c r="S4" i="22"/>
  <c r="R4" i="22"/>
  <c r="N4" i="22"/>
  <c r="O4" i="22"/>
  <c r="P4" i="22"/>
  <c r="Q4" i="22"/>
  <c r="M4" i="22"/>
  <c r="K40" i="22"/>
  <c r="J40" i="22"/>
  <c r="I40" i="22"/>
  <c r="H40" i="22"/>
  <c r="G40" i="22"/>
  <c r="F40" i="22"/>
  <c r="E40" i="22"/>
  <c r="D40" i="22"/>
  <c r="C40" i="22"/>
  <c r="B40" i="22"/>
  <c r="K30" i="22"/>
  <c r="J30" i="22"/>
  <c r="I30" i="22"/>
  <c r="H30" i="22"/>
  <c r="G30" i="22"/>
  <c r="F30" i="22"/>
  <c r="E30" i="22"/>
  <c r="D30" i="22"/>
  <c r="C30" i="22"/>
  <c r="B30" i="22"/>
  <c r="K23" i="22"/>
  <c r="J23" i="22"/>
  <c r="I23" i="22"/>
  <c r="H23" i="22"/>
  <c r="G23" i="22"/>
  <c r="F23" i="22"/>
  <c r="E23" i="22"/>
  <c r="D23" i="22"/>
  <c r="C23" i="22"/>
  <c r="B23" i="22"/>
  <c r="K15" i="22"/>
  <c r="J15" i="22"/>
  <c r="I15" i="22"/>
  <c r="H15" i="22"/>
  <c r="G15" i="22"/>
  <c r="F15" i="22"/>
  <c r="E15" i="22"/>
  <c r="D15" i="22"/>
  <c r="C15" i="22"/>
  <c r="B15" i="22"/>
  <c r="K5" i="22"/>
  <c r="J5" i="22"/>
  <c r="I5" i="22"/>
  <c r="H5" i="22"/>
  <c r="G5" i="22"/>
  <c r="F5" i="22"/>
  <c r="E5" i="22"/>
  <c r="D5" i="22"/>
  <c r="C5" i="22"/>
  <c r="B5" i="22"/>
  <c r="K4" i="22"/>
  <c r="J4" i="22"/>
  <c r="I4" i="22"/>
  <c r="H4" i="22"/>
  <c r="D4" i="22"/>
  <c r="E4" i="22"/>
  <c r="F4" i="22"/>
  <c r="G4" i="22"/>
  <c r="C4" i="22"/>
  <c r="B4" i="22"/>
  <c r="AA10" i="22"/>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AY8" i="22"/>
  <c r="AX12" i="22"/>
  <c r="AX10" i="22"/>
  <c r="BB13" i="22"/>
  <c r="BA8" i="22"/>
  <c r="AY8" i="28"/>
  <c r="AZ13" i="28"/>
  <c r="AX12" i="28"/>
  <c r="AV11" i="28"/>
  <c r="AT10" i="28"/>
  <c r="AX8" i="22"/>
  <c r="AW12" i="22"/>
  <c r="AW10" i="22"/>
  <c r="BB12" i="22"/>
  <c r="BA13" i="22"/>
  <c r="AX8" i="28"/>
  <c r="AY13" i="28"/>
  <c r="AW12" i="28"/>
  <c r="AU11" i="28"/>
  <c r="BC9" i="28"/>
  <c r="AW8" i="22"/>
  <c r="AV12" i="22"/>
  <c r="AV10" i="22"/>
  <c r="BB11" i="22"/>
  <c r="AZ13" i="22"/>
  <c r="AW8" i="28"/>
  <c r="AX13" i="28"/>
  <c r="AV12" i="28"/>
  <c r="AT11" i="28"/>
  <c r="BB9" i="28"/>
  <c r="AV8" i="22"/>
  <c r="AU12" i="22"/>
  <c r="AU10" i="22"/>
  <c r="BB10" i="22"/>
  <c r="BA12" i="22"/>
  <c r="AV8" i="28"/>
  <c r="AW13" i="28"/>
  <c r="AU12" i="28"/>
  <c r="BC10" i="28"/>
  <c r="BA9" i="28"/>
  <c r="AU8" i="22"/>
  <c r="AT12" i="22"/>
  <c r="AT10" i="22"/>
  <c r="BB9" i="22"/>
  <c r="AZ12" i="22"/>
  <c r="AU8" i="28"/>
  <c r="AV13" i="28"/>
  <c r="AT12" i="28"/>
  <c r="BB10" i="28"/>
  <c r="AZ9" i="28"/>
  <c r="AY13" i="22"/>
  <c r="AY11" i="22"/>
  <c r="AY9" i="22"/>
  <c r="BC8" i="22"/>
  <c r="BA11" i="22"/>
  <c r="AZ8" i="28"/>
  <c r="AU13" i="28"/>
  <c r="BC11" i="28"/>
  <c r="BA10" i="28"/>
  <c r="AY9" i="28"/>
  <c r="AX13" i="22"/>
  <c r="AX11" i="22"/>
  <c r="AX9" i="22"/>
  <c r="BC13" i="22"/>
  <c r="AZ11" i="22"/>
  <c r="BA8" i="28"/>
  <c r="AT13" i="28"/>
  <c r="BB11" i="28"/>
  <c r="AZ10" i="28"/>
  <c r="AX9" i="28"/>
  <c r="AW13" i="22"/>
  <c r="AW11" i="22"/>
  <c r="AW9" i="22"/>
  <c r="BC12" i="22"/>
  <c r="BA10" i="22"/>
  <c r="BB8" i="28"/>
  <c r="BC12" i="28"/>
  <c r="BA11" i="28"/>
  <c r="AY10" i="28"/>
  <c r="AW9" i="28"/>
  <c r="AV13" i="22"/>
  <c r="AV11" i="22"/>
  <c r="AV9" i="22"/>
  <c r="BC11" i="22"/>
  <c r="AZ10" i="22"/>
  <c r="BC8" i="28"/>
  <c r="BB12" i="28"/>
  <c r="AZ11" i="28"/>
  <c r="AX10" i="28"/>
  <c r="AV9" i="28"/>
  <c r="AU13" i="22"/>
  <c r="AU11" i="22"/>
  <c r="AU9" i="22"/>
  <c r="BC10" i="22"/>
  <c r="BA9" i="22"/>
  <c r="BC13" i="28"/>
  <c r="BA12" i="28"/>
  <c r="AY11" i="28"/>
  <c r="AW10" i="28"/>
  <c r="AU9" i="28"/>
  <c r="AT13" i="22"/>
  <c r="AT11" i="22"/>
  <c r="AT9" i="22"/>
  <c r="BC9" i="22"/>
  <c r="AZ9" i="22"/>
  <c r="BB13" i="28"/>
  <c r="AZ12" i="28"/>
  <c r="AX11" i="28"/>
  <c r="AV10" i="28"/>
  <c r="AT9" i="28"/>
  <c r="AT8" i="22"/>
  <c r="AY12" i="22"/>
  <c r="AY10" i="22"/>
  <c r="BB8" i="22"/>
  <c r="AZ8" i="22"/>
  <c r="AT8" i="28"/>
  <c r="BA13" i="28"/>
  <c r="AY12" i="28"/>
  <c r="AW11" i="28"/>
  <c r="AU10" i="28"/>
  <c r="B8" i="25"/>
  <c r="B9" i="25"/>
  <c r="B10" i="25"/>
  <c r="B12" i="25"/>
  <c r="B14" i="25"/>
  <c r="B15" i="25"/>
  <c r="B16" i="25"/>
  <c r="B17" i="25"/>
  <c r="B18" i="25"/>
  <c r="B19" i="25"/>
  <c r="B20" i="25"/>
  <c r="B21" i="25"/>
  <c r="B22" i="25"/>
  <c r="B23" i="25"/>
  <c r="B24" i="25"/>
  <c r="A1" i="22"/>
  <c r="A1" i="28"/>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AG55" i="22"/>
  <c r="AC53" i="22"/>
  <c r="AG49" i="22"/>
  <c r="AA44" i="22"/>
  <c r="AC31" i="22"/>
  <c r="AG50" i="28"/>
  <c r="X4"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E4" i="22"/>
  <c r="AF4" i="22"/>
  <c r="AE54" i="22"/>
  <c r="AA52" i="22"/>
  <c r="AE48" i="22"/>
  <c r="AC47" i="22"/>
  <c r="AF41" i="22"/>
  <c r="AG26" i="22"/>
  <c r="Y5"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E15" i="28"/>
  <c r="AA40" i="22"/>
  <c r="X35" i="22"/>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D15" i="28"/>
  <c r="Z40" i="22"/>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C15" i="28"/>
  <c r="Y40" i="22"/>
  <c r="AG15" i="22"/>
  <c r="AF40" i="28"/>
  <c r="AB15" i="28"/>
  <c r="X40" i="22"/>
  <c r="AF15" i="22"/>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E40" i="28"/>
  <c r="AA15" i="28"/>
  <c r="AE15" i="22"/>
  <c r="AD40" i="28"/>
  <c r="Z15" i="28"/>
  <c r="AD15" i="22"/>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C40" i="28"/>
  <c r="Y15" i="28"/>
  <c r="AG40" i="22"/>
  <c r="AC15" i="22"/>
  <c r="AB40" i="28"/>
  <c r="X15" i="28"/>
  <c r="AF40" i="22"/>
  <c r="AB15" i="22"/>
  <c r="AA40" i="28"/>
  <c r="AE40" i="22"/>
  <c r="AA15" i="22"/>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Z40" i="28"/>
  <c r="AD40" i="22"/>
  <c r="Z15" i="22"/>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Y40" i="28"/>
  <c r="AG15" i="28"/>
  <c r="AC40" i="22"/>
  <c r="Y15" i="22"/>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X40" i="28"/>
  <c r="AF15" i="28"/>
  <c r="AB40" i="22"/>
  <c r="X15" i="22"/>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C4"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B4"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A4"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Z4"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Y4"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D4" i="22"/>
  <c r="AG4" i="22"/>
  <c r="Y51" i="22"/>
  <c r="Y43" i="22"/>
  <c r="Z35" i="22"/>
  <c r="AA23" i="22"/>
  <c r="AE18" i="22"/>
  <c r="AC54" i="28"/>
  <c r="AA47" i="28"/>
  <c r="AE41" i="28"/>
  <c r="Y35" i="28"/>
  <c r="AC31" i="28"/>
  <c r="AG26" i="28"/>
  <c r="AA23" i="28"/>
  <c r="AE18" i="28"/>
  <c r="Y5" i="28"/>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C4" i="28"/>
  <c r="BB53" i="28"/>
  <c r="AZ50" i="28"/>
  <c r="AX47" i="28"/>
  <c r="BB30" i="28"/>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AX56" i="28"/>
  <c r="AV53" i="28"/>
  <c r="AT50" i="28"/>
  <c r="BB44" i="28"/>
  <c r="AT25"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AV56" i="28"/>
  <c r="AT53" i="28"/>
  <c r="BB49" i="28"/>
  <c r="AZ44" i="28"/>
  <c r="AX23"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AZ55" i="28"/>
  <c r="AX52" i="28"/>
  <c r="AV49" i="28"/>
  <c r="AT44" i="28"/>
  <c r="AZ17"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AX55" i="28"/>
  <c r="AV52" i="28"/>
  <c r="AT49" i="28"/>
  <c r="BB43" i="28"/>
  <c r="AT16" i="28"/>
  <c r="BC40" i="28"/>
  <c r="AU40" i="28"/>
  <c r="AY15" i="28"/>
  <c r="BC40" i="22"/>
  <c r="AU40" i="22"/>
  <c r="AX15" i="22"/>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B40" i="28"/>
  <c r="AT40" i="28"/>
  <c r="AX15" i="28"/>
  <c r="BB40" i="22"/>
  <c r="AT40" i="22"/>
  <c r="AW15" i="22"/>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A40" i="28"/>
  <c r="AW15" i="28"/>
  <c r="BA40" i="22"/>
  <c r="AV15" i="22"/>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AZ40" i="28"/>
  <c r="AV15" i="28"/>
  <c r="AZ40" i="22"/>
  <c r="BC15" i="22"/>
  <c r="AU15" i="22"/>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AY40" i="28"/>
  <c r="BC15" i="28"/>
  <c r="AU15" i="28"/>
  <c r="AY40" i="22"/>
  <c r="BB15" i="22"/>
  <c r="AT15" i="22"/>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AX40" i="28"/>
  <c r="BB15" i="28"/>
  <c r="AT15" i="28"/>
  <c r="AX40" i="22"/>
  <c r="BA15" i="22"/>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AW40" i="28"/>
  <c r="BA15" i="28"/>
  <c r="AW40" i="22"/>
  <c r="AZ15" i="22"/>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AX18" i="28"/>
  <c r="BB25" i="28"/>
  <c r="AV33" i="28"/>
  <c r="AZ42" i="28"/>
  <c r="AU44" i="28"/>
  <c r="BC44" i="28"/>
  <c r="BA47" i="28"/>
  <c r="AY48" i="28"/>
  <c r="AW49" i="28"/>
  <c r="AU50" i="28"/>
  <c r="BC50" i="28"/>
  <c r="BA51" i="28"/>
  <c r="AY52" i="28"/>
  <c r="AW53" i="28"/>
  <c r="AU54" i="28"/>
  <c r="BC54" i="28"/>
  <c r="BA55" i="28"/>
  <c r="AY56" i="28"/>
  <c r="AZ4" i="28"/>
  <c r="AV19" i="28"/>
  <c r="AZ26" i="28"/>
  <c r="AT34" i="28"/>
  <c r="BA42" i="28"/>
  <c r="AV44" i="28"/>
  <c r="AT47" i="28"/>
  <c r="BB47" i="28"/>
  <c r="AZ48" i="28"/>
  <c r="AX49" i="28"/>
  <c r="AV50" i="28"/>
  <c r="AT51" i="28"/>
  <c r="BB51" i="28"/>
  <c r="AZ52" i="28"/>
  <c r="AX53" i="28"/>
  <c r="AV54" i="28"/>
  <c r="AT55" i="28"/>
  <c r="BB55" i="28"/>
  <c r="AZ56" i="28"/>
  <c r="AY4" i="28"/>
  <c r="AU5" i="22"/>
  <c r="BC5" i="22"/>
  <c r="BA16" i="22"/>
  <c r="AY17" i="22"/>
  <c r="AW18" i="22"/>
  <c r="AU19" i="22"/>
  <c r="BC19" i="22"/>
  <c r="BA20" i="22"/>
  <c r="AY21" i="22"/>
  <c r="AW23" i="22"/>
  <c r="AU24" i="22"/>
  <c r="BC24" i="22"/>
  <c r="BA25" i="22"/>
  <c r="AY26" i="22"/>
  <c r="AW27" i="22"/>
  <c r="AU28" i="22"/>
  <c r="BC28" i="22"/>
  <c r="BA30" i="22"/>
  <c r="AZ15" i="28"/>
  <c r="AT20" i="28"/>
  <c r="AX27" i="28"/>
  <c r="BB34" i="28"/>
  <c r="AX43" i="28"/>
  <c r="AW44" i="28"/>
  <c r="AU47" i="28"/>
  <c r="BC47" i="28"/>
  <c r="BA48" i="28"/>
  <c r="AY49" i="28"/>
  <c r="AW50" i="28"/>
  <c r="AU51" i="28"/>
  <c r="BC51" i="28"/>
  <c r="BA52" i="28"/>
  <c r="AY53" i="28"/>
  <c r="AW54" i="28"/>
  <c r="AU55" i="28"/>
  <c r="BC55" i="28"/>
  <c r="BA56" i="28"/>
  <c r="AU4" i="28"/>
  <c r="AV5" i="22"/>
  <c r="AT16" i="22"/>
  <c r="BB16" i="22"/>
  <c r="AZ17" i="22"/>
  <c r="AX18" i="22"/>
  <c r="AV19" i="22"/>
  <c r="AT20" i="22"/>
  <c r="BB20" i="22"/>
  <c r="AZ21" i="22"/>
  <c r="AX23" i="22"/>
  <c r="AV24" i="22"/>
  <c r="AT25" i="22"/>
  <c r="BB25" i="22"/>
  <c r="AZ26" i="22"/>
  <c r="BB20" i="28"/>
  <c r="AV28" i="28"/>
  <c r="AZ35" i="28"/>
  <c r="AY43" i="28"/>
  <c r="AX44" i="28"/>
  <c r="AV47" i="28"/>
  <c r="AT48" i="28"/>
  <c r="BB48" i="28"/>
  <c r="AZ49" i="28"/>
  <c r="AX50" i="28"/>
  <c r="AV51" i="28"/>
  <c r="AT52" i="28"/>
  <c r="BB52" i="28"/>
  <c r="AZ53" i="28"/>
  <c r="AX54" i="28"/>
  <c r="AV55" i="28"/>
  <c r="AT56" i="28"/>
  <c r="BB56" i="28"/>
  <c r="AV4" i="28"/>
  <c r="AV5" i="28"/>
  <c r="AZ21" i="28"/>
  <c r="AT30" i="28"/>
  <c r="AX36" i="28"/>
  <c r="AZ43" i="28"/>
  <c r="AY44" i="28"/>
  <c r="AW47" i="28"/>
  <c r="AU48" i="28"/>
  <c r="BC48" i="28"/>
  <c r="BA49" i="28"/>
  <c r="AY50" i="28"/>
  <c r="AW51" i="28"/>
  <c r="AU52" i="28"/>
  <c r="BC52" i="28"/>
  <c r="BA53" i="28"/>
  <c r="AY54" i="28"/>
  <c r="AW55" i="28"/>
  <c r="AU56" i="28"/>
  <c r="BC56" i="28"/>
  <c r="AW4" i="28"/>
  <c r="AY15" i="22"/>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B54" i="28"/>
  <c r="AZ51" i="28"/>
  <c r="AX48" i="28"/>
  <c r="BB4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AX4" i="28"/>
  <c r="AZ54" i="28"/>
  <c r="AX51" i="28"/>
  <c r="AV48" i="28"/>
  <c r="AV38"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A4" i="28"/>
  <c r="AT54" i="28"/>
  <c r="BB50" i="28"/>
  <c r="AZ47" i="28"/>
  <c r="AX32" i="28"/>
  <c r="N13" i="28"/>
  <c r="V11" i="28"/>
  <c r="T10" i="28"/>
  <c r="R9" i="28"/>
  <c r="P8" i="28"/>
  <c r="N56" i="28"/>
  <c r="V54" i="28"/>
  <c r="T53" i="28"/>
  <c r="R52" i="28"/>
  <c r="P51" i="28"/>
  <c r="N50" i="28"/>
  <c r="V48" i="28"/>
  <c r="T47" i="28"/>
  <c r="R44" i="28"/>
  <c r="P43" i="28"/>
  <c r="N42" i="28"/>
  <c r="T38" i="28"/>
  <c r="R36" i="28"/>
  <c r="P35" i="28"/>
  <c r="N34" i="28"/>
  <c r="V32" i="28"/>
  <c r="T31" i="28"/>
  <c r="P28" i="28"/>
  <c r="N27" i="28"/>
  <c r="V25" i="28"/>
  <c r="T24" i="28"/>
  <c r="P21" i="28"/>
  <c r="N20" i="28"/>
  <c r="V18" i="28"/>
  <c r="T17" i="28"/>
  <c r="R16" i="28"/>
  <c r="K13" i="28"/>
  <c r="I12" i="28"/>
  <c r="G11" i="28"/>
  <c r="E10" i="28"/>
  <c r="C9" i="28"/>
  <c r="K56" i="28"/>
  <c r="I55" i="28"/>
  <c r="G54" i="28"/>
  <c r="E53" i="28"/>
  <c r="C52" i="28"/>
  <c r="K50" i="28"/>
  <c r="I49" i="28"/>
  <c r="G48" i="28"/>
  <c r="E47" i="28"/>
  <c r="C44" i="28"/>
  <c r="K42" i="28"/>
  <c r="I41" i="28"/>
  <c r="E38" i="28"/>
  <c r="C36" i="28"/>
  <c r="K34" i="28"/>
  <c r="I33" i="28"/>
  <c r="G32" i="28"/>
  <c r="E31" i="28"/>
  <c r="K27" i="28"/>
  <c r="I26" i="28"/>
  <c r="G25" i="28"/>
  <c r="E24" i="28"/>
  <c r="K20" i="28"/>
  <c r="I19" i="28"/>
  <c r="G18" i="28"/>
  <c r="E17" i="28"/>
  <c r="C16" i="28"/>
  <c r="V56" i="22"/>
  <c r="T55" i="22"/>
  <c r="R54" i="22"/>
  <c r="P53" i="22"/>
  <c r="N52" i="22"/>
  <c r="V50" i="22"/>
  <c r="T49" i="22"/>
  <c r="R48" i="22"/>
  <c r="P47" i="22"/>
  <c r="N44" i="22"/>
  <c r="V42" i="22"/>
  <c r="T41" i="22"/>
  <c r="P38" i="22"/>
  <c r="N36" i="22"/>
  <c r="V34" i="22"/>
  <c r="T33" i="22"/>
  <c r="R32" i="22"/>
  <c r="P31" i="22"/>
  <c r="V27" i="22"/>
  <c r="T26" i="22"/>
  <c r="M13" i="28"/>
  <c r="U11" i="28"/>
  <c r="S10" i="28"/>
  <c r="Q9" i="28"/>
  <c r="O8" i="28"/>
  <c r="M56" i="28"/>
  <c r="U54" i="28"/>
  <c r="S53" i="28"/>
  <c r="Q52" i="28"/>
  <c r="O51" i="28"/>
  <c r="M50" i="28"/>
  <c r="U48" i="28"/>
  <c r="S47" i="28"/>
  <c r="Q44" i="28"/>
  <c r="O43" i="28"/>
  <c r="M42" i="28"/>
  <c r="S38" i="28"/>
  <c r="Q36" i="28"/>
  <c r="O35" i="28"/>
  <c r="M34" i="28"/>
  <c r="U32" i="28"/>
  <c r="S31" i="28"/>
  <c r="O28" i="28"/>
  <c r="M27" i="28"/>
  <c r="U25" i="28"/>
  <c r="S24" i="28"/>
  <c r="O21" i="28"/>
  <c r="M20" i="28"/>
  <c r="U18" i="28"/>
  <c r="S17" i="28"/>
  <c r="Q16" i="28"/>
  <c r="J13" i="28"/>
  <c r="H12" i="28"/>
  <c r="F11" i="28"/>
  <c r="D10" i="28"/>
  <c r="B9" i="28"/>
  <c r="J56" i="28"/>
  <c r="H55" i="28"/>
  <c r="F54" i="28"/>
  <c r="D53" i="28"/>
  <c r="B52" i="28"/>
  <c r="J50" i="28"/>
  <c r="H49" i="28"/>
  <c r="F48" i="28"/>
  <c r="D47" i="28"/>
  <c r="B44" i="28"/>
  <c r="J42" i="28"/>
  <c r="H41" i="28"/>
  <c r="D38" i="28"/>
  <c r="B36" i="28"/>
  <c r="J34" i="28"/>
  <c r="H33" i="28"/>
  <c r="F32" i="28"/>
  <c r="D31" i="28"/>
  <c r="J27" i="28"/>
  <c r="H26" i="28"/>
  <c r="F25" i="28"/>
  <c r="D24" i="28"/>
  <c r="J20" i="28"/>
  <c r="H19" i="28"/>
  <c r="F18" i="28"/>
  <c r="D17" i="28"/>
  <c r="B16" i="28"/>
  <c r="V12" i="28"/>
  <c r="T11" i="28"/>
  <c r="R10" i="28"/>
  <c r="P9" i="28"/>
  <c r="N8" i="28"/>
  <c r="V55" i="28"/>
  <c r="T54" i="28"/>
  <c r="R53" i="28"/>
  <c r="P52" i="28"/>
  <c r="N51" i="28"/>
  <c r="V49" i="28"/>
  <c r="T48" i="28"/>
  <c r="R47" i="28"/>
  <c r="P44" i="28"/>
  <c r="N43" i="28"/>
  <c r="V41" i="28"/>
  <c r="R38" i="28"/>
  <c r="P36" i="28"/>
  <c r="N35" i="28"/>
  <c r="V33" i="28"/>
  <c r="T32" i="28"/>
  <c r="R31" i="28"/>
  <c r="N28" i="28"/>
  <c r="V26" i="28"/>
  <c r="T25" i="28"/>
  <c r="R24" i="28"/>
  <c r="N21" i="28"/>
  <c r="V19" i="28"/>
  <c r="T18" i="28"/>
  <c r="R17" i="28"/>
  <c r="P16" i="28"/>
  <c r="I13" i="28"/>
  <c r="G12" i="28"/>
  <c r="E11" i="28"/>
  <c r="C10" i="28"/>
  <c r="F8" i="28"/>
  <c r="I56" i="28"/>
  <c r="G55" i="28"/>
  <c r="E54" i="28"/>
  <c r="C53" i="28"/>
  <c r="K51" i="28"/>
  <c r="I50" i="28"/>
  <c r="G49" i="28"/>
  <c r="E48" i="28"/>
  <c r="C47" i="28"/>
  <c r="K43" i="28"/>
  <c r="I42" i="28"/>
  <c r="G41" i="28"/>
  <c r="C38" i="28"/>
  <c r="K35" i="28"/>
  <c r="I34" i="28"/>
  <c r="G33" i="28"/>
  <c r="E32" i="28"/>
  <c r="C31" i="28"/>
  <c r="K28" i="28"/>
  <c r="I27" i="28"/>
  <c r="G26" i="28"/>
  <c r="E25" i="28"/>
  <c r="C24" i="28"/>
  <c r="K21" i="28"/>
  <c r="I20" i="28"/>
  <c r="G19" i="28"/>
  <c r="E18" i="28"/>
  <c r="C17" i="28"/>
  <c r="T56" i="22"/>
  <c r="R55" i="22"/>
  <c r="P54" i="22"/>
  <c r="N53" i="22"/>
  <c r="V51" i="22"/>
  <c r="T50" i="22"/>
  <c r="R49" i="22"/>
  <c r="P48" i="22"/>
  <c r="N47" i="22"/>
  <c r="V43" i="22"/>
  <c r="T42" i="22"/>
  <c r="R41" i="22"/>
  <c r="N38" i="22"/>
  <c r="V35" i="22"/>
  <c r="T34" i="22"/>
  <c r="R33" i="22"/>
  <c r="P32" i="22"/>
  <c r="N31" i="22"/>
  <c r="V28" i="22"/>
  <c r="T27" i="22"/>
  <c r="R26" i="22"/>
  <c r="U12" i="28"/>
  <c r="S11" i="28"/>
  <c r="Q10" i="28"/>
  <c r="O9" i="28"/>
  <c r="M8" i="28"/>
  <c r="U55" i="28"/>
  <c r="S54" i="28"/>
  <c r="Q53" i="28"/>
  <c r="O52" i="28"/>
  <c r="M51" i="28"/>
  <c r="U49" i="28"/>
  <c r="S48" i="28"/>
  <c r="Q47" i="28"/>
  <c r="O44" i="28"/>
  <c r="M43" i="28"/>
  <c r="U41" i="28"/>
  <c r="Q38" i="28"/>
  <c r="O36" i="28"/>
  <c r="M35" i="28"/>
  <c r="U33" i="28"/>
  <c r="S32" i="28"/>
  <c r="Q31" i="28"/>
  <c r="M28" i="28"/>
  <c r="U26" i="28"/>
  <c r="S25" i="28"/>
  <c r="Q24" i="28"/>
  <c r="M21" i="28"/>
  <c r="U19" i="28"/>
  <c r="S18" i="28"/>
  <c r="Q17" i="28"/>
  <c r="O16" i="28"/>
  <c r="H13" i="28"/>
  <c r="F12" i="28"/>
  <c r="D11" i="28"/>
  <c r="B10" i="28"/>
  <c r="E8" i="28"/>
  <c r="H56" i="28"/>
  <c r="F55" i="28"/>
  <c r="D54" i="28"/>
  <c r="B53" i="28"/>
  <c r="J51" i="28"/>
  <c r="H50" i="28"/>
  <c r="F49" i="28"/>
  <c r="D48" i="28"/>
  <c r="B47" i="28"/>
  <c r="J43" i="28"/>
  <c r="H42" i="28"/>
  <c r="F41" i="28"/>
  <c r="B38" i="28"/>
  <c r="J35" i="28"/>
  <c r="H34" i="28"/>
  <c r="F33" i="28"/>
  <c r="D32" i="28"/>
  <c r="B31" i="28"/>
  <c r="J28" i="28"/>
  <c r="H27" i="28"/>
  <c r="F26" i="28"/>
  <c r="D25" i="28"/>
  <c r="B24" i="28"/>
  <c r="J21" i="28"/>
  <c r="H20" i="28"/>
  <c r="F19" i="28"/>
  <c r="D18" i="28"/>
  <c r="B17" i="28"/>
  <c r="S56" i="22"/>
  <c r="Q55" i="22"/>
  <c r="O54" i="22"/>
  <c r="M53" i="22"/>
  <c r="U51" i="22"/>
  <c r="S50" i="22"/>
  <c r="Q49" i="22"/>
  <c r="O48" i="22"/>
  <c r="M47" i="22"/>
  <c r="U43" i="22"/>
  <c r="S42" i="22"/>
  <c r="Q41" i="22"/>
  <c r="M38" i="22"/>
  <c r="U35" i="22"/>
  <c r="S34" i="22"/>
  <c r="Q33" i="22"/>
  <c r="O32" i="22"/>
  <c r="M31" i="22"/>
  <c r="U28" i="22"/>
  <c r="S27" i="22"/>
  <c r="Q26" i="22"/>
  <c r="V13" i="28"/>
  <c r="U13" i="28"/>
  <c r="S12" i="28"/>
  <c r="Q11" i="28"/>
  <c r="O10" i="28"/>
  <c r="M9" i="28"/>
  <c r="U56" i="28"/>
  <c r="S55" i="28"/>
  <c r="Q54" i="28"/>
  <c r="O53" i="28"/>
  <c r="M52" i="28"/>
  <c r="U50" i="28"/>
  <c r="S49" i="28"/>
  <c r="Q48" i="28"/>
  <c r="O47" i="28"/>
  <c r="M44" i="28"/>
  <c r="U42" i="28"/>
  <c r="S41" i="28"/>
  <c r="O38" i="28"/>
  <c r="M36" i="28"/>
  <c r="U34" i="28"/>
  <c r="S33" i="28"/>
  <c r="Q32" i="28"/>
  <c r="O31" i="28"/>
  <c r="U27" i="28"/>
  <c r="S26" i="28"/>
  <c r="Q25" i="28"/>
  <c r="O24" i="28"/>
  <c r="U20" i="28"/>
  <c r="S19" i="28"/>
  <c r="Q18" i="28"/>
  <c r="O17" i="28"/>
  <c r="M16" i="28"/>
  <c r="F13" i="28"/>
  <c r="D12" i="28"/>
  <c r="B11" i="28"/>
  <c r="J9" i="28"/>
  <c r="K8" i="28"/>
  <c r="F56" i="28"/>
  <c r="D55" i="28"/>
  <c r="B54" i="28"/>
  <c r="J52" i="28"/>
  <c r="H51" i="28"/>
  <c r="F50" i="28"/>
  <c r="D49" i="28"/>
  <c r="B48" i="28"/>
  <c r="J44" i="28"/>
  <c r="H43" i="28"/>
  <c r="F42" i="28"/>
  <c r="D41" i="28"/>
  <c r="J36" i="28"/>
  <c r="H35" i="28"/>
  <c r="F34" i="28"/>
  <c r="D33" i="28"/>
  <c r="B32" i="28"/>
  <c r="H28" i="28"/>
  <c r="F27" i="28"/>
  <c r="D26" i="28"/>
  <c r="B25" i="28"/>
  <c r="H21" i="28"/>
  <c r="F20" i="28"/>
  <c r="D19" i="28"/>
  <c r="B18" i="28"/>
  <c r="J16" i="28"/>
  <c r="Q56" i="22"/>
  <c r="O55" i="22"/>
  <c r="M54" i="22"/>
  <c r="U52" i="22"/>
  <c r="S51" i="22"/>
  <c r="Q50" i="22"/>
  <c r="O49" i="22"/>
  <c r="M48" i="22"/>
  <c r="U44" i="22"/>
  <c r="S43" i="22"/>
  <c r="Q42" i="22"/>
  <c r="O41" i="22"/>
  <c r="U36" i="22"/>
  <c r="S35" i="22"/>
  <c r="Q34" i="22"/>
  <c r="O33" i="22"/>
  <c r="M32" i="22"/>
  <c r="S28" i="22"/>
  <c r="Q27" i="22"/>
  <c r="O26" i="22"/>
  <c r="M25" i="22"/>
  <c r="T13" i="28"/>
  <c r="R12" i="28"/>
  <c r="P11" i="28"/>
  <c r="N10" i="28"/>
  <c r="V8" i="28"/>
  <c r="T56" i="28"/>
  <c r="R55" i="28"/>
  <c r="P54" i="28"/>
  <c r="N53" i="28"/>
  <c r="V51" i="28"/>
  <c r="T50" i="28"/>
  <c r="R49" i="28"/>
  <c r="P48" i="28"/>
  <c r="N47" i="28"/>
  <c r="V43" i="28"/>
  <c r="T42" i="28"/>
  <c r="R41" i="28"/>
  <c r="N38" i="28"/>
  <c r="V35" i="28"/>
  <c r="T34" i="28"/>
  <c r="R33" i="28"/>
  <c r="P32" i="28"/>
  <c r="N31" i="28"/>
  <c r="V28" i="28"/>
  <c r="T27" i="28"/>
  <c r="R26" i="28"/>
  <c r="P25" i="28"/>
  <c r="N24" i="28"/>
  <c r="V21" i="28"/>
  <c r="T20" i="28"/>
  <c r="R19" i="28"/>
  <c r="P18" i="28"/>
  <c r="N17" i="28"/>
  <c r="E13" i="28"/>
  <c r="C12" i="28"/>
  <c r="K10" i="28"/>
  <c r="I9" i="28"/>
  <c r="I8" i="28"/>
  <c r="E56" i="28"/>
  <c r="C55" i="28"/>
  <c r="K53" i="28"/>
  <c r="I52" i="28"/>
  <c r="G51" i="28"/>
  <c r="E50" i="28"/>
  <c r="C49" i="28"/>
  <c r="K47" i="28"/>
  <c r="I44" i="28"/>
  <c r="G43" i="28"/>
  <c r="E42" i="28"/>
  <c r="C41" i="28"/>
  <c r="K38" i="28"/>
  <c r="I36" i="28"/>
  <c r="G35" i="28"/>
  <c r="E34" i="28"/>
  <c r="C33" i="28"/>
  <c r="K31" i="28"/>
  <c r="G28" i="28"/>
  <c r="E27" i="28"/>
  <c r="C26" i="28"/>
  <c r="S13" i="28"/>
  <c r="Q12" i="28"/>
  <c r="O11" i="28"/>
  <c r="M10" i="28"/>
  <c r="U8" i="28"/>
  <c r="S56" i="28"/>
  <c r="Q55" i="28"/>
  <c r="O54" i="28"/>
  <c r="M53" i="28"/>
  <c r="U51" i="28"/>
  <c r="S50" i="28"/>
  <c r="Q49" i="28"/>
  <c r="O48" i="28"/>
  <c r="M47" i="28"/>
  <c r="U43" i="28"/>
  <c r="S42" i="28"/>
  <c r="Q41" i="28"/>
  <c r="M38" i="28"/>
  <c r="U35" i="28"/>
  <c r="S34" i="28"/>
  <c r="Q33" i="28"/>
  <c r="O32" i="28"/>
  <c r="M31" i="28"/>
  <c r="U28" i="28"/>
  <c r="S27" i="28"/>
  <c r="Q26" i="28"/>
  <c r="O25" i="28"/>
  <c r="M24" i="28"/>
  <c r="U21" i="28"/>
  <c r="S20" i="28"/>
  <c r="Q19" i="28"/>
  <c r="O18" i="28"/>
  <c r="M17" i="28"/>
  <c r="D13" i="28"/>
  <c r="B12" i="28"/>
  <c r="J10" i="28"/>
  <c r="H9" i="28"/>
  <c r="J8" i="28"/>
  <c r="D56" i="28"/>
  <c r="B55" i="28"/>
  <c r="J53" i="28"/>
  <c r="H52" i="28"/>
  <c r="F51" i="28"/>
  <c r="D50" i="28"/>
  <c r="B49" i="28"/>
  <c r="J47" i="28"/>
  <c r="H44" i="28"/>
  <c r="F43" i="28"/>
  <c r="D42" i="28"/>
  <c r="B41" i="28"/>
  <c r="J38" i="28"/>
  <c r="H36" i="28"/>
  <c r="F35" i="28"/>
  <c r="D34" i="28"/>
  <c r="B33" i="28"/>
  <c r="J31" i="28"/>
  <c r="F28" i="28"/>
  <c r="D27" i="28"/>
  <c r="B26" i="28"/>
  <c r="J24" i="28"/>
  <c r="F21" i="28"/>
  <c r="D20" i="28"/>
  <c r="B19" i="28"/>
  <c r="J17" i="28"/>
  <c r="H16" i="28"/>
  <c r="O56" i="22"/>
  <c r="M55" i="22"/>
  <c r="U53" i="22"/>
  <c r="S52" i="22"/>
  <c r="Q51" i="22"/>
  <c r="O50" i="22"/>
  <c r="M49" i="22"/>
  <c r="U47" i="22"/>
  <c r="S44" i="22"/>
  <c r="Q43" i="22"/>
  <c r="O42" i="22"/>
  <c r="M41" i="22"/>
  <c r="U38" i="22"/>
  <c r="S36" i="22"/>
  <c r="Q35" i="22"/>
  <c r="O34" i="22"/>
  <c r="M33" i="22"/>
  <c r="U31" i="22"/>
  <c r="Q28" i="22"/>
  <c r="O27" i="22"/>
  <c r="R13" i="28"/>
  <c r="P12" i="28"/>
  <c r="N11" i="28"/>
  <c r="V9" i="28"/>
  <c r="T8" i="28"/>
  <c r="R56" i="28"/>
  <c r="P55" i="28"/>
  <c r="N54" i="28"/>
  <c r="V52" i="28"/>
  <c r="T51" i="28"/>
  <c r="R50" i="28"/>
  <c r="P49" i="28"/>
  <c r="N48" i="28"/>
  <c r="V44" i="28"/>
  <c r="T43" i="28"/>
  <c r="R42" i="28"/>
  <c r="P41" i="28"/>
  <c r="V36" i="28"/>
  <c r="T35" i="28"/>
  <c r="R34" i="28"/>
  <c r="P33" i="28"/>
  <c r="N32" i="28"/>
  <c r="T28" i="28"/>
  <c r="R27" i="28"/>
  <c r="P26" i="28"/>
  <c r="N25" i="28"/>
  <c r="T21" i="28"/>
  <c r="R20" i="28"/>
  <c r="P19" i="28"/>
  <c r="N18" i="28"/>
  <c r="V16" i="28"/>
  <c r="C13" i="28"/>
  <c r="K11" i="28"/>
  <c r="I10" i="28"/>
  <c r="G9" i="28"/>
  <c r="H8" i="28"/>
  <c r="C56" i="28"/>
  <c r="K54" i="28"/>
  <c r="I53" i="28"/>
  <c r="G52" i="28"/>
  <c r="E51" i="28"/>
  <c r="C50" i="28"/>
  <c r="K48" i="28"/>
  <c r="I47" i="28"/>
  <c r="G44" i="28"/>
  <c r="E43" i="28"/>
  <c r="C42" i="28"/>
  <c r="I38" i="28"/>
  <c r="G36" i="28"/>
  <c r="E35" i="28"/>
  <c r="C34" i="28"/>
  <c r="K32" i="28"/>
  <c r="I31" i="28"/>
  <c r="E28" i="28"/>
  <c r="C27" i="28"/>
  <c r="K25" i="28"/>
  <c r="I24" i="28"/>
  <c r="E21" i="28"/>
  <c r="C20" i="28"/>
  <c r="K18" i="28"/>
  <c r="I17" i="28"/>
  <c r="G16" i="28"/>
  <c r="N56" i="22"/>
  <c r="V54" i="22"/>
  <c r="T53" i="22"/>
  <c r="R52" i="22"/>
  <c r="P51" i="22"/>
  <c r="N50" i="22"/>
  <c r="V48" i="22"/>
  <c r="T47" i="22"/>
  <c r="R44" i="22"/>
  <c r="P43" i="22"/>
  <c r="N42" i="22"/>
  <c r="T38" i="22"/>
  <c r="R36" i="22"/>
  <c r="P35" i="22"/>
  <c r="N34" i="22"/>
  <c r="V32" i="22"/>
  <c r="T31" i="22"/>
  <c r="P28" i="22"/>
  <c r="N27" i="22"/>
  <c r="Q13" i="28"/>
  <c r="O12" i="28"/>
  <c r="M11" i="28"/>
  <c r="U9" i="28"/>
  <c r="S8" i="28"/>
  <c r="Q56" i="28"/>
  <c r="O55" i="28"/>
  <c r="M54" i="28"/>
  <c r="U52" i="28"/>
  <c r="S51" i="28"/>
  <c r="Q50" i="28"/>
  <c r="O49" i="28"/>
  <c r="M48" i="28"/>
  <c r="U44" i="28"/>
  <c r="S43" i="28"/>
  <c r="Q42" i="28"/>
  <c r="O41" i="28"/>
  <c r="U36" i="28"/>
  <c r="S35" i="28"/>
  <c r="Q34" i="28"/>
  <c r="O33" i="28"/>
  <c r="M32" i="28"/>
  <c r="S28" i="28"/>
  <c r="Q27" i="28"/>
  <c r="O26" i="28"/>
  <c r="M25" i="28"/>
  <c r="S21" i="28"/>
  <c r="Q20" i="28"/>
  <c r="O19" i="28"/>
  <c r="M18" i="28"/>
  <c r="U16" i="28"/>
  <c r="B13" i="28"/>
  <c r="J11" i="28"/>
  <c r="H10" i="28"/>
  <c r="F9" i="28"/>
  <c r="G8" i="28"/>
  <c r="B56" i="28"/>
  <c r="J54" i="28"/>
  <c r="H53" i="28"/>
  <c r="F52" i="28"/>
  <c r="D51" i="28"/>
  <c r="B50" i="28"/>
  <c r="J48" i="28"/>
  <c r="H47" i="28"/>
  <c r="F44" i="28"/>
  <c r="D43" i="28"/>
  <c r="B42" i="28"/>
  <c r="H38" i="28"/>
  <c r="F36" i="28"/>
  <c r="D35" i="28"/>
  <c r="B34" i="28"/>
  <c r="J32" i="28"/>
  <c r="H31" i="28"/>
  <c r="D28" i="28"/>
  <c r="B27" i="28"/>
  <c r="J25" i="28"/>
  <c r="H24" i="28"/>
  <c r="D21" i="28"/>
  <c r="B20" i="28"/>
  <c r="J18" i="28"/>
  <c r="H17" i="28"/>
  <c r="F16" i="28"/>
  <c r="M56" i="22"/>
  <c r="U54" i="22"/>
  <c r="S53" i="22"/>
  <c r="Q52" i="22"/>
  <c r="O51" i="22"/>
  <c r="M50" i="22"/>
  <c r="U48" i="22"/>
  <c r="S47" i="22"/>
  <c r="Q44" i="22"/>
  <c r="O43" i="22"/>
  <c r="M42" i="22"/>
  <c r="S38" i="22"/>
  <c r="Q36" i="22"/>
  <c r="O35" i="22"/>
  <c r="M34" i="22"/>
  <c r="U32" i="22"/>
  <c r="S31" i="22"/>
  <c r="O28" i="22"/>
  <c r="M27" i="22"/>
  <c r="P13" i="28"/>
  <c r="N12" i="28"/>
  <c r="V10" i="28"/>
  <c r="T9" i="28"/>
  <c r="R8" i="28"/>
  <c r="P56" i="28"/>
  <c r="N55" i="28"/>
  <c r="V53" i="28"/>
  <c r="T52" i="28"/>
  <c r="R51" i="28"/>
  <c r="P50" i="28"/>
  <c r="N49" i="28"/>
  <c r="V47" i="28"/>
  <c r="T44" i="28"/>
  <c r="R43" i="28"/>
  <c r="P42" i="28"/>
  <c r="N41" i="28"/>
  <c r="V38" i="28"/>
  <c r="T36" i="28"/>
  <c r="R35" i="28"/>
  <c r="P34" i="28"/>
  <c r="N33" i="28"/>
  <c r="V31" i="28"/>
  <c r="R28" i="28"/>
  <c r="P27" i="28"/>
  <c r="N26" i="28"/>
  <c r="V24" i="28"/>
  <c r="R21" i="28"/>
  <c r="P20" i="28"/>
  <c r="N19" i="28"/>
  <c r="V17" i="28"/>
  <c r="T16" i="28"/>
  <c r="K12" i="28"/>
  <c r="I11" i="28"/>
  <c r="G10" i="28"/>
  <c r="E9" i="28"/>
  <c r="C8" i="28"/>
  <c r="K55" i="28"/>
  <c r="I54" i="28"/>
  <c r="G53" i="28"/>
  <c r="E52" i="28"/>
  <c r="C51" i="28"/>
  <c r="K49" i="28"/>
  <c r="I48" i="28"/>
  <c r="G47" i="28"/>
  <c r="E44" i="28"/>
  <c r="C43" i="28"/>
  <c r="K41" i="28"/>
  <c r="G38" i="28"/>
  <c r="E36" i="28"/>
  <c r="C35" i="28"/>
  <c r="K33" i="28"/>
  <c r="I32" i="28"/>
  <c r="G31" i="28"/>
  <c r="C28" i="28"/>
  <c r="K26" i="28"/>
  <c r="I25" i="28"/>
  <c r="G24" i="28"/>
  <c r="C21" i="28"/>
  <c r="K19" i="28"/>
  <c r="I18" i="28"/>
  <c r="G17" i="28"/>
  <c r="E16" i="28"/>
  <c r="V55" i="22"/>
  <c r="T54" i="22"/>
  <c r="R53" i="22"/>
  <c r="P52" i="22"/>
  <c r="N51" i="22"/>
  <c r="V49" i="22"/>
  <c r="T48" i="22"/>
  <c r="R47" i="22"/>
  <c r="P44" i="22"/>
  <c r="N43" i="22"/>
  <c r="V41" i="22"/>
  <c r="R38" i="22"/>
  <c r="P36" i="22"/>
  <c r="N35" i="22"/>
  <c r="V33" i="22"/>
  <c r="T32" i="22"/>
  <c r="R31" i="22"/>
  <c r="N28" i="22"/>
  <c r="V26" i="22"/>
  <c r="T25" i="22"/>
  <c r="O13" i="28"/>
  <c r="M12" i="28"/>
  <c r="U10" i="28"/>
  <c r="S9" i="28"/>
  <c r="Q8" i="28"/>
  <c r="O56" i="28"/>
  <c r="M55" i="28"/>
  <c r="U53" i="28"/>
  <c r="S52" i="28"/>
  <c r="Q51" i="28"/>
  <c r="O50" i="28"/>
  <c r="M49" i="28"/>
  <c r="U47" i="28"/>
  <c r="S44" i="28"/>
  <c r="Q43" i="28"/>
  <c r="O42" i="28"/>
  <c r="M41" i="28"/>
  <c r="U38" i="28"/>
  <c r="S36" i="28"/>
  <c r="Q35" i="28"/>
  <c r="O34" i="28"/>
  <c r="M33" i="28"/>
  <c r="U31" i="28"/>
  <c r="Q28" i="28"/>
  <c r="O27" i="28"/>
  <c r="M26" i="28"/>
  <c r="U24" i="28"/>
  <c r="Q21" i="28"/>
  <c r="O20" i="28"/>
  <c r="M19" i="28"/>
  <c r="U17" i="28"/>
  <c r="S16" i="28"/>
  <c r="J12" i="28"/>
  <c r="H11" i="28"/>
  <c r="F10" i="28"/>
  <c r="D9" i="28"/>
  <c r="B8" i="28"/>
  <c r="J55" i="28"/>
  <c r="H54" i="28"/>
  <c r="F53" i="28"/>
  <c r="D52" i="28"/>
  <c r="B51" i="28"/>
  <c r="J49" i="28"/>
  <c r="H48" i="28"/>
  <c r="F47" i="28"/>
  <c r="D44" i="28"/>
  <c r="B43" i="28"/>
  <c r="J41" i="28"/>
  <c r="F38" i="28"/>
  <c r="D36" i="28"/>
  <c r="B35" i="28"/>
  <c r="J33" i="28"/>
  <c r="H32" i="28"/>
  <c r="F31" i="28"/>
  <c r="B28" i="28"/>
  <c r="J26" i="28"/>
  <c r="H25" i="28"/>
  <c r="F24" i="28"/>
  <c r="B21" i="28"/>
  <c r="J19" i="28"/>
  <c r="H18" i="28"/>
  <c r="F17" i="28"/>
  <c r="D16" i="28"/>
  <c r="U55" i="22"/>
  <c r="S54" i="22"/>
  <c r="Q53" i="22"/>
  <c r="O52" i="22"/>
  <c r="M51" i="22"/>
  <c r="U49" i="22"/>
  <c r="S48" i="22"/>
  <c r="Q47" i="22"/>
  <c r="O44" i="22"/>
  <c r="M43" i="22"/>
  <c r="U41" i="22"/>
  <c r="Q38" i="22"/>
  <c r="O36" i="22"/>
  <c r="M35" i="22"/>
  <c r="U33" i="22"/>
  <c r="S32" i="22"/>
  <c r="Q31" i="22"/>
  <c r="M28" i="22"/>
  <c r="U26" i="22"/>
  <c r="S25" i="22"/>
  <c r="Q24" i="22"/>
  <c r="N52" i="28"/>
  <c r="R25" i="28"/>
  <c r="V20" i="28"/>
  <c r="E12" i="28"/>
  <c r="K44" i="28"/>
  <c r="E19" i="28"/>
  <c r="V53" i="22"/>
  <c r="N49" i="22"/>
  <c r="P42" i="22"/>
  <c r="S33" i="22"/>
  <c r="N26" i="22"/>
  <c r="T18" i="22"/>
  <c r="P16" i="22"/>
  <c r="V12" i="22"/>
  <c r="P9" i="22"/>
  <c r="G12" i="22"/>
  <c r="I56" i="22"/>
  <c r="K51" i="22"/>
  <c r="C47" i="22"/>
  <c r="G33" i="22"/>
  <c r="I27" i="22"/>
  <c r="K21" i="22"/>
  <c r="V50" i="28"/>
  <c r="P24" i="28"/>
  <c r="T19" i="28"/>
  <c r="C11" i="28"/>
  <c r="I43" i="28"/>
  <c r="C19" i="28"/>
  <c r="O53" i="22"/>
  <c r="Q48" i="22"/>
  <c r="S41" i="22"/>
  <c r="P33" i="22"/>
  <c r="M26" i="22"/>
  <c r="R24" i="22"/>
  <c r="M21" i="22"/>
  <c r="U19" i="22"/>
  <c r="S18" i="22"/>
  <c r="Q17" i="22"/>
  <c r="O16" i="22"/>
  <c r="U12" i="22"/>
  <c r="S11" i="22"/>
  <c r="Q10" i="22"/>
  <c r="O9" i="22"/>
  <c r="M8" i="22"/>
  <c r="H13" i="22"/>
  <c r="F12" i="22"/>
  <c r="D11" i="22"/>
  <c r="B10" i="22"/>
  <c r="J8" i="22"/>
  <c r="H56" i="22"/>
  <c r="F55" i="22"/>
  <c r="D54" i="22"/>
  <c r="B53" i="22"/>
  <c r="J51" i="22"/>
  <c r="H50" i="22"/>
  <c r="F49" i="22"/>
  <c r="D48" i="22"/>
  <c r="B47" i="22"/>
  <c r="J43" i="22"/>
  <c r="H42" i="22"/>
  <c r="F41" i="22"/>
  <c r="B38" i="22"/>
  <c r="J35" i="22"/>
  <c r="H34" i="22"/>
  <c r="F33" i="22"/>
  <c r="D32" i="22"/>
  <c r="B31" i="22"/>
  <c r="J28" i="22"/>
  <c r="H27" i="22"/>
  <c r="F26" i="22"/>
  <c r="D25" i="22"/>
  <c r="B24" i="22"/>
  <c r="J21" i="22"/>
  <c r="H20" i="22"/>
  <c r="F19" i="22"/>
  <c r="D18" i="22"/>
  <c r="B17" i="22"/>
  <c r="G43" i="22"/>
  <c r="E34" i="22"/>
  <c r="G28" i="22"/>
  <c r="K24" i="22"/>
  <c r="C19" i="22"/>
  <c r="F21" i="22"/>
  <c r="E21" i="22"/>
  <c r="K49" i="22"/>
  <c r="E36" i="22"/>
  <c r="C28" i="22"/>
  <c r="I18" i="22"/>
  <c r="E18" i="22"/>
  <c r="T49" i="28"/>
  <c r="R18" i="28"/>
  <c r="K9" i="28"/>
  <c r="G42" i="28"/>
  <c r="K36" i="28"/>
  <c r="C18" i="28"/>
  <c r="V52" i="22"/>
  <c r="N48" i="22"/>
  <c r="P41" i="22"/>
  <c r="V38" i="22"/>
  <c r="N33" i="22"/>
  <c r="V25" i="22"/>
  <c r="P24" i="22"/>
  <c r="V20" i="22"/>
  <c r="T19" i="22"/>
  <c r="R18" i="22"/>
  <c r="P17" i="22"/>
  <c r="N16" i="22"/>
  <c r="V13" i="22"/>
  <c r="T12" i="22"/>
  <c r="R11" i="22"/>
  <c r="P10" i="22"/>
  <c r="N9" i="22"/>
  <c r="G13" i="22"/>
  <c r="E12" i="22"/>
  <c r="C11" i="22"/>
  <c r="K9" i="22"/>
  <c r="I8" i="22"/>
  <c r="G56" i="22"/>
  <c r="E55" i="22"/>
  <c r="C54" i="22"/>
  <c r="K52" i="22"/>
  <c r="I51" i="22"/>
  <c r="G50" i="22"/>
  <c r="E49" i="22"/>
  <c r="C48" i="22"/>
  <c r="K44" i="22"/>
  <c r="I43" i="22"/>
  <c r="G42" i="22"/>
  <c r="E41" i="22"/>
  <c r="K36" i="22"/>
  <c r="I35" i="22"/>
  <c r="G34" i="22"/>
  <c r="E33" i="22"/>
  <c r="C32" i="22"/>
  <c r="I28" i="22"/>
  <c r="G27" i="22"/>
  <c r="E26" i="22"/>
  <c r="C25" i="22"/>
  <c r="I21" i="22"/>
  <c r="G20" i="22"/>
  <c r="E19" i="22"/>
  <c r="C18" i="22"/>
  <c r="K16" i="22"/>
  <c r="K38" i="22"/>
  <c r="K31" i="22"/>
  <c r="C26" i="22"/>
  <c r="E20" i="22"/>
  <c r="I16" i="22"/>
  <c r="H16" i="22"/>
  <c r="K25" i="22"/>
  <c r="I17" i="22"/>
  <c r="N12" i="22"/>
  <c r="C8" i="22"/>
  <c r="G47" i="22"/>
  <c r="K33" i="22"/>
  <c r="G19" i="22"/>
  <c r="R48" i="28"/>
  <c r="P17" i="28"/>
  <c r="D8" i="28"/>
  <c r="E41" i="28"/>
  <c r="I35" i="28"/>
  <c r="K17" i="28"/>
  <c r="T52" i="22"/>
  <c r="V47" i="22"/>
  <c r="N41" i="22"/>
  <c r="O38" i="22"/>
  <c r="Q32" i="22"/>
  <c r="U25" i="22"/>
  <c r="O24" i="22"/>
  <c r="U20" i="22"/>
  <c r="S19" i="22"/>
  <c r="Q18" i="22"/>
  <c r="O17" i="22"/>
  <c r="M16" i="22"/>
  <c r="U13" i="22"/>
  <c r="S12" i="22"/>
  <c r="Q11" i="22"/>
  <c r="O10" i="22"/>
  <c r="M9" i="22"/>
  <c r="F13" i="22"/>
  <c r="D12" i="22"/>
  <c r="B11" i="22"/>
  <c r="J9" i="22"/>
  <c r="H8" i="22"/>
  <c r="F56" i="22"/>
  <c r="D55" i="22"/>
  <c r="B54" i="22"/>
  <c r="J52" i="22"/>
  <c r="H51" i="22"/>
  <c r="F50" i="22"/>
  <c r="D49" i="22"/>
  <c r="B48" i="22"/>
  <c r="J44" i="22"/>
  <c r="H43" i="22"/>
  <c r="F42" i="22"/>
  <c r="D41" i="22"/>
  <c r="J36" i="22"/>
  <c r="H35" i="22"/>
  <c r="F34" i="22"/>
  <c r="D33" i="22"/>
  <c r="B32" i="22"/>
  <c r="H28" i="22"/>
  <c r="F27" i="22"/>
  <c r="D26" i="22"/>
  <c r="B25" i="22"/>
  <c r="H21" i="22"/>
  <c r="F20" i="22"/>
  <c r="D19" i="22"/>
  <c r="B18" i="22"/>
  <c r="J16" i="22"/>
  <c r="C41" i="22"/>
  <c r="C33" i="22"/>
  <c r="E27" i="22"/>
  <c r="G21" i="22"/>
  <c r="K17" i="22"/>
  <c r="J17" i="22"/>
  <c r="C27" i="22"/>
  <c r="G16" i="22"/>
  <c r="T9" i="22"/>
  <c r="I54" i="22"/>
  <c r="G24" i="22"/>
  <c r="T12" i="28"/>
  <c r="P47" i="28"/>
  <c r="N16" i="28"/>
  <c r="G56" i="28"/>
  <c r="G34" i="28"/>
  <c r="K16" i="28"/>
  <c r="U56" i="22"/>
  <c r="M52" i="22"/>
  <c r="O47" i="22"/>
  <c r="V36" i="22"/>
  <c r="N32" i="22"/>
  <c r="R25" i="22"/>
  <c r="N24" i="22"/>
  <c r="V21" i="22"/>
  <c r="T20" i="22"/>
  <c r="R19" i="22"/>
  <c r="P18" i="22"/>
  <c r="N17" i="22"/>
  <c r="T13" i="22"/>
  <c r="R12" i="22"/>
  <c r="P11" i="22"/>
  <c r="N10" i="22"/>
  <c r="V8" i="22"/>
  <c r="E13" i="22"/>
  <c r="C12" i="22"/>
  <c r="K10" i="22"/>
  <c r="I9" i="22"/>
  <c r="G8" i="22"/>
  <c r="E56" i="22"/>
  <c r="C55" i="22"/>
  <c r="K53" i="22"/>
  <c r="I52" i="22"/>
  <c r="G51" i="22"/>
  <c r="E50" i="22"/>
  <c r="C49" i="22"/>
  <c r="K47" i="22"/>
  <c r="I44" i="22"/>
  <c r="E42" i="22"/>
  <c r="I36" i="22"/>
  <c r="G35" i="22"/>
  <c r="B19" i="22"/>
  <c r="T16" i="22"/>
  <c r="K55" i="22"/>
  <c r="C43" i="22"/>
  <c r="G31" i="22"/>
  <c r="K19" i="22"/>
  <c r="I20" i="22"/>
  <c r="R11" i="28"/>
  <c r="N44" i="28"/>
  <c r="E55" i="28"/>
  <c r="E33" i="28"/>
  <c r="I28" i="28"/>
  <c r="I16" i="28"/>
  <c r="R56" i="22"/>
  <c r="T51" i="22"/>
  <c r="V44" i="22"/>
  <c r="T36" i="22"/>
  <c r="V31" i="22"/>
  <c r="T28" i="22"/>
  <c r="Q25" i="22"/>
  <c r="M24" i="22"/>
  <c r="U21" i="22"/>
  <c r="S20" i="22"/>
  <c r="Q19" i="22"/>
  <c r="O18" i="22"/>
  <c r="M17" i="22"/>
  <c r="S13" i="22"/>
  <c r="Q12" i="22"/>
  <c r="O11" i="22"/>
  <c r="M10" i="22"/>
  <c r="U8" i="22"/>
  <c r="D13" i="22"/>
  <c r="B12" i="22"/>
  <c r="J10" i="22"/>
  <c r="H9" i="22"/>
  <c r="F8" i="22"/>
  <c r="D56" i="22"/>
  <c r="B55" i="22"/>
  <c r="J53" i="22"/>
  <c r="H52" i="22"/>
  <c r="F51" i="22"/>
  <c r="D50" i="22"/>
  <c r="B49" i="22"/>
  <c r="J47" i="22"/>
  <c r="H44" i="22"/>
  <c r="F43" i="22"/>
  <c r="D42" i="22"/>
  <c r="B41" i="22"/>
  <c r="J38" i="22"/>
  <c r="H36" i="22"/>
  <c r="F35" i="22"/>
  <c r="D34" i="22"/>
  <c r="B33" i="22"/>
  <c r="J31" i="22"/>
  <c r="F28" i="22"/>
  <c r="D27" i="22"/>
  <c r="B26" i="22"/>
  <c r="J24" i="22"/>
  <c r="D20" i="22"/>
  <c r="C20" i="22"/>
  <c r="R8" i="22"/>
  <c r="G53" i="22"/>
  <c r="E44" i="22"/>
  <c r="I32" i="22"/>
  <c r="C21" i="22"/>
  <c r="P10" i="28"/>
  <c r="V42" i="28"/>
  <c r="P38" i="28"/>
  <c r="C54" i="28"/>
  <c r="C32" i="28"/>
  <c r="G27" i="28"/>
  <c r="P56" i="22"/>
  <c r="R51" i="22"/>
  <c r="T44" i="22"/>
  <c r="M36" i="22"/>
  <c r="O31" i="22"/>
  <c r="R28" i="22"/>
  <c r="P25" i="22"/>
  <c r="T21" i="22"/>
  <c r="R20" i="22"/>
  <c r="P19" i="22"/>
  <c r="N18" i="22"/>
  <c r="V16" i="22"/>
  <c r="R13" i="22"/>
  <c r="P12" i="22"/>
  <c r="N11" i="22"/>
  <c r="V9" i="22"/>
  <c r="T8" i="22"/>
  <c r="C13" i="22"/>
  <c r="K11" i="22"/>
  <c r="I10" i="22"/>
  <c r="G9" i="22"/>
  <c r="E8" i="22"/>
  <c r="C56" i="22"/>
  <c r="K54" i="22"/>
  <c r="I53" i="22"/>
  <c r="G52" i="22"/>
  <c r="E51" i="22"/>
  <c r="C50" i="22"/>
  <c r="K48" i="22"/>
  <c r="I47" i="22"/>
  <c r="G44" i="22"/>
  <c r="E43" i="22"/>
  <c r="C42" i="22"/>
  <c r="I38" i="22"/>
  <c r="G36" i="22"/>
  <c r="E35" i="22"/>
  <c r="C34" i="22"/>
  <c r="K32" i="22"/>
  <c r="I31" i="22"/>
  <c r="E28" i="22"/>
  <c r="I24" i="22"/>
  <c r="K18" i="22"/>
  <c r="V10" i="22"/>
  <c r="E52" i="22"/>
  <c r="G38" i="22"/>
  <c r="K26" i="22"/>
  <c r="G17" i="22"/>
  <c r="C17" i="22"/>
  <c r="N9" i="28"/>
  <c r="T41" i="28"/>
  <c r="N36" i="28"/>
  <c r="K52" i="28"/>
  <c r="E26" i="28"/>
  <c r="S55" i="22"/>
  <c r="U50" i="22"/>
  <c r="M44" i="22"/>
  <c r="T35" i="22"/>
  <c r="U27" i="22"/>
  <c r="O25" i="22"/>
  <c r="S21" i="22"/>
  <c r="Q20" i="22"/>
  <c r="O19" i="22"/>
  <c r="M18" i="22"/>
  <c r="U16" i="22"/>
  <c r="Q13" i="22"/>
  <c r="O12" i="22"/>
  <c r="M11" i="22"/>
  <c r="U9" i="22"/>
  <c r="S8" i="22"/>
  <c r="B13" i="22"/>
  <c r="J11" i="22"/>
  <c r="H10" i="22"/>
  <c r="F9" i="22"/>
  <c r="D8" i="22"/>
  <c r="B56" i="22"/>
  <c r="J54" i="22"/>
  <c r="H53" i="22"/>
  <c r="F52" i="22"/>
  <c r="D51" i="22"/>
  <c r="B50" i="22"/>
  <c r="J48" i="22"/>
  <c r="H47" i="22"/>
  <c r="F44" i="22"/>
  <c r="D43" i="22"/>
  <c r="B42" i="22"/>
  <c r="H38" i="22"/>
  <c r="F36" i="22"/>
  <c r="D35" i="22"/>
  <c r="B34" i="22"/>
  <c r="J32" i="22"/>
  <c r="H31" i="22"/>
  <c r="D28" i="22"/>
  <c r="B27" i="22"/>
  <c r="J25" i="22"/>
  <c r="H24" i="22"/>
  <c r="D21" i="22"/>
  <c r="B20" i="22"/>
  <c r="J18" i="22"/>
  <c r="H17" i="22"/>
  <c r="F16" i="22"/>
  <c r="R21" i="22"/>
  <c r="N19" i="22"/>
  <c r="K12" i="22"/>
  <c r="G10" i="22"/>
  <c r="C51" i="22"/>
  <c r="K41" i="22"/>
  <c r="E16" i="22"/>
  <c r="V56" i="28"/>
  <c r="V34" i="28"/>
  <c r="I51" i="28"/>
  <c r="C25" i="28"/>
  <c r="I21" i="28"/>
  <c r="P55" i="22"/>
  <c r="R50" i="22"/>
  <c r="T43" i="22"/>
  <c r="R35" i="22"/>
  <c r="R27" i="22"/>
  <c r="N25" i="22"/>
  <c r="P20" i="22"/>
  <c r="V17" i="22"/>
  <c r="P13" i="22"/>
  <c r="I11" i="22"/>
  <c r="E9" i="22"/>
  <c r="I48" i="22"/>
  <c r="C35" i="22"/>
  <c r="I25" i="22"/>
  <c r="T55" i="28"/>
  <c r="T33" i="28"/>
  <c r="G50" i="28"/>
  <c r="K24" i="28"/>
  <c r="G21" i="28"/>
  <c r="N55" i="22"/>
  <c r="P50" i="22"/>
  <c r="R43" i="22"/>
  <c r="U34" i="22"/>
  <c r="P27" i="22"/>
  <c r="V24" i="22"/>
  <c r="Q21" i="22"/>
  <c r="O20" i="22"/>
  <c r="M19" i="22"/>
  <c r="U17" i="22"/>
  <c r="S16" i="22"/>
  <c r="O13" i="22"/>
  <c r="M12" i="22"/>
  <c r="U10" i="22"/>
  <c r="S9" i="22"/>
  <c r="Q8" i="22"/>
  <c r="J12" i="22"/>
  <c r="H11" i="22"/>
  <c r="F10" i="22"/>
  <c r="D9" i="22"/>
  <c r="B8" i="22"/>
  <c r="J55" i="22"/>
  <c r="H54" i="22"/>
  <c r="F53" i="22"/>
  <c r="D52" i="22"/>
  <c r="B51" i="22"/>
  <c r="J49" i="22"/>
  <c r="H48" i="22"/>
  <c r="F47" i="22"/>
  <c r="D44" i="22"/>
  <c r="B43" i="22"/>
  <c r="J41" i="22"/>
  <c r="F38" i="22"/>
  <c r="D36" i="22"/>
  <c r="B35" i="22"/>
  <c r="J33" i="22"/>
  <c r="H32" i="22"/>
  <c r="F31" i="22"/>
  <c r="B28" i="22"/>
  <c r="J26" i="22"/>
  <c r="H25" i="22"/>
  <c r="F24" i="22"/>
  <c r="B21" i="22"/>
  <c r="J19" i="22"/>
  <c r="H18" i="22"/>
  <c r="F17" i="22"/>
  <c r="D16" i="22"/>
  <c r="I33" i="22"/>
  <c r="E31" i="22"/>
  <c r="K27" i="22"/>
  <c r="G25" i="22"/>
  <c r="K20" i="22"/>
  <c r="G18" i="22"/>
  <c r="C16" i="22"/>
  <c r="V19" i="22"/>
  <c r="R10" i="22"/>
  <c r="I13" i="22"/>
  <c r="K8" i="22"/>
  <c r="E54" i="22"/>
  <c r="E48" i="22"/>
  <c r="G41" i="22"/>
  <c r="I34" i="22"/>
  <c r="K28" i="22"/>
  <c r="C24" i="22"/>
  <c r="R54" i="28"/>
  <c r="R32" i="28"/>
  <c r="V27" i="28"/>
  <c r="E49" i="28"/>
  <c r="G20" i="28"/>
  <c r="Q54" i="22"/>
  <c r="S49" i="22"/>
  <c r="U42" i="22"/>
  <c r="R34" i="22"/>
  <c r="S26" i="22"/>
  <c r="U24" i="22"/>
  <c r="P21" i="22"/>
  <c r="N20" i="22"/>
  <c r="V18" i="22"/>
  <c r="T17" i="22"/>
  <c r="R16" i="22"/>
  <c r="N13" i="22"/>
  <c r="V11" i="22"/>
  <c r="T10" i="22"/>
  <c r="R9" i="22"/>
  <c r="P8" i="22"/>
  <c r="K13" i="22"/>
  <c r="I12" i="22"/>
  <c r="G11" i="22"/>
  <c r="E10" i="22"/>
  <c r="C9" i="22"/>
  <c r="K56" i="22"/>
  <c r="I55" i="22"/>
  <c r="G54" i="22"/>
  <c r="E53" i="22"/>
  <c r="C52" i="22"/>
  <c r="K50" i="22"/>
  <c r="I49" i="22"/>
  <c r="G48" i="22"/>
  <c r="E47" i="22"/>
  <c r="C44" i="22"/>
  <c r="K42" i="22"/>
  <c r="I41" i="22"/>
  <c r="E38" i="22"/>
  <c r="C36" i="22"/>
  <c r="K34" i="22"/>
  <c r="G32" i="22"/>
  <c r="I26" i="22"/>
  <c r="E24" i="22"/>
  <c r="I19" i="22"/>
  <c r="E17" i="22"/>
  <c r="S24" i="22"/>
  <c r="N8" i="22"/>
  <c r="C10" i="22"/>
  <c r="I50" i="22"/>
  <c r="K43" i="22"/>
  <c r="C38" i="22"/>
  <c r="E32" i="22"/>
  <c r="G26" i="22"/>
  <c r="P53" i="28"/>
  <c r="P31" i="28"/>
  <c r="T26" i="28"/>
  <c r="G13" i="28"/>
  <c r="C48" i="28"/>
  <c r="E20" i="28"/>
  <c r="N54" i="22"/>
  <c r="P49" i="22"/>
  <c r="R42" i="22"/>
  <c r="P34" i="22"/>
  <c r="P26" i="22"/>
  <c r="T24" i="22"/>
  <c r="O21" i="22"/>
  <c r="M20" i="22"/>
  <c r="U18" i="22"/>
  <c r="S17" i="22"/>
  <c r="Q16" i="22"/>
  <c r="M13" i="22"/>
  <c r="U11" i="22"/>
  <c r="S10" i="22"/>
  <c r="Q9" i="22"/>
  <c r="O8" i="22"/>
  <c r="J13" i="22"/>
  <c r="H12" i="22"/>
  <c r="F11" i="22"/>
  <c r="D10" i="22"/>
  <c r="B9" i="22"/>
  <c r="J56" i="22"/>
  <c r="H55" i="22"/>
  <c r="F54" i="22"/>
  <c r="D53" i="22"/>
  <c r="B52" i="22"/>
  <c r="J50" i="22"/>
  <c r="H49" i="22"/>
  <c r="F48" i="22"/>
  <c r="D47" i="22"/>
  <c r="B44" i="22"/>
  <c r="J42" i="22"/>
  <c r="H41" i="22"/>
  <c r="D38" i="22"/>
  <c r="B36" i="22"/>
  <c r="J34" i="22"/>
  <c r="H33" i="22"/>
  <c r="F32" i="22"/>
  <c r="D31" i="22"/>
  <c r="J27" i="22"/>
  <c r="H26" i="22"/>
  <c r="F25" i="22"/>
  <c r="D24" i="22"/>
  <c r="J20" i="22"/>
  <c r="H19" i="22"/>
  <c r="F18" i="22"/>
  <c r="D17" i="22"/>
  <c r="B16" i="22"/>
  <c r="N21" i="22"/>
  <c r="R17" i="22"/>
  <c r="T11" i="22"/>
  <c r="E11" i="22"/>
  <c r="G55" i="22"/>
  <c r="C53" i="22"/>
  <c r="G49" i="22"/>
  <c r="I42" i="22"/>
  <c r="K35" i="22"/>
  <c r="C31" i="22"/>
  <c r="E25" i="22"/>
</calcChain>
</file>

<file path=xl/sharedStrings.xml><?xml version="1.0" encoding="utf-8"?>
<sst xmlns="http://schemas.openxmlformats.org/spreadsheetml/2006/main" count="857" uniqueCount="141">
  <si>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</si>
  <si>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</si>
  <si>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</si>
  <si>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</si>
  <si>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</si>
  <si>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</si>
  <si>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</si>
  <si>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</si>
  <si>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</si>
  <si>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</si>
  <si>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</si>
  <si>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</si>
  <si>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</si>
  <si>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</si>
  <si>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</si>
  <si>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</si>
  <si>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</si>
  <si>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</si>
  <si>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</si>
  <si>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</si>
  <si>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</si>
  <si>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</si>
  <si>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</si>
  <si>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</si>
  <si>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</si>
  <si>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</si>
  <si>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</si>
  <si>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</si>
  <si>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</si>
  <si>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</si>
  <si>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</si>
  <si>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</si>
  <si>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</si>
  <si>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</si>
  <si>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</si>
  <si>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</si>
  <si>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</si>
  <si>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</si>
  <si>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</si>
  <si>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</si>
  <si>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</si>
  <si>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</si>
  <si>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</si>
  <si>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</si>
  <si>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</si>
  <si>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</si>
  <si>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</si>
  <si>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</si>
  <si>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</si>
  <si>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</si>
  <si>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</si>
  <si>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</si>
  <si>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</si>
  <si>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</si>
  <si>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</si>
  <si>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</si>
  <si>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</si>
  <si>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</si>
  <si>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</si>
  <si>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</si>
  <si>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</si>
  <si>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</si>
  <si>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</si>
  <si>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</si>
  <si>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</si>
  <si>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</si>
  <si>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</si>
  <si>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</si>
  <si>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</si>
  <si>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</si>
  <si>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</si>
  <si>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</si>
  <si>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</si>
  <si>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</si>
  <si>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</si>
  <si>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</si>
  <si>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</si>
  <si>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</si>
  <si>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</si>
  <si>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</si>
  <si>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</si>
  <si>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</si>
  <si>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</si>
  <si>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</si>
  <si>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</si>
  <si>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</si>
  <si>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</si>
  <si>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</si>
  <si>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</si>
  <si>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</si>
  <si>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</si>
  <si>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</si>
  <si>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</si>
  <si>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</si>
  <si>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</si>
  <si>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</si>
  <si>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</si>
  <si>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</si>
  <si>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</si>
  <si>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</si>
  <si>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</si>
  <si>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</si>
  <si>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</si>
  <si>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</si>
  <si>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</si>
  <si>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</si>
  <si>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</si>
  <si>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</si>
  <si>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</si>
  <si>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</si>
  <si>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</si>
  <si>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</si>
  <si>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</si>
  <si>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</si>
  <si>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</si>
  <si>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</si>
  <si>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</si>
  <si>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</si>
  <si>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</si>
  <si>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</si>
  <si>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</si>
  <si>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</si>
  <si>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</si>
  <si>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</si>
  <si>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Jan</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</si>
  <si>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</si>
  <si>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Monday, Jan 15th</t>
  </si>
  <si>
    <t xml:space="preserve"> - Martin Luther King Day</t>
  </si>
  <si>
    <t>Jan / Feb</t>
  </si>
  <si>
    <t>Monday, Jan 20th</t>
  </si>
  <si>
    <t>Feb</t>
  </si>
  <si>
    <t>Friday, Feb 14th</t>
  </si>
  <si>
    <t xml:space="preserve"> - Valentine's Day</t>
  </si>
  <si>
    <t>Wednesday, Feb 14th</t>
  </si>
  <si>
    <t>Week of February 02 to February 08, 2025</t>
  </si>
  <si>
    <t>January 12 - February 08, 2025
Rolling-28 Day Period</t>
  </si>
  <si>
    <t>For the Week of February 02, 2025 to February 08, 2025</t>
  </si>
  <si>
    <t>Monday, Feb 17th</t>
  </si>
  <si>
    <t xml:space="preserve"> - Presidents' Day</t>
  </si>
  <si>
    <t>Monday, Feb 19th</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</si>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</sst>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3"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0" fillId="0" borderId="0" applyFont="0" applyFill="0" applyBorder="0" applyAlignment="0" applyProtection="0"/>
  </cellStyleXfs>
  <cellXfs count="234">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0" fontId="29" fillId="0" borderId="0" xfId="0" applyFont="1" applyAlignment="1">
      <alignment horizontal="center"/>
    </xf>
    <xf numFmtId="2" fontId="29" fillId="0" borderId="0" xfId="0" applyNumberFormat="1" applyFont="1" applyAlignment="1">
      <alignment horizontal="center"/>
    </xf>
    <xf numFmtId="168" fontId="19" fillId="0" borderId="0" xfId="1" applyNumberFormat="1" applyFont="1" applyBorder="1" applyAlignment="1">
      <alignment horizontal="center" vertical="center"/>
    </xf>
    <xf numFmtId="168" fontId="18" fillId="0" borderId="0" xfId="1" applyNumberFormat="1" applyFont="1" applyBorder="1" applyAlignment="1">
      <alignment horizontal="center" vertical="center"/>
    </xf>
    <xf numFmtId="168" fontId="18" fillId="0" borderId="19" xfId="1" applyNumberFormat="1" applyFont="1" applyBorder="1" applyAlignment="1">
      <alignment horizontal="center" vertical="center"/>
    </xf>
    <xf numFmtId="168" fontId="19" fillId="0" borderId="18" xfId="1" applyNumberFormat="1" applyFont="1" applyBorder="1" applyAlignment="1">
      <alignment horizontal="center" vertical="center"/>
    </xf>
    <xf numFmtId="168" fontId="19" fillId="0" borderId="0" xfId="0" applyNumberFormat="1" applyFont="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8" fontId="19" fillId="0" borderId="20" xfId="1" applyNumberFormat="1" applyFont="1" applyBorder="1" applyAlignment="1">
      <alignment horizontal="center" vertical="center"/>
    </xf>
    <xf numFmtId="168" fontId="19" fillId="0" borderId="21" xfId="1" applyNumberFormat="1" applyFont="1" applyBorder="1" applyAlignment="1">
      <alignment horizontal="center" vertical="center"/>
    </xf>
    <xf numFmtId="168" fontId="18" fillId="0" borderId="21" xfId="1" applyNumberFormat="1" applyFont="1" applyBorder="1" applyAlignment="1">
      <alignment horizontal="center" vertical="center"/>
    </xf>
    <xf numFmtId="168" fontId="19" fillId="0" borderId="21" xfId="0" applyNumberFormat="1" applyFont="1" applyBorder="1" applyAlignment="1">
      <alignment horizontal="center" vertical="center"/>
    </xf>
    <xf numFmtId="168" fontId="18" fillId="0" borderId="22" xfId="1" applyNumberFormat="1" applyFont="1" applyBorder="1" applyAlignment="1">
      <alignment horizontal="center" vertical="center"/>
    </xf>
    <xf numFmtId="168" fontId="19" fillId="0" borderId="18" xfId="0" applyNumberFormat="1" applyFont="1" applyBorder="1" applyAlignment="1">
      <alignment horizontal="center" vertical="center"/>
    </xf>
    <xf numFmtId="168" fontId="18" fillId="0" borderId="0" xfId="0" applyNumberFormat="1" applyFont="1" applyAlignment="1">
      <alignment horizontal="center" vertical="center"/>
    </xf>
    <xf numFmtId="168" fontId="18" fillId="0" borderId="19" xfId="0" applyNumberFormat="1" applyFont="1" applyBorder="1" applyAlignment="1">
      <alignment horizontal="center" vertical="center"/>
    </xf>
    <xf numFmtId="10" fontId="19" fillId="6" borderId="18" xfId="0" applyNumberFormat="1" applyFont="1" applyFill="1" applyBorder="1" applyAlignment="1">
      <alignment horizontal="center" vertical="center"/>
    </xf>
    <xf numFmtId="10" fontId="18" fillId="6" borderId="19" xfId="0" applyNumberFormat="1" applyFont="1" applyFill="1" applyBorder="1" applyAlignment="1">
      <alignment horizontal="center" vertical="center"/>
    </xf>
    <xf numFmtId="168" fontId="19" fillId="6" borderId="18" xfId="0" applyNumberFormat="1" applyFont="1" applyFill="1" applyBorder="1" applyAlignment="1">
      <alignment horizontal="center" vertical="center"/>
    </xf>
    <xf numFmtId="168" fontId="18" fillId="6" borderId="19" xfId="0" applyNumberFormat="1" applyFont="1" applyFill="1" applyBorder="1" applyAlignment="1">
      <alignment horizontal="center" vertical="center"/>
    </xf>
    <xf numFmtId="10" fontId="19" fillId="6" borderId="0" xfId="0" applyNumberFormat="1" applyFont="1" applyFill="1" applyAlignment="1">
      <alignment horizontal="center" vertical="center"/>
    </xf>
    <xf numFmtId="10" fontId="18" fillId="6" borderId="0" xfId="0" applyNumberFormat="1" applyFont="1" applyFill="1" applyAlignment="1">
      <alignment horizontal="center" vertical="center"/>
    </xf>
    <xf numFmtId="168" fontId="19" fillId="6" borderId="0" xfId="0" applyNumberFormat="1" applyFont="1" applyFill="1" applyAlignment="1">
      <alignment horizontal="center" vertical="center"/>
    </xf>
    <xf numFmtId="168" fontId="18" fillId="6" borderId="0" xfId="0" applyNumberFormat="1" applyFont="1" applyFill="1" applyAlignment="1">
      <alignment horizontal="center" vertical="center"/>
    </xf>
    <xf numFmtId="168" fontId="19" fillId="0" borderId="20" xfId="0" applyNumberFormat="1" applyFont="1" applyBorder="1" applyAlignment="1">
      <alignment horizontal="center" vertical="center"/>
    </xf>
    <xf numFmtId="168" fontId="18" fillId="0" borderId="21" xfId="0" applyNumberFormat="1" applyFont="1" applyBorder="1" applyAlignment="1">
      <alignment horizontal="center" vertical="center"/>
    </xf>
    <xf numFmtId="168" fontId="18" fillId="0" borderId="22" xfId="0" applyNumberFormat="1" applyFont="1" applyBorder="1" applyAlignment="1">
      <alignment horizontal="center" vertical="center"/>
    </xf>
    <xf numFmtId="168" fontId="19" fillId="6" borderId="18" xfId="1" applyNumberFormat="1" applyFont="1" applyFill="1" applyBorder="1" applyAlignment="1">
      <alignment horizontal="center" vertical="center"/>
    </xf>
    <xf numFmtId="168" fontId="18" fillId="6" borderId="19" xfId="1" applyNumberFormat="1" applyFont="1" applyFill="1" applyBorder="1" applyAlignment="1">
      <alignment horizontal="center" vertical="center"/>
    </xf>
    <xf numFmtId="168" fontId="19" fillId="6" borderId="0" xfId="1" applyNumberFormat="1" applyFont="1" applyFill="1" applyBorder="1" applyAlignment="1">
      <alignment horizontal="center" vertical="center"/>
    </xf>
    <xf numFmtId="168" fontId="18" fillId="6" borderId="0" xfId="1" applyNumberFormat="1" applyFont="1" applyFill="1" applyBorder="1" applyAlignment="1">
      <alignment horizontal="center" vertic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xf numFmtId="0" fontId="31" fillId="3" borderId="0" xfId="0" applyFont="1" applyFill="1"/>
    <xf numFmtId="0" fontId="31" fillId="7" borderId="0" xfId="0" applyFont="1" applyFill="1"/>
    <xf numFmtId="0" fontId="31" fillId="3" borderId="0" xfId="0" applyFont="1" applyFill="1" applyAlignment="1">
      <alignment horizontal="center"/>
    </xf>
    <xf numFmtId="0" fontId="32" fillId="3" borderId="0" xfId="0" applyFont="1" applyFill="1" applyAlignment="1">
      <alignment horizontal="center" vertical="center"/>
    </xf>
    <xf numFmtId="0" fontId="31" fillId="3" borderId="0" xfId="0" applyFont="1" applyFill="1" applyAlignment="1">
      <alignment horizontal="center" vertical="center"/>
    </xf>
    <xf numFmtId="0" fontId="31" fillId="0" borderId="0" xfId="0" applyFont="1" applyAlignment="1">
      <alignment horizontal="right"/>
    </xf>
    <xf numFmtId="0" fontId="31" fillId="3" borderId="0" xfId="0" applyFont="1" applyFill="1" applyAlignment="1">
      <alignment horizontal="left"/>
    </xf>
    <xf numFmtId="0" fontId="27" fillId="8" borderId="29" xfId="0" applyFont="1" applyFill="1" applyBorder="1" applyAlignment="1">
      <alignment vertical="center"/>
    </xf>
    <xf numFmtId="165" fontId="31" fillId="0" borderId="1" xfId="0" applyNumberFormat="1" applyFont="1" applyBorder="1" applyAlignment="1">
      <alignment horizontal="center"/>
    </xf>
    <xf numFmtId="165" fontId="31" fillId="0" borderId="2" xfId="0" applyNumberFormat="1" applyFont="1" applyBorder="1" applyAlignment="1">
      <alignment horizontal="center"/>
    </xf>
    <xf numFmtId="165" fontId="31" fillId="0" borderId="3" xfId="0" applyNumberFormat="1" applyFont="1" applyBorder="1" applyAlignment="1">
      <alignment horizontal="center"/>
    </xf>
    <xf numFmtId="165" fontId="31" fillId="0" borderId="0" xfId="0" applyNumberFormat="1" applyFont="1" applyAlignment="1">
      <alignment horizontal="center"/>
    </xf>
    <xf numFmtId="165" fontId="31" fillId="4" borderId="1" xfId="0" applyNumberFormat="1" applyFont="1" applyFill="1" applyBorder="1" applyAlignment="1">
      <alignment horizontal="center"/>
    </xf>
    <xf numFmtId="165" fontId="31" fillId="4" borderId="2" xfId="0" applyNumberFormat="1" applyFont="1" applyFill="1" applyBorder="1" applyAlignment="1">
      <alignment horizontal="center"/>
    </xf>
    <xf numFmtId="165" fontId="31" fillId="4" borderId="3" xfId="0" applyNumberFormat="1" applyFont="1" applyFill="1" applyBorder="1" applyAlignment="1">
      <alignment horizontal="center"/>
    </xf>
    <xf numFmtId="165" fontId="31" fillId="0" borderId="10" xfId="0" applyNumberFormat="1" applyFont="1" applyBorder="1" applyAlignment="1">
      <alignment horizontal="center"/>
    </xf>
    <xf numFmtId="0" fontId="31" fillId="0" borderId="0" xfId="0" applyFont="1" applyAlignment="1">
      <alignment horizontal="center"/>
    </xf>
    <xf numFmtId="165" fontId="31" fillId="0" borderId="4" xfId="0" applyNumberFormat="1" applyFont="1" applyBorder="1" applyAlignment="1">
      <alignment horizontal="center"/>
    </xf>
    <xf numFmtId="165" fontId="31" fillId="0" borderId="5" xfId="0" applyNumberFormat="1" applyFont="1" applyBorder="1" applyAlignment="1">
      <alignment horizontal="center"/>
    </xf>
    <xf numFmtId="165" fontId="31" fillId="4" borderId="4" xfId="0" applyNumberFormat="1" applyFont="1" applyFill="1" applyBorder="1" applyAlignment="1">
      <alignment horizontal="center"/>
    </xf>
    <xf numFmtId="165" fontId="31" fillId="4" borderId="0" xfId="0" applyNumberFormat="1" applyFont="1" applyFill="1" applyAlignment="1">
      <alignment horizontal="center"/>
    </xf>
    <xf numFmtId="165" fontId="31" fillId="4" borderId="5" xfId="0" applyNumberFormat="1" applyFont="1" applyFill="1" applyBorder="1" applyAlignment="1">
      <alignment horizontal="center"/>
    </xf>
    <xf numFmtId="165" fontId="31" fillId="0" borderId="14" xfId="0" applyNumberFormat="1" applyFont="1" applyBorder="1" applyAlignment="1">
      <alignment horizontal="center"/>
    </xf>
    <xf numFmtId="165" fontId="31" fillId="0" borderId="15" xfId="0" applyNumberFormat="1" applyFont="1" applyBorder="1" applyAlignment="1">
      <alignment horizontal="center"/>
    </xf>
    <xf numFmtId="165" fontId="31" fillId="0" borderId="16" xfId="0" applyNumberFormat="1" applyFont="1" applyBorder="1" applyAlignment="1">
      <alignment horizontal="center"/>
    </xf>
    <xf numFmtId="165" fontId="31" fillId="0" borderId="17" xfId="0" applyNumberFormat="1" applyFont="1" applyBorder="1" applyAlignment="1">
      <alignment horizontal="center"/>
    </xf>
    <xf numFmtId="165" fontId="31" fillId="4" borderId="15" xfId="0" applyNumberFormat="1" applyFont="1" applyFill="1" applyBorder="1" applyAlignment="1">
      <alignment horizontal="center"/>
    </xf>
    <xf numFmtId="165" fontId="31" fillId="4" borderId="16" xfId="0" applyNumberFormat="1" applyFont="1" applyFill="1" applyBorder="1" applyAlignment="1">
      <alignment horizontal="center"/>
    </xf>
    <xf numFmtId="165" fontId="31" fillId="4" borderId="17" xfId="0" applyNumberFormat="1" applyFont="1" applyFill="1" applyBorder="1" applyAlignment="1">
      <alignment horizontal="center"/>
    </xf>
    <xf numFmtId="165" fontId="31" fillId="0" borderId="11" xfId="0" applyNumberFormat="1" applyFont="1" applyBorder="1" applyAlignment="1">
      <alignment horizontal="center"/>
    </xf>
    <xf numFmtId="2" fontId="31" fillId="0" borderId="1" xfId="0" applyNumberFormat="1" applyFont="1" applyBorder="1" applyAlignment="1">
      <alignment horizontal="center"/>
    </xf>
    <xf numFmtId="2" fontId="31" fillId="0" borderId="2" xfId="0" applyNumberFormat="1" applyFont="1" applyBorder="1" applyAlignment="1">
      <alignment horizontal="center"/>
    </xf>
    <xf numFmtId="2" fontId="31" fillId="0" borderId="3" xfId="0" applyNumberFormat="1" applyFont="1" applyBorder="1" applyAlignment="1">
      <alignment horizontal="center"/>
    </xf>
    <xf numFmtId="2" fontId="31" fillId="0" borderId="0" xfId="0" applyNumberFormat="1" applyFont="1" applyAlignment="1">
      <alignment horizontal="center"/>
    </xf>
    <xf numFmtId="2" fontId="31" fillId="4" borderId="1" xfId="0" applyNumberFormat="1" applyFont="1" applyFill="1" applyBorder="1" applyAlignment="1">
      <alignment horizontal="center"/>
    </xf>
    <xf numFmtId="2" fontId="31" fillId="4" borderId="2" xfId="0" applyNumberFormat="1" applyFont="1" applyFill="1" applyBorder="1" applyAlignment="1">
      <alignment horizontal="center"/>
    </xf>
    <xf numFmtId="2" fontId="31" fillId="4" borderId="3" xfId="0" applyNumberFormat="1" applyFont="1" applyFill="1" applyBorder="1" applyAlignment="1">
      <alignment horizontal="center"/>
    </xf>
    <xf numFmtId="2" fontId="31" fillId="0" borderId="10" xfId="0" applyNumberFormat="1" applyFont="1" applyBorder="1" applyAlignment="1">
      <alignment horizontal="center"/>
    </xf>
    <xf numFmtId="2" fontId="31" fillId="0" borderId="4" xfId="0" applyNumberFormat="1" applyFont="1" applyBorder="1" applyAlignment="1">
      <alignment horizontal="center"/>
    </xf>
    <xf numFmtId="2" fontId="31" fillId="0" borderId="5" xfId="0" applyNumberFormat="1" applyFont="1" applyBorder="1" applyAlignment="1">
      <alignment horizontal="center"/>
    </xf>
    <xf numFmtId="2" fontId="31" fillId="4" borderId="4" xfId="0" applyNumberFormat="1" applyFont="1" applyFill="1" applyBorder="1" applyAlignment="1">
      <alignment horizontal="center"/>
    </xf>
    <xf numFmtId="2" fontId="31" fillId="4" borderId="0" xfId="0" applyNumberFormat="1" applyFont="1" applyFill="1" applyAlignment="1">
      <alignment horizontal="center"/>
    </xf>
    <xf numFmtId="2" fontId="31" fillId="4" borderId="5" xfId="0" applyNumberFormat="1" applyFont="1" applyFill="1" applyBorder="1" applyAlignment="1">
      <alignment horizontal="center"/>
    </xf>
    <xf numFmtId="2" fontId="31" fillId="0" borderId="14" xfId="0" applyNumberFormat="1" applyFont="1" applyBorder="1" applyAlignment="1">
      <alignment horizontal="center"/>
    </xf>
    <xf numFmtId="2" fontId="31" fillId="0" borderId="15" xfId="0" applyNumberFormat="1" applyFont="1" applyBorder="1" applyAlignment="1">
      <alignment horizontal="center"/>
    </xf>
    <xf numFmtId="2" fontId="31" fillId="0" borderId="16" xfId="0" applyNumberFormat="1" applyFont="1" applyBorder="1" applyAlignment="1">
      <alignment horizontal="center"/>
    </xf>
    <xf numFmtId="2" fontId="31" fillId="0" borderId="17" xfId="0" applyNumberFormat="1" applyFont="1" applyBorder="1" applyAlignment="1">
      <alignment horizontal="center"/>
    </xf>
    <xf numFmtId="2" fontId="31" fillId="4" borderId="15" xfId="0" applyNumberFormat="1" applyFont="1" applyFill="1" applyBorder="1" applyAlignment="1">
      <alignment horizontal="center"/>
    </xf>
    <xf numFmtId="2" fontId="31" fillId="4" borderId="16" xfId="0" applyNumberFormat="1" applyFont="1" applyFill="1" applyBorder="1" applyAlignment="1">
      <alignment horizontal="center"/>
    </xf>
    <xf numFmtId="2" fontId="31" fillId="4" borderId="17" xfId="0" applyNumberFormat="1" applyFont="1" applyFill="1" applyBorder="1" applyAlignment="1">
      <alignment horizontal="center"/>
    </xf>
    <xf numFmtId="2" fontId="31" fillId="0" borderId="11" xfId="0" applyNumberFormat="1"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W4" activePane="bottomRight" state="frozen"/>
      <selection pane="topRight" activeCell="B1" sqref="B1"/>
      <selection pane="bottomLeft" activeCell="A4" sqref="A4"/>
      <selection pane="bottomRight" activeCell="AH1" sqref="AH1"/>
    </sheetView>
  </sheetViews>
  <sheetFormatPr defaultColWidth="9.140625" defaultRowHeight="14.25" outlineLevelCol="1" x14ac:dyDescent="0.25"/>
  <cols>
    <col min="1" max="1" width="47.140625" style="41" customWidth="1"/>
    <col min="2" max="2" width="8.570312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7.570312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ustomWidth="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53" t="str">
        <f>'Occupancy Raw Data'!B1</f>
        <v>Week of February 02 to February 08, 2025</v>
      </c>
      <c r="B1" s="149" t="s">
        <v>66</v>
      </c>
      <c r="C1" s="150"/>
      <c r="D1" s="150"/>
      <c r="E1" s="150"/>
      <c r="F1" s="150"/>
      <c r="G1" s="150"/>
      <c r="H1" s="150"/>
      <c r="I1" s="150"/>
      <c r="J1" s="150"/>
      <c r="K1" s="151"/>
      <c r="L1" s="40"/>
      <c r="M1" s="149" t="s">
        <v>73</v>
      </c>
      <c r="N1" s="150"/>
      <c r="O1" s="150"/>
      <c r="P1" s="150"/>
      <c r="Q1" s="150"/>
      <c r="R1" s="150"/>
      <c r="S1" s="150"/>
      <c r="T1" s="150"/>
      <c r="U1" s="150"/>
      <c r="V1" s="151"/>
      <c r="W1" s="40"/>
      <c r="X1" s="149" t="s">
        <v>67</v>
      </c>
      <c r="Y1" s="150"/>
      <c r="Z1" s="150"/>
      <c r="AA1" s="150"/>
      <c r="AB1" s="150"/>
      <c r="AC1" s="150"/>
      <c r="AD1" s="150"/>
      <c r="AE1" s="150"/>
      <c r="AF1" s="150"/>
      <c r="AG1" s="151"/>
      <c r="AH1" s="40"/>
      <c r="AI1" s="149" t="s">
        <v>74</v>
      </c>
      <c r="AJ1" s="150"/>
      <c r="AK1" s="150"/>
      <c r="AL1" s="150"/>
      <c r="AM1" s="150"/>
      <c r="AN1" s="150"/>
      <c r="AO1" s="150"/>
      <c r="AP1" s="150"/>
      <c r="AQ1" s="150"/>
      <c r="AR1" s="151"/>
      <c r="AS1" s="40"/>
      <c r="AT1" s="149" t="s">
        <v>68</v>
      </c>
      <c r="AU1" s="150"/>
      <c r="AV1" s="150"/>
      <c r="AW1" s="150"/>
      <c r="AX1" s="150"/>
      <c r="AY1" s="150"/>
      <c r="AZ1" s="150"/>
      <c r="BA1" s="150"/>
      <c r="BB1" s="150"/>
      <c r="BC1" s="151"/>
      <c r="BD1" s="40"/>
      <c r="BE1" s="149" t="s">
        <v>75</v>
      </c>
      <c r="BF1" s="150"/>
      <c r="BG1" s="150"/>
      <c r="BH1" s="150"/>
      <c r="BI1" s="150"/>
      <c r="BJ1" s="150"/>
      <c r="BK1" s="150"/>
      <c r="BL1" s="150"/>
      <c r="BM1" s="150"/>
      <c r="BN1" s="151"/>
    </row>
    <row r="2" spans="1:66" x14ac:dyDescent="0.25">
      <c r="A2" s="153"/>
      <c r="B2" s="42"/>
      <c r="C2" s="43"/>
      <c r="D2" s="43"/>
      <c r="E2" s="43"/>
      <c r="F2" s="43"/>
      <c r="G2" s="147" t="s">
        <v>64</v>
      </c>
      <c r="H2" s="43"/>
      <c r="I2" s="43"/>
      <c r="J2" s="147" t="s">
        <v>65</v>
      </c>
      <c r="K2" s="148" t="s">
        <v>56</v>
      </c>
      <c r="L2" s="44"/>
      <c r="M2" s="42"/>
      <c r="N2" s="43"/>
      <c r="O2" s="43"/>
      <c r="P2" s="43"/>
      <c r="Q2" s="43"/>
      <c r="R2" s="147" t="s">
        <v>64</v>
      </c>
      <c r="S2" s="43"/>
      <c r="T2" s="43"/>
      <c r="U2" s="147" t="s">
        <v>65</v>
      </c>
      <c r="V2" s="148" t="s">
        <v>56</v>
      </c>
      <c r="W2" s="44"/>
      <c r="X2" s="42"/>
      <c r="Y2" s="43"/>
      <c r="Z2" s="43"/>
      <c r="AA2" s="43"/>
      <c r="AB2" s="43"/>
      <c r="AC2" s="147" t="s">
        <v>64</v>
      </c>
      <c r="AD2" s="43"/>
      <c r="AE2" s="43"/>
      <c r="AF2" s="147" t="s">
        <v>65</v>
      </c>
      <c r="AG2" s="148" t="s">
        <v>56</v>
      </c>
      <c r="AH2" s="44"/>
      <c r="AI2" s="42"/>
      <c r="AJ2" s="43"/>
      <c r="AK2" s="43"/>
      <c r="AL2" s="43"/>
      <c r="AM2" s="43"/>
      <c r="AN2" s="147" t="s">
        <v>64</v>
      </c>
      <c r="AO2" s="43"/>
      <c r="AP2" s="43"/>
      <c r="AQ2" s="147" t="s">
        <v>65</v>
      </c>
      <c r="AR2" s="148" t="s">
        <v>56</v>
      </c>
      <c r="AS2" s="40"/>
      <c r="AT2" s="42"/>
      <c r="AU2" s="43"/>
      <c r="AV2" s="43"/>
      <c r="AW2" s="43"/>
      <c r="AX2" s="43"/>
      <c r="AY2" s="147" t="s">
        <v>64</v>
      </c>
      <c r="AZ2" s="43"/>
      <c r="BA2" s="43"/>
      <c r="BB2" s="147" t="s">
        <v>65</v>
      </c>
      <c r="BC2" s="148" t="s">
        <v>56</v>
      </c>
      <c r="BD2" s="44"/>
      <c r="BE2" s="42"/>
      <c r="BF2" s="43"/>
      <c r="BG2" s="43"/>
      <c r="BH2" s="43"/>
      <c r="BI2" s="43"/>
      <c r="BJ2" s="147" t="s">
        <v>64</v>
      </c>
      <c r="BK2" s="43"/>
      <c r="BL2" s="43"/>
      <c r="BM2" s="147" t="s">
        <v>65</v>
      </c>
      <c r="BN2" s="148" t="s">
        <v>56</v>
      </c>
    </row>
    <row r="3" spans="1:66" x14ac:dyDescent="0.25">
      <c r="A3" s="153"/>
      <c r="B3" s="45" t="s">
        <v>57</v>
      </c>
      <c r="C3" s="44" t="s">
        <v>58</v>
      </c>
      <c r="D3" s="44" t="s">
        <v>59</v>
      </c>
      <c r="E3" s="44" t="s">
        <v>60</v>
      </c>
      <c r="F3" s="44" t="s">
        <v>61</v>
      </c>
      <c r="G3" s="147"/>
      <c r="H3" s="44" t="s">
        <v>62</v>
      </c>
      <c r="I3" s="44" t="s">
        <v>63</v>
      </c>
      <c r="J3" s="147"/>
      <c r="K3" s="148"/>
      <c r="L3" s="44"/>
      <c r="M3" s="45" t="s">
        <v>57</v>
      </c>
      <c r="N3" s="44" t="s">
        <v>58</v>
      </c>
      <c r="O3" s="44" t="s">
        <v>59</v>
      </c>
      <c r="P3" s="44" t="s">
        <v>60</v>
      </c>
      <c r="Q3" s="44" t="s">
        <v>61</v>
      </c>
      <c r="R3" s="147"/>
      <c r="S3" s="44" t="s">
        <v>62</v>
      </c>
      <c r="T3" s="44" t="s">
        <v>63</v>
      </c>
      <c r="U3" s="147"/>
      <c r="V3" s="148"/>
      <c r="W3" s="44"/>
      <c r="X3" s="45" t="s">
        <v>57</v>
      </c>
      <c r="Y3" s="44" t="s">
        <v>58</v>
      </c>
      <c r="Z3" s="44" t="s">
        <v>59</v>
      </c>
      <c r="AA3" s="44" t="s">
        <v>60</v>
      </c>
      <c r="AB3" s="44" t="s">
        <v>61</v>
      </c>
      <c r="AC3" s="147"/>
      <c r="AD3" s="44" t="s">
        <v>62</v>
      </c>
      <c r="AE3" s="44" t="s">
        <v>63</v>
      </c>
      <c r="AF3" s="147"/>
      <c r="AG3" s="148"/>
      <c r="AH3" s="44"/>
      <c r="AI3" s="45" t="s">
        <v>57</v>
      </c>
      <c r="AJ3" s="44" t="s">
        <v>58</v>
      </c>
      <c r="AK3" s="44" t="s">
        <v>59</v>
      </c>
      <c r="AL3" s="44" t="s">
        <v>60</v>
      </c>
      <c r="AM3" s="44" t="s">
        <v>61</v>
      </c>
      <c r="AN3" s="147"/>
      <c r="AO3" s="44" t="s">
        <v>62</v>
      </c>
      <c r="AP3" s="44" t="s">
        <v>63</v>
      </c>
      <c r="AQ3" s="147"/>
      <c r="AR3" s="148"/>
      <c r="AS3" s="40"/>
      <c r="AT3" s="45" t="s">
        <v>57</v>
      </c>
      <c r="AU3" s="44" t="s">
        <v>58</v>
      </c>
      <c r="AV3" s="44" t="s">
        <v>59</v>
      </c>
      <c r="AW3" s="44" t="s">
        <v>60</v>
      </c>
      <c r="AX3" s="44" t="s">
        <v>61</v>
      </c>
      <c r="AY3" s="147"/>
      <c r="AZ3" s="44" t="s">
        <v>62</v>
      </c>
      <c r="BA3" s="44" t="s">
        <v>63</v>
      </c>
      <c r="BB3" s="147"/>
      <c r="BC3" s="148"/>
      <c r="BD3" s="44"/>
      <c r="BE3" s="45" t="s">
        <v>57</v>
      </c>
      <c r="BF3" s="44" t="s">
        <v>58</v>
      </c>
      <c r="BG3" s="44" t="s">
        <v>59</v>
      </c>
      <c r="BH3" s="44" t="s">
        <v>60</v>
      </c>
      <c r="BI3" s="44" t="s">
        <v>61</v>
      </c>
      <c r="BJ3" s="147"/>
      <c r="BK3" s="44" t="s">
        <v>62</v>
      </c>
      <c r="BL3" s="44" t="s">
        <v>63</v>
      </c>
      <c r="BM3" s="147"/>
      <c r="BN3" s="148"/>
    </row>
    <row r="4" spans="1:66" x14ac:dyDescent="0.25">
      <c r="A4" s="46" t="s">
        <v>15</v>
      </c>
      <c r="B4" s="118">
        <f>(VLOOKUP($A4,'Occupancy Raw Data'!$B$8:$BE$45,'Occupancy Raw Data'!G$3,FALSE))/100</f>
        <v>0.43603497350421899</v>
      </c>
      <c r="C4" s="115">
        <f>(VLOOKUP($A4,'Occupancy Raw Data'!$B$8:$BE$45,'Occupancy Raw Data'!H$3,FALSE))/100</f>
        <v>0.55328128563871404</v>
      </c>
      <c r="D4" s="115">
        <f>(VLOOKUP($A4,'Occupancy Raw Data'!$B$8:$BE$45,'Occupancy Raw Data'!I$3,FALSE))/100</f>
        <v>0.60509632615490294</v>
      </c>
      <c r="E4" s="115">
        <f>(VLOOKUP($A4,'Occupancy Raw Data'!$B$8:$BE$45,'Occupancy Raw Data'!J$3,FALSE))/100</f>
        <v>0.60714082864721097</v>
      </c>
      <c r="F4" s="115">
        <f>(VLOOKUP($A4,'Occupancy Raw Data'!$B$8:$BE$45,'Occupancy Raw Data'!K$3,FALSE))/100</f>
        <v>0.56182958093617297</v>
      </c>
      <c r="G4" s="116">
        <f>(VLOOKUP($A4,'Occupancy Raw Data'!$B$8:$BE$45,'Occupancy Raw Data'!L$3,FALSE))/100</f>
        <v>0.552677161344725</v>
      </c>
      <c r="H4" s="119">
        <f>(VLOOKUP($A4,'Occupancy Raw Data'!$B$8:$BE$45,'Occupancy Raw Data'!N$3,FALSE))/100</f>
        <v>0.575965420422481</v>
      </c>
      <c r="I4" s="119">
        <f>(VLOOKUP($A4,'Occupancy Raw Data'!$B$8:$BE$45,'Occupancy Raw Data'!O$3,FALSE))/100</f>
        <v>0.57354212555164108</v>
      </c>
      <c r="J4" s="116">
        <f>(VLOOKUP($A4,'Occupancy Raw Data'!$B$8:$BE$45,'Occupancy Raw Data'!P$3,FALSE))/100</f>
        <v>0.57475378172347702</v>
      </c>
      <c r="K4" s="117">
        <f>(VLOOKUP($A4,'Occupancy Raw Data'!$B$8:$BE$45,'Occupancy Raw Data'!R$3,FALSE))/100</f>
        <v>0.55898515421315798</v>
      </c>
      <c r="M4" s="129">
        <f>(VLOOKUP($A4,'Occupancy Raw Data'!$B$8:$BE$45,'Occupancy Raw Data'!T$3,FALSE))/100</f>
        <v>-9.2959613136260502E-4</v>
      </c>
      <c r="N4" s="119">
        <f>(VLOOKUP($A4,'Occupancy Raw Data'!$B$8:$BE$45,'Occupancy Raw Data'!U$3,FALSE))/100</f>
        <v>-5.56287212155532E-4</v>
      </c>
      <c r="O4" s="119">
        <f>(VLOOKUP($A4,'Occupancy Raw Data'!$B$8:$BE$45,'Occupancy Raw Data'!V$3,FALSE))/100</f>
        <v>-3.55403046928514E-3</v>
      </c>
      <c r="P4" s="119">
        <f>(VLOOKUP($A4,'Occupancy Raw Data'!$B$8:$BE$45,'Occupancy Raw Data'!W$3,FALSE))/100</f>
        <v>2.30271960281489E-3</v>
      </c>
      <c r="Q4" s="119">
        <f>(VLOOKUP($A4,'Occupancy Raw Data'!$B$8:$BE$45,'Occupancy Raw Data'!X$3,FALSE))/100</f>
        <v>2.1453852441594701E-3</v>
      </c>
      <c r="R4" s="130">
        <f>(VLOOKUP($A4,'Occupancy Raw Data'!$B$8:$BE$45,'Occupancy Raw Data'!Y$3,FALSE))/100</f>
        <v>-9.9973350331735098E-5</v>
      </c>
      <c r="S4" s="119">
        <f>(VLOOKUP($A4,'Occupancy Raw Data'!$B$8:$BE$45,'Occupancy Raw Data'!AA$3,FALSE))/100</f>
        <v>-1.0251340628652199E-2</v>
      </c>
      <c r="T4" s="119">
        <f>(VLOOKUP($A4,'Occupancy Raw Data'!$B$8:$BE$45,'Occupancy Raw Data'!AB$3,FALSE))/100</f>
        <v>-2.37790384271768E-2</v>
      </c>
      <c r="U4" s="130">
        <f>(VLOOKUP($A4,'Occupancy Raw Data'!$B$8:$BE$45,'Occupancy Raw Data'!AC$3,FALSE))/100</f>
        <v>-1.7047456804016401E-2</v>
      </c>
      <c r="V4" s="131">
        <f>(VLOOKUP($A4,'Occupancy Raw Data'!$B$8:$BE$45,'Occupancy Raw Data'!AE$3,FALSE))/100</f>
        <v>-5.1392438731314308E-3</v>
      </c>
      <c r="X4" s="49">
        <f>VLOOKUP($A4,'ADR Raw Data'!$B$6:$BE$43,'ADR Raw Data'!G$1,FALSE)</f>
        <v>141.627809413759</v>
      </c>
      <c r="Y4" s="50">
        <f>VLOOKUP($A4,'ADR Raw Data'!$B$6:$BE$43,'ADR Raw Data'!H$1,FALSE)</f>
        <v>151.09580629428299</v>
      </c>
      <c r="Z4" s="50">
        <f>VLOOKUP($A4,'ADR Raw Data'!$B$6:$BE$43,'ADR Raw Data'!I$1,FALSE)</f>
        <v>157.08137254560799</v>
      </c>
      <c r="AA4" s="50">
        <f>VLOOKUP($A4,'ADR Raw Data'!$B$6:$BE$43,'ADR Raw Data'!J$1,FALSE)</f>
        <v>157.042143873166</v>
      </c>
      <c r="AB4" s="50">
        <f>VLOOKUP($A4,'ADR Raw Data'!$B$6:$BE$43,'ADR Raw Data'!K$1,FALSE)</f>
        <v>155.162718065516</v>
      </c>
      <c r="AC4" s="51">
        <f>VLOOKUP($A4,'ADR Raw Data'!$B$6:$BE$43,'ADR Raw Data'!L$1,FALSE)</f>
        <v>153.04588609243001</v>
      </c>
      <c r="AD4" s="50">
        <f>VLOOKUP($A4,'ADR Raw Data'!$B$6:$BE$43,'ADR Raw Data'!N$1,FALSE)</f>
        <v>161.57497485814201</v>
      </c>
      <c r="AE4" s="50">
        <f>VLOOKUP($A4,'ADR Raw Data'!$B$6:$BE$43,'ADR Raw Data'!O$1,FALSE)</f>
        <v>164.86191762547</v>
      </c>
      <c r="AF4" s="51">
        <f>VLOOKUP($A4,'ADR Raw Data'!$B$6:$BE$43,'ADR Raw Data'!P$1,FALSE)</f>
        <v>163.214969764058</v>
      </c>
      <c r="AG4" s="52">
        <f>VLOOKUP($A4,'ADR Raw Data'!$B$6:$BE$43,'ADR Raw Data'!R$1,FALSE)</f>
        <v>156.03348291104001</v>
      </c>
      <c r="AI4" s="129">
        <f>(VLOOKUP($A4,'ADR Raw Data'!$B$6:$BE$43,'ADR Raw Data'!T$1,FALSE))/100</f>
        <v>-5.3520520991943103E-3</v>
      </c>
      <c r="AJ4" s="119">
        <f>(VLOOKUP($A4,'ADR Raw Data'!$B$6:$BE$43,'ADR Raw Data'!U$1,FALSE))/100</f>
        <v>1.41526704820314E-2</v>
      </c>
      <c r="AK4" s="119">
        <f>(VLOOKUP($A4,'ADR Raw Data'!$B$6:$BE$43,'ADR Raw Data'!V$1,FALSE))/100</f>
        <v>1.0878126575279701E-2</v>
      </c>
      <c r="AL4" s="119">
        <f>(VLOOKUP($A4,'ADR Raw Data'!$B$6:$BE$43,'ADR Raw Data'!W$1,FALSE))/100</f>
        <v>7.7184804194854193E-3</v>
      </c>
      <c r="AM4" s="119">
        <f>(VLOOKUP($A4,'ADR Raw Data'!$B$6:$BE$43,'ADR Raw Data'!X$1,FALSE))/100</f>
        <v>-1.4498716150453499E-2</v>
      </c>
      <c r="AN4" s="130">
        <f>(VLOOKUP($A4,'ADR Raw Data'!$B$6:$BE$43,'ADR Raw Data'!Y$1,FALSE))/100</f>
        <v>3.1176038081076104E-3</v>
      </c>
      <c r="AO4" s="119">
        <f>(VLOOKUP($A4,'ADR Raw Data'!$B$6:$BE$43,'ADR Raw Data'!AA$1,FALSE))/100</f>
        <v>-6.7681704891300806E-2</v>
      </c>
      <c r="AP4" s="119">
        <f>(VLOOKUP($A4,'ADR Raw Data'!$B$6:$BE$43,'ADR Raw Data'!AB$1,FALSE))/100</f>
        <v>-7.9617328408150695E-2</v>
      </c>
      <c r="AQ4" s="130">
        <f>(VLOOKUP($A4,'ADR Raw Data'!$B$6:$BE$43,'ADR Raw Data'!AC$1,FALSE))/100</f>
        <v>-7.3840756624698495E-2</v>
      </c>
      <c r="AR4" s="131">
        <f>(VLOOKUP($A4,'ADR Raw Data'!$B$6:$BE$43,'ADR Raw Data'!AE$1,FALSE))/100</f>
        <v>-2.23759586019689E-2</v>
      </c>
      <c r="AS4" s="40"/>
      <c r="AT4" s="49">
        <f>VLOOKUP($A4,'RevPAR Raw Data'!$B$6:$BE$43,'RevPAR Raw Data'!G$1,FALSE)</f>
        <v>61.754678125189102</v>
      </c>
      <c r="AU4" s="50">
        <f>VLOOKUP($A4,'RevPAR Raw Data'!$B$6:$BE$43,'RevPAR Raw Data'!H$1,FALSE)</f>
        <v>83.598481961119305</v>
      </c>
      <c r="AV4" s="50">
        <f>VLOOKUP($A4,'RevPAR Raw Data'!$B$6:$BE$43,'RevPAR Raw Data'!I$1,FALSE)</f>
        <v>95.049361434717099</v>
      </c>
      <c r="AW4" s="50">
        <f>VLOOKUP($A4,'RevPAR Raw Data'!$B$6:$BE$43,'RevPAR Raw Data'!J$1,FALSE)</f>
        <v>95.346697363688705</v>
      </c>
      <c r="AX4" s="50">
        <f>VLOOKUP($A4,'RevPAR Raw Data'!$B$6:$BE$43,'RevPAR Raw Data'!K$1,FALSE)</f>
        <v>87.1750048676669</v>
      </c>
      <c r="AY4" s="51">
        <f>VLOOKUP($A4,'RevPAR Raw Data'!$B$6:$BE$43,'RevPAR Raw Data'!L$1,FALSE)</f>
        <v>84.584965881052597</v>
      </c>
      <c r="AZ4" s="50">
        <f>VLOOKUP($A4,'RevPAR Raw Data'!$B$6:$BE$43,'RevPAR Raw Data'!N$1,FALSE)</f>
        <v>93.061598323921999</v>
      </c>
      <c r="BA4" s="50">
        <f>VLOOKUP($A4,'RevPAR Raw Data'!$B$6:$BE$43,'RevPAR Raw Data'!O$1,FALSE)</f>
        <v>94.555254657431902</v>
      </c>
      <c r="BB4" s="51">
        <f>VLOOKUP($A4,'RevPAR Raw Data'!$B$6:$BE$43,'RevPAR Raw Data'!P$1,FALSE)</f>
        <v>93.808421105775693</v>
      </c>
      <c r="BC4" s="52">
        <f>VLOOKUP($A4,'RevPAR Raw Data'!$B$6:$BE$43,'RevPAR Raw Data'!R$1,FALSE)</f>
        <v>87.220400507444197</v>
      </c>
      <c r="BE4" s="129">
        <f>(VLOOKUP($A4,'RevPAR Raw Data'!$B$6:$BE$43,'RevPAR Raw Data'!T$1,FALSE))/100</f>
        <v>-6.2766729836306497E-3</v>
      </c>
      <c r="BF4" s="119">
        <f>(VLOOKUP($A4,'RevPAR Raw Data'!$B$6:$BE$43,'RevPAR Raw Data'!U$1,FALSE))/100</f>
        <v>1.35885103202689E-2</v>
      </c>
      <c r="BG4" s="119">
        <f>(VLOOKUP($A4,'RevPAR Raw Data'!$B$6:$BE$43,'RevPAR Raw Data'!V$1,FALSE))/100</f>
        <v>7.2854349126973191E-3</v>
      </c>
      <c r="BH4" s="119">
        <f>(VLOOKUP($A4,'RevPAR Raw Data'!$B$6:$BE$43,'RevPAR Raw Data'!W$1,FALSE))/100</f>
        <v>1.00389735184662E-2</v>
      </c>
      <c r="BI4" s="119">
        <f>(VLOOKUP($A4,'RevPAR Raw Data'!$B$6:$BE$43,'RevPAR Raw Data'!X$1,FALSE))/100</f>
        <v>-1.2384436237982499E-2</v>
      </c>
      <c r="BJ4" s="130">
        <f>(VLOOKUP($A4,'RevPAR Raw Data'!$B$6:$BE$43,'RevPAR Raw Data'!Y$1,FALSE))/100</f>
        <v>3.0173187804781697E-3</v>
      </c>
      <c r="BK4" s="119">
        <f>(VLOOKUP($A4,'RevPAR Raw Data'!$B$6:$BE$43,'RevPAR Raw Data'!AA$1,FALSE))/100</f>
        <v>-7.72392173087844E-2</v>
      </c>
      <c r="BL4" s="119">
        <f>(VLOOKUP($A4,'RevPAR Raw Data'!$B$6:$BE$43,'RevPAR Raw Data'!AB$1,FALSE))/100</f>
        <v>-0.10150314332364101</v>
      </c>
      <c r="BM4" s="130">
        <f>(VLOOKUP($A4,'RevPAR Raw Data'!$B$6:$BE$43,'RevPAR Raw Data'!AC$1,FALSE))/100</f>
        <v>-8.9629416319779498E-2</v>
      </c>
      <c r="BN4" s="131">
        <f>(VLOOKUP($A4,'RevPAR Raw Data'!$B$6:$BE$43,'RevPAR Raw Data'!AE$1,FALSE))/100</f>
        <v>-2.7400206966949701E-2</v>
      </c>
    </row>
    <row r="5" spans="1:66" x14ac:dyDescent="0.25">
      <c r="A5" s="46" t="s">
        <v>69</v>
      </c>
      <c r="B5" s="118">
        <f>(VLOOKUP($A5,'Occupancy Raw Data'!$B$8:$BE$45,'Occupancy Raw Data'!G$3,FALSE))/100</f>
        <v>0.39411375293105899</v>
      </c>
      <c r="C5" s="115">
        <f>(VLOOKUP($A5,'Occupancy Raw Data'!$B$8:$BE$45,'Occupancy Raw Data'!H$3,FALSE))/100</f>
        <v>0.53199571864308193</v>
      </c>
      <c r="D5" s="115">
        <f>(VLOOKUP($A5,'Occupancy Raw Data'!$B$8:$BE$45,'Occupancy Raw Data'!I$3,FALSE))/100</f>
        <v>0.59304217631518708</v>
      </c>
      <c r="E5" s="115">
        <f>(VLOOKUP($A5,'Occupancy Raw Data'!$B$8:$BE$45,'Occupancy Raw Data'!J$3,FALSE))/100</f>
        <v>0.59431049736746</v>
      </c>
      <c r="F5" s="115">
        <f>(VLOOKUP($A5,'Occupancy Raw Data'!$B$8:$BE$45,'Occupancy Raw Data'!K$3,FALSE))/100</f>
        <v>0.515321937004658</v>
      </c>
      <c r="G5" s="116">
        <f>(VLOOKUP($A5,'Occupancy Raw Data'!$B$8:$BE$45,'Occupancy Raw Data'!L$3,FALSE))/100</f>
        <v>0.525756816452289</v>
      </c>
      <c r="H5" s="119">
        <f>(VLOOKUP($A5,'Occupancy Raw Data'!$B$8:$BE$45,'Occupancy Raw Data'!N$3,FALSE))/100</f>
        <v>0.50895558401544205</v>
      </c>
      <c r="I5" s="119">
        <f>(VLOOKUP($A5,'Occupancy Raw Data'!$B$8:$BE$45,'Occupancy Raw Data'!O$3,FALSE))/100</f>
        <v>0.49609913939776396</v>
      </c>
      <c r="J5" s="116">
        <f>(VLOOKUP($A5,'Occupancy Raw Data'!$B$8:$BE$45,'Occupancy Raw Data'!P$3,FALSE))/100</f>
        <v>0.50252736170660295</v>
      </c>
      <c r="K5" s="117">
        <f>(VLOOKUP($A5,'Occupancy Raw Data'!$B$8:$BE$45,'Occupancy Raw Data'!R$3,FALSE))/100</f>
        <v>0.519119829382093</v>
      </c>
      <c r="M5" s="129">
        <f>(VLOOKUP($A5,'Occupancy Raw Data'!$B$8:$BE$45,'Occupancy Raw Data'!T$3,FALSE))/100</f>
        <v>2.1247695536870701E-2</v>
      </c>
      <c r="N5" s="119">
        <f>(VLOOKUP($A5,'Occupancy Raw Data'!$B$8:$BE$45,'Occupancy Raw Data'!U$3,FALSE))/100</f>
        <v>1.0551149125052199E-2</v>
      </c>
      <c r="O5" s="119">
        <f>(VLOOKUP($A5,'Occupancy Raw Data'!$B$8:$BE$45,'Occupancy Raw Data'!V$3,FALSE))/100</f>
        <v>1.84762924374153E-2</v>
      </c>
      <c r="P5" s="119">
        <f>(VLOOKUP($A5,'Occupancy Raw Data'!$B$8:$BE$45,'Occupancy Raw Data'!W$3,FALSE))/100</f>
        <v>3.3020031409614597E-2</v>
      </c>
      <c r="Q5" s="119">
        <f>(VLOOKUP($A5,'Occupancy Raw Data'!$B$8:$BE$45,'Occupancy Raw Data'!X$3,FALSE))/100</f>
        <v>2.31075961185081E-2</v>
      </c>
      <c r="R5" s="130">
        <f>(VLOOKUP($A5,'Occupancy Raw Data'!$B$8:$BE$45,'Occupancy Raw Data'!Y$3,FALSE))/100</f>
        <v>2.1428272909096598E-2</v>
      </c>
      <c r="S5" s="119">
        <f>(VLOOKUP($A5,'Occupancy Raw Data'!$B$8:$BE$45,'Occupancy Raw Data'!AA$3,FALSE))/100</f>
        <v>3.34742082486221E-2</v>
      </c>
      <c r="T5" s="119">
        <f>(VLOOKUP($A5,'Occupancy Raw Data'!$B$8:$BE$45,'Occupancy Raw Data'!AB$3,FALSE))/100</f>
        <v>4.6062424806318699E-4</v>
      </c>
      <c r="U5" s="130">
        <f>(VLOOKUP($A5,'Occupancy Raw Data'!$B$8:$BE$45,'Occupancy Raw Data'!AC$3,FALSE))/100</f>
        <v>1.6910627668969599E-2</v>
      </c>
      <c r="V5" s="131">
        <f>(VLOOKUP($A5,'Occupancy Raw Data'!$B$8:$BE$45,'Occupancy Raw Data'!AE$3,FALSE))/100</f>
        <v>2.0174762444939903E-2</v>
      </c>
      <c r="X5" s="49">
        <f>VLOOKUP($A5,'ADR Raw Data'!$B$6:$BE$43,'ADR Raw Data'!G$1,FALSE)</f>
        <v>104.083645528327</v>
      </c>
      <c r="Y5" s="50">
        <f>VLOOKUP($A5,'ADR Raw Data'!$B$6:$BE$43,'ADR Raw Data'!H$1,FALSE)</f>
        <v>118.286716041959</v>
      </c>
      <c r="Z5" s="50">
        <f>VLOOKUP($A5,'ADR Raw Data'!$B$6:$BE$43,'ADR Raw Data'!I$1,FALSE)</f>
        <v>125.087800861727</v>
      </c>
      <c r="AA5" s="50">
        <f>VLOOKUP($A5,'ADR Raw Data'!$B$6:$BE$43,'ADR Raw Data'!J$1,FALSE)</f>
        <v>122.53374052405201</v>
      </c>
      <c r="AB5" s="50">
        <f>VLOOKUP($A5,'ADR Raw Data'!$B$6:$BE$43,'ADR Raw Data'!K$1,FALSE)</f>
        <v>113.267171960092</v>
      </c>
      <c r="AC5" s="51">
        <f>VLOOKUP($A5,'ADR Raw Data'!$B$6:$BE$43,'ADR Raw Data'!L$1,FALSE)</f>
        <v>117.667827165427</v>
      </c>
      <c r="AD5" s="50">
        <f>VLOOKUP($A5,'ADR Raw Data'!$B$6:$BE$43,'ADR Raw Data'!N$1,FALSE)</f>
        <v>114.030267529752</v>
      </c>
      <c r="AE5" s="50">
        <f>VLOOKUP($A5,'ADR Raw Data'!$B$6:$BE$43,'ADR Raw Data'!O$1,FALSE)</f>
        <v>114.165548494107</v>
      </c>
      <c r="AF5" s="51">
        <f>VLOOKUP($A5,'ADR Raw Data'!$B$6:$BE$43,'ADR Raw Data'!P$1,FALSE)</f>
        <v>114.09704276937801</v>
      </c>
      <c r="AG5" s="52">
        <f>VLOOKUP($A5,'ADR Raw Data'!$B$6:$BE$43,'ADR Raw Data'!R$1,FALSE)</f>
        <v>116.68021216227</v>
      </c>
      <c r="AI5" s="129">
        <f>(VLOOKUP($A5,'ADR Raw Data'!$B$6:$BE$43,'ADR Raw Data'!T$1,FALSE))/100</f>
        <v>1.17322270544744E-2</v>
      </c>
      <c r="AJ5" s="119">
        <f>(VLOOKUP($A5,'ADR Raw Data'!$B$6:$BE$43,'ADR Raw Data'!U$1,FALSE))/100</f>
        <v>1.8469517626514699E-2</v>
      </c>
      <c r="AK5" s="119">
        <f>(VLOOKUP($A5,'ADR Raw Data'!$B$6:$BE$43,'ADR Raw Data'!V$1,FALSE))/100</f>
        <v>2.9990313100049102E-2</v>
      </c>
      <c r="AL5" s="119">
        <f>(VLOOKUP($A5,'ADR Raw Data'!$B$6:$BE$43,'ADR Raw Data'!W$1,FALSE))/100</f>
        <v>2.30346123877101E-2</v>
      </c>
      <c r="AM5" s="119">
        <f>(VLOOKUP($A5,'ADR Raw Data'!$B$6:$BE$43,'ADR Raw Data'!X$1,FALSE))/100</f>
        <v>2.1965403901085E-2</v>
      </c>
      <c r="AN5" s="130">
        <f>(VLOOKUP($A5,'ADR Raw Data'!$B$6:$BE$43,'ADR Raw Data'!Y$1,FALSE))/100</f>
        <v>2.2080977555798999E-2</v>
      </c>
      <c r="AO5" s="119">
        <f>(VLOOKUP($A5,'ADR Raw Data'!$B$6:$BE$43,'ADR Raw Data'!AA$1,FALSE))/100</f>
        <v>3.0369618512532202E-2</v>
      </c>
      <c r="AP5" s="119">
        <f>(VLOOKUP($A5,'ADR Raw Data'!$B$6:$BE$43,'ADR Raw Data'!AB$1,FALSE))/100</f>
        <v>1.6338436944306499E-2</v>
      </c>
      <c r="AQ5" s="130">
        <f>(VLOOKUP($A5,'ADR Raw Data'!$B$6:$BE$43,'ADR Raw Data'!AC$1,FALSE))/100</f>
        <v>2.3267792884452101E-2</v>
      </c>
      <c r="AR5" s="131">
        <f>(VLOOKUP($A5,'ADR Raw Data'!$B$6:$BE$43,'ADR Raw Data'!AE$1,FALSE))/100</f>
        <v>2.2430507664106099E-2</v>
      </c>
      <c r="AS5" s="40"/>
      <c r="AT5" s="49">
        <f>VLOOKUP($A5,'RevPAR Raw Data'!$B$6:$BE$43,'RevPAR Raw Data'!G$1,FALSE)</f>
        <v>41.0207961579152</v>
      </c>
      <c r="AU5" s="50">
        <f>VLOOKUP($A5,'RevPAR Raw Data'!$B$6:$BE$43,'RevPAR Raw Data'!H$1,FALSE)</f>
        <v>62.928026506672602</v>
      </c>
      <c r="AV5" s="50">
        <f>VLOOKUP($A5,'RevPAR Raw Data'!$B$6:$BE$43,'RevPAR Raw Data'!I$1,FALSE)</f>
        <v>74.182341653519401</v>
      </c>
      <c r="AW5" s="50">
        <f>VLOOKUP($A5,'RevPAR Raw Data'!$B$6:$BE$43,'RevPAR Raw Data'!J$1,FALSE)</f>
        <v>72.823088275145196</v>
      </c>
      <c r="AX5" s="50">
        <f>VLOOKUP($A5,'RevPAR Raw Data'!$B$6:$BE$43,'RevPAR Raw Data'!K$1,FALSE)</f>
        <v>58.369058453514398</v>
      </c>
      <c r="AY5" s="51">
        <f>VLOOKUP($A5,'RevPAR Raw Data'!$B$6:$BE$43,'RevPAR Raw Data'!L$1,FALSE)</f>
        <v>61.864662209353398</v>
      </c>
      <c r="AZ5" s="50">
        <f>VLOOKUP($A5,'RevPAR Raw Data'!$B$6:$BE$43,'RevPAR Raw Data'!N$1,FALSE)</f>
        <v>58.036341406042098</v>
      </c>
      <c r="BA5" s="50">
        <f>VLOOKUP($A5,'RevPAR Raw Data'!$B$6:$BE$43,'RevPAR Raw Data'!O$1,FALSE)</f>
        <v>56.637430356800301</v>
      </c>
      <c r="BB5" s="51">
        <f>VLOOKUP($A5,'RevPAR Raw Data'!$B$6:$BE$43,'RevPAR Raw Data'!P$1,FALSE)</f>
        <v>57.336885881421203</v>
      </c>
      <c r="BC5" s="52">
        <f>VLOOKUP($A5,'RevPAR Raw Data'!$B$6:$BE$43,'RevPAR Raw Data'!R$1,FALSE)</f>
        <v>60.571011829944197</v>
      </c>
      <c r="BE5" s="129">
        <f>(VLOOKUP($A5,'RevPAR Raw Data'!$B$6:$BE$43,'RevPAR Raw Data'!T$1,FALSE))/100</f>
        <v>3.3229205379768104E-2</v>
      </c>
      <c r="BF5" s="119">
        <f>(VLOOKUP($A5,'RevPAR Raw Data'!$B$6:$BE$43,'RevPAR Raw Data'!U$1,FALSE))/100</f>
        <v>2.9215541386312101E-2</v>
      </c>
      <c r="BG5" s="119">
        <f>(VLOOKUP($A5,'RevPAR Raw Data'!$B$6:$BE$43,'RevPAR Raw Data'!V$1,FALSE))/100</f>
        <v>4.90207153325906E-2</v>
      </c>
      <c r="BH5" s="119">
        <f>(VLOOKUP($A5,'RevPAR Raw Data'!$B$6:$BE$43,'RevPAR Raw Data'!W$1,FALSE))/100</f>
        <v>5.6815247421875201E-2</v>
      </c>
      <c r="BI5" s="119">
        <f>(VLOOKUP($A5,'RevPAR Raw Data'!$B$6:$BE$43,'RevPAR Raw Data'!X$1,FALSE))/100</f>
        <v>4.5580567701519401E-2</v>
      </c>
      <c r="BJ5" s="130">
        <f>(VLOOKUP($A5,'RevPAR Raw Data'!$B$6:$BE$43,'RevPAR Raw Data'!Y$1,FALSE))/100</f>
        <v>4.3982407678060997E-2</v>
      </c>
      <c r="BK5" s="119">
        <f>(VLOOKUP($A5,'RevPAR Raw Data'!$B$6:$BE$43,'RevPAR Raw Data'!AA$1,FALSE))/100</f>
        <v>6.4860425695674101E-2</v>
      </c>
      <c r="BL5" s="119">
        <f>(VLOOKUP($A5,'RevPAR Raw Data'!$B$6:$BE$43,'RevPAR Raw Data'!AB$1,FALSE))/100</f>
        <v>1.68065870726017E-2</v>
      </c>
      <c r="BM5" s="130">
        <f>(VLOOKUP($A5,'RevPAR Raw Data'!$B$6:$BE$43,'RevPAR Raw Data'!AC$1,FALSE))/100</f>
        <v>4.0571893535569406E-2</v>
      </c>
      <c r="BN5" s="131">
        <f>(VLOOKUP($A5,'RevPAR Raw Data'!$B$6:$BE$43,'RevPAR Raw Data'!AE$1,FALSE))/100</f>
        <v>4.3057800272688802E-2</v>
      </c>
    </row>
    <row r="6" spans="1:66" x14ac:dyDescent="0.25">
      <c r="B6" s="53"/>
      <c r="C6" s="120"/>
      <c r="D6" s="120"/>
      <c r="E6" s="120"/>
      <c r="F6" s="120"/>
      <c r="G6" s="121"/>
      <c r="H6" s="120"/>
      <c r="I6" s="120"/>
      <c r="J6" s="121"/>
      <c r="K6" s="54"/>
      <c r="M6" s="132"/>
      <c r="N6" s="136"/>
      <c r="O6" s="136"/>
      <c r="P6" s="136"/>
      <c r="Q6" s="136"/>
      <c r="R6" s="137"/>
      <c r="S6" s="136"/>
      <c r="T6" s="136"/>
      <c r="U6" s="137"/>
      <c r="V6" s="133"/>
      <c r="X6" s="55"/>
      <c r="Y6" s="56"/>
      <c r="Z6" s="56"/>
      <c r="AA6" s="56"/>
      <c r="AB6" s="56"/>
      <c r="AC6" s="57"/>
      <c r="AD6" s="56"/>
      <c r="AE6" s="56"/>
      <c r="AF6" s="57"/>
      <c r="AG6" s="58"/>
      <c r="AI6" s="134"/>
      <c r="AJ6" s="138"/>
      <c r="AK6" s="138"/>
      <c r="AL6" s="138"/>
      <c r="AM6" s="138"/>
      <c r="AN6" s="139"/>
      <c r="AO6" s="138"/>
      <c r="AP6" s="138"/>
      <c r="AQ6" s="139"/>
      <c r="AR6" s="135"/>
      <c r="AS6" s="40"/>
      <c r="AT6" s="55"/>
      <c r="AU6" s="56"/>
      <c r="AV6" s="56"/>
      <c r="AW6" s="56"/>
      <c r="AX6" s="56"/>
      <c r="AY6" s="57"/>
      <c r="AZ6" s="56"/>
      <c r="BA6" s="56"/>
      <c r="BB6" s="57"/>
      <c r="BC6" s="58"/>
      <c r="BE6" s="134"/>
      <c r="BF6" s="138"/>
      <c r="BG6" s="138"/>
      <c r="BH6" s="138"/>
      <c r="BI6" s="138"/>
      <c r="BJ6" s="139"/>
      <c r="BK6" s="138"/>
      <c r="BL6" s="138"/>
      <c r="BM6" s="139"/>
      <c r="BN6" s="135"/>
    </row>
    <row r="7" spans="1:66" x14ac:dyDescent="0.25">
      <c r="A7" s="46" t="s">
        <v>123</v>
      </c>
      <c r="B7" s="47"/>
      <c r="C7" s="122"/>
      <c r="D7" s="122"/>
      <c r="E7" s="122"/>
      <c r="F7" s="122"/>
      <c r="G7" s="123"/>
      <c r="H7" s="122"/>
      <c r="I7" s="122"/>
      <c r="J7" s="123"/>
      <c r="K7" s="48"/>
      <c r="M7" s="134"/>
      <c r="N7" s="138"/>
      <c r="O7" s="138"/>
      <c r="P7" s="138"/>
      <c r="Q7" s="138"/>
      <c r="R7" s="139"/>
      <c r="S7" s="138"/>
      <c r="T7" s="138"/>
      <c r="U7" s="139"/>
      <c r="V7" s="135"/>
      <c r="X7" s="49"/>
      <c r="Y7" s="50"/>
      <c r="Z7" s="50"/>
      <c r="AA7" s="50"/>
      <c r="AB7" s="50"/>
      <c r="AC7" s="51"/>
      <c r="AD7" s="50"/>
      <c r="AE7" s="50"/>
      <c r="AF7" s="51"/>
      <c r="AG7" s="52"/>
      <c r="AI7" s="134"/>
      <c r="AJ7" s="138"/>
      <c r="AK7" s="138"/>
      <c r="AL7" s="138"/>
      <c r="AM7" s="138"/>
      <c r="AN7" s="139"/>
      <c r="AO7" s="138"/>
      <c r="AP7" s="138"/>
      <c r="AQ7" s="139"/>
      <c r="AR7" s="135"/>
      <c r="AS7" s="40"/>
      <c r="AT7" s="49"/>
      <c r="AU7" s="50"/>
      <c r="AV7" s="50"/>
      <c r="AW7" s="50"/>
      <c r="AX7" s="50"/>
      <c r="AY7" s="51"/>
      <c r="AZ7" s="50"/>
      <c r="BA7" s="50"/>
      <c r="BB7" s="51"/>
      <c r="BC7" s="52"/>
      <c r="BE7" s="134"/>
      <c r="BF7" s="138"/>
      <c r="BG7" s="138"/>
      <c r="BH7" s="138"/>
      <c r="BI7" s="138"/>
      <c r="BJ7" s="139"/>
      <c r="BK7" s="138"/>
      <c r="BL7" s="138"/>
      <c r="BM7" s="139"/>
      <c r="BN7" s="135"/>
    </row>
    <row r="8" spans="1:66" x14ac:dyDescent="0.25">
      <c r="A8" s="59" t="s">
        <v>116</v>
      </c>
      <c r="B8" s="129">
        <f>(VLOOKUP($A8,'Occupancy Raw Data'!$B$8:$BE$51,'Occupancy Raw Data'!G$3,FALSE))/100</f>
        <v>0.31818181818181801</v>
      </c>
      <c r="C8" s="119">
        <f>(VLOOKUP($A8,'Occupancy Raw Data'!$B$8:$BE$51,'Occupancy Raw Data'!H$3,FALSE))/100</f>
        <v>0.49791811242192902</v>
      </c>
      <c r="D8" s="119">
        <f>(VLOOKUP($A8,'Occupancy Raw Data'!$B$8:$BE$51,'Occupancy Raw Data'!I$3,FALSE))/100</f>
        <v>0.56315058986814703</v>
      </c>
      <c r="E8" s="119">
        <f>(VLOOKUP($A8,'Occupancy Raw Data'!$B$8:$BE$51,'Occupancy Raw Data'!J$3,FALSE))/100</f>
        <v>0.55447605829285207</v>
      </c>
      <c r="F8" s="119">
        <f>(VLOOKUP($A8,'Occupancy Raw Data'!$B$8:$BE$51,'Occupancy Raw Data'!K$3,FALSE))/100</f>
        <v>0.46981263011797303</v>
      </c>
      <c r="G8" s="130">
        <f>(VLOOKUP($A8,'Occupancy Raw Data'!$B$8:$BE$51,'Occupancy Raw Data'!L$3,FALSE))/100</f>
        <v>0.48070784177654402</v>
      </c>
      <c r="H8" s="119">
        <f>(VLOOKUP($A8,'Occupancy Raw Data'!$B$8:$BE$51,'Occupancy Raw Data'!N$3,FALSE))/100</f>
        <v>0.53643303261623798</v>
      </c>
      <c r="I8" s="119">
        <f>(VLOOKUP($A8,'Occupancy Raw Data'!$B$8:$BE$51,'Occupancy Raw Data'!O$3,FALSE))/100</f>
        <v>0.57807078417765401</v>
      </c>
      <c r="J8" s="130">
        <f>(VLOOKUP($A8,'Occupancy Raw Data'!$B$8:$BE$51,'Occupancy Raw Data'!P$3,FALSE))/100</f>
        <v>0.55725190839694594</v>
      </c>
      <c r="K8" s="131">
        <f>(VLOOKUP($A8,'Occupancy Raw Data'!$B$8:$BE$51,'Occupancy Raw Data'!R$3,FALSE))/100</f>
        <v>0.50257757509665901</v>
      </c>
      <c r="M8" s="129">
        <f>(VLOOKUP($A8,'Occupancy Raw Data'!$B$8:$BE$51,'Occupancy Raw Data'!T$3,FALSE))/100</f>
        <v>4.76811121972412E-2</v>
      </c>
      <c r="N8" s="119">
        <f>(VLOOKUP($A8,'Occupancy Raw Data'!$B$8:$BE$51,'Occupancy Raw Data'!U$3,FALSE))/100</f>
        <v>6.0574177674757399E-3</v>
      </c>
      <c r="O8" s="119">
        <f>(VLOOKUP($A8,'Occupancy Raw Data'!$B$8:$BE$51,'Occupancy Raw Data'!V$3,FALSE))/100</f>
        <v>-2.1410450393055801E-2</v>
      </c>
      <c r="P8" s="119">
        <f>(VLOOKUP($A8,'Occupancy Raw Data'!$B$8:$BE$51,'Occupancy Raw Data'!W$3,FALSE))/100</f>
        <v>-0.12125588461466301</v>
      </c>
      <c r="Q8" s="119">
        <f>(VLOOKUP($A8,'Occupancy Raw Data'!$B$8:$BE$51,'Occupancy Raw Data'!X$3,FALSE))/100</f>
        <v>-0.18770162571823298</v>
      </c>
      <c r="R8" s="130">
        <f>(VLOOKUP($A8,'Occupancy Raw Data'!$B$8:$BE$51,'Occupancy Raw Data'!Y$3,FALSE))/100</f>
        <v>-6.9641283752699804E-2</v>
      </c>
      <c r="S8" s="119">
        <f>(VLOOKUP($A8,'Occupancy Raw Data'!$B$8:$BE$51,'Occupancy Raw Data'!AA$3,FALSE))/100</f>
        <v>0.108252951941794</v>
      </c>
      <c r="T8" s="119">
        <f>(VLOOKUP($A8,'Occupancy Raw Data'!$B$8:$BE$51,'Occupancy Raw Data'!AB$3,FALSE))/100</f>
        <v>-5.05583544734114E-2</v>
      </c>
      <c r="U8" s="130">
        <f>(VLOOKUP($A8,'Occupancy Raw Data'!$B$8:$BE$51,'Occupancy Raw Data'!AC$3,FALSE))/100</f>
        <v>1.97783927901625E-2</v>
      </c>
      <c r="V8" s="131">
        <f>(VLOOKUP($A8,'Occupancy Raw Data'!$B$8:$BE$51,'Occupancy Raw Data'!AE$3,FALSE))/100</f>
        <v>-4.3058963801347501E-2</v>
      </c>
      <c r="X8" s="49">
        <f>VLOOKUP($A8,'ADR Raw Data'!$B$6:$BE$49,'ADR Raw Data'!G$1,FALSE)</f>
        <v>251.07829880043599</v>
      </c>
      <c r="Y8" s="50">
        <f>VLOOKUP($A8,'ADR Raw Data'!$B$6:$BE$49,'ADR Raw Data'!H$1,FALSE)</f>
        <v>247.858320557491</v>
      </c>
      <c r="Z8" s="50">
        <f>VLOOKUP($A8,'ADR Raw Data'!$B$6:$BE$49,'ADR Raw Data'!I$1,FALSE)</f>
        <v>263.327603203943</v>
      </c>
      <c r="AA8" s="50">
        <f>VLOOKUP($A8,'ADR Raw Data'!$B$6:$BE$49,'ADR Raw Data'!J$1,FALSE)</f>
        <v>259.51637046307798</v>
      </c>
      <c r="AB8" s="50">
        <f>VLOOKUP($A8,'ADR Raw Data'!$B$6:$BE$49,'ADR Raw Data'!K$1,FALSE)</f>
        <v>245.95649187592301</v>
      </c>
      <c r="AC8" s="51">
        <f>VLOOKUP($A8,'ADR Raw Data'!$B$6:$BE$49,'ADR Raw Data'!L$1,FALSE)</f>
        <v>254.226712862711</v>
      </c>
      <c r="AD8" s="50">
        <f>VLOOKUP($A8,'ADR Raw Data'!$B$6:$BE$49,'ADR Raw Data'!N$1,FALSE)</f>
        <v>271.48466364812401</v>
      </c>
      <c r="AE8" s="50">
        <f>VLOOKUP($A8,'ADR Raw Data'!$B$6:$BE$49,'ADR Raw Data'!O$1,FALSE)</f>
        <v>290.791974789915</v>
      </c>
      <c r="AF8" s="51">
        <f>VLOOKUP($A8,'ADR Raw Data'!$B$6:$BE$49,'ADR Raw Data'!P$1,FALSE)</f>
        <v>281.49897882938899</v>
      </c>
      <c r="AG8" s="52">
        <f>VLOOKUP($A8,'ADR Raw Data'!$B$6:$BE$49,'ADR Raw Data'!R$1,FALSE)</f>
        <v>262.86647203866198</v>
      </c>
      <c r="AI8" s="129">
        <f>(VLOOKUP($A8,'ADR Raw Data'!$B$6:$BE$49,'ADR Raw Data'!T$1,FALSE))/100</f>
        <v>-1.9643165166813702E-2</v>
      </c>
      <c r="AJ8" s="119">
        <f>(VLOOKUP($A8,'ADR Raw Data'!$B$6:$BE$49,'ADR Raw Data'!U$1,FALSE))/100</f>
        <v>-2.0554129923424501E-2</v>
      </c>
      <c r="AK8" s="119">
        <f>(VLOOKUP($A8,'ADR Raw Data'!$B$6:$BE$49,'ADR Raw Data'!V$1,FALSE))/100</f>
        <v>5.9102031473279706E-2</v>
      </c>
      <c r="AL8" s="119">
        <f>(VLOOKUP($A8,'ADR Raw Data'!$B$6:$BE$49,'ADR Raw Data'!W$1,FALSE))/100</f>
        <v>6.9806993707453607E-2</v>
      </c>
      <c r="AM8" s="119">
        <f>(VLOOKUP($A8,'ADR Raw Data'!$B$6:$BE$49,'ADR Raw Data'!X$1,FALSE))/100</f>
        <v>1.7216184482302801E-2</v>
      </c>
      <c r="AN8" s="130">
        <f>(VLOOKUP($A8,'ADR Raw Data'!$B$6:$BE$49,'ADR Raw Data'!Y$1,FALSE))/100</f>
        <v>2.7797696094164999E-2</v>
      </c>
      <c r="AO8" s="119">
        <f>(VLOOKUP($A8,'ADR Raw Data'!$B$6:$BE$49,'ADR Raw Data'!AA$1,FALSE))/100</f>
        <v>-0.12627017341205302</v>
      </c>
      <c r="AP8" s="119">
        <f>(VLOOKUP($A8,'ADR Raw Data'!$B$6:$BE$49,'ADR Raw Data'!AB$1,FALSE))/100</f>
        <v>-4.7897645900118704E-2</v>
      </c>
      <c r="AQ8" s="130">
        <f>(VLOOKUP($A8,'ADR Raw Data'!$B$6:$BE$49,'ADR Raw Data'!AC$1,FALSE))/100</f>
        <v>-8.5351885283572293E-2</v>
      </c>
      <c r="AR8" s="131">
        <f>(VLOOKUP($A8,'ADR Raw Data'!$B$6:$BE$49,'ADR Raw Data'!AE$1,FALSE))/100</f>
        <v>-9.2150398703547791E-3</v>
      </c>
      <c r="AS8" s="40"/>
      <c r="AT8" s="49">
        <f>VLOOKUP($A8,'RevPAR Raw Data'!$B$6:$BE$49,'RevPAR Raw Data'!G$1,FALSE)</f>
        <v>79.888549618320596</v>
      </c>
      <c r="AU8" s="50">
        <f>VLOOKUP($A8,'RevPAR Raw Data'!$B$6:$BE$49,'RevPAR Raw Data'!H$1,FALSE)</f>
        <v>123.413147120055</v>
      </c>
      <c r="AV8" s="50">
        <f>VLOOKUP($A8,'RevPAR Raw Data'!$B$6:$BE$49,'RevPAR Raw Data'!I$1,FALSE)</f>
        <v>148.29309507286601</v>
      </c>
      <c r="AW8" s="50">
        <f>VLOOKUP($A8,'RevPAR Raw Data'!$B$6:$BE$49,'RevPAR Raw Data'!J$1,FALSE)</f>
        <v>143.89561415683499</v>
      </c>
      <c r="AX8" s="50">
        <f>VLOOKUP($A8,'RevPAR Raw Data'!$B$6:$BE$49,'RevPAR Raw Data'!K$1,FALSE)</f>
        <v>115.553466342817</v>
      </c>
      <c r="AY8" s="51">
        <f>VLOOKUP($A8,'RevPAR Raw Data'!$B$6:$BE$49,'RevPAR Raw Data'!L$1,FALSE)</f>
        <v>122.20877446217899</v>
      </c>
      <c r="AZ8" s="50">
        <f>VLOOKUP($A8,'RevPAR Raw Data'!$B$6:$BE$49,'RevPAR Raw Data'!N$1,FALSE)</f>
        <v>145.63334142956199</v>
      </c>
      <c r="BA8" s="50">
        <f>VLOOKUP($A8,'RevPAR Raw Data'!$B$6:$BE$49,'RevPAR Raw Data'!O$1,FALSE)</f>
        <v>168.09834489937501</v>
      </c>
      <c r="BB8" s="51">
        <f>VLOOKUP($A8,'RevPAR Raw Data'!$B$6:$BE$49,'RevPAR Raw Data'!P$1,FALSE)</f>
        <v>156.865843164469</v>
      </c>
      <c r="BC8" s="52">
        <f>VLOOKUP($A8,'RevPAR Raw Data'!$B$6:$BE$49,'RevPAR Raw Data'!R$1,FALSE)</f>
        <v>132.11079409140399</v>
      </c>
      <c r="BE8" s="129">
        <f>(VLOOKUP($A8,'RevPAR Raw Data'!$B$6:$BE$49,'RevPAR Raw Data'!T$1,FALSE))/100</f>
        <v>2.7101339068199601E-2</v>
      </c>
      <c r="BF8" s="119">
        <f>(VLOOKUP($A8,'RevPAR Raw Data'!$B$6:$BE$49,'RevPAR Raw Data'!U$1,FALSE))/100</f>
        <v>-1.4621217107741899E-2</v>
      </c>
      <c r="BG8" s="119">
        <f>(VLOOKUP($A8,'RevPAR Raw Data'!$B$6:$BE$49,'RevPAR Raw Data'!V$1,FALSE))/100</f>
        <v>3.6426179967236398E-2</v>
      </c>
      <c r="BH8" s="119">
        <f>(VLOOKUP($A8,'RevPAR Raw Data'!$B$6:$BE$49,'RevPAR Raw Data'!W$1,FALSE))/100</f>
        <v>-5.9913399681496997E-2</v>
      </c>
      <c r="BI8" s="119">
        <f>(VLOOKUP($A8,'RevPAR Raw Data'!$B$6:$BE$49,'RevPAR Raw Data'!X$1,FALSE))/100</f>
        <v>-0.173716947051924</v>
      </c>
      <c r="BJ8" s="130">
        <f>(VLOOKUP($A8,'RevPAR Raw Data'!$B$6:$BE$49,'RevPAR Raw Data'!Y$1,FALSE))/100</f>
        <v>-4.3779454899899796E-2</v>
      </c>
      <c r="BK8" s="119">
        <f>(VLOOKUP($A8,'RevPAR Raw Data'!$B$6:$BE$49,'RevPAR Raw Data'!AA$1,FALSE))/100</f>
        <v>-3.1686340484315498E-2</v>
      </c>
      <c r="BL8" s="119">
        <f>(VLOOKUP($A8,'RevPAR Raw Data'!$B$6:$BE$49,'RevPAR Raw Data'!AB$1,FALSE))/100</f>
        <v>-9.603437421366999E-2</v>
      </c>
      <c r="BM8" s="130">
        <f>(VLOOKUP($A8,'RevPAR Raw Data'!$B$6:$BE$49,'RevPAR Raw Data'!AC$1,FALSE))/100</f>
        <v>-6.7261615605929193E-2</v>
      </c>
      <c r="BN8" s="131">
        <f>(VLOOKUP($A8,'RevPAR Raw Data'!$B$6:$BE$49,'RevPAR Raw Data'!AE$1,FALSE))/100</f>
        <v>-5.1877213603496702E-2</v>
      </c>
    </row>
    <row r="9" spans="1:66" x14ac:dyDescent="0.25">
      <c r="A9" s="59" t="s">
        <v>117</v>
      </c>
      <c r="B9" s="129">
        <f>(VLOOKUP($A9,'Occupancy Raw Data'!$B$8:$BE$51,'Occupancy Raw Data'!G$3,FALSE))/100</f>
        <v>0.39176350215595901</v>
      </c>
      <c r="C9" s="119">
        <f>(VLOOKUP($A9,'Occupancy Raw Data'!$B$8:$BE$51,'Occupancy Raw Data'!H$3,FALSE))/100</f>
        <v>0.61002704085361303</v>
      </c>
      <c r="D9" s="119">
        <f>(VLOOKUP($A9,'Occupancy Raw Data'!$B$8:$BE$51,'Occupancy Raw Data'!I$3,FALSE))/100</f>
        <v>0.72531608565373007</v>
      </c>
      <c r="E9" s="119">
        <f>(VLOOKUP($A9,'Occupancy Raw Data'!$B$8:$BE$51,'Occupancy Raw Data'!J$3,FALSE))/100</f>
        <v>0.71665570415844404</v>
      </c>
      <c r="F9" s="119">
        <f>(VLOOKUP($A9,'Occupancy Raw Data'!$B$8:$BE$51,'Occupancy Raw Data'!K$3,FALSE))/100</f>
        <v>0.58707885697580897</v>
      </c>
      <c r="G9" s="130">
        <f>(VLOOKUP($A9,'Occupancy Raw Data'!$B$8:$BE$51,'Occupancy Raw Data'!L$3,FALSE))/100</f>
        <v>0.60616823795951102</v>
      </c>
      <c r="H9" s="119">
        <f>(VLOOKUP($A9,'Occupancy Raw Data'!$B$8:$BE$51,'Occupancy Raw Data'!N$3,FALSE))/100</f>
        <v>0.57509318131988496</v>
      </c>
      <c r="I9" s="119">
        <f>(VLOOKUP($A9,'Occupancy Raw Data'!$B$8:$BE$51,'Occupancy Raw Data'!O$3,FALSE))/100</f>
        <v>0.57374113863918696</v>
      </c>
      <c r="J9" s="130">
        <f>(VLOOKUP($A9,'Occupancy Raw Data'!$B$8:$BE$51,'Occupancy Raw Data'!P$3,FALSE))/100</f>
        <v>0.57441715997953602</v>
      </c>
      <c r="K9" s="131">
        <f>(VLOOKUP($A9,'Occupancy Raw Data'!$B$8:$BE$51,'Occupancy Raw Data'!R$3,FALSE))/100</f>
        <v>0.59709650139380399</v>
      </c>
      <c r="M9" s="129">
        <f>(VLOOKUP($A9,'Occupancy Raw Data'!$B$8:$BE$51,'Occupancy Raw Data'!T$3,FALSE))/100</f>
        <v>7.7059183501685502E-2</v>
      </c>
      <c r="N9" s="119">
        <f>(VLOOKUP($A9,'Occupancy Raw Data'!$B$8:$BE$51,'Occupancy Raw Data'!U$3,FALSE))/100</f>
        <v>3.0320465628653698E-3</v>
      </c>
      <c r="O9" s="119">
        <f>(VLOOKUP($A9,'Occupancy Raw Data'!$B$8:$BE$51,'Occupancy Raw Data'!V$3,FALSE))/100</f>
        <v>2.1648146161247499E-3</v>
      </c>
      <c r="P9" s="119">
        <f>(VLOOKUP($A9,'Occupancy Raw Data'!$B$8:$BE$51,'Occupancy Raw Data'!W$3,FALSE))/100</f>
        <v>2.2625582840602298E-2</v>
      </c>
      <c r="Q9" s="119">
        <f>(VLOOKUP($A9,'Occupancy Raw Data'!$B$8:$BE$51,'Occupancy Raw Data'!X$3,FALSE))/100</f>
        <v>8.8900660213496699E-2</v>
      </c>
      <c r="R9" s="130">
        <f>(VLOOKUP($A9,'Occupancy Raw Data'!$B$8:$BE$51,'Occupancy Raw Data'!Y$3,FALSE))/100</f>
        <v>3.2438363333173299E-2</v>
      </c>
      <c r="S9" s="119">
        <f>(VLOOKUP($A9,'Occupancy Raw Data'!$B$8:$BE$51,'Occupancy Raw Data'!AA$3,FALSE))/100</f>
        <v>0.13619783802065899</v>
      </c>
      <c r="T9" s="119">
        <f>(VLOOKUP($A9,'Occupancy Raw Data'!$B$8:$BE$51,'Occupancy Raw Data'!AB$3,FALSE))/100</f>
        <v>8.9877094065890603E-2</v>
      </c>
      <c r="U9" s="130">
        <f>(VLOOKUP($A9,'Occupancy Raw Data'!$B$8:$BE$51,'Occupancy Raw Data'!AC$3,FALSE))/100</f>
        <v>0.11258278491767801</v>
      </c>
      <c r="V9" s="131">
        <f>(VLOOKUP($A9,'Occupancy Raw Data'!$B$8:$BE$51,'Occupancy Raw Data'!AE$3,FALSE))/100</f>
        <v>5.3293115993879703E-2</v>
      </c>
      <c r="X9" s="49">
        <f>VLOOKUP($A9,'ADR Raw Data'!$B$6:$BE$49,'ADR Raw Data'!G$1,FALSE)</f>
        <v>154.95143923141401</v>
      </c>
      <c r="Y9" s="50">
        <f>VLOOKUP($A9,'ADR Raw Data'!$B$6:$BE$49,'ADR Raw Data'!H$1,FALSE)</f>
        <v>180.67598957709299</v>
      </c>
      <c r="Z9" s="50">
        <f>VLOOKUP($A9,'ADR Raw Data'!$B$6:$BE$49,'ADR Raw Data'!I$1,FALSE)</f>
        <v>190.033494382588</v>
      </c>
      <c r="AA9" s="50">
        <f>VLOOKUP($A9,'ADR Raw Data'!$B$6:$BE$49,'ADR Raw Data'!J$1,FALSE)</f>
        <v>186.09084234142301</v>
      </c>
      <c r="AB9" s="50">
        <f>VLOOKUP($A9,'ADR Raw Data'!$B$6:$BE$49,'ADR Raw Data'!K$1,FALSE)</f>
        <v>166.79368666749599</v>
      </c>
      <c r="AC9" s="51">
        <f>VLOOKUP($A9,'ADR Raw Data'!$B$6:$BE$49,'ADR Raw Data'!L$1,FALSE)</f>
        <v>178.18156241711</v>
      </c>
      <c r="AD9" s="50">
        <f>VLOOKUP($A9,'ADR Raw Data'!$B$6:$BE$49,'ADR Raw Data'!N$1,FALSE)</f>
        <v>167.02274812555501</v>
      </c>
      <c r="AE9" s="50">
        <f>VLOOKUP($A9,'ADR Raw Data'!$B$6:$BE$49,'ADR Raw Data'!O$1,FALSE)</f>
        <v>169.400793580026</v>
      </c>
      <c r="AF9" s="51">
        <f>VLOOKUP($A9,'ADR Raw Data'!$B$6:$BE$49,'ADR Raw Data'!P$1,FALSE)</f>
        <v>168.21037151308801</v>
      </c>
      <c r="AG9" s="52">
        <f>VLOOKUP($A9,'ADR Raw Data'!$B$6:$BE$49,'ADR Raw Data'!R$1,FALSE)</f>
        <v>175.44086010788499</v>
      </c>
      <c r="AI9" s="129">
        <f>(VLOOKUP($A9,'ADR Raw Data'!$B$6:$BE$49,'ADR Raw Data'!T$1,FALSE))/100</f>
        <v>-2.7807032412206899E-3</v>
      </c>
      <c r="AJ9" s="119">
        <f>(VLOOKUP($A9,'ADR Raw Data'!$B$6:$BE$49,'ADR Raw Data'!U$1,FALSE))/100</f>
        <v>2.2128397815310601E-2</v>
      </c>
      <c r="AK9" s="119">
        <f>(VLOOKUP($A9,'ADR Raw Data'!$B$6:$BE$49,'ADR Raw Data'!V$1,FALSE))/100</f>
        <v>3.6871244315912301E-2</v>
      </c>
      <c r="AL9" s="119">
        <f>(VLOOKUP($A9,'ADR Raw Data'!$B$6:$BE$49,'ADR Raw Data'!W$1,FALSE))/100</f>
        <v>3.5995825967792099E-2</v>
      </c>
      <c r="AM9" s="119">
        <f>(VLOOKUP($A9,'ADR Raw Data'!$B$6:$BE$49,'ADR Raw Data'!X$1,FALSE))/100</f>
        <v>4.2777223654504599E-2</v>
      </c>
      <c r="AN9" s="130">
        <f>(VLOOKUP($A9,'ADR Raw Data'!$B$6:$BE$49,'ADR Raw Data'!Y$1,FALSE))/100</f>
        <v>2.8075353242298304E-2</v>
      </c>
      <c r="AO9" s="119">
        <f>(VLOOKUP($A9,'ADR Raw Data'!$B$6:$BE$49,'ADR Raw Data'!AA$1,FALSE))/100</f>
        <v>8.6928853359128505E-2</v>
      </c>
      <c r="AP9" s="119">
        <f>(VLOOKUP($A9,'ADR Raw Data'!$B$6:$BE$49,'ADR Raw Data'!AB$1,FALSE))/100</f>
        <v>4.7759930550262994E-2</v>
      </c>
      <c r="AQ9" s="130">
        <f>(VLOOKUP($A9,'ADR Raw Data'!$B$6:$BE$49,'ADR Raw Data'!AC$1,FALSE))/100</f>
        <v>6.6305788454874393E-2</v>
      </c>
      <c r="AR9" s="131">
        <f>(VLOOKUP($A9,'ADR Raw Data'!$B$6:$BE$49,'ADR Raw Data'!AE$1,FALSE))/100</f>
        <v>3.6483860496513101E-2</v>
      </c>
      <c r="AS9" s="40"/>
      <c r="AT9" s="49">
        <f>VLOOKUP($A9,'RevPAR Raw Data'!$B$6:$BE$49,'RevPAR Raw Data'!G$1,FALSE)</f>
        <v>60.704318497405502</v>
      </c>
      <c r="AU9" s="50">
        <f>VLOOKUP($A9,'RevPAR Raw Data'!$B$6:$BE$49,'RevPAR Raw Data'!H$1,FALSE)</f>
        <v>110.21723927501201</v>
      </c>
      <c r="AV9" s="50">
        <f>VLOOKUP($A9,'RevPAR Raw Data'!$B$6:$BE$49,'RevPAR Raw Data'!I$1,FALSE)</f>
        <v>137.83435028867899</v>
      </c>
      <c r="AW9" s="50">
        <f>VLOOKUP($A9,'RevPAR Raw Data'!$B$6:$BE$49,'RevPAR Raw Data'!J$1,FALSE)</f>
        <v>133.36306365563101</v>
      </c>
      <c r="AX9" s="50">
        <f>VLOOKUP($A9,'RevPAR Raw Data'!$B$6:$BE$49,'RevPAR Raw Data'!K$1,FALSE)</f>
        <v>97.921046919535101</v>
      </c>
      <c r="AY9" s="51">
        <f>VLOOKUP($A9,'RevPAR Raw Data'!$B$6:$BE$49,'RevPAR Raw Data'!L$1,FALSE)</f>
        <v>108.008003727252</v>
      </c>
      <c r="AZ9" s="50">
        <f>VLOOKUP($A9,'RevPAR Raw Data'!$B$6:$BE$49,'RevPAR Raw Data'!N$1,FALSE)</f>
        <v>96.053643572316005</v>
      </c>
      <c r="BA9" s="50">
        <f>VLOOKUP($A9,'RevPAR Raw Data'!$B$6:$BE$49,'RevPAR Raw Data'!O$1,FALSE)</f>
        <v>97.192204194986402</v>
      </c>
      <c r="BB9" s="51">
        <f>VLOOKUP($A9,'RevPAR Raw Data'!$B$6:$BE$49,'RevPAR Raw Data'!P$1,FALSE)</f>
        <v>96.622923883651197</v>
      </c>
      <c r="BC9" s="52">
        <f>VLOOKUP($A9,'RevPAR Raw Data'!$B$6:$BE$49,'RevPAR Raw Data'!R$1,FALSE)</f>
        <v>104.755123771938</v>
      </c>
      <c r="BE9" s="129">
        <f>(VLOOKUP($A9,'RevPAR Raw Data'!$B$6:$BE$49,'RevPAR Raw Data'!T$1,FALSE))/100</f>
        <v>7.4064201539135899E-2</v>
      </c>
      <c r="BF9" s="119">
        <f>(VLOOKUP($A9,'RevPAR Raw Data'!$B$6:$BE$49,'RevPAR Raw Data'!U$1,FALSE))/100</f>
        <v>2.5227538710713603E-2</v>
      </c>
      <c r="BG9" s="119">
        <f>(VLOOKUP($A9,'RevPAR Raw Data'!$B$6:$BE$49,'RevPAR Raw Data'!V$1,FALSE))/100</f>
        <v>3.9115878340646802E-2</v>
      </c>
      <c r="BH9" s="119">
        <f>(VLOOKUP($A9,'RevPAR Raw Data'!$B$6:$BE$49,'RevPAR Raw Data'!W$1,FALSE))/100</f>
        <v>5.9435835350744599E-2</v>
      </c>
      <c r="BI9" s="119">
        <f>(VLOOKUP($A9,'RevPAR Raw Data'!$B$6:$BE$49,'RevPAR Raw Data'!X$1,FALSE))/100</f>
        <v>0.135480807292987</v>
      </c>
      <c r="BJ9" s="130">
        <f>(VLOOKUP($A9,'RevPAR Raw Data'!$B$6:$BE$49,'RevPAR Raw Data'!Y$1,FALSE))/100</f>
        <v>6.1424435084652493E-2</v>
      </c>
      <c r="BK9" s="119">
        <f>(VLOOKUP($A9,'RevPAR Raw Data'!$B$6:$BE$49,'RevPAR Raw Data'!AA$1,FALSE))/100</f>
        <v>0.23496621326891598</v>
      </c>
      <c r="BL9" s="119">
        <f>(VLOOKUP($A9,'RevPAR Raw Data'!$B$6:$BE$49,'RevPAR Raw Data'!AB$1,FALSE))/100</f>
        <v>0.1419295483868</v>
      </c>
      <c r="BM9" s="130">
        <f>(VLOOKUP($A9,'RevPAR Raw Data'!$B$6:$BE$49,'RevPAR Raw Data'!AC$1,FALSE))/100</f>
        <v>0.18635346369296499</v>
      </c>
      <c r="BN9" s="131">
        <f>(VLOOKUP($A9,'RevPAR Raw Data'!$B$6:$BE$49,'RevPAR Raw Data'!AE$1,FALSE))/100</f>
        <v>9.172131509973809E-2</v>
      </c>
    </row>
    <row r="10" spans="1:66" x14ac:dyDescent="0.25">
      <c r="A10" s="59" t="s">
        <v>118</v>
      </c>
      <c r="B10" s="129">
        <f>(VLOOKUP($A10,'Occupancy Raw Data'!$B$8:$BE$51,'Occupancy Raw Data'!G$3,FALSE))/100</f>
        <v>0.41213175736485197</v>
      </c>
      <c r="C10" s="119">
        <f>(VLOOKUP($A10,'Occupancy Raw Data'!$B$8:$BE$51,'Occupancy Raw Data'!H$3,FALSE))/100</f>
        <v>0.59179816403671903</v>
      </c>
      <c r="D10" s="119">
        <f>(VLOOKUP($A10,'Occupancy Raw Data'!$B$8:$BE$51,'Occupancy Raw Data'!I$3,FALSE))/100</f>
        <v>0.691756164876702</v>
      </c>
      <c r="E10" s="119">
        <f>(VLOOKUP($A10,'Occupancy Raw Data'!$B$8:$BE$51,'Occupancy Raw Data'!J$3,FALSE))/100</f>
        <v>0.69400611987760197</v>
      </c>
      <c r="F10" s="119">
        <f>(VLOOKUP($A10,'Occupancy Raw Data'!$B$8:$BE$51,'Occupancy Raw Data'!K$3,FALSE))/100</f>
        <v>0.56977860442791095</v>
      </c>
      <c r="G10" s="130">
        <f>(VLOOKUP($A10,'Occupancy Raw Data'!$B$8:$BE$51,'Occupancy Raw Data'!L$3,FALSE))/100</f>
        <v>0.59189416211675694</v>
      </c>
      <c r="H10" s="119">
        <f>(VLOOKUP($A10,'Occupancy Raw Data'!$B$8:$BE$51,'Occupancy Raw Data'!N$3,FALSE))/100</f>
        <v>0.54286914261714703</v>
      </c>
      <c r="I10" s="119">
        <f>(VLOOKUP($A10,'Occupancy Raw Data'!$B$8:$BE$51,'Occupancy Raw Data'!O$3,FALSE))/100</f>
        <v>0.53023939521209495</v>
      </c>
      <c r="J10" s="130">
        <f>(VLOOKUP($A10,'Occupancy Raw Data'!$B$8:$BE$51,'Occupancy Raw Data'!P$3,FALSE))/100</f>
        <v>0.53655426891462099</v>
      </c>
      <c r="K10" s="131">
        <f>(VLOOKUP($A10,'Occupancy Raw Data'!$B$8:$BE$51,'Occupancy Raw Data'!R$3,FALSE))/100</f>
        <v>0.57608276405900394</v>
      </c>
      <c r="M10" s="129">
        <f>(VLOOKUP($A10,'Occupancy Raw Data'!$B$8:$BE$51,'Occupancy Raw Data'!T$3,FALSE))/100</f>
        <v>1.17277209081434E-2</v>
      </c>
      <c r="N10" s="119">
        <f>(VLOOKUP($A10,'Occupancy Raw Data'!$B$8:$BE$51,'Occupancy Raw Data'!U$3,FALSE))/100</f>
        <v>-2.4546417584142498E-3</v>
      </c>
      <c r="O10" s="119">
        <f>(VLOOKUP($A10,'Occupancy Raw Data'!$B$8:$BE$51,'Occupancy Raw Data'!V$3,FALSE))/100</f>
        <v>1.5047425958752501E-2</v>
      </c>
      <c r="P10" s="119">
        <f>(VLOOKUP($A10,'Occupancy Raw Data'!$B$8:$BE$51,'Occupancy Raw Data'!W$3,FALSE))/100</f>
        <v>5.5988654196346299E-2</v>
      </c>
      <c r="Q10" s="119">
        <f>(VLOOKUP($A10,'Occupancy Raw Data'!$B$8:$BE$51,'Occupancy Raw Data'!X$3,FALSE))/100</f>
        <v>3.7629410392001697E-2</v>
      </c>
      <c r="R10" s="130">
        <f>(VLOOKUP($A10,'Occupancy Raw Data'!$B$8:$BE$51,'Occupancy Raw Data'!Y$3,FALSE))/100</f>
        <v>2.4592947458983501E-2</v>
      </c>
      <c r="S10" s="119">
        <f>(VLOOKUP($A10,'Occupancy Raw Data'!$B$8:$BE$51,'Occupancy Raw Data'!AA$3,FALSE))/100</f>
        <v>3.7632757556055003E-2</v>
      </c>
      <c r="T10" s="119">
        <f>(VLOOKUP($A10,'Occupancy Raw Data'!$B$8:$BE$51,'Occupancy Raw Data'!AB$3,FALSE))/100</f>
        <v>2.8148746178789704E-3</v>
      </c>
      <c r="U10" s="130">
        <f>(VLOOKUP($A10,'Occupancy Raw Data'!$B$8:$BE$51,'Occupancy Raw Data'!AC$3,FALSE))/100</f>
        <v>2.0131625321309E-2</v>
      </c>
      <c r="V10" s="131">
        <f>(VLOOKUP($A10,'Occupancy Raw Data'!$B$8:$BE$51,'Occupancy Raw Data'!AE$3,FALSE))/100</f>
        <v>2.3401940397207301E-2</v>
      </c>
      <c r="X10" s="49">
        <f>VLOOKUP($A10,'ADR Raw Data'!$B$6:$BE$49,'ADR Raw Data'!G$1,FALSE)</f>
        <v>123.654529043528</v>
      </c>
      <c r="Y10" s="50">
        <f>VLOOKUP($A10,'ADR Raw Data'!$B$6:$BE$49,'ADR Raw Data'!H$1,FALSE)</f>
        <v>136.31489380037499</v>
      </c>
      <c r="Z10" s="50">
        <f>VLOOKUP($A10,'ADR Raw Data'!$B$6:$BE$49,'ADR Raw Data'!I$1,FALSE)</f>
        <v>143.924834988507</v>
      </c>
      <c r="AA10" s="50">
        <f>VLOOKUP($A10,'ADR Raw Data'!$B$6:$BE$49,'ADR Raw Data'!J$1,FALSE)</f>
        <v>139.68510244661499</v>
      </c>
      <c r="AB10" s="50">
        <f>VLOOKUP($A10,'ADR Raw Data'!$B$6:$BE$49,'ADR Raw Data'!K$1,FALSE)</f>
        <v>131.20227188964299</v>
      </c>
      <c r="AC10" s="51">
        <f>VLOOKUP($A10,'ADR Raw Data'!$B$6:$BE$49,'ADR Raw Data'!L$1,FALSE)</f>
        <v>136.13660794112499</v>
      </c>
      <c r="AD10" s="50">
        <f>VLOOKUP($A10,'ADR Raw Data'!$B$6:$BE$49,'ADR Raw Data'!N$1,FALSE)</f>
        <v>123.998856100795</v>
      </c>
      <c r="AE10" s="50">
        <f>VLOOKUP($A10,'ADR Raw Data'!$B$6:$BE$49,'ADR Raw Data'!O$1,FALSE)</f>
        <v>122.17699292786401</v>
      </c>
      <c r="AF10" s="51">
        <f>VLOOKUP($A10,'ADR Raw Data'!$B$6:$BE$49,'ADR Raw Data'!P$1,FALSE)</f>
        <v>123.098645550865</v>
      </c>
      <c r="AG10" s="52">
        <f>VLOOKUP($A10,'ADR Raw Data'!$B$6:$BE$49,'ADR Raw Data'!R$1,FALSE)</f>
        <v>132.667079495915</v>
      </c>
      <c r="AI10" s="129">
        <f>(VLOOKUP($A10,'ADR Raw Data'!$B$6:$BE$49,'ADR Raw Data'!T$1,FALSE))/100</f>
        <v>1.0312779304798401E-2</v>
      </c>
      <c r="AJ10" s="119">
        <f>(VLOOKUP($A10,'ADR Raw Data'!$B$6:$BE$49,'ADR Raw Data'!U$1,FALSE))/100</f>
        <v>2.99360231315546E-2</v>
      </c>
      <c r="AK10" s="119">
        <f>(VLOOKUP($A10,'ADR Raw Data'!$B$6:$BE$49,'ADR Raw Data'!V$1,FALSE))/100</f>
        <v>4.9809508465861796E-2</v>
      </c>
      <c r="AL10" s="119">
        <f>(VLOOKUP($A10,'ADR Raw Data'!$B$6:$BE$49,'ADR Raw Data'!W$1,FALSE))/100</f>
        <v>2.5120680668955998E-2</v>
      </c>
      <c r="AM10" s="119">
        <f>(VLOOKUP($A10,'ADR Raw Data'!$B$6:$BE$49,'ADR Raw Data'!X$1,FALSE))/100</f>
        <v>2.0070746718415002E-2</v>
      </c>
      <c r="AN10" s="130">
        <f>(VLOOKUP($A10,'ADR Raw Data'!$B$6:$BE$49,'ADR Raw Data'!Y$1,FALSE))/100</f>
        <v>2.9409952695421699E-2</v>
      </c>
      <c r="AO10" s="119">
        <f>(VLOOKUP($A10,'ADR Raw Data'!$B$6:$BE$49,'ADR Raw Data'!AA$1,FALSE))/100</f>
        <v>-9.2886127891956703E-4</v>
      </c>
      <c r="AP10" s="119">
        <f>(VLOOKUP($A10,'ADR Raw Data'!$B$6:$BE$49,'ADR Raw Data'!AB$1,FALSE))/100</f>
        <v>4.21514212032388E-3</v>
      </c>
      <c r="AQ10" s="130">
        <f>(VLOOKUP($A10,'ADR Raw Data'!$B$6:$BE$49,'ADR Raw Data'!AC$1,FALSE))/100</f>
        <v>1.7576242199547701E-3</v>
      </c>
      <c r="AR10" s="131">
        <f>(VLOOKUP($A10,'ADR Raw Data'!$B$6:$BE$49,'ADR Raw Data'!AE$1,FALSE))/100</f>
        <v>2.2504103181740696E-2</v>
      </c>
      <c r="AS10" s="40"/>
      <c r="AT10" s="49">
        <f>VLOOKUP($A10,'RevPAR Raw Data'!$B$6:$BE$49,'RevPAR Raw Data'!G$1,FALSE)</f>
        <v>50.961958360832703</v>
      </c>
      <c r="AU10" s="50">
        <f>VLOOKUP($A10,'RevPAR Raw Data'!$B$6:$BE$49,'RevPAR Raw Data'!H$1,FALSE)</f>
        <v>80.6709038819223</v>
      </c>
      <c r="AV10" s="50">
        <f>VLOOKUP($A10,'RevPAR Raw Data'!$B$6:$BE$49,'RevPAR Raw Data'!I$1,FALSE)</f>
        <v>99.560891882162295</v>
      </c>
      <c r="AW10" s="50">
        <f>VLOOKUP($A10,'RevPAR Raw Data'!$B$6:$BE$49,'RevPAR Raw Data'!J$1,FALSE)</f>
        <v>96.942315953680904</v>
      </c>
      <c r="AX10" s="50">
        <f>VLOOKUP($A10,'RevPAR Raw Data'!$B$6:$BE$49,'RevPAR Raw Data'!K$1,FALSE)</f>
        <v>74.756247375052396</v>
      </c>
      <c r="AY10" s="51">
        <f>VLOOKUP($A10,'RevPAR Raw Data'!$B$6:$BE$49,'RevPAR Raw Data'!L$1,FALSE)</f>
        <v>80.578463490730101</v>
      </c>
      <c r="AZ10" s="50">
        <f>VLOOKUP($A10,'RevPAR Raw Data'!$B$6:$BE$49,'RevPAR Raw Data'!N$1,FALSE)</f>
        <v>67.315152696946001</v>
      </c>
      <c r="BA10" s="50">
        <f>VLOOKUP($A10,'RevPAR Raw Data'!$B$6:$BE$49,'RevPAR Raw Data'!O$1,FALSE)</f>
        <v>64.783054838903197</v>
      </c>
      <c r="BB10" s="51">
        <f>VLOOKUP($A10,'RevPAR Raw Data'!$B$6:$BE$49,'RevPAR Raw Data'!P$1,FALSE)</f>
        <v>66.049103767924606</v>
      </c>
      <c r="BC10" s="52">
        <f>VLOOKUP($A10,'RevPAR Raw Data'!$B$6:$BE$49,'RevPAR Raw Data'!R$1,FALSE)</f>
        <v>76.427217855642795</v>
      </c>
      <c r="BE10" s="129">
        <f>(VLOOKUP($A10,'RevPAR Raw Data'!$B$6:$BE$49,'RevPAR Raw Data'!T$1,FALSE))/100</f>
        <v>2.2161445610415803E-2</v>
      </c>
      <c r="BF10" s="119">
        <f>(VLOOKUP($A10,'RevPAR Raw Data'!$B$6:$BE$49,'RevPAR Raw Data'!U$1,FALSE))/100</f>
        <v>2.7407899160680701E-2</v>
      </c>
      <c r="BG10" s="119">
        <f>(VLOOKUP($A10,'RevPAR Raw Data'!$B$6:$BE$49,'RevPAR Raw Data'!V$1,FALSE))/100</f>
        <v>6.5606439315296305E-2</v>
      </c>
      <c r="BH10" s="119">
        <f>(VLOOKUP($A10,'RevPAR Raw Data'!$B$6:$BE$49,'RevPAR Raw Data'!W$1,FALSE))/100</f>
        <v>8.2515807968453411E-2</v>
      </c>
      <c r="BI10" s="119">
        <f>(VLOOKUP($A10,'RevPAR Raw Data'!$B$6:$BE$49,'RevPAR Raw Data'!X$1,FALSE))/100</f>
        <v>5.8455407475557906E-2</v>
      </c>
      <c r="BJ10" s="130">
        <f>(VLOOKUP($A10,'RevPAR Raw Data'!$B$6:$BE$49,'RevPAR Raw Data'!Y$1,FALSE))/100</f>
        <v>5.4726177575814897E-2</v>
      </c>
      <c r="BK10" s="119">
        <f>(VLOOKUP($A10,'RevPAR Raw Data'!$B$6:$BE$49,'RevPAR Raw Data'!AA$1,FALSE))/100</f>
        <v>3.6668940665822596E-2</v>
      </c>
      <c r="BL10" s="119">
        <f>(VLOOKUP($A10,'RevPAR Raw Data'!$B$6:$BE$49,'RevPAR Raw Data'!AB$1,FALSE))/100</f>
        <v>7.0418818347681104E-3</v>
      </c>
      <c r="BM10" s="130">
        <f>(VLOOKUP($A10,'RevPAR Raw Data'!$B$6:$BE$49,'RevPAR Raw Data'!AC$1,FALSE))/100</f>
        <v>2.1924633373515499E-2</v>
      </c>
      <c r="BN10" s="131">
        <f>(VLOOKUP($A10,'RevPAR Raw Data'!$B$6:$BE$49,'RevPAR Raw Data'!AE$1,FALSE))/100</f>
        <v>4.6432683260299701E-2</v>
      </c>
    </row>
    <row r="11" spans="1:66" x14ac:dyDescent="0.25">
      <c r="A11" s="59" t="s">
        <v>119</v>
      </c>
      <c r="B11" s="129">
        <f>(VLOOKUP($A11,'Occupancy Raw Data'!$B$8:$BE$51,'Occupancy Raw Data'!G$3,FALSE))/100</f>
        <v>0.35943770275141096</v>
      </c>
      <c r="C11" s="119">
        <f>(VLOOKUP($A11,'Occupancy Raw Data'!$B$8:$BE$51,'Occupancy Raw Data'!H$3,FALSE))/100</f>
        <v>0.52171092154271204</v>
      </c>
      <c r="D11" s="119">
        <f>(VLOOKUP($A11,'Occupancy Raw Data'!$B$8:$BE$51,'Occupancy Raw Data'!I$3,FALSE))/100</f>
        <v>0.57594617325483499</v>
      </c>
      <c r="E11" s="119">
        <f>(VLOOKUP($A11,'Occupancy Raw Data'!$B$8:$BE$51,'Occupancy Raw Data'!J$3,FALSE))/100</f>
        <v>0.57837318274660499</v>
      </c>
      <c r="F11" s="119">
        <f>(VLOOKUP($A11,'Occupancy Raw Data'!$B$8:$BE$51,'Occupancy Raw Data'!K$3,FALSE))/100</f>
        <v>0.50037246185269701</v>
      </c>
      <c r="G11" s="130">
        <f>(VLOOKUP($A11,'Occupancy Raw Data'!$B$8:$BE$51,'Occupancy Raw Data'!L$3,FALSE))/100</f>
        <v>0.507168088429652</v>
      </c>
      <c r="H11" s="119">
        <f>(VLOOKUP($A11,'Occupancy Raw Data'!$B$8:$BE$51,'Occupancy Raw Data'!N$3,FALSE))/100</f>
        <v>0.49539829388441603</v>
      </c>
      <c r="I11" s="119">
        <f>(VLOOKUP($A11,'Occupancy Raw Data'!$B$8:$BE$51,'Occupancy Raw Data'!O$3,FALSE))/100</f>
        <v>0.46358284272497796</v>
      </c>
      <c r="J11" s="130">
        <f>(VLOOKUP($A11,'Occupancy Raw Data'!$B$8:$BE$51,'Occupancy Raw Data'!P$3,FALSE))/100</f>
        <v>0.479490568304697</v>
      </c>
      <c r="K11" s="131">
        <f>(VLOOKUP($A11,'Occupancy Raw Data'!$B$8:$BE$51,'Occupancy Raw Data'!R$3,FALSE))/100</f>
        <v>0.49926022553680804</v>
      </c>
      <c r="M11" s="129">
        <f>(VLOOKUP($A11,'Occupancy Raw Data'!$B$8:$BE$51,'Occupancy Raw Data'!T$3,FALSE))/100</f>
        <v>-1.95941537779303E-2</v>
      </c>
      <c r="N11" s="119">
        <f>(VLOOKUP($A11,'Occupancy Raw Data'!$B$8:$BE$51,'Occupancy Raw Data'!U$3,FALSE))/100</f>
        <v>5.0775565302003303E-3</v>
      </c>
      <c r="O11" s="119">
        <f>(VLOOKUP($A11,'Occupancy Raw Data'!$B$8:$BE$51,'Occupancy Raw Data'!V$3,FALSE))/100</f>
        <v>5.05427696819441E-3</v>
      </c>
      <c r="P11" s="119">
        <f>(VLOOKUP($A11,'Occupancy Raw Data'!$B$8:$BE$51,'Occupancy Raw Data'!W$3,FALSE))/100</f>
        <v>1.7277815881125001E-2</v>
      </c>
      <c r="Q11" s="119">
        <f>(VLOOKUP($A11,'Occupancy Raw Data'!$B$8:$BE$51,'Occupancy Raw Data'!X$3,FALSE))/100</f>
        <v>5.9931510479864806E-3</v>
      </c>
      <c r="R11" s="130">
        <f>(VLOOKUP($A11,'Occupancy Raw Data'!$B$8:$BE$51,'Occupancy Raw Data'!Y$3,FALSE))/100</f>
        <v>4.4174151921588297E-3</v>
      </c>
      <c r="S11" s="119">
        <f>(VLOOKUP($A11,'Occupancy Raw Data'!$B$8:$BE$51,'Occupancy Raw Data'!AA$3,FALSE))/100</f>
        <v>7.4609813030587502E-3</v>
      </c>
      <c r="T11" s="119">
        <f>(VLOOKUP($A11,'Occupancy Raw Data'!$B$8:$BE$51,'Occupancy Raw Data'!AB$3,FALSE))/100</f>
        <v>-3.7543859452195696E-2</v>
      </c>
      <c r="U11" s="130">
        <f>(VLOOKUP($A11,'Occupancy Raw Data'!$B$8:$BE$51,'Occupancy Raw Data'!AC$3,FALSE))/100</f>
        <v>-1.48088071790747E-2</v>
      </c>
      <c r="V11" s="131">
        <f>(VLOOKUP($A11,'Occupancy Raw Data'!$B$8:$BE$51,'Occupancy Raw Data'!AE$3,FALSE))/100</f>
        <v>-9.3257878955655597E-4</v>
      </c>
      <c r="X11" s="49">
        <f>VLOOKUP($A11,'ADR Raw Data'!$B$6:$BE$49,'ADR Raw Data'!G$1,FALSE)</f>
        <v>100.465662521727</v>
      </c>
      <c r="Y11" s="50">
        <f>VLOOKUP($A11,'ADR Raw Data'!$B$6:$BE$49,'ADR Raw Data'!H$1,FALSE)</f>
        <v>106.83739901432401</v>
      </c>
      <c r="Z11" s="50">
        <f>VLOOKUP($A11,'ADR Raw Data'!$B$6:$BE$49,'ADR Raw Data'!I$1,FALSE)</f>
        <v>108.859450517356</v>
      </c>
      <c r="AA11" s="50">
        <f>VLOOKUP($A11,'ADR Raw Data'!$B$6:$BE$49,'ADR Raw Data'!J$1,FALSE)</f>
        <v>107.83309942249301</v>
      </c>
      <c r="AB11" s="50">
        <f>VLOOKUP($A11,'ADR Raw Data'!$B$6:$BE$49,'ADR Raw Data'!K$1,FALSE)</f>
        <v>104.43079383374101</v>
      </c>
      <c r="AC11" s="51">
        <f>VLOOKUP($A11,'ADR Raw Data'!$B$6:$BE$49,'ADR Raw Data'!L$1,FALSE)</f>
        <v>106.145730083673</v>
      </c>
      <c r="AD11" s="50">
        <f>VLOOKUP($A11,'ADR Raw Data'!$B$6:$BE$49,'ADR Raw Data'!N$1,FALSE)</f>
        <v>109.22621944121001</v>
      </c>
      <c r="AE11" s="50">
        <f>VLOOKUP($A11,'ADR Raw Data'!$B$6:$BE$49,'ADR Raw Data'!O$1,FALSE)</f>
        <v>106.91687849885901</v>
      </c>
      <c r="AF11" s="51">
        <f>VLOOKUP($A11,'ADR Raw Data'!$B$6:$BE$49,'ADR Raw Data'!P$1,FALSE)</f>
        <v>108.109856670341</v>
      </c>
      <c r="AG11" s="52">
        <f>VLOOKUP($A11,'ADR Raw Data'!$B$6:$BE$49,'ADR Raw Data'!R$1,FALSE)</f>
        <v>106.68468759669101</v>
      </c>
      <c r="AI11" s="129">
        <f>(VLOOKUP($A11,'ADR Raw Data'!$B$6:$BE$49,'ADR Raw Data'!T$1,FALSE))/100</f>
        <v>1.9171627952415601E-2</v>
      </c>
      <c r="AJ11" s="119">
        <f>(VLOOKUP($A11,'ADR Raw Data'!$B$6:$BE$49,'ADR Raw Data'!U$1,FALSE))/100</f>
        <v>2.5212387479511E-2</v>
      </c>
      <c r="AK11" s="119">
        <f>(VLOOKUP($A11,'ADR Raw Data'!$B$6:$BE$49,'ADR Raw Data'!V$1,FALSE))/100</f>
        <v>2.8194550093239998E-2</v>
      </c>
      <c r="AL11" s="119">
        <f>(VLOOKUP($A11,'ADR Raw Data'!$B$6:$BE$49,'ADR Raw Data'!W$1,FALSE))/100</f>
        <v>2.0931234480145999E-2</v>
      </c>
      <c r="AM11" s="119">
        <f>(VLOOKUP($A11,'ADR Raw Data'!$B$6:$BE$49,'ADR Raw Data'!X$1,FALSE))/100</f>
        <v>9.4069879975685992E-3</v>
      </c>
      <c r="AN11" s="130">
        <f>(VLOOKUP($A11,'ADR Raw Data'!$B$6:$BE$49,'ADR Raw Data'!Y$1,FALSE))/100</f>
        <v>2.1226899669555901E-2</v>
      </c>
      <c r="AO11" s="119">
        <f>(VLOOKUP($A11,'ADR Raw Data'!$B$6:$BE$49,'ADR Raw Data'!AA$1,FALSE))/100</f>
        <v>1.1673074241563199E-2</v>
      </c>
      <c r="AP11" s="119">
        <f>(VLOOKUP($A11,'ADR Raw Data'!$B$6:$BE$49,'ADR Raw Data'!AB$1,FALSE))/100</f>
        <v>4.3772640429860397E-3</v>
      </c>
      <c r="AQ11" s="130">
        <f>(VLOOKUP($A11,'ADR Raw Data'!$B$6:$BE$49,'ADR Raw Data'!AC$1,FALSE))/100</f>
        <v>8.3346092574516292E-3</v>
      </c>
      <c r="AR11" s="131">
        <f>(VLOOKUP($A11,'ADR Raw Data'!$B$6:$BE$49,'ADR Raw Data'!AE$1,FALSE))/100</f>
        <v>1.7486102971692299E-2</v>
      </c>
      <c r="AS11" s="40"/>
      <c r="AT11" s="49">
        <f>VLOOKUP($A11,'RevPAR Raw Data'!$B$6:$BE$49,'RevPAR Raw Data'!G$1,FALSE)</f>
        <v>36.1111469422083</v>
      </c>
      <c r="AU11" s="50">
        <f>VLOOKUP($A11,'RevPAR Raw Data'!$B$6:$BE$49,'RevPAR Raw Data'!H$1,FALSE)</f>
        <v>55.738237894989702</v>
      </c>
      <c r="AV11" s="50">
        <f>VLOOKUP($A11,'RevPAR Raw Data'!$B$6:$BE$49,'RevPAR Raw Data'!I$1,FALSE)</f>
        <v>62.697183948095599</v>
      </c>
      <c r="AW11" s="50">
        <f>VLOOKUP($A11,'RevPAR Raw Data'!$B$6:$BE$49,'RevPAR Raw Data'!J$1,FALSE)</f>
        <v>62.367772918418801</v>
      </c>
      <c r="AX11" s="50">
        <f>VLOOKUP($A11,'RevPAR Raw Data'!$B$6:$BE$49,'RevPAR Raw Data'!K$1,FALSE)</f>
        <v>52.254293403820697</v>
      </c>
      <c r="AY11" s="51">
        <f>VLOOKUP($A11,'RevPAR Raw Data'!$B$6:$BE$49,'RevPAR Raw Data'!L$1,FALSE)</f>
        <v>53.833727021506597</v>
      </c>
      <c r="AZ11" s="50">
        <f>VLOOKUP($A11,'RevPAR Raw Data'!$B$6:$BE$49,'RevPAR Raw Data'!N$1,FALSE)</f>
        <v>54.110482758620599</v>
      </c>
      <c r="BA11" s="50">
        <f>VLOOKUP($A11,'RevPAR Raw Data'!$B$6:$BE$49,'RevPAR Raw Data'!O$1,FALSE)</f>
        <v>49.5648304697825</v>
      </c>
      <c r="BB11" s="51">
        <f>VLOOKUP($A11,'RevPAR Raw Data'!$B$6:$BE$49,'RevPAR Raw Data'!P$1,FALSE)</f>
        <v>51.837656614201599</v>
      </c>
      <c r="BC11" s="52">
        <f>VLOOKUP($A11,'RevPAR Raw Data'!$B$6:$BE$49,'RevPAR Raw Data'!R$1,FALSE)</f>
        <v>53.263421190848</v>
      </c>
      <c r="BE11" s="129">
        <f>(VLOOKUP($A11,'RevPAR Raw Data'!$B$6:$BE$49,'RevPAR Raw Data'!T$1,FALSE))/100</f>
        <v>-7.9817765178760009E-4</v>
      </c>
      <c r="BF11" s="119">
        <f>(VLOOKUP($A11,'RevPAR Raw Data'!$B$6:$BE$49,'RevPAR Raw Data'!U$1,FALSE))/100</f>
        <v>3.04179613323999E-2</v>
      </c>
      <c r="BG11" s="119">
        <f>(VLOOKUP($A11,'RevPAR Raw Data'!$B$6:$BE$49,'RevPAR Raw Data'!V$1,FALSE))/100</f>
        <v>3.33913301265992E-2</v>
      </c>
      <c r="BH11" s="119">
        <f>(VLOOKUP($A11,'RevPAR Raw Data'!$B$6:$BE$49,'RevPAR Raw Data'!W$1,FALSE))/100</f>
        <v>3.8570696376783703E-2</v>
      </c>
      <c r="BI11" s="119">
        <f>(VLOOKUP($A11,'RevPAR Raw Data'!$B$6:$BE$49,'RevPAR Raw Data'!X$1,FALSE))/100</f>
        <v>1.5456516545531101E-2</v>
      </c>
      <c r="BJ11" s="130">
        <f>(VLOOKUP($A11,'RevPAR Raw Data'!$B$6:$BE$49,'RevPAR Raw Data'!Y$1,FALSE))/100</f>
        <v>2.5738082890797501E-2</v>
      </c>
      <c r="BK11" s="119">
        <f>(VLOOKUP($A11,'RevPAR Raw Data'!$B$6:$BE$49,'RevPAR Raw Data'!AA$1,FALSE))/100</f>
        <v>1.9221148133287499E-2</v>
      </c>
      <c r="BL11" s="119">
        <f>(VLOOKUP($A11,'RevPAR Raw Data'!$B$6:$BE$49,'RevPAR Raw Data'!AB$1,FALSE))/100</f>
        <v>-3.3330934795224698E-2</v>
      </c>
      <c r="BM11" s="130">
        <f>(VLOOKUP($A11,'RevPAR Raw Data'!$B$6:$BE$49,'RevPAR Raw Data'!AC$1,FALSE))/100</f>
        <v>-6.5976235430296208E-3</v>
      </c>
      <c r="BN11" s="131">
        <f>(VLOOKUP($A11,'RevPAR Raw Data'!$B$6:$BE$49,'RevPAR Raw Data'!AE$1,FALSE))/100</f>
        <v>1.6537217013392301E-2</v>
      </c>
    </row>
    <row r="12" spans="1:66" x14ac:dyDescent="0.25">
      <c r="A12" s="59" t="s">
        <v>120</v>
      </c>
      <c r="B12" s="129">
        <f>(VLOOKUP($A12,'Occupancy Raw Data'!$B$8:$BE$51,'Occupancy Raw Data'!G$3,FALSE))/100</f>
        <v>0.41179962555367799</v>
      </c>
      <c r="C12" s="119">
        <f>(VLOOKUP($A12,'Occupancy Raw Data'!$B$8:$BE$51,'Occupancy Raw Data'!H$3,FALSE))/100</f>
        <v>0.50006849627836802</v>
      </c>
      <c r="D12" s="119">
        <f>(VLOOKUP($A12,'Occupancy Raw Data'!$B$8:$BE$51,'Occupancy Raw Data'!I$3,FALSE))/100</f>
        <v>0.521576327686195</v>
      </c>
      <c r="E12" s="119">
        <f>(VLOOKUP($A12,'Occupancy Raw Data'!$B$8:$BE$51,'Occupancy Raw Data'!J$3,FALSE))/100</f>
        <v>0.52230695465546295</v>
      </c>
      <c r="F12" s="119">
        <f>(VLOOKUP($A12,'Occupancy Raw Data'!$B$8:$BE$51,'Occupancy Raw Data'!K$3,FALSE))/100</f>
        <v>0.48061555322160798</v>
      </c>
      <c r="G12" s="130">
        <f>(VLOOKUP($A12,'Occupancy Raw Data'!$B$8:$BE$51,'Occupancy Raw Data'!L$3,FALSE))/100</f>
        <v>0.48727339147906201</v>
      </c>
      <c r="H12" s="119">
        <f>(VLOOKUP($A12,'Occupancy Raw Data'!$B$8:$BE$51,'Occupancy Raw Data'!N$3,FALSE))/100</f>
        <v>0.47888031416959598</v>
      </c>
      <c r="I12" s="119">
        <f>(VLOOKUP($A12,'Occupancy Raw Data'!$B$8:$BE$51,'Occupancy Raw Data'!O$3,FALSE))/100</f>
        <v>0.469382163569112</v>
      </c>
      <c r="J12" s="130">
        <f>(VLOOKUP($A12,'Occupancy Raw Data'!$B$8:$BE$51,'Occupancy Raw Data'!P$3,FALSE))/100</f>
        <v>0.47413123886935404</v>
      </c>
      <c r="K12" s="131">
        <f>(VLOOKUP($A12,'Occupancy Raw Data'!$B$8:$BE$51,'Occupancy Raw Data'!R$3,FALSE))/100</f>
        <v>0.483518490733432</v>
      </c>
      <c r="M12" s="129">
        <f>(VLOOKUP($A12,'Occupancy Raw Data'!$B$8:$BE$51,'Occupancy Raw Data'!T$3,FALSE))/100</f>
        <v>1.27716049436843E-2</v>
      </c>
      <c r="N12" s="119">
        <f>(VLOOKUP($A12,'Occupancy Raw Data'!$B$8:$BE$51,'Occupancy Raw Data'!U$3,FALSE))/100</f>
        <v>1.0831397267958001E-2</v>
      </c>
      <c r="O12" s="119">
        <f>(VLOOKUP($A12,'Occupancy Raw Data'!$B$8:$BE$51,'Occupancy Raw Data'!V$3,FALSE))/100</f>
        <v>6.6446377857963604E-3</v>
      </c>
      <c r="P12" s="119">
        <f>(VLOOKUP($A12,'Occupancy Raw Data'!$B$8:$BE$51,'Occupancy Raw Data'!W$3,FALSE))/100</f>
        <v>4.0261131010223897E-3</v>
      </c>
      <c r="Q12" s="119">
        <f>(VLOOKUP($A12,'Occupancy Raw Data'!$B$8:$BE$51,'Occupancy Raw Data'!X$3,FALSE))/100</f>
        <v>-2.6763621528514202E-2</v>
      </c>
      <c r="R12" s="130">
        <f>(VLOOKUP($A12,'Occupancy Raw Data'!$B$8:$BE$51,'Occupancy Raw Data'!Y$3,FALSE))/100</f>
        <v>1.18016427432631E-3</v>
      </c>
      <c r="S12" s="119">
        <f>(VLOOKUP($A12,'Occupancy Raw Data'!$B$8:$BE$51,'Occupancy Raw Data'!AA$3,FALSE))/100</f>
        <v>-3.9176455302102099E-2</v>
      </c>
      <c r="T12" s="119">
        <f>(VLOOKUP($A12,'Occupancy Raw Data'!$B$8:$BE$51,'Occupancy Raw Data'!AB$3,FALSE))/100</f>
        <v>-3.0185478192683701E-2</v>
      </c>
      <c r="U12" s="130">
        <f>(VLOOKUP($A12,'Occupancy Raw Data'!$B$8:$BE$51,'Occupancy Raw Data'!AC$3,FALSE))/100</f>
        <v>-3.47469276404078E-2</v>
      </c>
      <c r="V12" s="131">
        <f>(VLOOKUP($A12,'Occupancy Raw Data'!$B$8:$BE$51,'Occupancy Raw Data'!AE$3,FALSE))/100</f>
        <v>-9.1523307210739108E-3</v>
      </c>
      <c r="X12" s="49">
        <f>VLOOKUP($A12,'ADR Raw Data'!$B$6:$BE$49,'ADR Raw Data'!G$1,FALSE)</f>
        <v>75.672137946329499</v>
      </c>
      <c r="Y12" s="50">
        <f>VLOOKUP($A12,'ADR Raw Data'!$B$6:$BE$49,'ADR Raw Data'!H$1,FALSE)</f>
        <v>78.863849876723506</v>
      </c>
      <c r="Z12" s="50">
        <f>VLOOKUP($A12,'ADR Raw Data'!$B$6:$BE$49,'ADR Raw Data'!I$1,FALSE)</f>
        <v>79.294917702679001</v>
      </c>
      <c r="AA12" s="50">
        <f>VLOOKUP($A12,'ADR Raw Data'!$B$6:$BE$49,'ADR Raw Data'!J$1,FALSE)</f>
        <v>79.308490120650404</v>
      </c>
      <c r="AB12" s="50">
        <f>VLOOKUP($A12,'ADR Raw Data'!$B$6:$BE$49,'ADR Raw Data'!K$1,FALSE)</f>
        <v>78.368811401425106</v>
      </c>
      <c r="AC12" s="51">
        <f>VLOOKUP($A12,'ADR Raw Data'!$B$6:$BE$49,'ADR Raw Data'!L$1,FALSE)</f>
        <v>78.414329947145404</v>
      </c>
      <c r="AD12" s="50">
        <f>VLOOKUP($A12,'ADR Raw Data'!$B$6:$BE$49,'ADR Raw Data'!N$1,FALSE)</f>
        <v>80.670116334509302</v>
      </c>
      <c r="AE12" s="50">
        <f>VLOOKUP($A12,'ADR Raw Data'!$B$6:$BE$49,'ADR Raw Data'!O$1,FALSE)</f>
        <v>79.656196128028</v>
      </c>
      <c r="AF12" s="51">
        <f>VLOOKUP($A12,'ADR Raw Data'!$B$6:$BE$49,'ADR Raw Data'!P$1,FALSE)</f>
        <v>80.168234132716904</v>
      </c>
      <c r="AG12" s="52">
        <f>VLOOKUP($A12,'ADR Raw Data'!$B$6:$BE$49,'ADR Raw Data'!R$1,FALSE)</f>
        <v>78.905716540744706</v>
      </c>
      <c r="AI12" s="129">
        <f>(VLOOKUP($A12,'ADR Raw Data'!$B$6:$BE$49,'ADR Raw Data'!T$1,FALSE))/100</f>
        <v>8.1100677949272008E-3</v>
      </c>
      <c r="AJ12" s="119">
        <f>(VLOOKUP($A12,'ADR Raw Data'!$B$6:$BE$49,'ADR Raw Data'!U$1,FALSE))/100</f>
        <v>2.1371687127067596E-2</v>
      </c>
      <c r="AK12" s="119">
        <f>(VLOOKUP($A12,'ADR Raw Data'!$B$6:$BE$49,'ADR Raw Data'!V$1,FALSE))/100</f>
        <v>1.8643372119821599E-2</v>
      </c>
      <c r="AL12" s="119">
        <f>(VLOOKUP($A12,'ADR Raw Data'!$B$6:$BE$49,'ADR Raw Data'!W$1,FALSE))/100</f>
        <v>1.9881794597477399E-2</v>
      </c>
      <c r="AM12" s="119">
        <f>(VLOOKUP($A12,'ADR Raw Data'!$B$6:$BE$49,'ADR Raw Data'!X$1,FALSE))/100</f>
        <v>-7.8395123009623608E-3</v>
      </c>
      <c r="AN12" s="130">
        <f>(VLOOKUP($A12,'ADR Raw Data'!$B$6:$BE$49,'ADR Raw Data'!Y$1,FALSE))/100</f>
        <v>1.22432053519363E-2</v>
      </c>
      <c r="AO12" s="119">
        <f>(VLOOKUP($A12,'ADR Raw Data'!$B$6:$BE$49,'ADR Raw Data'!AA$1,FALSE))/100</f>
        <v>-1.7879042479235701E-2</v>
      </c>
      <c r="AP12" s="119">
        <f>(VLOOKUP($A12,'ADR Raw Data'!$B$6:$BE$49,'ADR Raw Data'!AB$1,FALSE))/100</f>
        <v>-2.35499308730019E-2</v>
      </c>
      <c r="AQ12" s="130">
        <f>(VLOOKUP($A12,'ADR Raw Data'!$B$6:$BE$49,'ADR Raw Data'!AC$1,FALSE))/100</f>
        <v>-2.0691999523613801E-2</v>
      </c>
      <c r="AR12" s="131">
        <f>(VLOOKUP($A12,'ADR Raw Data'!$B$6:$BE$49,'ADR Raw Data'!AE$1,FALSE))/100</f>
        <v>2.22887151153331E-3</v>
      </c>
      <c r="AS12" s="40"/>
      <c r="AT12" s="49">
        <f>VLOOKUP($A12,'RevPAR Raw Data'!$B$6:$BE$49,'RevPAR Raw Data'!G$1,FALSE)</f>
        <v>31.161758071144799</v>
      </c>
      <c r="AU12" s="50">
        <f>VLOOKUP($A12,'RevPAR Raw Data'!$B$6:$BE$49,'RevPAR Raw Data'!H$1,FALSE)</f>
        <v>39.437326818576103</v>
      </c>
      <c r="AV12" s="50">
        <f>VLOOKUP($A12,'RevPAR Raw Data'!$B$6:$BE$49,'RevPAR Raw Data'!I$1,FALSE)</f>
        <v>41.358351979542398</v>
      </c>
      <c r="AW12" s="50">
        <f>VLOOKUP($A12,'RevPAR Raw Data'!$B$6:$BE$49,'RevPAR Raw Data'!J$1,FALSE)</f>
        <v>41.423375953239798</v>
      </c>
      <c r="AX12" s="50">
        <f>VLOOKUP($A12,'RevPAR Raw Data'!$B$6:$BE$49,'RevPAR Raw Data'!K$1,FALSE)</f>
        <v>37.665269647015798</v>
      </c>
      <c r="AY12" s="51">
        <f>VLOOKUP($A12,'RevPAR Raw Data'!$B$6:$BE$49,'RevPAR Raw Data'!L$1,FALSE)</f>
        <v>38.209216493903803</v>
      </c>
      <c r="AZ12" s="50">
        <f>VLOOKUP($A12,'RevPAR Raw Data'!$B$6:$BE$49,'RevPAR Raw Data'!N$1,FALSE)</f>
        <v>38.631330654367702</v>
      </c>
      <c r="BA12" s="50">
        <f>VLOOKUP($A12,'RevPAR Raw Data'!$B$6:$BE$49,'RevPAR Raw Data'!O$1,FALSE)</f>
        <v>37.389197680259301</v>
      </c>
      <c r="BB12" s="51">
        <f>VLOOKUP($A12,'RevPAR Raw Data'!$B$6:$BE$49,'RevPAR Raw Data'!P$1,FALSE)</f>
        <v>38.010264167313501</v>
      </c>
      <c r="BC12" s="52">
        <f>VLOOKUP($A12,'RevPAR Raw Data'!$B$6:$BE$49,'RevPAR Raw Data'!R$1,FALSE)</f>
        <v>38.152372972020899</v>
      </c>
      <c r="BE12" s="129">
        <f>(VLOOKUP($A12,'RevPAR Raw Data'!$B$6:$BE$49,'RevPAR Raw Data'!T$1,FALSE))/100</f>
        <v>2.0985251320554798E-2</v>
      </c>
      <c r="BF12" s="119">
        <f>(VLOOKUP($A12,'RevPAR Raw Data'!$B$6:$BE$49,'RevPAR Raw Data'!U$1,FALSE))/100</f>
        <v>3.2434569628585298E-2</v>
      </c>
      <c r="BG12" s="119">
        <f>(VLOOKUP($A12,'RevPAR Raw Data'!$B$6:$BE$49,'RevPAR Raw Data'!V$1,FALSE))/100</f>
        <v>2.5411888360459999E-2</v>
      </c>
      <c r="BH12" s="119">
        <f>(VLOOKUP($A12,'RevPAR Raw Data'!$B$6:$BE$49,'RevPAR Raw Data'!W$1,FALSE))/100</f>
        <v>2.3987954052200503E-2</v>
      </c>
      <c r="BI12" s="119">
        <f>(VLOOKUP($A12,'RevPAR Raw Data'!$B$6:$BE$49,'RevPAR Raw Data'!X$1,FALSE))/100</f>
        <v>-3.4393320089285397E-2</v>
      </c>
      <c r="BJ12" s="130">
        <f>(VLOOKUP($A12,'RevPAR Raw Data'!$B$6:$BE$49,'RevPAR Raw Data'!Y$1,FALSE))/100</f>
        <v>1.3437818619822199E-2</v>
      </c>
      <c r="BK12" s="119">
        <f>(VLOOKUP($A12,'RevPAR Raw Data'!$B$6:$BE$49,'RevPAR Raw Data'!AA$1,FALSE))/100</f>
        <v>-5.6355060272805603E-2</v>
      </c>
      <c r="BL12" s="119">
        <f>(VLOOKUP($A12,'RevPAR Raw Data'!$B$6:$BE$49,'RevPAR Raw Data'!AB$1,FALSE))/100</f>
        <v>-5.3024543140879399E-2</v>
      </c>
      <c r="BM12" s="130">
        <f>(VLOOKUP($A12,'RevPAR Raw Data'!$B$6:$BE$49,'RevPAR Raw Data'!AC$1,FALSE))/100</f>
        <v>-5.4719943753839297E-2</v>
      </c>
      <c r="BN12" s="131">
        <f>(VLOOKUP($A12,'RevPAR Raw Data'!$B$6:$BE$49,'RevPAR Raw Data'!AE$1,FALSE))/100</f>
        <v>-6.9438585787489305E-3</v>
      </c>
    </row>
    <row r="13" spans="1:66" x14ac:dyDescent="0.25">
      <c r="A13" s="59" t="s">
        <v>121</v>
      </c>
      <c r="B13" s="129">
        <f>(VLOOKUP($A13,'Occupancy Raw Data'!$B$8:$BE$51,'Occupancy Raw Data'!G$3,FALSE))/100</f>
        <v>0.41549153033154701</v>
      </c>
      <c r="C13" s="119">
        <f>(VLOOKUP($A13,'Occupancy Raw Data'!$B$8:$BE$51,'Occupancy Raw Data'!H$3,FALSE))/100</f>
        <v>0.44792239756768404</v>
      </c>
      <c r="D13" s="119">
        <f>(VLOOKUP($A13,'Occupancy Raw Data'!$B$8:$BE$51,'Occupancy Raw Data'!I$3,FALSE))/100</f>
        <v>0.46135804256551305</v>
      </c>
      <c r="E13" s="119">
        <f>(VLOOKUP($A13,'Occupancy Raw Data'!$B$8:$BE$51,'Occupancy Raw Data'!J$3,FALSE))/100</f>
        <v>0.46932097871724304</v>
      </c>
      <c r="F13" s="119">
        <f>(VLOOKUP($A13,'Occupancy Raw Data'!$B$8:$BE$51,'Occupancy Raw Data'!K$3,FALSE))/100</f>
        <v>0.44971767771825599</v>
      </c>
      <c r="G13" s="130">
        <f>(VLOOKUP($A13,'Occupancy Raw Data'!$B$8:$BE$51,'Occupancy Raw Data'!L$3,FALSE))/100</f>
        <v>0.448762125380049</v>
      </c>
      <c r="H13" s="119">
        <f>(VLOOKUP($A13,'Occupancy Raw Data'!$B$8:$BE$51,'Occupancy Raw Data'!N$3,FALSE))/100</f>
        <v>0.45692775445200501</v>
      </c>
      <c r="I13" s="119">
        <f>(VLOOKUP($A13,'Occupancy Raw Data'!$B$8:$BE$51,'Occupancy Raw Data'!O$3,FALSE))/100</f>
        <v>0.45090487910815097</v>
      </c>
      <c r="J13" s="130">
        <f>(VLOOKUP($A13,'Occupancy Raw Data'!$B$8:$BE$51,'Occupancy Raw Data'!P$3,FALSE))/100</f>
        <v>0.45391631678007799</v>
      </c>
      <c r="K13" s="131">
        <f>(VLOOKUP($A13,'Occupancy Raw Data'!$B$8:$BE$51,'Occupancy Raw Data'!R$3,FALSE))/100</f>
        <v>0.450234751494343</v>
      </c>
      <c r="M13" s="129">
        <f>(VLOOKUP($A13,'Occupancy Raw Data'!$B$8:$BE$51,'Occupancy Raw Data'!T$3,FALSE))/100</f>
        <v>4.1398226949329597E-2</v>
      </c>
      <c r="N13" s="119">
        <f>(VLOOKUP($A13,'Occupancy Raw Data'!$B$8:$BE$51,'Occupancy Raw Data'!U$3,FALSE))/100</f>
        <v>4.1061507803560396E-2</v>
      </c>
      <c r="O13" s="119">
        <f>(VLOOKUP($A13,'Occupancy Raw Data'!$B$8:$BE$51,'Occupancy Raw Data'!V$3,FALSE))/100</f>
        <v>7.4676007125685395E-2</v>
      </c>
      <c r="P13" s="119">
        <f>(VLOOKUP($A13,'Occupancy Raw Data'!$B$8:$BE$51,'Occupancy Raw Data'!W$3,FALSE))/100</f>
        <v>7.2245639967677591E-2</v>
      </c>
      <c r="Q13" s="119">
        <f>(VLOOKUP($A13,'Occupancy Raw Data'!$B$8:$BE$51,'Occupancy Raw Data'!X$3,FALSE))/100</f>
        <v>2.1106967045938098E-2</v>
      </c>
      <c r="R13" s="130">
        <f>(VLOOKUP($A13,'Occupancy Raw Data'!$B$8:$BE$51,'Occupancy Raw Data'!Y$3,FALSE))/100</f>
        <v>5.0153256125225594E-2</v>
      </c>
      <c r="S13" s="119">
        <f>(VLOOKUP($A13,'Occupancy Raw Data'!$B$8:$BE$51,'Occupancy Raw Data'!AA$3,FALSE))/100</f>
        <v>1.4461298322289999E-2</v>
      </c>
      <c r="T13" s="119">
        <f>(VLOOKUP($A13,'Occupancy Raw Data'!$B$8:$BE$51,'Occupancy Raw Data'!AB$3,FALSE))/100</f>
        <v>-1.08684251802511E-2</v>
      </c>
      <c r="U13" s="130">
        <f>(VLOOKUP($A13,'Occupancy Raw Data'!$B$8:$BE$51,'Occupancy Raw Data'!AC$3,FALSE))/100</f>
        <v>1.7203421635653099E-3</v>
      </c>
      <c r="V13" s="131">
        <f>(VLOOKUP($A13,'Occupancy Raw Data'!$B$8:$BE$51,'Occupancy Raw Data'!AE$3,FALSE))/100</f>
        <v>3.5728490487872203E-2</v>
      </c>
      <c r="X13" s="49">
        <f>VLOOKUP($A13,'ADR Raw Data'!$B$6:$BE$49,'ADR Raw Data'!G$1,FALSE)</f>
        <v>59.573244393337497</v>
      </c>
      <c r="Y13" s="50">
        <f>VLOOKUP($A13,'ADR Raw Data'!$B$6:$BE$49,'ADR Raw Data'!H$1,FALSE)</f>
        <v>59.924332038270002</v>
      </c>
      <c r="Z13" s="50">
        <f>VLOOKUP($A13,'ADR Raw Data'!$B$6:$BE$49,'ADR Raw Data'!I$1,FALSE)</f>
        <v>60.076439076131201</v>
      </c>
      <c r="AA13" s="50">
        <f>VLOOKUP($A13,'ADR Raw Data'!$B$6:$BE$49,'ADR Raw Data'!J$1,FALSE)</f>
        <v>59.977004010365199</v>
      </c>
      <c r="AB13" s="50">
        <f>VLOOKUP($A13,'ADR Raw Data'!$B$6:$BE$49,'ADR Raw Data'!K$1,FALSE)</f>
        <v>59.892982866525003</v>
      </c>
      <c r="AC13" s="51">
        <f>VLOOKUP($A13,'ADR Raw Data'!$B$6:$BE$49,'ADR Raw Data'!L$1,FALSE)</f>
        <v>59.895329433475197</v>
      </c>
      <c r="AD13" s="50">
        <f>VLOOKUP($A13,'ADR Raw Data'!$B$6:$BE$49,'ADR Raw Data'!N$1,FALSE)</f>
        <v>62.767683637515802</v>
      </c>
      <c r="AE13" s="50">
        <f>VLOOKUP($A13,'ADR Raw Data'!$B$6:$BE$49,'ADR Raw Data'!O$1,FALSE)</f>
        <v>62.242384151040298</v>
      </c>
      <c r="AF13" s="51">
        <f>VLOOKUP($A13,'ADR Raw Data'!$B$6:$BE$49,'ADR Raw Data'!P$1,FALSE)</f>
        <v>62.506776403419202</v>
      </c>
      <c r="AG13" s="52">
        <f>VLOOKUP($A13,'ADR Raw Data'!$B$6:$BE$49,'ADR Raw Data'!R$1,FALSE)</f>
        <v>60.647558218334801</v>
      </c>
      <c r="AI13" s="129">
        <f>(VLOOKUP($A13,'ADR Raw Data'!$B$6:$BE$49,'ADR Raw Data'!T$1,FALSE))/100</f>
        <v>-2.6549717265908703E-3</v>
      </c>
      <c r="AJ13" s="119">
        <f>(VLOOKUP($A13,'ADR Raw Data'!$B$6:$BE$49,'ADR Raw Data'!U$1,FALSE))/100</f>
        <v>-9.4604915670945307E-3</v>
      </c>
      <c r="AK13" s="119">
        <f>(VLOOKUP($A13,'ADR Raw Data'!$B$6:$BE$49,'ADR Raw Data'!V$1,FALSE))/100</f>
        <v>-4.8143749997907898E-3</v>
      </c>
      <c r="AL13" s="119">
        <f>(VLOOKUP($A13,'ADR Raw Data'!$B$6:$BE$49,'ADR Raw Data'!W$1,FALSE))/100</f>
        <v>-5.48126078554074E-3</v>
      </c>
      <c r="AM13" s="119">
        <f>(VLOOKUP($A13,'ADR Raw Data'!$B$6:$BE$49,'ADR Raw Data'!X$1,FALSE))/100</f>
        <v>-2.3309177441306402E-2</v>
      </c>
      <c r="AN13" s="130">
        <f>(VLOOKUP($A13,'ADR Raw Data'!$B$6:$BE$49,'ADR Raw Data'!Y$1,FALSE))/100</f>
        <v>-9.3275855647723602E-3</v>
      </c>
      <c r="AO13" s="119">
        <f>(VLOOKUP($A13,'ADR Raw Data'!$B$6:$BE$49,'ADR Raw Data'!AA$1,FALSE))/100</f>
        <v>-2.3454130631006299E-2</v>
      </c>
      <c r="AP13" s="119">
        <f>(VLOOKUP($A13,'ADR Raw Data'!$B$6:$BE$49,'ADR Raw Data'!AB$1,FALSE))/100</f>
        <v>-3.9669031264344401E-2</v>
      </c>
      <c r="AQ13" s="130">
        <f>(VLOOKUP($A13,'ADR Raw Data'!$B$6:$BE$49,'ADR Raw Data'!AC$1,FALSE))/100</f>
        <v>-3.1592651731727296E-2</v>
      </c>
      <c r="AR13" s="131">
        <f>(VLOOKUP($A13,'ADR Raw Data'!$B$6:$BE$49,'ADR Raw Data'!AE$1,FALSE))/100</f>
        <v>-1.6681372371885099E-2</v>
      </c>
      <c r="AS13" s="40"/>
      <c r="AT13" s="49">
        <f>VLOOKUP($A13,'RevPAR Raw Data'!$B$6:$BE$49,'RevPAR Raw Data'!G$1,FALSE)</f>
        <v>24.752178479803</v>
      </c>
      <c r="AU13" s="50">
        <f>VLOOKUP($A13,'RevPAR Raw Data'!$B$6:$BE$49,'RevPAR Raw Data'!H$1,FALSE)</f>
        <v>26.841450479223901</v>
      </c>
      <c r="AV13" s="50">
        <f>VLOOKUP($A13,'RevPAR Raw Data'!$B$6:$BE$49,'RevPAR Raw Data'!I$1,FALSE)</f>
        <v>27.7167483364702</v>
      </c>
      <c r="AW13" s="50">
        <f>VLOOKUP($A13,'RevPAR Raw Data'!$B$6:$BE$49,'RevPAR Raw Data'!J$1,FALSE)</f>
        <v>28.148466222672599</v>
      </c>
      <c r="AX13" s="50">
        <f>VLOOKUP($A13,'RevPAR Raw Data'!$B$6:$BE$49,'RevPAR Raw Data'!K$1,FALSE)</f>
        <v>26.934933166352899</v>
      </c>
      <c r="AY13" s="51">
        <f>VLOOKUP($A13,'RevPAR Raw Data'!$B$6:$BE$49,'RevPAR Raw Data'!L$1,FALSE)</f>
        <v>26.878755336904501</v>
      </c>
      <c r="AZ13" s="50">
        <f>VLOOKUP($A13,'RevPAR Raw Data'!$B$6:$BE$49,'RevPAR Raw Data'!N$1,FALSE)</f>
        <v>28.6802967366439</v>
      </c>
      <c r="BA13" s="50">
        <f>VLOOKUP($A13,'RevPAR Raw Data'!$B$6:$BE$49,'RevPAR Raw Data'!O$1,FALSE)</f>
        <v>28.065394701027898</v>
      </c>
      <c r="BB13" s="51">
        <f>VLOOKUP($A13,'RevPAR Raw Data'!$B$6:$BE$49,'RevPAR Raw Data'!P$1,FALSE)</f>
        <v>28.372845718835901</v>
      </c>
      <c r="BC13" s="52">
        <f>VLOOKUP($A13,'RevPAR Raw Data'!$B$6:$BE$49,'RevPAR Raw Data'!R$1,FALSE)</f>
        <v>27.3056383031706</v>
      </c>
      <c r="BE13" s="129">
        <f>(VLOOKUP($A13,'RevPAR Raw Data'!$B$6:$BE$49,'RevPAR Raw Data'!T$1,FALSE))/100</f>
        <v>3.8633344100657302E-2</v>
      </c>
      <c r="BF13" s="119">
        <f>(VLOOKUP($A13,'RevPAR Raw Data'!$B$6:$BE$49,'RevPAR Raw Data'!U$1,FALSE))/100</f>
        <v>3.12125541881581E-2</v>
      </c>
      <c r="BG13" s="119">
        <f>(VLOOKUP($A13,'RevPAR Raw Data'!$B$6:$BE$49,'RevPAR Raw Data'!V$1,FALSE))/100</f>
        <v>6.9502113824104497E-2</v>
      </c>
      <c r="BH13" s="119">
        <f>(VLOOKUP($A13,'RevPAR Raw Data'!$B$6:$BE$49,'RevPAR Raw Data'!W$1,FALSE))/100</f>
        <v>6.6368381988855696E-2</v>
      </c>
      <c r="BI13" s="119">
        <f>(VLOOKUP($A13,'RevPAR Raw Data'!$B$6:$BE$49,'RevPAR Raw Data'!X$1,FALSE))/100</f>
        <v>-2.6941964354898302E-3</v>
      </c>
      <c r="BJ13" s="130">
        <f>(VLOOKUP($A13,'RevPAR Raw Data'!$B$6:$BE$49,'RevPAR Raw Data'!Y$1,FALSE))/100</f>
        <v>4.0357861772593297E-2</v>
      </c>
      <c r="BK13" s="119">
        <f>(VLOOKUP($A13,'RevPAR Raw Data'!$B$6:$BE$49,'RevPAR Raw Data'!AA$1,FALSE))/100</f>
        <v>-9.3320094886612907E-3</v>
      </c>
      <c r="BL13" s="119">
        <f>(VLOOKUP($A13,'RevPAR Raw Data'!$B$6:$BE$49,'RevPAR Raw Data'!AB$1,FALSE))/100</f>
        <v>-5.0106316546325996E-2</v>
      </c>
      <c r="BM13" s="130">
        <f>(VLOOKUP($A13,'RevPAR Raw Data'!$B$6:$BE$49,'RevPAR Raw Data'!AC$1,FALSE))/100</f>
        <v>-2.9926659738994998E-2</v>
      </c>
      <c r="BN13" s="131">
        <f>(VLOOKUP($A13,'RevPAR Raw Data'!$B$6:$BE$49,'RevPAR Raw Data'!AE$1,FALSE))/100</f>
        <v>1.8451117861873499E-2</v>
      </c>
    </row>
    <row r="14" spans="1:66" x14ac:dyDescent="0.25">
      <c r="A14" s="40"/>
      <c r="B14" s="53"/>
      <c r="C14" s="120"/>
      <c r="D14" s="120"/>
      <c r="E14" s="120"/>
      <c r="F14" s="120"/>
      <c r="G14" s="121"/>
      <c r="H14" s="120"/>
      <c r="I14" s="120"/>
      <c r="J14" s="121"/>
      <c r="K14" s="54"/>
      <c r="M14" s="132"/>
      <c r="N14" s="136"/>
      <c r="O14" s="136"/>
      <c r="P14" s="136"/>
      <c r="Q14" s="136"/>
      <c r="R14" s="137"/>
      <c r="S14" s="136"/>
      <c r="T14" s="136"/>
      <c r="U14" s="137"/>
      <c r="V14" s="133"/>
      <c r="X14" s="55"/>
      <c r="Y14" s="56"/>
      <c r="Z14" s="56"/>
      <c r="AA14" s="56"/>
      <c r="AB14" s="56"/>
      <c r="AC14" s="57"/>
      <c r="AD14" s="56"/>
      <c r="AE14" s="56"/>
      <c r="AF14" s="57"/>
      <c r="AG14" s="58"/>
      <c r="AI14" s="134"/>
      <c r="AJ14" s="138"/>
      <c r="AK14" s="138"/>
      <c r="AL14" s="138"/>
      <c r="AM14" s="138"/>
      <c r="AN14" s="139"/>
      <c r="AO14" s="138"/>
      <c r="AP14" s="138"/>
      <c r="AQ14" s="139"/>
      <c r="AR14" s="135"/>
      <c r="AS14" s="40"/>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25">
      <c r="A15" s="46" t="s">
        <v>87</v>
      </c>
      <c r="B15" s="118">
        <f>(VLOOKUP($A15,'Occupancy Raw Data'!$B$8:$BE$45,'Occupancy Raw Data'!G$3,FALSE))/100</f>
        <v>0.46224723052576006</v>
      </c>
      <c r="C15" s="115">
        <f>(VLOOKUP($A15,'Occupancy Raw Data'!$B$8:$BE$45,'Occupancy Raw Data'!H$3,FALSE))/100</f>
        <v>0.64175312115350802</v>
      </c>
      <c r="D15" s="115">
        <f>(VLOOKUP($A15,'Occupancy Raw Data'!$B$8:$BE$45,'Occupancy Raw Data'!I$3,FALSE))/100</f>
        <v>0.72537365922278796</v>
      </c>
      <c r="E15" s="115">
        <f>(VLOOKUP($A15,'Occupancy Raw Data'!$B$8:$BE$45,'Occupancy Raw Data'!J$3,FALSE))/100</f>
        <v>0.70157376472656907</v>
      </c>
      <c r="F15" s="115">
        <f>(VLOOKUP($A15,'Occupancy Raw Data'!$B$8:$BE$45,'Occupancy Raw Data'!K$3,FALSE))/100</f>
        <v>0.58624054861965802</v>
      </c>
      <c r="G15" s="116">
        <f>(VLOOKUP($A15,'Occupancy Raw Data'!$B$8:$BE$45,'Occupancy Raw Data'!L$3,FALSE))/100</f>
        <v>0.62343766484965701</v>
      </c>
      <c r="H15" s="119">
        <f>(VLOOKUP($A15,'Occupancy Raw Data'!$B$8:$BE$45,'Occupancy Raw Data'!N$3,FALSE))/100</f>
        <v>0.51390012308774302</v>
      </c>
      <c r="I15" s="119">
        <f>(VLOOKUP($A15,'Occupancy Raw Data'!$B$8:$BE$45,'Occupancy Raw Data'!O$3,FALSE))/100</f>
        <v>0.51786530684016097</v>
      </c>
      <c r="J15" s="116">
        <f>(VLOOKUP($A15,'Occupancy Raw Data'!$B$8:$BE$45,'Occupancy Raw Data'!P$3,FALSE))/100</f>
        <v>0.51588271496395199</v>
      </c>
      <c r="K15" s="117">
        <f>(VLOOKUP($A15,'Occupancy Raw Data'!$B$8:$BE$45,'Occupancy Raw Data'!R$3,FALSE))/100</f>
        <v>0.59270767916802702</v>
      </c>
      <c r="M15" s="129">
        <f>(VLOOKUP($A15,'Occupancy Raw Data'!$B$8:$BE$45,'Occupancy Raw Data'!T$3,FALSE))/100</f>
        <v>8.7549861700496404E-2</v>
      </c>
      <c r="N15" s="119">
        <f>(VLOOKUP($A15,'Occupancy Raw Data'!$B$8:$BE$45,'Occupancy Raw Data'!U$3,FALSE))/100</f>
        <v>4.5049721000685501E-2</v>
      </c>
      <c r="O15" s="119">
        <f>(VLOOKUP($A15,'Occupancy Raw Data'!$B$8:$BE$45,'Occupancy Raw Data'!V$3,FALSE))/100</f>
        <v>3.2123621983295096E-2</v>
      </c>
      <c r="P15" s="119">
        <f>(VLOOKUP($A15,'Occupancy Raw Data'!$B$8:$BE$45,'Occupancy Raw Data'!W$3,FALSE))/100</f>
        <v>4.7352493223311497E-2</v>
      </c>
      <c r="Q15" s="119">
        <f>(VLOOKUP($A15,'Occupancy Raw Data'!$B$8:$BE$45,'Occupancy Raw Data'!X$3,FALSE))/100</f>
        <v>0.11333166920705499</v>
      </c>
      <c r="R15" s="130">
        <f>(VLOOKUP($A15,'Occupancy Raw Data'!$B$8:$BE$45,'Occupancy Raw Data'!Y$3,FALSE))/100</f>
        <v>6.0867151364504594E-2</v>
      </c>
      <c r="S15" s="119">
        <f>(VLOOKUP($A15,'Occupancy Raw Data'!$B$8:$BE$45,'Occupancy Raw Data'!AA$3,FALSE))/100</f>
        <v>3.8307584333565396E-2</v>
      </c>
      <c r="T15" s="119">
        <f>(VLOOKUP($A15,'Occupancy Raw Data'!$B$8:$BE$45,'Occupancy Raw Data'!AB$3,FALSE))/100</f>
        <v>-4.6382503597345595E-2</v>
      </c>
      <c r="U15" s="130">
        <f>(VLOOKUP($A15,'Occupancy Raw Data'!$B$8:$BE$45,'Occupancy Raw Data'!AC$3,FALSE))/100</f>
        <v>-6.0002470821864697E-3</v>
      </c>
      <c r="V15" s="131">
        <f>(VLOOKUP($A15,'Occupancy Raw Data'!$B$8:$BE$45,'Occupancy Raw Data'!AE$3,FALSE))/100</f>
        <v>4.3411891818177006E-2</v>
      </c>
      <c r="X15" s="49">
        <f>VLOOKUP($A15,'ADR Raw Data'!$B$6:$BE$43,'ADR Raw Data'!G$1,FALSE)</f>
        <v>158.30933543822201</v>
      </c>
      <c r="Y15" s="50">
        <f>VLOOKUP($A15,'ADR Raw Data'!$B$6:$BE$43,'ADR Raw Data'!H$1,FALSE)</f>
        <v>181.571471236967</v>
      </c>
      <c r="Z15" s="50">
        <f>VLOOKUP($A15,'ADR Raw Data'!$B$6:$BE$43,'ADR Raw Data'!I$1,FALSE)</f>
        <v>198.14501042373701</v>
      </c>
      <c r="AA15" s="50">
        <f>VLOOKUP($A15,'ADR Raw Data'!$B$6:$BE$43,'ADR Raw Data'!J$1,FALSE)</f>
        <v>187.23224231487299</v>
      </c>
      <c r="AB15" s="50">
        <f>VLOOKUP($A15,'ADR Raw Data'!$B$6:$BE$43,'ADR Raw Data'!K$1,FALSE)</f>
        <v>167.38321075600999</v>
      </c>
      <c r="AC15" s="51">
        <f>VLOOKUP($A15,'ADR Raw Data'!$B$6:$BE$43,'ADR Raw Data'!L$1,FALSE)</f>
        <v>180.584320672177</v>
      </c>
      <c r="AD15" s="50">
        <f>VLOOKUP($A15,'ADR Raw Data'!$B$6:$BE$43,'ADR Raw Data'!N$1,FALSE)</f>
        <v>147.34254640639099</v>
      </c>
      <c r="AE15" s="50">
        <f>VLOOKUP($A15,'ADR Raw Data'!$B$6:$BE$43,'ADR Raw Data'!O$1,FALSE)</f>
        <v>148.44892329632199</v>
      </c>
      <c r="AF15" s="51">
        <f>VLOOKUP($A15,'ADR Raw Data'!$B$6:$BE$43,'ADR Raw Data'!P$1,FALSE)</f>
        <v>147.897860813102</v>
      </c>
      <c r="AG15" s="52">
        <f>VLOOKUP($A15,'ADR Raw Data'!$B$6:$BE$43,'ADR Raw Data'!R$1,FALSE)</f>
        <v>172.455823391297</v>
      </c>
      <c r="AI15" s="129">
        <f>(VLOOKUP($A15,'ADR Raw Data'!$B$6:$BE$43,'ADR Raw Data'!T$1,FALSE))/100</f>
        <v>6.4434101019293699E-2</v>
      </c>
      <c r="AJ15" s="119">
        <f>(VLOOKUP($A15,'ADR Raw Data'!$B$6:$BE$43,'ADR Raw Data'!U$1,FALSE))/100</f>
        <v>5.5807201298824001E-2</v>
      </c>
      <c r="AK15" s="119">
        <f>(VLOOKUP($A15,'ADR Raw Data'!$B$6:$BE$43,'ADR Raw Data'!V$1,FALSE))/100</f>
        <v>9.5729088299704002E-2</v>
      </c>
      <c r="AL15" s="119">
        <f>(VLOOKUP($A15,'ADR Raw Data'!$B$6:$BE$43,'ADR Raw Data'!W$1,FALSE))/100</f>
        <v>8.4107103674270295E-2</v>
      </c>
      <c r="AM15" s="119">
        <f>(VLOOKUP($A15,'ADR Raw Data'!$B$6:$BE$43,'ADR Raw Data'!X$1,FALSE))/100</f>
        <v>9.8541023272648895E-2</v>
      </c>
      <c r="AN15" s="130">
        <f>(VLOOKUP($A15,'ADR Raw Data'!$B$6:$BE$43,'ADR Raw Data'!Y$1,FALSE))/100</f>
        <v>7.8862933957370207E-2</v>
      </c>
      <c r="AO15" s="119">
        <f>(VLOOKUP($A15,'ADR Raw Data'!$B$6:$BE$43,'ADR Raw Data'!AA$1,FALSE))/100</f>
        <v>7.1318864241692606E-2</v>
      </c>
      <c r="AP15" s="119">
        <f>(VLOOKUP($A15,'ADR Raw Data'!$B$6:$BE$43,'ADR Raw Data'!AB$1,FALSE))/100</f>
        <v>2.7068413291370698E-2</v>
      </c>
      <c r="AQ15" s="130">
        <f>(VLOOKUP($A15,'ADR Raw Data'!$B$6:$BE$43,'ADR Raw Data'!AC$1,FALSE))/100</f>
        <v>4.74540645749729E-2</v>
      </c>
      <c r="AR15" s="131">
        <f>(VLOOKUP($A15,'ADR Raw Data'!$B$6:$BE$43,'ADR Raw Data'!AE$1,FALSE))/100</f>
        <v>7.4168915940577299E-2</v>
      </c>
      <c r="AS15" s="40"/>
      <c r="AT15" s="49">
        <f>VLOOKUP($A15,'RevPAR Raw Data'!$B$6:$BE$43,'RevPAR Raw Data'!G$1,FALSE)</f>
        <v>73.178051872692095</v>
      </c>
      <c r="AU15" s="50">
        <f>VLOOKUP($A15,'RevPAR Raw Data'!$B$6:$BE$43,'RevPAR Raw Data'!H$1,FALSE)</f>
        <v>116.524058378758</v>
      </c>
      <c r="AV15" s="50">
        <f>VLOOKUP($A15,'RevPAR Raw Data'!$B$6:$BE$43,'RevPAR Raw Data'!I$1,FALSE)</f>
        <v>143.729171267803</v>
      </c>
      <c r="AW15" s="50">
        <f>VLOOKUP($A15,'RevPAR Raw Data'!$B$6:$BE$43,'RevPAR Raw Data'!J$1,FALSE)</f>
        <v>131.35722911904301</v>
      </c>
      <c r="AX15" s="50">
        <f>VLOOKUP($A15,'RevPAR Raw Data'!$B$6:$BE$43,'RevPAR Raw Data'!K$1,FALSE)</f>
        <v>98.126825303323301</v>
      </c>
      <c r="AY15" s="51">
        <f>VLOOKUP($A15,'RevPAR Raw Data'!$B$6:$BE$43,'RevPAR Raw Data'!L$1,FALSE)</f>
        <v>112.58306718832399</v>
      </c>
      <c r="AZ15" s="50">
        <f>VLOOKUP($A15,'RevPAR Raw Data'!$B$6:$BE$43,'RevPAR Raw Data'!N$1,FALSE)</f>
        <v>75.719352734306298</v>
      </c>
      <c r="BA15" s="50">
        <f>VLOOKUP($A15,'RevPAR Raw Data'!$B$6:$BE$43,'RevPAR Raw Data'!O$1,FALSE)</f>
        <v>76.876547212941702</v>
      </c>
      <c r="BB15" s="51">
        <f>VLOOKUP($A15,'RevPAR Raw Data'!$B$6:$BE$43,'RevPAR Raw Data'!P$1,FALSE)</f>
        <v>76.297949973624</v>
      </c>
      <c r="BC15" s="52">
        <f>VLOOKUP($A15,'RevPAR Raw Data'!$B$6:$BE$43,'RevPAR Raw Data'!R$1,FALSE)</f>
        <v>102.215890841267</v>
      </c>
      <c r="BE15" s="129">
        <f>(VLOOKUP($A15,'RevPAR Raw Data'!$B$6:$BE$43,'RevPAR Raw Data'!T$1,FALSE))/100</f>
        <v>0.15762515935282501</v>
      </c>
      <c r="BF15" s="119">
        <f>(VLOOKUP($A15,'RevPAR Raw Data'!$B$6:$BE$43,'RevPAR Raw Data'!U$1,FALSE))/100</f>
        <v>0.10337102114785</v>
      </c>
      <c r="BG15" s="119">
        <f>(VLOOKUP($A15,'RevPAR Raw Data'!$B$6:$BE$43,'RevPAR Raw Data'!V$1,FALSE))/100</f>
        <v>0.13092787532834399</v>
      </c>
      <c r="BH15" s="119">
        <f>(VLOOKUP($A15,'RevPAR Raw Data'!$B$6:$BE$43,'RevPAR Raw Data'!W$1,FALSE))/100</f>
        <v>0.13544227795435002</v>
      </c>
      <c r="BI15" s="119">
        <f>(VLOOKUP($A15,'RevPAR Raw Data'!$B$6:$BE$43,'RevPAR Raw Data'!X$1,FALSE))/100</f>
        <v>0.22304051113256398</v>
      </c>
      <c r="BJ15" s="130">
        <f>(VLOOKUP($A15,'RevPAR Raw Data'!$B$6:$BE$43,'RevPAR Raw Data'!Y$1,FALSE))/100</f>
        <v>0.14453024746010701</v>
      </c>
      <c r="BK15" s="119">
        <f>(VLOOKUP($A15,'RevPAR Raw Data'!$B$6:$BE$43,'RevPAR Raw Data'!AA$1,FALSE))/100</f>
        <v>0.11235850198177</v>
      </c>
      <c r="BL15" s="119">
        <f>(VLOOKUP($A15,'RevPAR Raw Data'!$B$6:$BE$43,'RevPAR Raw Data'!AB$1,FALSE))/100</f>
        <v>-2.0569591082836302E-2</v>
      </c>
      <c r="BM15" s="130">
        <f>(VLOOKUP($A15,'RevPAR Raw Data'!$B$6:$BE$43,'RevPAR Raw Data'!AC$1,FALSE))/100</f>
        <v>4.1169081380282607E-2</v>
      </c>
      <c r="BN15" s="131">
        <f>(VLOOKUP($A15,'RevPAR Raw Data'!$B$6:$BE$43,'RevPAR Raw Data'!AE$1,FALSE))/100</f>
        <v>0.120800620713838</v>
      </c>
    </row>
    <row r="16" spans="1:66" x14ac:dyDescent="0.25">
      <c r="A16" s="59" t="s">
        <v>88</v>
      </c>
      <c r="B16" s="118">
        <f>(VLOOKUP($A16,'Occupancy Raw Data'!$B$8:$BE$45,'Occupancy Raw Data'!G$3,FALSE))/100</f>
        <v>0.50391037835552699</v>
      </c>
      <c r="C16" s="115">
        <f>(VLOOKUP($A16,'Occupancy Raw Data'!$B$8:$BE$45,'Occupancy Raw Data'!H$3,FALSE))/100</f>
        <v>0.72458254068907191</v>
      </c>
      <c r="D16" s="115">
        <f>(VLOOKUP($A16,'Occupancy Raw Data'!$B$8:$BE$45,'Occupancy Raw Data'!I$3,FALSE))/100</f>
        <v>0.83724371168885992</v>
      </c>
      <c r="E16" s="115">
        <f>(VLOOKUP($A16,'Occupancy Raw Data'!$B$8:$BE$45,'Occupancy Raw Data'!J$3,FALSE))/100</f>
        <v>0.85045444937645298</v>
      </c>
      <c r="F16" s="115">
        <f>(VLOOKUP($A16,'Occupancy Raw Data'!$B$8:$BE$45,'Occupancy Raw Data'!K$3,FALSE))/100</f>
        <v>0.74941872754174499</v>
      </c>
      <c r="G16" s="116">
        <f>(VLOOKUP($A16,'Occupancy Raw Data'!$B$8:$BE$45,'Occupancy Raw Data'!L$3,FALSE))/100</f>
        <v>0.73312196153033105</v>
      </c>
      <c r="H16" s="119">
        <f>(VLOOKUP($A16,'Occupancy Raw Data'!$B$8:$BE$45,'Occupancy Raw Data'!N$3,FALSE))/100</f>
        <v>0.53054322553371303</v>
      </c>
      <c r="I16" s="119">
        <f>(VLOOKUP($A16,'Occupancy Raw Data'!$B$8:$BE$45,'Occupancy Raw Data'!O$3,FALSE))/100</f>
        <v>0.52726696258718997</v>
      </c>
      <c r="J16" s="116">
        <f>(VLOOKUP($A16,'Occupancy Raw Data'!$B$8:$BE$45,'Occupancy Raw Data'!P$3,FALSE))/100</f>
        <v>0.52890509406045194</v>
      </c>
      <c r="K16" s="117">
        <f>(VLOOKUP($A16,'Occupancy Raw Data'!$B$8:$BE$45,'Occupancy Raw Data'!R$3,FALSE))/100</f>
        <v>0.67477428511036608</v>
      </c>
      <c r="M16" s="129">
        <f>(VLOOKUP($A16,'Occupancy Raw Data'!$B$8:$BE$45,'Occupancy Raw Data'!T$3,FALSE))/100</f>
        <v>6.3335377100320306E-2</v>
      </c>
      <c r="N16" s="119">
        <f>(VLOOKUP($A16,'Occupancy Raw Data'!$B$8:$BE$45,'Occupancy Raw Data'!U$3,FALSE))/100</f>
        <v>7.4098385251020705E-3</v>
      </c>
      <c r="O16" s="119">
        <f>(VLOOKUP($A16,'Occupancy Raw Data'!$B$8:$BE$45,'Occupancy Raw Data'!V$3,FALSE))/100</f>
        <v>-4.2300398023676202E-4</v>
      </c>
      <c r="P16" s="119">
        <f>(VLOOKUP($A16,'Occupancy Raw Data'!$B$8:$BE$45,'Occupancy Raw Data'!W$3,FALSE))/100</f>
        <v>7.1163680748094094E-2</v>
      </c>
      <c r="Q16" s="119">
        <f>(VLOOKUP($A16,'Occupancy Raw Data'!$B$8:$BE$45,'Occupancy Raw Data'!X$3,FALSE))/100</f>
        <v>0.22941203577092101</v>
      </c>
      <c r="R16" s="130">
        <f>(VLOOKUP($A16,'Occupancy Raw Data'!$B$8:$BE$45,'Occupancy Raw Data'!Y$3,FALSE))/100</f>
        <v>6.7360380224121399E-2</v>
      </c>
      <c r="S16" s="119">
        <f>(VLOOKUP($A16,'Occupancy Raw Data'!$B$8:$BE$45,'Occupancy Raw Data'!AA$3,FALSE))/100</f>
        <v>6.9028054443400003E-2</v>
      </c>
      <c r="T16" s="119">
        <f>(VLOOKUP($A16,'Occupancy Raw Data'!$B$8:$BE$45,'Occupancy Raw Data'!AB$3,FALSE))/100</f>
        <v>3.5306199634330203E-2</v>
      </c>
      <c r="U16" s="130">
        <f>(VLOOKUP($A16,'Occupancy Raw Data'!$B$8:$BE$45,'Occupancy Raw Data'!AC$3,FALSE))/100</f>
        <v>5.1949142547486907E-2</v>
      </c>
      <c r="V16" s="131">
        <f>(VLOOKUP($A16,'Occupancy Raw Data'!$B$8:$BE$45,'Occupancy Raw Data'!AE$3,FALSE))/100</f>
        <v>6.3869921661771495E-2</v>
      </c>
      <c r="X16" s="49">
        <f>VLOOKUP($A16,'ADR Raw Data'!$B$6:$BE$43,'ADR Raw Data'!G$1,FALSE)</f>
        <v>157.42253984899301</v>
      </c>
      <c r="Y16" s="50">
        <f>VLOOKUP($A16,'ADR Raw Data'!$B$6:$BE$43,'ADR Raw Data'!H$1,FALSE)</f>
        <v>186.20889148191301</v>
      </c>
      <c r="Z16" s="50">
        <f>VLOOKUP($A16,'ADR Raw Data'!$B$6:$BE$43,'ADR Raw Data'!I$1,FALSE)</f>
        <v>197.963911890936</v>
      </c>
      <c r="AA16" s="50">
        <f>VLOOKUP($A16,'ADR Raw Data'!$B$6:$BE$43,'ADR Raw Data'!J$1,FALSE)</f>
        <v>192.600406362619</v>
      </c>
      <c r="AB16" s="50">
        <f>VLOOKUP($A16,'ADR Raw Data'!$B$6:$BE$43,'ADR Raw Data'!K$1,FALSE)</f>
        <v>173.992584966859</v>
      </c>
      <c r="AC16" s="51">
        <f>VLOOKUP($A16,'ADR Raw Data'!$B$6:$BE$43,'ADR Raw Data'!L$1,FALSE)</f>
        <v>183.921861088686</v>
      </c>
      <c r="AD16" s="50">
        <f>VLOOKUP($A16,'ADR Raw Data'!$B$6:$BE$43,'ADR Raw Data'!N$1,FALSE)</f>
        <v>138.74774501991999</v>
      </c>
      <c r="AE16" s="50">
        <f>VLOOKUP($A16,'ADR Raw Data'!$B$6:$BE$43,'ADR Raw Data'!O$1,FALSE)</f>
        <v>132.88935057125599</v>
      </c>
      <c r="AF16" s="51">
        <f>VLOOKUP($A16,'ADR Raw Data'!$B$6:$BE$43,'ADR Raw Data'!P$1,FALSE)</f>
        <v>135.82762014187199</v>
      </c>
      <c r="AG16" s="52">
        <f>VLOOKUP($A16,'ADR Raw Data'!$B$6:$BE$43,'ADR Raw Data'!R$1,FALSE)</f>
        <v>173.15115297697599</v>
      </c>
      <c r="AI16" s="129">
        <f>(VLOOKUP($A16,'ADR Raw Data'!$B$6:$BE$43,'ADR Raw Data'!T$1,FALSE))/100</f>
        <v>1.00709656509443E-2</v>
      </c>
      <c r="AJ16" s="119">
        <f>(VLOOKUP($A16,'ADR Raw Data'!$B$6:$BE$43,'ADR Raw Data'!U$1,FALSE))/100</f>
        <v>1.2074651479137499E-2</v>
      </c>
      <c r="AK16" s="119">
        <f>(VLOOKUP($A16,'ADR Raw Data'!$B$6:$BE$43,'ADR Raw Data'!V$1,FALSE))/100</f>
        <v>3.1450147828207001E-2</v>
      </c>
      <c r="AL16" s="119">
        <f>(VLOOKUP($A16,'ADR Raw Data'!$B$6:$BE$43,'ADR Raw Data'!W$1,FALSE))/100</f>
        <v>3.5697345873510498E-2</v>
      </c>
      <c r="AM16" s="119">
        <f>(VLOOKUP($A16,'ADR Raw Data'!$B$6:$BE$43,'ADR Raw Data'!X$1,FALSE))/100</f>
        <v>3.7323668525653698E-2</v>
      </c>
      <c r="AN16" s="130">
        <f>(VLOOKUP($A16,'ADR Raw Data'!$B$6:$BE$43,'ADR Raw Data'!Y$1,FALSE))/100</f>
        <v>2.3989897971683896E-2</v>
      </c>
      <c r="AO16" s="119">
        <f>(VLOOKUP($A16,'ADR Raw Data'!$B$6:$BE$43,'ADR Raw Data'!AA$1,FALSE))/100</f>
        <v>7.1232268625104303E-2</v>
      </c>
      <c r="AP16" s="119">
        <f>(VLOOKUP($A16,'ADR Raw Data'!$B$6:$BE$43,'ADR Raw Data'!AB$1,FALSE))/100</f>
        <v>1.16374446445262E-2</v>
      </c>
      <c r="AQ16" s="130">
        <f>(VLOOKUP($A16,'ADR Raw Data'!$B$6:$BE$43,'ADR Raw Data'!AC$1,FALSE))/100</f>
        <v>4.11994686834408E-2</v>
      </c>
      <c r="AR16" s="131">
        <f>(VLOOKUP($A16,'ADR Raw Data'!$B$6:$BE$43,'ADR Raw Data'!AE$1,FALSE))/100</f>
        <v>2.7732380417533401E-2</v>
      </c>
      <c r="AS16" s="40"/>
      <c r="AT16" s="49">
        <f>VLOOKUP($A16,'RevPAR Raw Data'!$B$6:$BE$43,'RevPAR Raw Data'!G$1,FALSE)</f>
        <v>79.326851616994205</v>
      </c>
      <c r="AU16" s="50">
        <f>VLOOKUP($A16,'RevPAR Raw Data'!$B$6:$BE$43,'RevPAR Raw Data'!H$1,FALSE)</f>
        <v>134.92371168886001</v>
      </c>
      <c r="AV16" s="50">
        <f>VLOOKUP($A16,'RevPAR Raw Data'!$B$6:$BE$43,'RevPAR Raw Data'!I$1,FALSE)</f>
        <v>165.74404037201401</v>
      </c>
      <c r="AW16" s="50">
        <f>VLOOKUP($A16,'RevPAR Raw Data'!$B$6:$BE$43,'RevPAR Raw Data'!J$1,FALSE)</f>
        <v>163.797872542802</v>
      </c>
      <c r="AX16" s="50">
        <f>VLOOKUP($A16,'RevPAR Raw Data'!$B$6:$BE$43,'RevPAR Raw Data'!K$1,FALSE)</f>
        <v>130.39330162756201</v>
      </c>
      <c r="AY16" s="51">
        <f>VLOOKUP($A16,'RevPAR Raw Data'!$B$6:$BE$43,'RevPAR Raw Data'!L$1,FALSE)</f>
        <v>134.837155569647</v>
      </c>
      <c r="AZ16" s="50">
        <f>VLOOKUP($A16,'RevPAR Raw Data'!$B$6:$BE$43,'RevPAR Raw Data'!N$1,FALSE)</f>
        <v>73.611676178397801</v>
      </c>
      <c r="BA16" s="50">
        <f>VLOOKUP($A16,'RevPAR Raw Data'!$B$6:$BE$43,'RevPAR Raw Data'!O$1,FALSE)</f>
        <v>70.068164235890904</v>
      </c>
      <c r="BB16" s="51">
        <f>VLOOKUP($A16,'RevPAR Raw Data'!$B$6:$BE$43,'RevPAR Raw Data'!P$1,FALSE)</f>
        <v>71.839920207144303</v>
      </c>
      <c r="BC16" s="52">
        <f>VLOOKUP($A16,'RevPAR Raw Data'!$B$6:$BE$43,'RevPAR Raw Data'!R$1,FALSE)</f>
        <v>116.837945466074</v>
      </c>
      <c r="BE16" s="129">
        <f>(VLOOKUP($A16,'RevPAR Raw Data'!$B$6:$BE$43,'RevPAR Raw Data'!T$1,FALSE))/100</f>
        <v>7.4044191158531503E-2</v>
      </c>
      <c r="BF16" s="119">
        <f>(VLOOKUP($A16,'RevPAR Raw Data'!$B$6:$BE$43,'RevPAR Raw Data'!U$1,FALSE))/100</f>
        <v>1.9573961221946802E-2</v>
      </c>
      <c r="BG16" s="119">
        <f>(VLOOKUP($A16,'RevPAR Raw Data'!$B$6:$BE$43,'RevPAR Raw Data'!V$1,FALSE))/100</f>
        <v>3.1013840310259902E-2</v>
      </c>
      <c r="BH16" s="119">
        <f>(VLOOKUP($A16,'RevPAR Raw Data'!$B$6:$BE$43,'RevPAR Raw Data'!W$1,FALSE))/100</f>
        <v>0.109401381146901</v>
      </c>
      <c r="BI16" s="119">
        <f>(VLOOKUP($A16,'RevPAR Raw Data'!$B$6:$BE$43,'RevPAR Raw Data'!X$1,FALSE))/100</f>
        <v>0.27529820307548397</v>
      </c>
      <c r="BJ16" s="130">
        <f>(VLOOKUP($A16,'RevPAR Raw Data'!$B$6:$BE$43,'RevPAR Raw Data'!Y$1,FALSE))/100</f>
        <v>9.29662468447158E-2</v>
      </c>
      <c r="BK16" s="119">
        <f>(VLOOKUP($A16,'RevPAR Raw Data'!$B$6:$BE$43,'RevPAR Raw Data'!AA$1,FALSE))/100</f>
        <v>0.14517734798528401</v>
      </c>
      <c r="BL16" s="119">
        <f>(VLOOKUP($A16,'RevPAR Raw Data'!$B$6:$BE$43,'RevPAR Raw Data'!AB$1,FALSE))/100</f>
        <v>4.7354518222709502E-2</v>
      </c>
      <c r="BM16" s="130">
        <f>(VLOOKUP($A16,'RevPAR Raw Data'!$B$6:$BE$43,'RevPAR Raw Data'!AC$1,FALSE))/100</f>
        <v>9.5288888302444488E-2</v>
      </c>
      <c r="BN16" s="131">
        <f>(VLOOKUP($A16,'RevPAR Raw Data'!$B$6:$BE$43,'RevPAR Raw Data'!AE$1,FALSE))/100</f>
        <v>9.3373567044067199E-2</v>
      </c>
    </row>
    <row r="17" spans="1:66" x14ac:dyDescent="0.25">
      <c r="A17" s="59" t="s">
        <v>89</v>
      </c>
      <c r="B17" s="118">
        <f>(VLOOKUP($A17,'Occupancy Raw Data'!$B$8:$BE$45,'Occupancy Raw Data'!G$3,FALSE))/100</f>
        <v>0.409191133805268</v>
      </c>
      <c r="C17" s="115">
        <f>(VLOOKUP($A17,'Occupancy Raw Data'!$B$8:$BE$45,'Occupancy Raw Data'!H$3,FALSE))/100</f>
        <v>0.54798653823836607</v>
      </c>
      <c r="D17" s="115">
        <f>(VLOOKUP($A17,'Occupancy Raw Data'!$B$8:$BE$45,'Occupancy Raw Data'!I$3,FALSE))/100</f>
        <v>0.64871765115469404</v>
      </c>
      <c r="E17" s="115">
        <f>(VLOOKUP($A17,'Occupancy Raw Data'!$B$8:$BE$45,'Occupancy Raw Data'!J$3,FALSE))/100</f>
        <v>0.59614715098061899</v>
      </c>
      <c r="F17" s="115">
        <f>(VLOOKUP($A17,'Occupancy Raw Data'!$B$8:$BE$45,'Occupancy Raw Data'!K$3,FALSE))/100</f>
        <v>0.50504816061274194</v>
      </c>
      <c r="G17" s="116">
        <f>(VLOOKUP($A17,'Occupancy Raw Data'!$B$8:$BE$45,'Occupancy Raw Data'!L$3,FALSE))/100</f>
        <v>0.54141812695833802</v>
      </c>
      <c r="H17" s="119">
        <f>(VLOOKUP($A17,'Occupancy Raw Data'!$B$8:$BE$45,'Occupancy Raw Data'!N$3,FALSE))/100</f>
        <v>0.55228037600092794</v>
      </c>
      <c r="I17" s="119">
        <f>(VLOOKUP($A17,'Occupancy Raw Data'!$B$8:$BE$45,'Occupancy Raw Data'!O$3,FALSE))/100</f>
        <v>0.55796680979459201</v>
      </c>
      <c r="J17" s="116">
        <f>(VLOOKUP($A17,'Occupancy Raw Data'!$B$8:$BE$45,'Occupancy Raw Data'!P$3,FALSE))/100</f>
        <v>0.55512359289776003</v>
      </c>
      <c r="K17" s="117">
        <f>(VLOOKUP($A17,'Occupancy Raw Data'!$B$8:$BE$45,'Occupancy Raw Data'!R$3,FALSE))/100</f>
        <v>0.54533397436960096</v>
      </c>
      <c r="M17" s="129">
        <f>(VLOOKUP($A17,'Occupancy Raw Data'!$B$8:$BE$45,'Occupancy Raw Data'!T$3,FALSE))/100</f>
        <v>6.7307919036666095E-2</v>
      </c>
      <c r="N17" s="119">
        <f>(VLOOKUP($A17,'Occupancy Raw Data'!$B$8:$BE$45,'Occupancy Raw Data'!U$3,FALSE))/100</f>
        <v>8.8427870932726499E-2</v>
      </c>
      <c r="O17" s="119">
        <f>(VLOOKUP($A17,'Occupancy Raw Data'!$B$8:$BE$45,'Occupancy Raw Data'!V$3,FALSE))/100</f>
        <v>0.10336449420016</v>
      </c>
      <c r="P17" s="119">
        <f>(VLOOKUP($A17,'Occupancy Raw Data'!$B$8:$BE$45,'Occupancy Raw Data'!W$3,FALSE))/100</f>
        <v>2.8961346987640201E-2</v>
      </c>
      <c r="Q17" s="119">
        <f>(VLOOKUP($A17,'Occupancy Raw Data'!$B$8:$BE$45,'Occupancy Raw Data'!X$3,FALSE))/100</f>
        <v>3.6274082684438096E-2</v>
      </c>
      <c r="R17" s="130">
        <f>(VLOOKUP($A17,'Occupancy Raw Data'!$B$8:$BE$45,'Occupancy Raw Data'!Y$3,FALSE))/100</f>
        <v>6.5140233586615498E-2</v>
      </c>
      <c r="S17" s="119">
        <f>(VLOOKUP($A17,'Occupancy Raw Data'!$B$8:$BE$45,'Occupancy Raw Data'!AA$3,FALSE))/100</f>
        <v>0.27799300710818398</v>
      </c>
      <c r="T17" s="119">
        <f>(VLOOKUP($A17,'Occupancy Raw Data'!$B$8:$BE$45,'Occupancy Raw Data'!AB$3,FALSE))/100</f>
        <v>0.16593555564983301</v>
      </c>
      <c r="U17" s="130">
        <f>(VLOOKUP($A17,'Occupancy Raw Data'!$B$8:$BE$45,'Occupancy Raw Data'!AC$3,FALSE))/100</f>
        <v>0.21910899216948401</v>
      </c>
      <c r="V17" s="131">
        <f>(VLOOKUP($A17,'Occupancy Raw Data'!$B$8:$BE$45,'Occupancy Raw Data'!AE$3,FALSE))/100</f>
        <v>0.10575734092361801</v>
      </c>
      <c r="X17" s="49">
        <f>VLOOKUP($A17,'ADR Raw Data'!$B$6:$BE$43,'ADR Raw Data'!G$1,FALSE)</f>
        <v>124.69610039705</v>
      </c>
      <c r="Y17" s="50">
        <f>VLOOKUP($A17,'ADR Raw Data'!$B$6:$BE$43,'ADR Raw Data'!H$1,FALSE)</f>
        <v>141.302329521389</v>
      </c>
      <c r="Z17" s="50">
        <f>VLOOKUP($A17,'ADR Raw Data'!$B$6:$BE$43,'ADR Raw Data'!I$1,FALSE)</f>
        <v>149.21828980321999</v>
      </c>
      <c r="AA17" s="50">
        <f>VLOOKUP($A17,'ADR Raw Data'!$B$6:$BE$43,'ADR Raw Data'!J$1,FALSE)</f>
        <v>141.505596651742</v>
      </c>
      <c r="AB17" s="50">
        <f>VLOOKUP($A17,'ADR Raw Data'!$B$6:$BE$43,'ADR Raw Data'!K$1,FALSE)</f>
        <v>132.479944852941</v>
      </c>
      <c r="AC17" s="51">
        <f>VLOOKUP($A17,'ADR Raw Data'!$B$6:$BE$43,'ADR Raw Data'!L$1,FALSE)</f>
        <v>139.08797787971</v>
      </c>
      <c r="AD17" s="50">
        <f>VLOOKUP($A17,'ADR Raw Data'!$B$6:$BE$43,'ADR Raw Data'!N$1,FALSE)</f>
        <v>131.25861315402301</v>
      </c>
      <c r="AE17" s="50">
        <f>VLOOKUP($A17,'ADR Raw Data'!$B$6:$BE$43,'ADR Raw Data'!O$1,FALSE)</f>
        <v>131.035960898502</v>
      </c>
      <c r="AF17" s="51">
        <f>VLOOKUP($A17,'ADR Raw Data'!$B$6:$BE$43,'ADR Raw Data'!P$1,FALSE)</f>
        <v>131.146716839134</v>
      </c>
      <c r="AG17" s="52">
        <f>VLOOKUP($A17,'ADR Raw Data'!$B$6:$BE$43,'ADR Raw Data'!R$1,FALSE)</f>
        <v>136.77831519425999</v>
      </c>
      <c r="AI17" s="129">
        <f>(VLOOKUP($A17,'ADR Raw Data'!$B$6:$BE$43,'ADR Raw Data'!T$1,FALSE))/100</f>
        <v>7.2084420139294197E-2</v>
      </c>
      <c r="AJ17" s="119">
        <f>(VLOOKUP($A17,'ADR Raw Data'!$B$6:$BE$43,'ADR Raw Data'!U$1,FALSE))/100</f>
        <v>6.73637196562165E-2</v>
      </c>
      <c r="AK17" s="119">
        <f>(VLOOKUP($A17,'ADR Raw Data'!$B$6:$BE$43,'ADR Raw Data'!V$1,FALSE))/100</f>
        <v>8.0908195057187396E-2</v>
      </c>
      <c r="AL17" s="119">
        <f>(VLOOKUP($A17,'ADR Raw Data'!$B$6:$BE$43,'ADR Raw Data'!W$1,FALSE))/100</f>
        <v>3.36322351550205E-2</v>
      </c>
      <c r="AM17" s="119">
        <f>(VLOOKUP($A17,'ADR Raw Data'!$B$6:$BE$43,'ADR Raw Data'!X$1,FALSE))/100</f>
        <v>2.73533001249869E-2</v>
      </c>
      <c r="AN17" s="130">
        <f>(VLOOKUP($A17,'ADR Raw Data'!$B$6:$BE$43,'ADR Raw Data'!Y$1,FALSE))/100</f>
        <v>5.6563151676422299E-2</v>
      </c>
      <c r="AO17" s="119">
        <f>(VLOOKUP($A17,'ADR Raw Data'!$B$6:$BE$43,'ADR Raw Data'!AA$1,FALSE))/100</f>
        <v>0.115216776547249</v>
      </c>
      <c r="AP17" s="119">
        <f>(VLOOKUP($A17,'ADR Raw Data'!$B$6:$BE$43,'ADR Raw Data'!AB$1,FALSE))/100</f>
        <v>0.12627298557896099</v>
      </c>
      <c r="AQ17" s="130">
        <f>(VLOOKUP($A17,'ADR Raw Data'!$B$6:$BE$43,'ADR Raw Data'!AC$1,FALSE))/100</f>
        <v>0.12103833466702801</v>
      </c>
      <c r="AR17" s="131">
        <f>(VLOOKUP($A17,'ADR Raw Data'!$B$6:$BE$43,'ADR Raw Data'!AE$1,FALSE))/100</f>
        <v>7.0454925881843697E-2</v>
      </c>
      <c r="AS17" s="40"/>
      <c r="AT17" s="49">
        <f>VLOOKUP($A17,'RevPAR Raw Data'!$B$6:$BE$43,'RevPAR Raw Data'!G$1,FALSE)</f>
        <v>51.024538702564598</v>
      </c>
      <c r="AU17" s="50">
        <f>VLOOKUP($A17,'RevPAR Raw Data'!$B$6:$BE$43,'RevPAR Raw Data'!H$1,FALSE)</f>
        <v>77.431774399442901</v>
      </c>
      <c r="AV17" s="50">
        <f>VLOOKUP($A17,'RevPAR Raw Data'!$B$6:$BE$43,'RevPAR Raw Data'!I$1,FALSE)</f>
        <v>96.800538470465298</v>
      </c>
      <c r="AW17" s="50">
        <f>VLOOKUP($A17,'RevPAR Raw Data'!$B$6:$BE$43,'RevPAR Raw Data'!J$1,FALSE)</f>
        <v>84.358158291748794</v>
      </c>
      <c r="AX17" s="50">
        <f>VLOOKUP($A17,'RevPAR Raw Data'!$B$6:$BE$43,'RevPAR Raw Data'!K$1,FALSE)</f>
        <v>66.908752466055404</v>
      </c>
      <c r="AY17" s="51">
        <f>VLOOKUP($A17,'RevPAR Raw Data'!$B$6:$BE$43,'RevPAR Raw Data'!L$1,FALSE)</f>
        <v>75.304752466055405</v>
      </c>
      <c r="AZ17" s="50">
        <f>VLOOKUP($A17,'RevPAR Raw Data'!$B$6:$BE$43,'RevPAR Raw Data'!N$1,FALSE)</f>
        <v>72.491556226064702</v>
      </c>
      <c r="BA17" s="50">
        <f>VLOOKUP($A17,'RevPAR Raw Data'!$B$6:$BE$43,'RevPAR Raw Data'!O$1,FALSE)</f>
        <v>73.113717070906304</v>
      </c>
      <c r="BB17" s="51">
        <f>VLOOKUP($A17,'RevPAR Raw Data'!$B$6:$BE$43,'RevPAR Raw Data'!P$1,FALSE)</f>
        <v>72.802636648485503</v>
      </c>
      <c r="BC17" s="52">
        <f>VLOOKUP($A17,'RevPAR Raw Data'!$B$6:$BE$43,'RevPAR Raw Data'!R$1,FALSE)</f>
        <v>74.589862232464</v>
      </c>
      <c r="BE17" s="129">
        <f>(VLOOKUP($A17,'RevPAR Raw Data'!$B$6:$BE$43,'RevPAR Raw Data'!T$1,FALSE))/100</f>
        <v>0.14424419149050099</v>
      </c>
      <c r="BF17" s="119">
        <f>(VLOOKUP($A17,'RevPAR Raw Data'!$B$6:$BE$43,'RevPAR Raw Data'!U$1,FALSE))/100</f>
        <v>0.16174842089625099</v>
      </c>
      <c r="BG17" s="119">
        <f>(VLOOKUP($A17,'RevPAR Raw Data'!$B$6:$BE$43,'RevPAR Raw Data'!V$1,FALSE))/100</f>
        <v>0.192635723916081</v>
      </c>
      <c r="BH17" s="119">
        <f>(VLOOKUP($A17,'RevPAR Raw Data'!$B$6:$BE$43,'RevPAR Raw Data'!W$1,FALSE))/100</f>
        <v>6.3567616974955304E-2</v>
      </c>
      <c r="BI17" s="119">
        <f>(VLOOKUP($A17,'RevPAR Raw Data'!$B$6:$BE$43,'RevPAR Raw Data'!X$1,FALSE))/100</f>
        <v>6.4619598679851092E-2</v>
      </c>
      <c r="BJ17" s="130">
        <f>(VLOOKUP($A17,'RevPAR Raw Data'!$B$6:$BE$43,'RevPAR Raw Data'!Y$1,FALSE))/100</f>
        <v>0.12538792217563499</v>
      </c>
      <c r="BK17" s="119">
        <f>(VLOOKUP($A17,'RevPAR Raw Data'!$B$6:$BE$43,'RevPAR Raw Data'!AA$1,FALSE))/100</f>
        <v>0.42523924183711498</v>
      </c>
      <c r="BL17" s="119">
        <f>(VLOOKUP($A17,'RevPAR Raw Data'!$B$6:$BE$43,'RevPAR Raw Data'!AB$1,FALSE))/100</f>
        <v>0.313161719254403</v>
      </c>
      <c r="BM17" s="130">
        <f>(VLOOKUP($A17,'RevPAR Raw Data'!$B$6:$BE$43,'RevPAR Raw Data'!AC$1,FALSE))/100</f>
        <v>0.36666791435927898</v>
      </c>
      <c r="BN17" s="131">
        <f>(VLOOKUP($A17,'RevPAR Raw Data'!$B$6:$BE$43,'RevPAR Raw Data'!AE$1,FALSE))/100</f>
        <v>0.18366339242169602</v>
      </c>
    </row>
    <row r="18" spans="1:66" x14ac:dyDescent="0.25">
      <c r="A18" s="59" t="s">
        <v>26</v>
      </c>
      <c r="B18" s="118">
        <f>(VLOOKUP($A18,'Occupancy Raw Data'!$B$8:$BE$45,'Occupancy Raw Data'!G$3,FALSE))/100</f>
        <v>0.42522398345968199</v>
      </c>
      <c r="C18" s="115">
        <f>(VLOOKUP($A18,'Occupancy Raw Data'!$B$8:$BE$45,'Occupancy Raw Data'!H$3,FALSE))/100</f>
        <v>0.69882839421088905</v>
      </c>
      <c r="D18" s="115">
        <f>(VLOOKUP($A18,'Occupancy Raw Data'!$B$8:$BE$45,'Occupancy Raw Data'!I$3,FALSE))/100</f>
        <v>0.80438777854353305</v>
      </c>
      <c r="E18" s="115">
        <f>(VLOOKUP($A18,'Occupancy Raw Data'!$B$8:$BE$45,'Occupancy Raw Data'!J$3,FALSE))/100</f>
        <v>0.78015161957270807</v>
      </c>
      <c r="F18" s="115">
        <f>(VLOOKUP($A18,'Occupancy Raw Data'!$B$8:$BE$45,'Occupancy Raw Data'!K$3,FALSE))/100</f>
        <v>0.57822191592005501</v>
      </c>
      <c r="G18" s="116">
        <f>(VLOOKUP($A18,'Occupancy Raw Data'!$B$8:$BE$45,'Occupancy Raw Data'!L$3,FALSE))/100</f>
        <v>0.65736273834137293</v>
      </c>
      <c r="H18" s="119">
        <f>(VLOOKUP($A18,'Occupancy Raw Data'!$B$8:$BE$45,'Occupancy Raw Data'!N$3,FALSE))/100</f>
        <v>0.48483804272915199</v>
      </c>
      <c r="I18" s="119">
        <f>(VLOOKUP($A18,'Occupancy Raw Data'!$B$8:$BE$45,'Occupancy Raw Data'!O$3,FALSE))/100</f>
        <v>0.51768895014932204</v>
      </c>
      <c r="J18" s="116">
        <f>(VLOOKUP($A18,'Occupancy Raw Data'!$B$8:$BE$45,'Occupancy Raw Data'!P$3,FALSE))/100</f>
        <v>0.50126349643923707</v>
      </c>
      <c r="K18" s="117">
        <f>(VLOOKUP($A18,'Occupancy Raw Data'!$B$8:$BE$45,'Occupancy Raw Data'!R$3,FALSE))/100</f>
        <v>0.61276295494076305</v>
      </c>
      <c r="M18" s="129">
        <f>(VLOOKUP($A18,'Occupancy Raw Data'!$B$8:$BE$45,'Occupancy Raw Data'!T$3,FALSE))/100</f>
        <v>2.5442623807064902E-2</v>
      </c>
      <c r="N18" s="119">
        <f>(VLOOKUP($A18,'Occupancy Raw Data'!$B$8:$BE$45,'Occupancy Raw Data'!U$3,FALSE))/100</f>
        <v>6.0185758439131397E-2</v>
      </c>
      <c r="O18" s="119">
        <f>(VLOOKUP($A18,'Occupancy Raw Data'!$B$8:$BE$45,'Occupancy Raw Data'!V$3,FALSE))/100</f>
        <v>5.1340414269749203E-2</v>
      </c>
      <c r="P18" s="119">
        <f>(VLOOKUP($A18,'Occupancy Raw Data'!$B$8:$BE$45,'Occupancy Raw Data'!W$3,FALSE))/100</f>
        <v>5.3222939853656497E-2</v>
      </c>
      <c r="Q18" s="119">
        <f>(VLOOKUP($A18,'Occupancy Raw Data'!$B$8:$BE$45,'Occupancy Raw Data'!X$3,FALSE))/100</f>
        <v>7.0712597836558991E-2</v>
      </c>
      <c r="R18" s="130">
        <f>(VLOOKUP($A18,'Occupancy Raw Data'!$B$8:$BE$45,'Occupancy Raw Data'!Y$3,FALSE))/100</f>
        <v>5.3567367939074399E-2</v>
      </c>
      <c r="S18" s="119">
        <f>(VLOOKUP($A18,'Occupancy Raw Data'!$B$8:$BE$45,'Occupancy Raw Data'!AA$3,FALSE))/100</f>
        <v>8.1513726757941496E-2</v>
      </c>
      <c r="T18" s="119">
        <f>(VLOOKUP($A18,'Occupancy Raw Data'!$B$8:$BE$45,'Occupancy Raw Data'!AB$3,FALSE))/100</f>
        <v>7.6290622998410801E-2</v>
      </c>
      <c r="U18" s="130">
        <f>(VLOOKUP($A18,'Occupancy Raw Data'!$B$8:$BE$45,'Occupancy Raw Data'!AC$3,FALSE))/100</f>
        <v>7.8810285137784097E-2</v>
      </c>
      <c r="V18" s="131">
        <f>(VLOOKUP($A18,'Occupancy Raw Data'!$B$8:$BE$45,'Occupancy Raw Data'!AE$3,FALSE))/100</f>
        <v>5.9360907005083501E-2</v>
      </c>
      <c r="X18" s="49">
        <f>VLOOKUP($A18,'ADR Raw Data'!$B$6:$BE$43,'ADR Raw Data'!G$1,FALSE)</f>
        <v>141.844611021069</v>
      </c>
      <c r="Y18" s="50">
        <f>VLOOKUP($A18,'ADR Raw Data'!$B$6:$BE$43,'ADR Raw Data'!H$1,FALSE)</f>
        <v>179.22714168310301</v>
      </c>
      <c r="Z18" s="50">
        <f>VLOOKUP($A18,'ADR Raw Data'!$B$6:$BE$43,'ADR Raw Data'!I$1,FALSE)</f>
        <v>197.922503212908</v>
      </c>
      <c r="AA18" s="50">
        <f>VLOOKUP($A18,'ADR Raw Data'!$B$6:$BE$43,'ADR Raw Data'!J$1,FALSE)</f>
        <v>186.435073616018</v>
      </c>
      <c r="AB18" s="50">
        <f>VLOOKUP($A18,'ADR Raw Data'!$B$6:$BE$43,'ADR Raw Data'!K$1,FALSE)</f>
        <v>148.498923321414</v>
      </c>
      <c r="AC18" s="51">
        <f>VLOOKUP($A18,'ADR Raw Data'!$B$6:$BE$43,'ADR Raw Data'!L$1,FALSE)</f>
        <v>175.27131120041901</v>
      </c>
      <c r="AD18" s="50">
        <f>VLOOKUP($A18,'ADR Raw Data'!$B$6:$BE$43,'ADR Raw Data'!N$1,FALSE)</f>
        <v>125.913219616204</v>
      </c>
      <c r="AE18" s="50">
        <f>VLOOKUP($A18,'ADR Raw Data'!$B$6:$BE$43,'ADR Raw Data'!O$1,FALSE)</f>
        <v>126.81761482138801</v>
      </c>
      <c r="AF18" s="51">
        <f>VLOOKUP($A18,'ADR Raw Data'!$B$6:$BE$43,'ADR Raw Data'!P$1,FALSE)</f>
        <v>126.38023487626</v>
      </c>
      <c r="AG18" s="52">
        <f>VLOOKUP($A18,'ADR Raw Data'!$B$6:$BE$43,'ADR Raw Data'!R$1,FALSE)</f>
        <v>163.844234796347</v>
      </c>
      <c r="AI18" s="129">
        <f>(VLOOKUP($A18,'ADR Raw Data'!$B$6:$BE$43,'ADR Raw Data'!T$1,FALSE))/100</f>
        <v>6.1147999257645198E-2</v>
      </c>
      <c r="AJ18" s="119">
        <f>(VLOOKUP($A18,'ADR Raw Data'!$B$6:$BE$43,'ADR Raw Data'!U$1,FALSE))/100</f>
        <v>0.10137692123013499</v>
      </c>
      <c r="AK18" s="119">
        <f>(VLOOKUP($A18,'ADR Raw Data'!$B$6:$BE$43,'ADR Raw Data'!V$1,FALSE))/100</f>
        <v>0.13182493466172501</v>
      </c>
      <c r="AL18" s="119">
        <f>(VLOOKUP($A18,'ADR Raw Data'!$B$6:$BE$43,'ADR Raw Data'!W$1,FALSE))/100</f>
        <v>8.7358724138166505E-2</v>
      </c>
      <c r="AM18" s="119">
        <f>(VLOOKUP($A18,'ADR Raw Data'!$B$6:$BE$43,'ADR Raw Data'!X$1,FALSE))/100</f>
        <v>2.3719933143380199E-2</v>
      </c>
      <c r="AN18" s="130">
        <f>(VLOOKUP($A18,'ADR Raw Data'!$B$6:$BE$43,'ADR Raw Data'!Y$1,FALSE))/100</f>
        <v>8.9603874083898402E-2</v>
      </c>
      <c r="AO18" s="119">
        <f>(VLOOKUP($A18,'ADR Raw Data'!$B$6:$BE$43,'ADR Raw Data'!AA$1,FALSE))/100</f>
        <v>3.6726560407630199E-2</v>
      </c>
      <c r="AP18" s="119">
        <f>(VLOOKUP($A18,'ADR Raw Data'!$B$6:$BE$43,'ADR Raw Data'!AB$1,FALSE))/100</f>
        <v>1.9075454287948802E-2</v>
      </c>
      <c r="AQ18" s="130">
        <f>(VLOOKUP($A18,'ADR Raw Data'!$B$6:$BE$43,'ADR Raw Data'!AC$1,FALSE))/100</f>
        <v>2.7474407641856803E-2</v>
      </c>
      <c r="AR18" s="131">
        <f>(VLOOKUP($A18,'ADR Raw Data'!$B$6:$BE$43,'ADR Raw Data'!AE$1,FALSE))/100</f>
        <v>7.6723903211901895E-2</v>
      </c>
      <c r="AS18" s="40"/>
      <c r="AT18" s="49">
        <f>VLOOKUP($A18,'RevPAR Raw Data'!$B$6:$BE$43,'RevPAR Raw Data'!G$1,FALSE)</f>
        <v>60.315730530668503</v>
      </c>
      <c r="AU18" s="50">
        <f>VLOOKUP($A18,'RevPAR Raw Data'!$B$6:$BE$43,'RevPAR Raw Data'!H$1,FALSE)</f>
        <v>125.24901562141</v>
      </c>
      <c r="AV18" s="50">
        <f>VLOOKUP($A18,'RevPAR Raw Data'!$B$6:$BE$43,'RevPAR Raw Data'!I$1,FALSE)</f>
        <v>159.20644268320601</v>
      </c>
      <c r="AW18" s="50">
        <f>VLOOKUP($A18,'RevPAR Raw Data'!$B$6:$BE$43,'RevPAR Raw Data'!J$1,FALSE)</f>
        <v>145.44762462669399</v>
      </c>
      <c r="AX18" s="50">
        <f>VLOOKUP($A18,'RevPAR Raw Data'!$B$6:$BE$43,'RevPAR Raw Data'!K$1,FALSE)</f>
        <v>85.865331954973499</v>
      </c>
      <c r="AY18" s="51">
        <f>VLOOKUP($A18,'RevPAR Raw Data'!$B$6:$BE$43,'RevPAR Raw Data'!L$1,FALSE)</f>
        <v>115.21682908339</v>
      </c>
      <c r="AZ18" s="50">
        <f>VLOOKUP($A18,'RevPAR Raw Data'!$B$6:$BE$43,'RevPAR Raw Data'!N$1,FALSE)</f>
        <v>61.047518952446502</v>
      </c>
      <c r="BA18" s="50">
        <f>VLOOKUP($A18,'RevPAR Raw Data'!$B$6:$BE$43,'RevPAR Raw Data'!O$1,FALSE)</f>
        <v>65.652077877325894</v>
      </c>
      <c r="BB18" s="51">
        <f>VLOOKUP($A18,'RevPAR Raw Data'!$B$6:$BE$43,'RevPAR Raw Data'!P$1,FALSE)</f>
        <v>63.349798414886202</v>
      </c>
      <c r="BC18" s="52">
        <f>VLOOKUP($A18,'RevPAR Raw Data'!$B$6:$BE$43,'RevPAR Raw Data'!R$1,FALSE)</f>
        <v>100.397677463818</v>
      </c>
      <c r="BE18" s="129">
        <f>(VLOOKUP($A18,'RevPAR Raw Data'!$B$6:$BE$43,'RevPAR Raw Data'!T$1,FALSE))/100</f>
        <v>8.8146388606377107E-2</v>
      </c>
      <c r="BF18" s="119">
        <f>(VLOOKUP($A18,'RevPAR Raw Data'!$B$6:$BE$43,'RevPAR Raw Data'!U$1,FALSE))/100</f>
        <v>0.16766412656172602</v>
      </c>
      <c r="BG18" s="119">
        <f>(VLOOKUP($A18,'RevPAR Raw Data'!$B$6:$BE$43,'RevPAR Raw Data'!V$1,FALSE))/100</f>
        <v>0.18993329568809</v>
      </c>
      <c r="BH18" s="119">
        <f>(VLOOKUP($A18,'RevPAR Raw Data'!$B$6:$BE$43,'RevPAR Raw Data'!W$1,FALSE))/100</f>
        <v>0.14523115211231999</v>
      </c>
      <c r="BI18" s="119">
        <f>(VLOOKUP($A18,'RevPAR Raw Data'!$B$6:$BE$43,'RevPAR Raw Data'!X$1,FALSE))/100</f>
        <v>9.6109829073017197E-2</v>
      </c>
      <c r="BJ18" s="130">
        <f>(VLOOKUP($A18,'RevPAR Raw Data'!$B$6:$BE$43,'RevPAR Raw Data'!Y$1,FALSE))/100</f>
        <v>0.14797108571479101</v>
      </c>
      <c r="BK18" s="119">
        <f>(VLOOKUP($A18,'RevPAR Raw Data'!$B$6:$BE$43,'RevPAR Raw Data'!AA$1,FALSE))/100</f>
        <v>0.12123400597539799</v>
      </c>
      <c r="BL18" s="119">
        <f>(VLOOKUP($A18,'RevPAR Raw Data'!$B$6:$BE$43,'RevPAR Raw Data'!AB$1,FALSE))/100</f>
        <v>9.6821355577965104E-2</v>
      </c>
      <c r="BM18" s="130">
        <f>(VLOOKUP($A18,'RevPAR Raw Data'!$B$6:$BE$43,'RevPAR Raw Data'!AC$1,FALSE))/100</f>
        <v>0.10844995867988701</v>
      </c>
      <c r="BN18" s="131">
        <f>(VLOOKUP($A18,'RevPAR Raw Data'!$B$6:$BE$43,'RevPAR Raw Data'!AE$1,FALSE))/100</f>
        <v>0.140639210700614</v>
      </c>
    </row>
    <row r="19" spans="1:66" x14ac:dyDescent="0.25">
      <c r="A19" s="59" t="s">
        <v>24</v>
      </c>
      <c r="B19" s="118">
        <f>(VLOOKUP($A19,'Occupancy Raw Data'!$B$8:$BE$45,'Occupancy Raw Data'!G$3,FALSE))/100</f>
        <v>0.43571662840275499</v>
      </c>
      <c r="C19" s="115">
        <f>(VLOOKUP($A19,'Occupancy Raw Data'!$B$8:$BE$45,'Occupancy Raw Data'!H$3,FALSE))/100</f>
        <v>0.58445391931780899</v>
      </c>
      <c r="D19" s="115">
        <f>(VLOOKUP($A19,'Occupancy Raw Data'!$B$8:$BE$45,'Occupancy Raw Data'!I$3,FALSE))/100</f>
        <v>0.63758609380124598</v>
      </c>
      <c r="E19" s="115">
        <f>(VLOOKUP($A19,'Occupancy Raw Data'!$B$8:$BE$45,'Occupancy Raw Data'!J$3,FALSE))/100</f>
        <v>0.65283699573630605</v>
      </c>
      <c r="F19" s="115">
        <f>(VLOOKUP($A19,'Occupancy Raw Data'!$B$8:$BE$45,'Occupancy Raw Data'!K$3,FALSE))/100</f>
        <v>0.63201049524434194</v>
      </c>
      <c r="G19" s="116">
        <f>(VLOOKUP($A19,'Occupancy Raw Data'!$B$8:$BE$45,'Occupancy Raw Data'!L$3,FALSE))/100</f>
        <v>0.58852082650049098</v>
      </c>
      <c r="H19" s="119">
        <f>(VLOOKUP($A19,'Occupancy Raw Data'!$B$8:$BE$45,'Occupancy Raw Data'!N$3,FALSE))/100</f>
        <v>0.51508691374221005</v>
      </c>
      <c r="I19" s="119">
        <f>(VLOOKUP($A19,'Occupancy Raw Data'!$B$8:$BE$45,'Occupancy Raw Data'!O$3,FALSE))/100</f>
        <v>0.49590029517874695</v>
      </c>
      <c r="J19" s="116">
        <f>(VLOOKUP($A19,'Occupancy Raw Data'!$B$8:$BE$45,'Occupancy Raw Data'!P$3,FALSE))/100</f>
        <v>0.50549360446047797</v>
      </c>
      <c r="K19" s="117">
        <f>(VLOOKUP($A19,'Occupancy Raw Data'!$B$8:$BE$45,'Occupancy Raw Data'!R$3,FALSE))/100</f>
        <v>0.56479876306048804</v>
      </c>
      <c r="M19" s="129">
        <f>(VLOOKUP($A19,'Occupancy Raw Data'!$B$8:$BE$45,'Occupancy Raw Data'!T$3,FALSE))/100</f>
        <v>0.115953192023988</v>
      </c>
      <c r="N19" s="119">
        <f>(VLOOKUP($A19,'Occupancy Raw Data'!$B$8:$BE$45,'Occupancy Raw Data'!U$3,FALSE))/100</f>
        <v>1.9873758124252201E-2</v>
      </c>
      <c r="O19" s="119">
        <f>(VLOOKUP($A19,'Occupancy Raw Data'!$B$8:$BE$45,'Occupancy Raw Data'!V$3,FALSE))/100</f>
        <v>2.8587280680944002E-2</v>
      </c>
      <c r="P19" s="119">
        <f>(VLOOKUP($A19,'Occupancy Raw Data'!$B$8:$BE$45,'Occupancy Raw Data'!W$3,FALSE))/100</f>
        <v>1.9546864539885501E-2</v>
      </c>
      <c r="Q19" s="119">
        <f>(VLOOKUP($A19,'Occupancy Raw Data'!$B$8:$BE$45,'Occupancy Raw Data'!X$3,FALSE))/100</f>
        <v>0.19499261647220797</v>
      </c>
      <c r="R19" s="130">
        <f>(VLOOKUP($A19,'Occupancy Raw Data'!$B$8:$BE$45,'Occupancy Raw Data'!Y$3,FALSE))/100</f>
        <v>6.9035958249957299E-2</v>
      </c>
      <c r="S19" s="119">
        <f>(VLOOKUP($A19,'Occupancy Raw Data'!$B$8:$BE$45,'Occupancy Raw Data'!AA$3,FALSE))/100</f>
        <v>0.14046961227487201</v>
      </c>
      <c r="T19" s="119">
        <f>(VLOOKUP($A19,'Occupancy Raw Data'!$B$8:$BE$45,'Occupancy Raw Data'!AB$3,FALSE))/100</f>
        <v>4.4261441708243802E-2</v>
      </c>
      <c r="U19" s="130">
        <f>(VLOOKUP($A19,'Occupancy Raw Data'!$B$8:$BE$45,'Occupancy Raw Data'!AC$3,FALSE))/100</f>
        <v>9.1159101680673302E-2</v>
      </c>
      <c r="V19" s="131">
        <f>(VLOOKUP($A19,'Occupancy Raw Data'!$B$8:$BE$45,'Occupancy Raw Data'!AE$3,FALSE))/100</f>
        <v>7.46073338717477E-2</v>
      </c>
      <c r="X19" s="49">
        <f>VLOOKUP($A19,'ADR Raw Data'!$B$6:$BE$43,'ADR Raw Data'!G$1,FALSE)</f>
        <v>118.658136996612</v>
      </c>
      <c r="Y19" s="50">
        <f>VLOOKUP($A19,'ADR Raw Data'!$B$6:$BE$43,'ADR Raw Data'!H$1,FALSE)</f>
        <v>129.15580246913501</v>
      </c>
      <c r="Z19" s="50">
        <f>VLOOKUP($A19,'ADR Raw Data'!$B$6:$BE$43,'ADR Raw Data'!I$1,FALSE)</f>
        <v>136.35784722222201</v>
      </c>
      <c r="AA19" s="50">
        <f>VLOOKUP($A19,'ADR Raw Data'!$B$6:$BE$43,'ADR Raw Data'!J$1,FALSE)</f>
        <v>136.23271288620899</v>
      </c>
      <c r="AB19" s="50">
        <f>VLOOKUP($A19,'ADR Raw Data'!$B$6:$BE$43,'ADR Raw Data'!K$1,FALSE)</f>
        <v>134.699071094966</v>
      </c>
      <c r="AC19" s="51">
        <f>VLOOKUP($A19,'ADR Raw Data'!$B$6:$BE$43,'ADR Raw Data'!L$1,FALSE)</f>
        <v>131.92253176549201</v>
      </c>
      <c r="AD19" s="50">
        <f>VLOOKUP($A19,'ADR Raw Data'!$B$6:$BE$43,'ADR Raw Data'!N$1,FALSE)</f>
        <v>129.561852913085</v>
      </c>
      <c r="AE19" s="50">
        <f>VLOOKUP($A19,'ADR Raw Data'!$B$6:$BE$43,'ADR Raw Data'!O$1,FALSE)</f>
        <v>135.105909391534</v>
      </c>
      <c r="AF19" s="51">
        <f>VLOOKUP($A19,'ADR Raw Data'!$B$6:$BE$43,'ADR Raw Data'!P$1,FALSE)</f>
        <v>132.28127331711201</v>
      </c>
      <c r="AG19" s="52">
        <f>VLOOKUP($A19,'ADR Raw Data'!$B$6:$BE$43,'ADR Raw Data'!R$1,FALSE)</f>
        <v>132.01426687129199</v>
      </c>
      <c r="AI19" s="129">
        <f>(VLOOKUP($A19,'ADR Raw Data'!$B$6:$BE$43,'ADR Raw Data'!T$1,FALSE))/100</f>
        <v>7.4225202583900099E-2</v>
      </c>
      <c r="AJ19" s="119">
        <f>(VLOOKUP($A19,'ADR Raw Data'!$B$6:$BE$43,'ADR Raw Data'!U$1,FALSE))/100</f>
        <v>2.36917915398006E-2</v>
      </c>
      <c r="AK19" s="119">
        <f>(VLOOKUP($A19,'ADR Raw Data'!$B$6:$BE$43,'ADR Raw Data'!V$1,FALSE))/100</f>
        <v>3.6437881457288795E-2</v>
      </c>
      <c r="AL19" s="119">
        <f>(VLOOKUP($A19,'ADR Raw Data'!$B$6:$BE$43,'ADR Raw Data'!W$1,FALSE))/100</f>
        <v>3.87100661937545E-2</v>
      </c>
      <c r="AM19" s="119">
        <f>(VLOOKUP($A19,'ADR Raw Data'!$B$6:$BE$43,'ADR Raw Data'!X$1,FALSE))/100</f>
        <v>7.66008967505524E-2</v>
      </c>
      <c r="AN19" s="130">
        <f>(VLOOKUP($A19,'ADR Raw Data'!$B$6:$BE$43,'ADR Raw Data'!Y$1,FALSE))/100</f>
        <v>4.6069411742560601E-2</v>
      </c>
      <c r="AO19" s="119">
        <f>(VLOOKUP($A19,'ADR Raw Data'!$B$6:$BE$43,'ADR Raw Data'!AA$1,FALSE))/100</f>
        <v>-2.2907954883093402E-2</v>
      </c>
      <c r="AP19" s="119">
        <f>(VLOOKUP($A19,'ADR Raw Data'!$B$6:$BE$43,'ADR Raw Data'!AB$1,FALSE))/100</f>
        <v>8.7746571446992005E-3</v>
      </c>
      <c r="AQ19" s="130">
        <f>(VLOOKUP($A19,'ADR Raw Data'!$B$6:$BE$43,'ADR Raw Data'!AC$1,FALSE))/100</f>
        <v>-7.5066126821376096E-3</v>
      </c>
      <c r="AR19" s="131">
        <f>(VLOOKUP($A19,'ADR Raw Data'!$B$6:$BE$43,'ADR Raw Data'!AE$1,FALSE))/100</f>
        <v>3.2022242003199301E-2</v>
      </c>
      <c r="AS19" s="40"/>
      <c r="AT19" s="49">
        <f>VLOOKUP($A19,'RevPAR Raw Data'!$B$6:$BE$43,'RevPAR Raw Data'!G$1,FALSE)</f>
        <v>51.701323384716297</v>
      </c>
      <c r="AU19" s="50">
        <f>VLOOKUP($A19,'RevPAR Raw Data'!$B$6:$BE$43,'RevPAR Raw Data'!H$1,FALSE)</f>
        <v>75.485614955723094</v>
      </c>
      <c r="AV19" s="50">
        <f>VLOOKUP($A19,'RevPAR Raw Data'!$B$6:$BE$43,'RevPAR Raw Data'!I$1,FALSE)</f>
        <v>86.939867169563698</v>
      </c>
      <c r="AW19" s="50">
        <f>VLOOKUP($A19,'RevPAR Raw Data'!$B$6:$BE$43,'RevPAR Raw Data'!J$1,FALSE)</f>
        <v>88.9377550016398</v>
      </c>
      <c r="AX19" s="50">
        <f>VLOOKUP($A19,'RevPAR Raw Data'!$B$6:$BE$43,'RevPAR Raw Data'!K$1,FALSE)</f>
        <v>85.131226631682495</v>
      </c>
      <c r="AY19" s="51">
        <f>VLOOKUP($A19,'RevPAR Raw Data'!$B$6:$BE$43,'RevPAR Raw Data'!L$1,FALSE)</f>
        <v>77.639157428665101</v>
      </c>
      <c r="AZ19" s="50">
        <f>VLOOKUP($A19,'RevPAR Raw Data'!$B$6:$BE$43,'RevPAR Raw Data'!N$1,FALSE)</f>
        <v>66.735614955723094</v>
      </c>
      <c r="BA19" s="50">
        <f>VLOOKUP($A19,'RevPAR Raw Data'!$B$6:$BE$43,'RevPAR Raw Data'!O$1,FALSE)</f>
        <v>66.999060347654904</v>
      </c>
      <c r="BB19" s="51">
        <f>VLOOKUP($A19,'RevPAR Raw Data'!$B$6:$BE$43,'RevPAR Raw Data'!P$1,FALSE)</f>
        <v>66.867337651688999</v>
      </c>
      <c r="BC19" s="52">
        <f>VLOOKUP($A19,'RevPAR Raw Data'!$B$6:$BE$43,'RevPAR Raw Data'!R$1,FALSE)</f>
        <v>74.561494635243406</v>
      </c>
      <c r="BE19" s="129">
        <f>(VLOOKUP($A19,'RevPAR Raw Data'!$B$6:$BE$43,'RevPAR Raw Data'!T$1,FALSE))/100</f>
        <v>0.198785043776118</v>
      </c>
      <c r="BF19" s="119">
        <f>(VLOOKUP($A19,'RevPAR Raw Data'!$B$6:$BE$43,'RevPAR Raw Data'!U$1,FALSE))/100</f>
        <v>4.4036394598645098E-2</v>
      </c>
      <c r="BG19" s="119">
        <f>(VLOOKUP($A19,'RevPAR Raw Data'!$B$6:$BE$43,'RevPAR Raw Data'!V$1,FALSE))/100</f>
        <v>6.6066822082871401E-2</v>
      </c>
      <c r="BH19" s="119">
        <f>(VLOOKUP($A19,'RevPAR Raw Data'!$B$6:$BE$43,'RevPAR Raw Data'!W$1,FALSE))/100</f>
        <v>5.9013591153859304E-2</v>
      </c>
      <c r="BI19" s="119">
        <f>(VLOOKUP($A19,'RevPAR Raw Data'!$B$6:$BE$43,'RevPAR Raw Data'!X$1,FALSE))/100</f>
        <v>0.28653012250426801</v>
      </c>
      <c r="BJ19" s="130">
        <f>(VLOOKUP($A19,'RevPAR Raw Data'!$B$6:$BE$43,'RevPAR Raw Data'!Y$1,FALSE))/100</f>
        <v>0.11828581597817699</v>
      </c>
      <c r="BK19" s="119">
        <f>(VLOOKUP($A19,'RevPAR Raw Data'!$B$6:$BE$43,'RevPAR Raw Data'!AA$1,FALSE))/100</f>
        <v>0.11434378585134</v>
      </c>
      <c r="BL19" s="119">
        <f>(VLOOKUP($A19,'RevPAR Raw Data'!$B$6:$BE$43,'RevPAR Raw Data'!AB$1,FALSE))/100</f>
        <v>5.3424477828662997E-2</v>
      </c>
      <c r="BM19" s="130">
        <f>(VLOOKUP($A19,'RevPAR Raw Data'!$B$6:$BE$43,'RevPAR Raw Data'!AC$1,FALSE))/100</f>
        <v>8.2968192929767301E-2</v>
      </c>
      <c r="BN19" s="131">
        <f>(VLOOKUP($A19,'RevPAR Raw Data'!$B$6:$BE$43,'RevPAR Raw Data'!AE$1,FALSE))/100</f>
        <v>0.10901866997540101</v>
      </c>
    </row>
    <row r="20" spans="1:66" x14ac:dyDescent="0.25">
      <c r="A20" s="59" t="s">
        <v>27</v>
      </c>
      <c r="B20" s="118">
        <f>(VLOOKUP($A20,'Occupancy Raw Data'!$B$8:$BE$45,'Occupancy Raw Data'!G$3,FALSE))/100</f>
        <v>0.417080985526461</v>
      </c>
      <c r="C20" s="115">
        <f>(VLOOKUP($A20,'Occupancy Raw Data'!$B$8:$BE$45,'Occupancy Raw Data'!H$3,FALSE))/100</f>
        <v>0.519942547784775</v>
      </c>
      <c r="D20" s="115">
        <f>(VLOOKUP($A20,'Occupancy Raw Data'!$B$8:$BE$45,'Occupancy Raw Data'!I$3,FALSE))/100</f>
        <v>0.57142857142857106</v>
      </c>
      <c r="E20" s="115">
        <f>(VLOOKUP($A20,'Occupancy Raw Data'!$B$8:$BE$45,'Occupancy Raw Data'!J$3,FALSE))/100</f>
        <v>0.57396972710197702</v>
      </c>
      <c r="F20" s="115">
        <f>(VLOOKUP($A20,'Occupancy Raw Data'!$B$8:$BE$45,'Occupancy Raw Data'!K$3,FALSE))/100</f>
        <v>0.48591315876698699</v>
      </c>
      <c r="G20" s="116">
        <f>(VLOOKUP($A20,'Occupancy Raw Data'!$B$8:$BE$45,'Occupancy Raw Data'!L$3,FALSE))/100</f>
        <v>0.51366699812175398</v>
      </c>
      <c r="H20" s="119">
        <f>(VLOOKUP($A20,'Occupancy Raw Data'!$B$8:$BE$45,'Occupancy Raw Data'!N$3,FALSE))/100</f>
        <v>0.47320738039995497</v>
      </c>
      <c r="I20" s="119">
        <f>(VLOOKUP($A20,'Occupancy Raw Data'!$B$8:$BE$45,'Occupancy Raw Data'!O$3,FALSE))/100</f>
        <v>0.49817699701690399</v>
      </c>
      <c r="J20" s="116">
        <f>(VLOOKUP($A20,'Occupancy Raw Data'!$B$8:$BE$45,'Occupancy Raw Data'!P$3,FALSE))/100</f>
        <v>0.48569218870843001</v>
      </c>
      <c r="K20" s="117">
        <f>(VLOOKUP($A20,'Occupancy Raw Data'!$B$8:$BE$45,'Occupancy Raw Data'!R$3,FALSE))/100</f>
        <v>0.50567419543223302</v>
      </c>
      <c r="M20" s="129">
        <f>(VLOOKUP($A20,'Occupancy Raw Data'!$B$8:$BE$45,'Occupancy Raw Data'!T$3,FALSE))/100</f>
        <v>-5.7870650395706297E-2</v>
      </c>
      <c r="N20" s="119">
        <f>(VLOOKUP($A20,'Occupancy Raw Data'!$B$8:$BE$45,'Occupancy Raw Data'!U$3,FALSE))/100</f>
        <v>3.2961073514916699E-3</v>
      </c>
      <c r="O20" s="119">
        <f>(VLOOKUP($A20,'Occupancy Raw Data'!$B$8:$BE$45,'Occupancy Raw Data'!V$3,FALSE))/100</f>
        <v>3.0590524843398401E-2</v>
      </c>
      <c r="P20" s="119">
        <f>(VLOOKUP($A20,'Occupancy Raw Data'!$B$8:$BE$45,'Occupancy Raw Data'!W$3,FALSE))/100</f>
        <v>3.0785395874323197E-2</v>
      </c>
      <c r="Q20" s="119">
        <f>(VLOOKUP($A20,'Occupancy Raw Data'!$B$8:$BE$45,'Occupancy Raw Data'!X$3,FALSE))/100</f>
        <v>-6.61959187496753E-2</v>
      </c>
      <c r="R20" s="130">
        <f>(VLOOKUP($A20,'Occupancy Raw Data'!$B$8:$BE$45,'Occupancy Raw Data'!Y$3,FALSE))/100</f>
        <v>-9.3548333669536306E-3</v>
      </c>
      <c r="S20" s="119">
        <f>(VLOOKUP($A20,'Occupancy Raw Data'!$B$8:$BE$45,'Occupancy Raw Data'!AA$3,FALSE))/100</f>
        <v>-5.2578890801317203E-2</v>
      </c>
      <c r="T20" s="119">
        <f>(VLOOKUP($A20,'Occupancy Raw Data'!$B$8:$BE$45,'Occupancy Raw Data'!AB$3,FALSE))/100</f>
        <v>-6.7376558611526804E-2</v>
      </c>
      <c r="U20" s="130">
        <f>(VLOOKUP($A20,'Occupancy Raw Data'!$B$8:$BE$45,'Occupancy Raw Data'!AC$3,FALSE))/100</f>
        <v>-6.0226098441076098E-2</v>
      </c>
      <c r="V20" s="131">
        <f>(VLOOKUP($A20,'Occupancy Raw Data'!$B$8:$BE$45,'Occupancy Raw Data'!AE$3,FALSE))/100</f>
        <v>-2.38554204953235E-2</v>
      </c>
      <c r="X20" s="49">
        <f>VLOOKUP($A20,'ADR Raw Data'!$B$6:$BE$43,'ADR Raw Data'!G$1,FALSE)</f>
        <v>88.771464900662195</v>
      </c>
      <c r="Y20" s="50">
        <f>VLOOKUP($A20,'ADR Raw Data'!$B$6:$BE$43,'ADR Raw Data'!H$1,FALSE)</f>
        <v>94.025958351041197</v>
      </c>
      <c r="Z20" s="50">
        <f>VLOOKUP($A20,'ADR Raw Data'!$B$6:$BE$43,'ADR Raw Data'!I$1,FALSE)</f>
        <v>96.258650425367307</v>
      </c>
      <c r="AA20" s="50">
        <f>VLOOKUP($A20,'ADR Raw Data'!$B$6:$BE$43,'ADR Raw Data'!J$1,FALSE)</f>
        <v>94.927014436958601</v>
      </c>
      <c r="AB20" s="50">
        <f>VLOOKUP($A20,'ADR Raw Data'!$B$6:$BE$43,'ADR Raw Data'!K$1,FALSE)</f>
        <v>90.669340609367794</v>
      </c>
      <c r="AC20" s="51">
        <f>VLOOKUP($A20,'ADR Raw Data'!$B$6:$BE$43,'ADR Raw Data'!L$1,FALSE)</f>
        <v>93.235730018067599</v>
      </c>
      <c r="AD20" s="50">
        <f>VLOOKUP($A20,'ADR Raw Data'!$B$6:$BE$43,'ADR Raw Data'!N$1,FALSE)</f>
        <v>92.5643824422134</v>
      </c>
      <c r="AE20" s="50">
        <f>VLOOKUP($A20,'ADR Raw Data'!$B$6:$BE$43,'ADR Raw Data'!O$1,FALSE)</f>
        <v>94.110385894876899</v>
      </c>
      <c r="AF20" s="51">
        <f>VLOOKUP($A20,'ADR Raw Data'!$B$6:$BE$43,'ADR Raw Data'!P$1,FALSE)</f>
        <v>93.357254322111004</v>
      </c>
      <c r="AG20" s="52">
        <f>VLOOKUP($A20,'ADR Raw Data'!$B$6:$BE$43,'ADR Raw Data'!R$1,FALSE)</f>
        <v>93.269079218428104</v>
      </c>
      <c r="AI20" s="129">
        <f>(VLOOKUP($A20,'ADR Raw Data'!$B$6:$BE$43,'ADR Raw Data'!T$1,FALSE))/100</f>
        <v>-5.16023013193461E-3</v>
      </c>
      <c r="AJ20" s="119">
        <f>(VLOOKUP($A20,'ADR Raw Data'!$B$6:$BE$43,'ADR Raw Data'!U$1,FALSE))/100</f>
        <v>1.26760948736514E-2</v>
      </c>
      <c r="AK20" s="119">
        <f>(VLOOKUP($A20,'ADR Raw Data'!$B$6:$BE$43,'ADR Raw Data'!V$1,FALSE))/100</f>
        <v>1.5975041134831999E-2</v>
      </c>
      <c r="AL20" s="119">
        <f>(VLOOKUP($A20,'ADR Raw Data'!$B$6:$BE$43,'ADR Raw Data'!W$1,FALSE))/100</f>
        <v>1.4167973981439298E-2</v>
      </c>
      <c r="AM20" s="119">
        <f>(VLOOKUP($A20,'ADR Raw Data'!$B$6:$BE$43,'ADR Raw Data'!X$1,FALSE))/100</f>
        <v>-1.2655483610233101E-2</v>
      </c>
      <c r="AN20" s="130">
        <f>(VLOOKUP($A20,'ADR Raw Data'!$B$6:$BE$43,'ADR Raw Data'!Y$1,FALSE))/100</f>
        <v>6.9290828222391201E-3</v>
      </c>
      <c r="AO20" s="119">
        <f>(VLOOKUP($A20,'ADR Raw Data'!$B$6:$BE$43,'ADR Raw Data'!AA$1,FALSE))/100</f>
        <v>-7.9622940031792797E-3</v>
      </c>
      <c r="AP20" s="119">
        <f>(VLOOKUP($A20,'ADR Raw Data'!$B$6:$BE$43,'ADR Raw Data'!AB$1,FALSE))/100</f>
        <v>9.4582085973024706E-3</v>
      </c>
      <c r="AQ20" s="130">
        <f>(VLOOKUP($A20,'ADR Raw Data'!$B$6:$BE$43,'ADR Raw Data'!AC$1,FALSE))/100</f>
        <v>9.7150453892669601E-4</v>
      </c>
      <c r="AR20" s="131">
        <f>(VLOOKUP($A20,'ADR Raw Data'!$B$6:$BE$43,'ADR Raw Data'!AE$1,FALSE))/100</f>
        <v>5.2081963588559797E-3</v>
      </c>
      <c r="AS20" s="40"/>
      <c r="AT20" s="49">
        <f>VLOOKUP($A20,'RevPAR Raw Data'!$B$6:$BE$43,'RevPAR Raw Data'!G$1,FALSE)</f>
        <v>37.024890067395802</v>
      </c>
      <c r="AU20" s="50">
        <f>VLOOKUP($A20,'RevPAR Raw Data'!$B$6:$BE$43,'RevPAR Raw Data'!H$1,FALSE)</f>
        <v>48.888096342945502</v>
      </c>
      <c r="AV20" s="50">
        <f>VLOOKUP($A20,'RevPAR Raw Data'!$B$6:$BE$43,'RevPAR Raw Data'!I$1,FALSE)</f>
        <v>55.0049431002099</v>
      </c>
      <c r="AW20" s="50">
        <f>VLOOKUP($A20,'RevPAR Raw Data'!$B$6:$BE$43,'RevPAR Raw Data'!J$1,FALSE)</f>
        <v>54.485232570986597</v>
      </c>
      <c r="AX20" s="50">
        <f>VLOOKUP($A20,'RevPAR Raw Data'!$B$6:$BE$43,'RevPAR Raw Data'!K$1,FALSE)</f>
        <v>44.057425698817802</v>
      </c>
      <c r="AY20" s="51">
        <f>VLOOKUP($A20,'RevPAR Raw Data'!$B$6:$BE$43,'RevPAR Raw Data'!L$1,FALSE)</f>
        <v>47.892117556071099</v>
      </c>
      <c r="AZ20" s="50">
        <f>VLOOKUP($A20,'RevPAR Raw Data'!$B$6:$BE$43,'RevPAR Raw Data'!N$1,FALSE)</f>
        <v>43.802148933819403</v>
      </c>
      <c r="BA20" s="50">
        <f>VLOOKUP($A20,'RevPAR Raw Data'!$B$6:$BE$43,'RevPAR Raw Data'!O$1,FALSE)</f>
        <v>46.883629433211702</v>
      </c>
      <c r="BB20" s="51">
        <f>VLOOKUP($A20,'RevPAR Raw Data'!$B$6:$BE$43,'RevPAR Raw Data'!P$1,FALSE)</f>
        <v>45.342889183515602</v>
      </c>
      <c r="BC20" s="52">
        <f>VLOOKUP($A20,'RevPAR Raw Data'!$B$6:$BE$43,'RevPAR Raw Data'!R$1,FALSE)</f>
        <v>47.163766592483803</v>
      </c>
      <c r="BE20" s="129">
        <f>(VLOOKUP($A20,'RevPAR Raw Data'!$B$6:$BE$43,'RevPAR Raw Data'!T$1,FALSE))/100</f>
        <v>-6.2732254653714306E-2</v>
      </c>
      <c r="BF20" s="119">
        <f>(VLOOKUP($A20,'RevPAR Raw Data'!$B$6:$BE$43,'RevPAR Raw Data'!U$1,FALSE))/100</f>
        <v>1.6013983994644401E-2</v>
      </c>
      <c r="BG20" s="119">
        <f>(VLOOKUP($A20,'RevPAR Raw Data'!$B$6:$BE$43,'RevPAR Raw Data'!V$1,FALSE))/100</f>
        <v>4.7054250870939798E-2</v>
      </c>
      <c r="BH20" s="119">
        <f>(VLOOKUP($A20,'RevPAR Raw Data'!$B$6:$BE$43,'RevPAR Raw Data'!W$1,FALSE))/100</f>
        <v>4.5389536543518204E-2</v>
      </c>
      <c r="BI20" s="119">
        <f>(VLOOKUP($A20,'RevPAR Raw Data'!$B$6:$BE$43,'RevPAR Raw Data'!X$1,FALSE))/100</f>
        <v>-7.8013660995107606E-2</v>
      </c>
      <c r="BJ20" s="130">
        <f>(VLOOKUP($A20,'RevPAR Raw Data'!$B$6:$BE$43,'RevPAR Raw Data'!Y$1,FALSE))/100</f>
        <v>-2.4905709599023699E-3</v>
      </c>
      <c r="BK20" s="119">
        <f>(VLOOKUP($A20,'RevPAR Raw Data'!$B$6:$BE$43,'RevPAR Raw Data'!AA$1,FALSE))/100</f>
        <v>-6.0122536217575302E-2</v>
      </c>
      <c r="BL20" s="119">
        <f>(VLOOKUP($A20,'RevPAR Raw Data'!$B$6:$BE$43,'RevPAR Raw Data'!AB$1,FALSE))/100</f>
        <v>-5.8555611560140504E-2</v>
      </c>
      <c r="BM20" s="130">
        <f>(VLOOKUP($A20,'RevPAR Raw Data'!$B$6:$BE$43,'RevPAR Raw Data'!AC$1,FALSE))/100</f>
        <v>-5.9313103830146804E-2</v>
      </c>
      <c r="BN20" s="131">
        <f>(VLOOKUP($A20,'RevPAR Raw Data'!$B$6:$BE$43,'RevPAR Raw Data'!AE$1,FALSE))/100</f>
        <v>-1.8771467850630198E-2</v>
      </c>
    </row>
    <row r="21" spans="1:66" x14ac:dyDescent="0.25">
      <c r="A21" s="59" t="s">
        <v>90</v>
      </c>
      <c r="B21" s="118">
        <f>(VLOOKUP($A21,'Occupancy Raw Data'!$B$8:$BE$45,'Occupancy Raw Data'!G$3,FALSE))/100</f>
        <v>0.46785681250578098</v>
      </c>
      <c r="C21" s="115">
        <f>(VLOOKUP($A21,'Occupancy Raw Data'!$B$8:$BE$45,'Occupancy Raw Data'!H$3,FALSE))/100</f>
        <v>0.67912311534548098</v>
      </c>
      <c r="D21" s="115">
        <f>(VLOOKUP($A21,'Occupancy Raw Data'!$B$8:$BE$45,'Occupancy Raw Data'!I$3,FALSE))/100</f>
        <v>0.7565442604754411</v>
      </c>
      <c r="E21" s="115">
        <f>(VLOOKUP($A21,'Occupancy Raw Data'!$B$8:$BE$45,'Occupancy Raw Data'!J$3,FALSE))/100</f>
        <v>0.78022384608269302</v>
      </c>
      <c r="F21" s="115">
        <f>(VLOOKUP($A21,'Occupancy Raw Data'!$B$8:$BE$45,'Occupancy Raw Data'!K$3,FALSE))/100</f>
        <v>0.60345943945980896</v>
      </c>
      <c r="G21" s="116">
        <f>(VLOOKUP($A21,'Occupancy Raw Data'!$B$8:$BE$45,'Occupancy Raw Data'!L$3,FALSE))/100</f>
        <v>0.65744149477384095</v>
      </c>
      <c r="H21" s="119">
        <f>(VLOOKUP($A21,'Occupancy Raw Data'!$B$8:$BE$45,'Occupancy Raw Data'!N$3,FALSE))/100</f>
        <v>0.48182406807880801</v>
      </c>
      <c r="I21" s="119">
        <f>(VLOOKUP($A21,'Occupancy Raw Data'!$B$8:$BE$45,'Occupancy Raw Data'!O$3,FALSE))/100</f>
        <v>0.494126352788826</v>
      </c>
      <c r="J21" s="116">
        <f>(VLOOKUP($A21,'Occupancy Raw Data'!$B$8:$BE$45,'Occupancy Raw Data'!P$3,FALSE))/100</f>
        <v>0.48797521043381697</v>
      </c>
      <c r="K21" s="117">
        <f>(VLOOKUP($A21,'Occupancy Raw Data'!$B$8:$BE$45,'Occupancy Raw Data'!R$3,FALSE))/100</f>
        <v>0.60902255639097702</v>
      </c>
      <c r="M21" s="129">
        <f>(VLOOKUP($A21,'Occupancy Raw Data'!$B$8:$BE$45,'Occupancy Raw Data'!T$3,FALSE))/100</f>
        <v>4.9839616312461602E-2</v>
      </c>
      <c r="N21" s="119">
        <f>(VLOOKUP($A21,'Occupancy Raw Data'!$B$8:$BE$45,'Occupancy Raw Data'!U$3,FALSE))/100</f>
        <v>1.6948278689213801E-2</v>
      </c>
      <c r="O21" s="119">
        <f>(VLOOKUP($A21,'Occupancy Raw Data'!$B$8:$BE$45,'Occupancy Raw Data'!V$3,FALSE))/100</f>
        <v>-9.7480017466965198E-3</v>
      </c>
      <c r="P21" s="119">
        <f>(VLOOKUP($A21,'Occupancy Raw Data'!$B$8:$BE$45,'Occupancy Raw Data'!W$3,FALSE))/100</f>
        <v>1.8086370269062398E-2</v>
      </c>
      <c r="Q21" s="119">
        <f>(VLOOKUP($A21,'Occupancy Raw Data'!$B$8:$BE$45,'Occupancy Raw Data'!X$3,FALSE))/100</f>
        <v>-3.6256717045097503E-2</v>
      </c>
      <c r="R21" s="130">
        <f>(VLOOKUP($A21,'Occupancy Raw Data'!$B$8:$BE$45,'Occupancy Raw Data'!Y$3,FALSE))/100</f>
        <v>5.2721394038403105E-3</v>
      </c>
      <c r="S21" s="119">
        <f>(VLOOKUP($A21,'Occupancy Raw Data'!$B$8:$BE$45,'Occupancy Raw Data'!AA$3,FALSE))/100</f>
        <v>-4.8625337013148397E-2</v>
      </c>
      <c r="T21" s="119">
        <f>(VLOOKUP($A21,'Occupancy Raw Data'!$B$8:$BE$45,'Occupancy Raw Data'!AB$3,FALSE))/100</f>
        <v>2.5611343000552397E-2</v>
      </c>
      <c r="U21" s="130">
        <f>(VLOOKUP($A21,'Occupancy Raw Data'!$B$8:$BE$45,'Occupancy Raw Data'!AC$3,FALSE))/100</f>
        <v>-1.24333521994042E-2</v>
      </c>
      <c r="V21" s="131">
        <f>(VLOOKUP($A21,'Occupancy Raw Data'!$B$8:$BE$45,'Occupancy Raw Data'!AE$3,FALSE))/100</f>
        <v>1.1630769952281001E-3</v>
      </c>
      <c r="X21" s="49">
        <f>VLOOKUP($A21,'ADR Raw Data'!$B$6:$BE$43,'ADR Raw Data'!G$1,FALSE)</f>
        <v>110.024173586397</v>
      </c>
      <c r="Y21" s="50">
        <f>VLOOKUP($A21,'ADR Raw Data'!$B$6:$BE$43,'ADR Raw Data'!H$1,FALSE)</f>
        <v>137.832469354399</v>
      </c>
      <c r="Z21" s="50">
        <f>VLOOKUP($A21,'ADR Raw Data'!$B$6:$BE$43,'ADR Raw Data'!I$1,FALSE)</f>
        <v>146.63733096955599</v>
      </c>
      <c r="AA21" s="50">
        <f>VLOOKUP($A21,'ADR Raw Data'!$B$6:$BE$43,'ADR Raw Data'!J$1,FALSE)</f>
        <v>142.361793716656</v>
      </c>
      <c r="AB21" s="50">
        <f>VLOOKUP($A21,'ADR Raw Data'!$B$6:$BE$43,'ADR Raw Data'!K$1,FALSE)</f>
        <v>124.213350705088</v>
      </c>
      <c r="AC21" s="51">
        <f>VLOOKUP($A21,'ADR Raw Data'!$B$6:$BE$43,'ADR Raw Data'!L$1,FALSE)</f>
        <v>134.47590241431701</v>
      </c>
      <c r="AD21" s="50">
        <f>VLOOKUP($A21,'ADR Raw Data'!$B$6:$BE$43,'ADR Raw Data'!N$1,FALSE)</f>
        <v>98.877153004415405</v>
      </c>
      <c r="AE21" s="50">
        <f>VLOOKUP($A21,'ADR Raw Data'!$B$6:$BE$43,'ADR Raw Data'!O$1,FALSE)</f>
        <v>103.023414451516</v>
      </c>
      <c r="AF21" s="51">
        <f>VLOOKUP($A21,'ADR Raw Data'!$B$6:$BE$43,'ADR Raw Data'!P$1,FALSE)</f>
        <v>100.97641645341599</v>
      </c>
      <c r="AG21" s="52">
        <f>VLOOKUP($A21,'ADR Raw Data'!$B$6:$BE$43,'ADR Raw Data'!R$1,FALSE)</f>
        <v>126.806977586842</v>
      </c>
      <c r="AI21" s="129">
        <f>(VLOOKUP($A21,'ADR Raw Data'!$B$6:$BE$43,'ADR Raw Data'!T$1,FALSE))/100</f>
        <v>3.41521700507781E-2</v>
      </c>
      <c r="AJ21" s="119">
        <f>(VLOOKUP($A21,'ADR Raw Data'!$B$6:$BE$43,'ADR Raw Data'!U$1,FALSE))/100</f>
        <v>3.6215320547562005E-2</v>
      </c>
      <c r="AK21" s="119">
        <f>(VLOOKUP($A21,'ADR Raw Data'!$B$6:$BE$43,'ADR Raw Data'!V$1,FALSE))/100</f>
        <v>7.2286942480976502E-2</v>
      </c>
      <c r="AL21" s="119">
        <f>(VLOOKUP($A21,'ADR Raw Data'!$B$6:$BE$43,'ADR Raw Data'!W$1,FALSE))/100</f>
        <v>5.3848187888983906E-2</v>
      </c>
      <c r="AM21" s="119">
        <f>(VLOOKUP($A21,'ADR Raw Data'!$B$6:$BE$43,'ADR Raw Data'!X$1,FALSE))/100</f>
        <v>2.4081743461078501E-2</v>
      </c>
      <c r="AN21" s="130">
        <f>(VLOOKUP($A21,'ADR Raw Data'!$B$6:$BE$43,'ADR Raw Data'!Y$1,FALSE))/100</f>
        <v>4.6499636346085997E-2</v>
      </c>
      <c r="AO21" s="119">
        <f>(VLOOKUP($A21,'ADR Raw Data'!$B$6:$BE$43,'ADR Raw Data'!AA$1,FALSE))/100</f>
        <v>1.84661349632386E-3</v>
      </c>
      <c r="AP21" s="119">
        <f>(VLOOKUP($A21,'ADR Raw Data'!$B$6:$BE$43,'ADR Raw Data'!AB$1,FALSE))/100</f>
        <v>7.1618054701834494E-2</v>
      </c>
      <c r="AQ21" s="130">
        <f>(VLOOKUP($A21,'ADR Raw Data'!$B$6:$BE$43,'ADR Raw Data'!AC$1,FALSE))/100</f>
        <v>3.6203445474736598E-2</v>
      </c>
      <c r="AR21" s="131">
        <f>(VLOOKUP($A21,'ADR Raw Data'!$B$6:$BE$43,'ADR Raw Data'!AE$1,FALSE))/100</f>
        <v>4.5450346984944004E-2</v>
      </c>
      <c r="AS21" s="40"/>
      <c r="AT21" s="49">
        <f>VLOOKUP($A21,'RevPAR Raw Data'!$B$6:$BE$43,'RevPAR Raw Data'!G$1,FALSE)</f>
        <v>51.475559152714801</v>
      </c>
      <c r="AU21" s="50">
        <f>VLOOKUP($A21,'RevPAR Raw Data'!$B$6:$BE$43,'RevPAR Raw Data'!H$1,FALSE)</f>
        <v>93.6052159837202</v>
      </c>
      <c r="AV21" s="50">
        <f>VLOOKUP($A21,'RevPAR Raw Data'!$B$6:$BE$43,'RevPAR Raw Data'!I$1,FALSE)</f>
        <v>110.93763111645499</v>
      </c>
      <c r="AW21" s="50">
        <f>VLOOKUP($A21,'RevPAR Raw Data'!$B$6:$BE$43,'RevPAR Raw Data'!J$1,FALSE)</f>
        <v>111.07406622884</v>
      </c>
      <c r="AX21" s="50">
        <f>VLOOKUP($A21,'RevPAR Raw Data'!$B$6:$BE$43,'RevPAR Raw Data'!K$1,FALSE)</f>
        <v>74.957718989917595</v>
      </c>
      <c r="AY21" s="51">
        <f>VLOOKUP($A21,'RevPAR Raw Data'!$B$6:$BE$43,'RevPAR Raw Data'!L$1,FALSE)</f>
        <v>88.410038294329794</v>
      </c>
      <c r="AZ21" s="50">
        <f>VLOOKUP($A21,'RevPAR Raw Data'!$B$6:$BE$43,'RevPAR Raw Data'!N$1,FALSE)</f>
        <v>47.6413921006382</v>
      </c>
      <c r="BA21" s="50">
        <f>VLOOKUP($A21,'RevPAR Raw Data'!$B$6:$BE$43,'RevPAR Raw Data'!O$1,FALSE)</f>
        <v>50.9065840347793</v>
      </c>
      <c r="BB21" s="51">
        <f>VLOOKUP($A21,'RevPAR Raw Data'!$B$6:$BE$43,'RevPAR Raw Data'!P$1,FALSE)</f>
        <v>49.2739880677088</v>
      </c>
      <c r="BC21" s="52">
        <f>VLOOKUP($A21,'RevPAR Raw Data'!$B$6:$BE$43,'RevPAR Raw Data'!R$1,FALSE)</f>
        <v>77.228309658152398</v>
      </c>
      <c r="BE21" s="129">
        <f>(VLOOKUP($A21,'RevPAR Raw Data'!$B$6:$BE$43,'RevPAR Raw Data'!T$1,FALSE))/100</f>
        <v>8.5693917414808501E-2</v>
      </c>
      <c r="BF21" s="119">
        <f>(VLOOKUP($A21,'RevPAR Raw Data'!$B$6:$BE$43,'RevPAR Raw Data'!U$1,FALSE))/100</f>
        <v>5.3777386582235104E-2</v>
      </c>
      <c r="BG21" s="119">
        <f>(VLOOKUP($A21,'RevPAR Raw Data'!$B$6:$BE$43,'RevPAR Raw Data'!V$1,FALSE))/100</f>
        <v>6.1834287492712095E-2</v>
      </c>
      <c r="BH21" s="119">
        <f>(VLOOKUP($A21,'RevPAR Raw Data'!$B$6:$BE$43,'RevPAR Raw Data'!W$1,FALSE))/100</f>
        <v>7.2908476422524598E-2</v>
      </c>
      <c r="BI21" s="119">
        <f>(VLOOKUP($A21,'RevPAR Raw Data'!$B$6:$BE$43,'RevPAR Raw Data'!X$1,FALSE))/100</f>
        <v>-1.3048098542639901E-2</v>
      </c>
      <c r="BJ21" s="130">
        <f>(VLOOKUP($A21,'RevPAR Raw Data'!$B$6:$BE$43,'RevPAR Raw Data'!Y$1,FALSE))/100</f>
        <v>5.2016928314970796E-2</v>
      </c>
      <c r="BK21" s="119">
        <f>(VLOOKUP($A21,'RevPAR Raw Data'!$B$6:$BE$43,'RevPAR Raw Data'!AA$1,FALSE))/100</f>
        <v>-4.6868515720416302E-2</v>
      </c>
      <c r="BL21" s="119">
        <f>(VLOOKUP($A21,'RevPAR Raw Data'!$B$6:$BE$43,'RevPAR Raw Data'!AB$1,FALSE))/100</f>
        <v>9.9063632266387897E-2</v>
      </c>
      <c r="BM21" s="130">
        <f>(VLOOKUP($A21,'RevPAR Raw Data'!$B$6:$BE$43,'RevPAR Raw Data'!AC$1,FALSE))/100</f>
        <v>2.3319963086912997E-2</v>
      </c>
      <c r="BN21" s="131">
        <f>(VLOOKUP($A21,'RevPAR Raw Data'!$B$6:$BE$43,'RevPAR Raw Data'!AE$1,FALSE))/100</f>
        <v>4.6666286233175397E-2</v>
      </c>
    </row>
    <row r="22" spans="1:66" x14ac:dyDescent="0.25">
      <c r="B22" s="53"/>
      <c r="C22" s="120"/>
      <c r="D22" s="120"/>
      <c r="E22" s="120"/>
      <c r="F22" s="120"/>
      <c r="G22" s="121"/>
      <c r="H22" s="120"/>
      <c r="I22" s="120"/>
      <c r="J22" s="121"/>
      <c r="K22" s="54"/>
      <c r="M22" s="132"/>
      <c r="N22" s="136"/>
      <c r="O22" s="136"/>
      <c r="P22" s="136"/>
      <c r="Q22" s="136"/>
      <c r="R22" s="137"/>
      <c r="S22" s="136"/>
      <c r="T22" s="136"/>
      <c r="U22" s="137"/>
      <c r="V22" s="133"/>
      <c r="X22" s="55"/>
      <c r="Y22" s="56"/>
      <c r="Z22" s="56"/>
      <c r="AA22" s="56"/>
      <c r="AB22" s="56"/>
      <c r="AC22" s="57"/>
      <c r="AD22" s="56"/>
      <c r="AE22" s="56"/>
      <c r="AF22" s="57"/>
      <c r="AG22" s="58"/>
      <c r="AI22" s="134"/>
      <c r="AJ22" s="138"/>
      <c r="AK22" s="138"/>
      <c r="AL22" s="138"/>
      <c r="AM22" s="138"/>
      <c r="AN22" s="139"/>
      <c r="AO22" s="138"/>
      <c r="AP22" s="138"/>
      <c r="AQ22" s="139"/>
      <c r="AR22" s="135"/>
      <c r="AS22" s="40"/>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25">
      <c r="A23" s="60" t="s">
        <v>19</v>
      </c>
      <c r="B23" s="118">
        <f>(VLOOKUP($A23,'Occupancy Raw Data'!$B$8:$BE$45,'Occupancy Raw Data'!G$3,FALSE))/100</f>
        <v>0.38722934271697496</v>
      </c>
      <c r="C23" s="115">
        <f>(VLOOKUP($A23,'Occupancy Raw Data'!$B$8:$BE$45,'Occupancy Raw Data'!H$3,FALSE))/100</f>
        <v>0.469344771787429</v>
      </c>
      <c r="D23" s="115">
        <f>(VLOOKUP($A23,'Occupancy Raw Data'!$B$8:$BE$45,'Occupancy Raw Data'!I$3,FALSE))/100</f>
        <v>0.51313795494824399</v>
      </c>
      <c r="E23" s="115">
        <f>(VLOOKUP($A23,'Occupancy Raw Data'!$B$8:$BE$45,'Occupancy Raw Data'!J$3,FALSE))/100</f>
        <v>0.51008142192998196</v>
      </c>
      <c r="F23" s="115">
        <f>(VLOOKUP($A23,'Occupancy Raw Data'!$B$8:$BE$45,'Occupancy Raw Data'!K$3,FALSE))/100</f>
        <v>0.47599722600364702</v>
      </c>
      <c r="G23" s="116">
        <f>(VLOOKUP($A23,'Occupancy Raw Data'!$B$8:$BE$45,'Occupancy Raw Data'!L$3,FALSE))/100</f>
        <v>0.47115814347725499</v>
      </c>
      <c r="H23" s="119">
        <f>(VLOOKUP($A23,'Occupancy Raw Data'!$B$8:$BE$45,'Occupancy Raw Data'!N$3,FALSE))/100</f>
        <v>0.52135720340071401</v>
      </c>
      <c r="I23" s="119">
        <f>(VLOOKUP($A23,'Occupancy Raw Data'!$B$8:$BE$45,'Occupancy Raw Data'!O$3,FALSE))/100</f>
        <v>0.51848046644234902</v>
      </c>
      <c r="J23" s="116">
        <f>(VLOOKUP($A23,'Occupancy Raw Data'!$B$8:$BE$45,'Occupancy Raw Data'!P$3,FALSE))/100</f>
        <v>0.51991883492153101</v>
      </c>
      <c r="K23" s="117">
        <f>(VLOOKUP($A23,'Occupancy Raw Data'!$B$8:$BE$45,'Occupancy Raw Data'!R$3,FALSE))/100</f>
        <v>0.48508976960419098</v>
      </c>
      <c r="M23" s="129">
        <f>(VLOOKUP($A23,'Occupancy Raw Data'!$B$8:$BE$45,'Occupancy Raw Data'!T$3,FALSE))/100</f>
        <v>9.43465432293592E-3</v>
      </c>
      <c r="N23" s="119">
        <f>(VLOOKUP($A23,'Occupancy Raw Data'!$B$8:$BE$45,'Occupancy Raw Data'!U$3,FALSE))/100</f>
        <v>1.35847073923526E-2</v>
      </c>
      <c r="O23" s="119">
        <f>(VLOOKUP($A23,'Occupancy Raw Data'!$B$8:$BE$45,'Occupancy Raw Data'!V$3,FALSE))/100</f>
        <v>1.04866482372635E-2</v>
      </c>
      <c r="P23" s="119">
        <f>(VLOOKUP($A23,'Occupancy Raw Data'!$B$8:$BE$45,'Occupancy Raw Data'!W$3,FALSE))/100</f>
        <v>2.3626131217320601E-2</v>
      </c>
      <c r="Q23" s="119">
        <f>(VLOOKUP($A23,'Occupancy Raw Data'!$B$8:$BE$45,'Occupancy Raw Data'!X$3,FALSE))/100</f>
        <v>4.8119687991083904E-2</v>
      </c>
      <c r="R23" s="130">
        <f>(VLOOKUP($A23,'Occupancy Raw Data'!$B$8:$BE$45,'Occupancy Raw Data'!Y$3,FALSE))/100</f>
        <v>2.1180233161811599E-2</v>
      </c>
      <c r="S23" s="119">
        <f>(VLOOKUP($A23,'Occupancy Raw Data'!$B$8:$BE$45,'Occupancy Raw Data'!AA$3,FALSE))/100</f>
        <v>6.2947162259609599E-2</v>
      </c>
      <c r="T23" s="119">
        <f>(VLOOKUP($A23,'Occupancy Raw Data'!$B$8:$BE$45,'Occupancy Raw Data'!AB$3,FALSE))/100</f>
        <v>1.2612619429071199E-2</v>
      </c>
      <c r="U23" s="130">
        <f>(VLOOKUP($A23,'Occupancy Raw Data'!$B$8:$BE$45,'Occupancy Raw Data'!AC$3,FALSE))/100</f>
        <v>3.7239147224175102E-2</v>
      </c>
      <c r="V23" s="131">
        <f>(VLOOKUP($A23,'Occupancy Raw Data'!$B$8:$BE$45,'Occupancy Raw Data'!AE$3,FALSE))/100</f>
        <v>2.6044854181686297E-2</v>
      </c>
      <c r="X23" s="49">
        <f>VLOOKUP($A23,'ADR Raw Data'!$B$6:$BE$43,'ADR Raw Data'!G$1,FALSE)</f>
        <v>89.381233264791703</v>
      </c>
      <c r="Y23" s="50">
        <f>VLOOKUP($A23,'ADR Raw Data'!$B$6:$BE$43,'ADR Raw Data'!H$1,FALSE)</f>
        <v>93.567701127346297</v>
      </c>
      <c r="Z23" s="50">
        <f>VLOOKUP($A23,'ADR Raw Data'!$B$6:$BE$43,'ADR Raw Data'!I$1,FALSE)</f>
        <v>97.049710051056095</v>
      </c>
      <c r="AA23" s="50">
        <f>VLOOKUP($A23,'ADR Raw Data'!$B$6:$BE$43,'ADR Raw Data'!J$1,FALSE)</f>
        <v>97.132686872450705</v>
      </c>
      <c r="AB23" s="50">
        <f>VLOOKUP($A23,'ADR Raw Data'!$B$6:$BE$43,'ADR Raw Data'!K$1,FALSE)</f>
        <v>94.578606534642702</v>
      </c>
      <c r="AC23" s="51">
        <f>VLOOKUP($A23,'ADR Raw Data'!$B$6:$BE$43,'ADR Raw Data'!L$1,FALSE)</f>
        <v>94.6141645881942</v>
      </c>
      <c r="AD23" s="50">
        <f>VLOOKUP($A23,'ADR Raw Data'!$B$6:$BE$43,'ADR Raw Data'!N$1,FALSE)</f>
        <v>107.75426054783701</v>
      </c>
      <c r="AE23" s="50">
        <f>VLOOKUP($A23,'ADR Raw Data'!$B$6:$BE$43,'ADR Raw Data'!O$1,FALSE)</f>
        <v>109.27604302982201</v>
      </c>
      <c r="AF23" s="51">
        <f>VLOOKUP($A23,'ADR Raw Data'!$B$6:$BE$43,'ADR Raw Data'!P$1,FALSE)</f>
        <v>108.513046764153</v>
      </c>
      <c r="AG23" s="52">
        <f>VLOOKUP($A23,'ADR Raw Data'!$B$6:$BE$43,'ADR Raw Data'!R$1,FALSE)</f>
        <v>98.870396309435506</v>
      </c>
      <c r="AI23" s="129">
        <f>(VLOOKUP($A23,'ADR Raw Data'!$B$6:$BE$43,'ADR Raw Data'!T$1,FALSE))/100</f>
        <v>-2.1558620601379599E-2</v>
      </c>
      <c r="AJ23" s="119">
        <f>(VLOOKUP($A23,'ADR Raw Data'!$B$6:$BE$43,'ADR Raw Data'!U$1,FALSE))/100</f>
        <v>-1.03865486125355E-2</v>
      </c>
      <c r="AK23" s="119">
        <f>(VLOOKUP($A23,'ADR Raw Data'!$B$6:$BE$43,'ADR Raw Data'!V$1,FALSE))/100</f>
        <v>-1.8572865285933E-2</v>
      </c>
      <c r="AL23" s="119">
        <f>(VLOOKUP($A23,'ADR Raw Data'!$B$6:$BE$43,'ADR Raw Data'!W$1,FALSE))/100</f>
        <v>-1.7931680183096099E-2</v>
      </c>
      <c r="AM23" s="119">
        <f>(VLOOKUP($A23,'ADR Raw Data'!$B$6:$BE$43,'ADR Raw Data'!X$1,FALSE))/100</f>
        <v>4.0621346775623702E-3</v>
      </c>
      <c r="AN23" s="130">
        <f>(VLOOKUP($A23,'ADR Raw Data'!$B$6:$BE$43,'ADR Raw Data'!Y$1,FALSE))/100</f>
        <v>-1.2829000477888299E-2</v>
      </c>
      <c r="AO23" s="119">
        <f>(VLOOKUP($A23,'ADR Raw Data'!$B$6:$BE$43,'ADR Raw Data'!AA$1,FALSE))/100</f>
        <v>2.7026712315581798E-2</v>
      </c>
      <c r="AP23" s="119">
        <f>(VLOOKUP($A23,'ADR Raw Data'!$B$6:$BE$43,'ADR Raw Data'!AB$1,FALSE))/100</f>
        <v>-5.7894540394760694E-3</v>
      </c>
      <c r="AQ23" s="130">
        <f>(VLOOKUP($A23,'ADR Raw Data'!$B$6:$BE$43,'ADR Raw Data'!AC$1,FALSE))/100</f>
        <v>9.7133378364487391E-3</v>
      </c>
      <c r="AR23" s="131">
        <f>(VLOOKUP($A23,'ADR Raw Data'!$B$6:$BE$43,'ADR Raw Data'!AE$1,FALSE))/100</f>
        <v>-4.9812042028224701E-3</v>
      </c>
      <c r="AS23" s="40"/>
      <c r="AT23" s="49">
        <f>VLOOKUP($A23,'RevPAR Raw Data'!$B$6:$BE$43,'RevPAR Raw Data'!G$1,FALSE)</f>
        <v>34.611036208357902</v>
      </c>
      <c r="AU23" s="50">
        <f>VLOOKUP($A23,'RevPAR Raw Data'!$B$6:$BE$43,'RevPAR Raw Data'!H$1,FALSE)</f>
        <v>43.915511332288801</v>
      </c>
      <c r="AV23" s="50">
        <f>VLOOKUP($A23,'RevPAR Raw Data'!$B$6:$BE$43,'RevPAR Raw Data'!I$1,FALSE)</f>
        <v>49.799889743919003</v>
      </c>
      <c r="AW23" s="50">
        <f>VLOOKUP($A23,'RevPAR Raw Data'!$B$6:$BE$43,'RevPAR Raw Data'!J$1,FALSE)</f>
        <v>49.545579035779397</v>
      </c>
      <c r="AX23" s="50">
        <f>VLOOKUP($A23,'RevPAR Raw Data'!$B$6:$BE$43,'RevPAR Raw Data'!K$1,FALSE)</f>
        <v>45.019154349780301</v>
      </c>
      <c r="AY23" s="51">
        <f>VLOOKUP($A23,'RevPAR Raw Data'!$B$6:$BE$43,'RevPAR Raw Data'!L$1,FALSE)</f>
        <v>44.578234134025102</v>
      </c>
      <c r="AZ23" s="50">
        <f>VLOOKUP($A23,'RevPAR Raw Data'!$B$6:$BE$43,'RevPAR Raw Data'!N$1,FALSE)</f>
        <v>56.178459933732299</v>
      </c>
      <c r="BA23" s="50">
        <f>VLOOKUP($A23,'RevPAR Raw Data'!$B$6:$BE$43,'RevPAR Raw Data'!O$1,FALSE)</f>
        <v>56.657493761076701</v>
      </c>
      <c r="BB23" s="51">
        <f>VLOOKUP($A23,'RevPAR Raw Data'!$B$6:$BE$43,'RevPAR Raw Data'!P$1,FALSE)</f>
        <v>56.417976847404503</v>
      </c>
      <c r="BC23" s="52">
        <f>VLOOKUP($A23,'RevPAR Raw Data'!$B$6:$BE$43,'RevPAR Raw Data'!R$1,FALSE)</f>
        <v>47.961017766419197</v>
      </c>
      <c r="BE23" s="129">
        <f>(VLOOKUP($A23,'RevPAR Raw Data'!$B$6:$BE$43,'RevPAR Raw Data'!T$1,FALSE))/100</f>
        <v>-1.2327364411497099E-2</v>
      </c>
      <c r="BF23" s="119">
        <f>(VLOOKUP($A23,'RevPAR Raw Data'!$B$6:$BE$43,'RevPAR Raw Data'!U$1,FALSE))/100</f>
        <v>3.0570605560992698E-3</v>
      </c>
      <c r="BG23" s="119">
        <f>(VLOOKUP($A23,'RevPAR Raw Data'!$B$6:$BE$43,'RevPAR Raw Data'!V$1,FALSE))/100</f>
        <v>-8.28098415368121E-3</v>
      </c>
      <c r="BH23" s="119">
        <f>(VLOOKUP($A23,'RevPAR Raw Data'!$B$6:$BE$43,'RevPAR Raw Data'!W$1,FALSE))/100</f>
        <v>5.2707948052715505E-3</v>
      </c>
      <c r="BI23" s="119">
        <f>(VLOOKUP($A23,'RevPAR Raw Data'!$B$6:$BE$43,'RevPAR Raw Data'!X$1,FALSE))/100</f>
        <v>5.2377291321908298E-2</v>
      </c>
      <c r="BJ23" s="130">
        <f>(VLOOKUP($A23,'RevPAR Raw Data'!$B$6:$BE$43,'RevPAR Raw Data'!Y$1,FALSE))/100</f>
        <v>8.0795114625686199E-3</v>
      </c>
      <c r="BK23" s="119">
        <f>(VLOOKUP($A23,'RevPAR Raw Data'!$B$6:$BE$43,'RevPAR Raw Data'!AA$1,FALSE))/100</f>
        <v>9.1675129420664192E-2</v>
      </c>
      <c r="BL23" s="119">
        <f>(VLOOKUP($A23,'RevPAR Raw Data'!$B$6:$BE$43,'RevPAR Raw Data'!AB$1,FALSE))/100</f>
        <v>6.7501452090931403E-3</v>
      </c>
      <c r="BM23" s="130">
        <f>(VLOOKUP($A23,'RevPAR Raw Data'!$B$6:$BE$43,'RevPAR Raw Data'!AC$1,FALSE))/100</f>
        <v>4.73142014783536E-2</v>
      </c>
      <c r="BN23" s="131">
        <f>(VLOOKUP($A23,'RevPAR Raw Data'!$B$6:$BE$43,'RevPAR Raw Data'!AE$1,FALSE))/100</f>
        <v>2.0933915241752098E-2</v>
      </c>
    </row>
    <row r="24" spans="1:66" x14ac:dyDescent="0.25">
      <c r="A24" s="59" t="s">
        <v>91</v>
      </c>
      <c r="B24" s="118">
        <f>(VLOOKUP($A24,'Occupancy Raw Data'!$B$8:$BE$45,'Occupancy Raw Data'!G$3,FALSE))/100</f>
        <v>0.48325519089082297</v>
      </c>
      <c r="C24" s="115">
        <f>(VLOOKUP($A24,'Occupancy Raw Data'!$B$8:$BE$45,'Occupancy Raw Data'!H$3,FALSE))/100</f>
        <v>0.617548559946416</v>
      </c>
      <c r="D24" s="115">
        <f>(VLOOKUP($A24,'Occupancy Raw Data'!$B$8:$BE$45,'Occupancy Raw Data'!I$3,FALSE))/100</f>
        <v>0.669624916275954</v>
      </c>
      <c r="E24" s="115">
        <f>(VLOOKUP($A24,'Occupancy Raw Data'!$B$8:$BE$45,'Occupancy Raw Data'!J$3,FALSE))/100</f>
        <v>0.65221031480241098</v>
      </c>
      <c r="F24" s="115">
        <f>(VLOOKUP($A24,'Occupancy Raw Data'!$B$8:$BE$45,'Occupancy Raw Data'!K$3,FALSE))/100</f>
        <v>0.61537173476222295</v>
      </c>
      <c r="G24" s="116">
        <f>(VLOOKUP($A24,'Occupancy Raw Data'!$B$8:$BE$45,'Occupancy Raw Data'!L$3,FALSE))/100</f>
        <v>0.60760214333556495</v>
      </c>
      <c r="H24" s="119">
        <f>(VLOOKUP($A24,'Occupancy Raw Data'!$B$8:$BE$45,'Occupancy Raw Data'!N$3,FALSE))/100</f>
        <v>0.55776959142665705</v>
      </c>
      <c r="I24" s="119">
        <f>(VLOOKUP($A24,'Occupancy Raw Data'!$B$8:$BE$45,'Occupancy Raw Data'!O$3,FALSE))/100</f>
        <v>0.579370395177494</v>
      </c>
      <c r="J24" s="116">
        <f>(VLOOKUP($A24,'Occupancy Raw Data'!$B$8:$BE$45,'Occupancy Raw Data'!P$3,FALSE))/100</f>
        <v>0.56856999330207603</v>
      </c>
      <c r="K24" s="117">
        <f>(VLOOKUP($A24,'Occupancy Raw Data'!$B$8:$BE$45,'Occupancy Raw Data'!R$3,FALSE))/100</f>
        <v>0.59645010046885405</v>
      </c>
      <c r="M24" s="129">
        <f>(VLOOKUP($A24,'Occupancy Raw Data'!$B$8:$BE$45,'Occupancy Raw Data'!T$3,FALSE))/100</f>
        <v>-5.9213613983883195E-2</v>
      </c>
      <c r="N24" s="119">
        <f>(VLOOKUP($A24,'Occupancy Raw Data'!$B$8:$BE$45,'Occupancy Raw Data'!U$3,FALSE))/100</f>
        <v>-5.1994488889014603E-2</v>
      </c>
      <c r="O24" s="119">
        <f>(VLOOKUP($A24,'Occupancy Raw Data'!$B$8:$BE$45,'Occupancy Raw Data'!V$3,FALSE))/100</f>
        <v>-4.4449352602533701E-2</v>
      </c>
      <c r="P24" s="119">
        <f>(VLOOKUP($A24,'Occupancy Raw Data'!$B$8:$BE$45,'Occupancy Raw Data'!W$3,FALSE))/100</f>
        <v>-4.8757717437666999E-2</v>
      </c>
      <c r="Q24" s="119">
        <f>(VLOOKUP($A24,'Occupancy Raw Data'!$B$8:$BE$45,'Occupancy Raw Data'!X$3,FALSE))/100</f>
        <v>4.2349734238954502E-2</v>
      </c>
      <c r="R24" s="130">
        <f>(VLOOKUP($A24,'Occupancy Raw Data'!$B$8:$BE$45,'Occupancy Raw Data'!Y$3,FALSE))/100</f>
        <v>-3.3057891763460197E-2</v>
      </c>
      <c r="S24" s="119">
        <f>(VLOOKUP($A24,'Occupancy Raw Data'!$B$8:$BE$45,'Occupancy Raw Data'!AA$3,FALSE))/100</f>
        <v>1.83454235937251E-2</v>
      </c>
      <c r="T24" s="119">
        <f>(VLOOKUP($A24,'Occupancy Raw Data'!$B$8:$BE$45,'Occupancy Raw Data'!AB$3,FALSE))/100</f>
        <v>1.0206551111584099E-2</v>
      </c>
      <c r="U24" s="130">
        <f>(VLOOKUP($A24,'Occupancy Raw Data'!$B$8:$BE$45,'Occupancy Raw Data'!AC$3,FALSE))/100</f>
        <v>1.4182365353243499E-2</v>
      </c>
      <c r="V24" s="131">
        <f>(VLOOKUP($A24,'Occupancy Raw Data'!$B$8:$BE$45,'Occupancy Raw Data'!AE$3,FALSE))/100</f>
        <v>-2.06332658497487E-2</v>
      </c>
      <c r="X24" s="49">
        <f>VLOOKUP($A24,'ADR Raw Data'!$B$6:$BE$43,'ADR Raw Data'!G$1,FALSE)</f>
        <v>81.386821898821793</v>
      </c>
      <c r="Y24" s="50">
        <f>VLOOKUP($A24,'ADR Raw Data'!$B$6:$BE$43,'ADR Raw Data'!H$1,FALSE)</f>
        <v>87.009925433839399</v>
      </c>
      <c r="Z24" s="50">
        <f>VLOOKUP($A24,'ADR Raw Data'!$B$6:$BE$43,'ADR Raw Data'!I$1,FALSE)</f>
        <v>88.951528782195496</v>
      </c>
      <c r="AA24" s="50">
        <f>VLOOKUP($A24,'ADR Raw Data'!$B$6:$BE$43,'ADR Raw Data'!J$1,FALSE)</f>
        <v>88.493962644415902</v>
      </c>
      <c r="AB24" s="50">
        <f>VLOOKUP($A24,'ADR Raw Data'!$B$6:$BE$43,'ADR Raw Data'!K$1,FALSE)</f>
        <v>86.670611238095205</v>
      </c>
      <c r="AC24" s="51">
        <f>VLOOKUP($A24,'ADR Raw Data'!$B$6:$BE$43,'ADR Raw Data'!L$1,FALSE)</f>
        <v>86.793287626081593</v>
      </c>
      <c r="AD24" s="50">
        <f>VLOOKUP($A24,'ADR Raw Data'!$B$6:$BE$43,'ADR Raw Data'!N$1,FALSE)</f>
        <v>84.708413749624697</v>
      </c>
      <c r="AE24" s="50">
        <f>VLOOKUP($A24,'ADR Raw Data'!$B$6:$BE$43,'ADR Raw Data'!O$1,FALSE)</f>
        <v>84.930653323699403</v>
      </c>
      <c r="AF24" s="51">
        <f>VLOOKUP($A24,'ADR Raw Data'!$B$6:$BE$43,'ADR Raw Data'!P$1,FALSE)</f>
        <v>84.821644338094501</v>
      </c>
      <c r="AG24" s="52">
        <f>VLOOKUP($A24,'ADR Raw Data'!$B$6:$BE$43,'ADR Raw Data'!R$1,FALSE)</f>
        <v>86.256292776931005</v>
      </c>
      <c r="AI24" s="129">
        <f>(VLOOKUP($A24,'ADR Raw Data'!$B$6:$BE$43,'ADR Raw Data'!T$1,FALSE))/100</f>
        <v>-1.73608220674971E-2</v>
      </c>
      <c r="AJ24" s="119">
        <f>(VLOOKUP($A24,'ADR Raw Data'!$B$6:$BE$43,'ADR Raw Data'!U$1,FALSE))/100</f>
        <v>-1.34040480796573E-2</v>
      </c>
      <c r="AK24" s="119">
        <f>(VLOOKUP($A24,'ADR Raw Data'!$B$6:$BE$43,'ADR Raw Data'!V$1,FALSE))/100</f>
        <v>-1.5966000782343698E-2</v>
      </c>
      <c r="AL24" s="119">
        <f>(VLOOKUP($A24,'ADR Raw Data'!$B$6:$BE$43,'ADR Raw Data'!W$1,FALSE))/100</f>
        <v>-1.7241341886594999E-2</v>
      </c>
      <c r="AM24" s="119">
        <f>(VLOOKUP($A24,'ADR Raw Data'!$B$6:$BE$43,'ADR Raw Data'!X$1,FALSE))/100</f>
        <v>3.9686111109916303E-3</v>
      </c>
      <c r="AN24" s="130">
        <f>(VLOOKUP($A24,'ADR Raw Data'!$B$6:$BE$43,'ADR Raw Data'!Y$1,FALSE))/100</f>
        <v>-1.2144033588322601E-2</v>
      </c>
      <c r="AO24" s="119">
        <f>(VLOOKUP($A24,'ADR Raw Data'!$B$6:$BE$43,'ADR Raw Data'!AA$1,FALSE))/100</f>
        <v>-2.91495538626221E-2</v>
      </c>
      <c r="AP24" s="119">
        <f>(VLOOKUP($A24,'ADR Raw Data'!$B$6:$BE$43,'ADR Raw Data'!AB$1,FALSE))/100</f>
        <v>-2.3361932766111104E-2</v>
      </c>
      <c r="AQ24" s="130">
        <f>(VLOOKUP($A24,'ADR Raw Data'!$B$6:$BE$43,'ADR Raw Data'!AC$1,FALSE))/100</f>
        <v>-2.6199090558193697E-2</v>
      </c>
      <c r="AR24" s="131">
        <f>(VLOOKUP($A24,'ADR Raw Data'!$B$6:$BE$43,'ADR Raw Data'!AE$1,FALSE))/100</f>
        <v>-1.60274215233604E-2</v>
      </c>
      <c r="AS24" s="40"/>
      <c r="AT24" s="49">
        <f>VLOOKUP($A24,'RevPAR Raw Data'!$B$6:$BE$43,'RevPAR Raw Data'!G$1,FALSE)</f>
        <v>39.330604152712603</v>
      </c>
      <c r="AU24" s="50">
        <f>VLOOKUP($A24,'RevPAR Raw Data'!$B$6:$BE$43,'RevPAR Raw Data'!H$1,FALSE)</f>
        <v>53.732854152712598</v>
      </c>
      <c r="AV24" s="50">
        <f>VLOOKUP($A24,'RevPAR Raw Data'!$B$6:$BE$43,'RevPAR Raw Data'!I$1,FALSE)</f>
        <v>59.564160013395799</v>
      </c>
      <c r="AW24" s="50">
        <f>VLOOKUP($A24,'RevPAR Raw Data'!$B$6:$BE$43,'RevPAR Raw Data'!J$1,FALSE)</f>
        <v>57.716675234427299</v>
      </c>
      <c r="AX24" s="50">
        <f>VLOOKUP($A24,'RevPAR Raw Data'!$B$6:$BE$43,'RevPAR Raw Data'!K$1,FALSE)</f>
        <v>53.334644390488897</v>
      </c>
      <c r="AY24" s="51">
        <f>VLOOKUP($A24,'RevPAR Raw Data'!$B$6:$BE$43,'RevPAR Raw Data'!L$1,FALSE)</f>
        <v>52.735787588747399</v>
      </c>
      <c r="AZ24" s="50">
        <f>VLOOKUP($A24,'RevPAR Raw Data'!$B$6:$BE$43,'RevPAR Raw Data'!N$1,FALSE)</f>
        <v>47.247777327528397</v>
      </c>
      <c r="BA24" s="50">
        <f>VLOOKUP($A24,'RevPAR Raw Data'!$B$6:$BE$43,'RevPAR Raw Data'!O$1,FALSE)</f>
        <v>49.206306178834502</v>
      </c>
      <c r="BB24" s="51">
        <f>VLOOKUP($A24,'RevPAR Raw Data'!$B$6:$BE$43,'RevPAR Raw Data'!P$1,FALSE)</f>
        <v>48.227041753181503</v>
      </c>
      <c r="BC24" s="52">
        <f>VLOOKUP($A24,'RevPAR Raw Data'!$B$6:$BE$43,'RevPAR Raw Data'!R$1,FALSE)</f>
        <v>51.447574492871397</v>
      </c>
      <c r="BE24" s="129">
        <f>(VLOOKUP($A24,'RevPAR Raw Data'!$B$6:$BE$43,'RevPAR Raw Data'!T$1,FALSE))/100</f>
        <v>-7.5546439035032706E-2</v>
      </c>
      <c r="BF24" s="119">
        <f>(VLOOKUP($A24,'RevPAR Raw Data'!$B$6:$BE$43,'RevPAR Raw Data'!U$1,FALSE))/100</f>
        <v>-6.4701600339726398E-2</v>
      </c>
      <c r="BG24" s="119">
        <f>(VLOOKUP($A24,'RevPAR Raw Data'!$B$6:$BE$43,'RevPAR Raw Data'!V$1,FALSE))/100</f>
        <v>-5.9705674986450699E-2</v>
      </c>
      <c r="BH24" s="119">
        <f>(VLOOKUP($A24,'RevPAR Raw Data'!$B$6:$BE$43,'RevPAR Raw Data'!W$1,FALSE))/100</f>
        <v>-6.5158410848309298E-2</v>
      </c>
      <c r="BI24" s="119">
        <f>(VLOOKUP($A24,'RevPAR Raw Data'!$B$6:$BE$43,'RevPAR Raw Data'!X$1,FALSE))/100</f>
        <v>4.64864149757944E-2</v>
      </c>
      <c r="BJ24" s="130">
        <f>(VLOOKUP($A24,'RevPAR Raw Data'!$B$6:$BE$43,'RevPAR Raw Data'!Y$1,FALSE))/100</f>
        <v>-4.4800469203848302E-2</v>
      </c>
      <c r="BK24" s="119">
        <f>(VLOOKUP($A24,'RevPAR Raw Data'!$B$6:$BE$43,'RevPAR Raw Data'!AA$1,FALSE))/100</f>
        <v>-1.13388911820748E-2</v>
      </c>
      <c r="BL24" s="119">
        <f>(VLOOKUP($A24,'RevPAR Raw Data'!$B$6:$BE$43,'RevPAR Raw Data'!AB$1,FALSE))/100</f>
        <v>-1.3393826415369601E-2</v>
      </c>
      <c r="BM24" s="130">
        <f>(VLOOKUP($A24,'RevPAR Raw Data'!$B$6:$BE$43,'RevPAR Raw Data'!AC$1,FALSE))/100</f>
        <v>-1.2388290279169201E-2</v>
      </c>
      <c r="BN24" s="131">
        <f>(VLOOKUP($A24,'RevPAR Raw Data'!$B$6:$BE$43,'RevPAR Raw Data'!AE$1,FALSE))/100</f>
        <v>-3.6329989323931604E-2</v>
      </c>
    </row>
    <row r="25" spans="1:66" x14ac:dyDescent="0.25">
      <c r="A25" s="59" t="s">
        <v>32</v>
      </c>
      <c r="B25" s="118">
        <f>(VLOOKUP($A25,'Occupancy Raw Data'!$B$8:$BE$45,'Occupancy Raw Data'!G$3,FALSE))/100</f>
        <v>0.463431885698118</v>
      </c>
      <c r="C25" s="115">
        <f>(VLOOKUP($A25,'Occupancy Raw Data'!$B$8:$BE$45,'Occupancy Raw Data'!H$3,FALSE))/100</f>
        <v>0.54406563870420099</v>
      </c>
      <c r="D25" s="115">
        <f>(VLOOKUP($A25,'Occupancy Raw Data'!$B$8:$BE$45,'Occupancy Raw Data'!I$3,FALSE))/100</f>
        <v>0.62752864620172499</v>
      </c>
      <c r="E25" s="115">
        <f>(VLOOKUP($A25,'Occupancy Raw Data'!$B$8:$BE$45,'Occupancy Raw Data'!J$3,FALSE))/100</f>
        <v>0.65384071297213098</v>
      </c>
      <c r="F25" s="115">
        <f>(VLOOKUP($A25,'Occupancy Raw Data'!$B$8:$BE$45,'Occupancy Raw Data'!K$3,FALSE))/100</f>
        <v>0.56316310652143098</v>
      </c>
      <c r="G25" s="116">
        <f>(VLOOKUP($A25,'Occupancy Raw Data'!$B$8:$BE$45,'Occupancy Raw Data'!L$3,FALSE))/100</f>
        <v>0.57040599801952097</v>
      </c>
      <c r="H25" s="119">
        <f>(VLOOKUP($A25,'Occupancy Raw Data'!$B$8:$BE$45,'Occupancy Raw Data'!N$3,FALSE))/100</f>
        <v>0.55637289574197102</v>
      </c>
      <c r="I25" s="119">
        <f>(VLOOKUP($A25,'Occupancy Raw Data'!$B$8:$BE$45,'Occupancy Raw Data'!O$3,FALSE))/100</f>
        <v>0.52185599094638502</v>
      </c>
      <c r="J25" s="116">
        <f>(VLOOKUP($A25,'Occupancy Raw Data'!$B$8:$BE$45,'Occupancy Raw Data'!P$3,FALSE))/100</f>
        <v>0.53911444334417802</v>
      </c>
      <c r="K25" s="117">
        <f>(VLOOKUP($A25,'Occupancy Raw Data'!$B$8:$BE$45,'Occupancy Raw Data'!R$3,FALSE))/100</f>
        <v>0.56146555382656604</v>
      </c>
      <c r="M25" s="129">
        <f>(VLOOKUP($A25,'Occupancy Raw Data'!$B$8:$BE$45,'Occupancy Raw Data'!T$3,FALSE))/100</f>
        <v>5.5215113059596706E-2</v>
      </c>
      <c r="N25" s="119">
        <f>(VLOOKUP($A25,'Occupancy Raw Data'!$B$8:$BE$45,'Occupancy Raw Data'!U$3,FALSE))/100</f>
        <v>7.3624712361640195E-3</v>
      </c>
      <c r="O25" s="119">
        <f>(VLOOKUP($A25,'Occupancy Raw Data'!$B$8:$BE$45,'Occupancy Raw Data'!V$3,FALSE))/100</f>
        <v>5.7603470442355496E-2</v>
      </c>
      <c r="P25" s="119">
        <f>(VLOOKUP($A25,'Occupancy Raw Data'!$B$8:$BE$45,'Occupancy Raw Data'!W$3,FALSE))/100</f>
        <v>7.0775915374210199E-2</v>
      </c>
      <c r="Q25" s="119">
        <f>(VLOOKUP($A25,'Occupancy Raw Data'!$B$8:$BE$45,'Occupancy Raw Data'!X$3,FALSE))/100</f>
        <v>8.7957202726469688E-2</v>
      </c>
      <c r="R25" s="130">
        <f>(VLOOKUP($A25,'Occupancy Raw Data'!$B$8:$BE$45,'Occupancy Raw Data'!Y$3,FALSE))/100</f>
        <v>5.5963989831481695E-2</v>
      </c>
      <c r="S25" s="119">
        <f>(VLOOKUP($A25,'Occupancy Raw Data'!$B$8:$BE$45,'Occupancy Raw Data'!AA$3,FALSE))/100</f>
        <v>5.4028499241745104E-2</v>
      </c>
      <c r="T25" s="119">
        <f>(VLOOKUP($A25,'Occupancy Raw Data'!$B$8:$BE$45,'Occupancy Raw Data'!AB$3,FALSE))/100</f>
        <v>4.3862242759729601E-2</v>
      </c>
      <c r="U25" s="130">
        <f>(VLOOKUP($A25,'Occupancy Raw Data'!$B$8:$BE$45,'Occupancy Raw Data'!AC$3,FALSE))/100</f>
        <v>4.9083484008966394E-2</v>
      </c>
      <c r="V25" s="131">
        <f>(VLOOKUP($A25,'Occupancy Raw Data'!$B$8:$BE$45,'Occupancy Raw Data'!AE$3,FALSE))/100</f>
        <v>5.4067421419608207E-2</v>
      </c>
      <c r="X25" s="49">
        <f>VLOOKUP($A25,'ADR Raw Data'!$B$6:$BE$43,'ADR Raw Data'!G$1,FALSE)</f>
        <v>75.8829258241758</v>
      </c>
      <c r="Y25" s="50">
        <f>VLOOKUP($A25,'ADR Raw Data'!$B$6:$BE$43,'ADR Raw Data'!H$1,FALSE)</f>
        <v>81.416758242329607</v>
      </c>
      <c r="Z25" s="50">
        <f>VLOOKUP($A25,'ADR Raw Data'!$B$6:$BE$43,'ADR Raw Data'!I$1,FALSE)</f>
        <v>88.369887240757393</v>
      </c>
      <c r="AA25" s="50">
        <f>VLOOKUP($A25,'ADR Raw Data'!$B$6:$BE$43,'ADR Raw Data'!J$1,FALSE)</f>
        <v>92.076542622241405</v>
      </c>
      <c r="AB25" s="50">
        <f>VLOOKUP($A25,'ADR Raw Data'!$B$6:$BE$43,'ADR Raw Data'!K$1,FALSE)</f>
        <v>84.813345541321198</v>
      </c>
      <c r="AC25" s="51">
        <f>VLOOKUP($A25,'ADR Raw Data'!$B$6:$BE$43,'ADR Raw Data'!L$1,FALSE)</f>
        <v>85.1619386736769</v>
      </c>
      <c r="AD25" s="50">
        <f>VLOOKUP($A25,'ADR Raw Data'!$B$6:$BE$43,'ADR Raw Data'!N$1,FALSE)</f>
        <v>87.876807551487403</v>
      </c>
      <c r="AE25" s="50">
        <f>VLOOKUP($A25,'ADR Raw Data'!$B$6:$BE$43,'ADR Raw Data'!O$1,FALSE)</f>
        <v>82.3021114123068</v>
      </c>
      <c r="AF25" s="51">
        <f>VLOOKUP($A25,'ADR Raw Data'!$B$6:$BE$43,'ADR Raw Data'!P$1,FALSE)</f>
        <v>85.178689727105706</v>
      </c>
      <c r="AG25" s="52">
        <f>VLOOKUP($A25,'ADR Raw Data'!$B$6:$BE$43,'ADR Raw Data'!R$1,FALSE)</f>
        <v>85.166534164777005</v>
      </c>
      <c r="AI25" s="129">
        <f>(VLOOKUP($A25,'ADR Raw Data'!$B$6:$BE$43,'ADR Raw Data'!T$1,FALSE))/100</f>
        <v>-1.0352166421294001E-2</v>
      </c>
      <c r="AJ25" s="119">
        <f>(VLOOKUP($A25,'ADR Raw Data'!$B$6:$BE$43,'ADR Raw Data'!U$1,FALSE))/100</f>
        <v>-1.7108008672522802E-2</v>
      </c>
      <c r="AK25" s="119">
        <f>(VLOOKUP($A25,'ADR Raw Data'!$B$6:$BE$43,'ADR Raw Data'!V$1,FALSE))/100</f>
        <v>-2.3904535462573101E-3</v>
      </c>
      <c r="AL25" s="119">
        <f>(VLOOKUP($A25,'ADR Raw Data'!$B$6:$BE$43,'ADR Raw Data'!W$1,FALSE))/100</f>
        <v>-3.9314672538414003E-3</v>
      </c>
      <c r="AM25" s="119">
        <f>(VLOOKUP($A25,'ADR Raw Data'!$B$6:$BE$43,'ADR Raw Data'!X$1,FALSE))/100</f>
        <v>8.1505670952109199E-3</v>
      </c>
      <c r="AN25" s="130">
        <f>(VLOOKUP($A25,'ADR Raw Data'!$B$6:$BE$43,'ADR Raw Data'!Y$1,FALSE))/100</f>
        <v>-4.1300646459985499E-3</v>
      </c>
      <c r="AO25" s="119">
        <f>(VLOOKUP($A25,'ADR Raw Data'!$B$6:$BE$43,'ADR Raw Data'!AA$1,FALSE))/100</f>
        <v>-2.76812275520575E-2</v>
      </c>
      <c r="AP25" s="119">
        <f>(VLOOKUP($A25,'ADR Raw Data'!$B$6:$BE$43,'ADR Raw Data'!AB$1,FALSE))/100</f>
        <v>-3.7999686715517199E-2</v>
      </c>
      <c r="AQ25" s="130">
        <f>(VLOOKUP($A25,'ADR Raw Data'!$B$6:$BE$43,'ADR Raw Data'!AC$1,FALSE))/100</f>
        <v>-3.2405673485069404E-2</v>
      </c>
      <c r="AR25" s="131">
        <f>(VLOOKUP($A25,'ADR Raw Data'!$B$6:$BE$43,'ADR Raw Data'!AE$1,FALSE))/100</f>
        <v>-1.2089098935876398E-2</v>
      </c>
      <c r="AS25" s="40"/>
      <c r="AT25" s="49">
        <f>VLOOKUP($A25,'RevPAR Raw Data'!$B$6:$BE$43,'RevPAR Raw Data'!G$1,FALSE)</f>
        <v>35.1665674069882</v>
      </c>
      <c r="AU25" s="50">
        <f>VLOOKUP($A25,'RevPAR Raw Data'!$B$6:$BE$43,'RevPAR Raw Data'!H$1,FALSE)</f>
        <v>44.296060574338597</v>
      </c>
      <c r="AV25" s="50">
        <f>VLOOKUP($A25,'RevPAR Raw Data'!$B$6:$BE$43,'RevPAR Raw Data'!I$1,FALSE)</f>
        <v>55.454635705191599</v>
      </c>
      <c r="AW25" s="50">
        <f>VLOOKUP($A25,'RevPAR Raw Data'!$B$6:$BE$43,'RevPAR Raw Data'!J$1,FALSE)</f>
        <v>60.203392276135197</v>
      </c>
      <c r="AX25" s="50">
        <f>VLOOKUP($A25,'RevPAR Raw Data'!$B$6:$BE$43,'RevPAR Raw Data'!K$1,FALSE)</f>
        <v>47.763747149525997</v>
      </c>
      <c r="AY25" s="51">
        <f>VLOOKUP($A25,'RevPAR Raw Data'!$B$6:$BE$43,'RevPAR Raw Data'!L$1,FALSE)</f>
        <v>48.576880622435901</v>
      </c>
      <c r="AZ25" s="50">
        <f>VLOOKUP($A25,'RevPAR Raw Data'!$B$6:$BE$43,'RevPAR Raw Data'!N$1,FALSE)</f>
        <v>48.892273885980998</v>
      </c>
      <c r="BA25" s="50">
        <f>VLOOKUP($A25,'RevPAR Raw Data'!$B$6:$BE$43,'RevPAR Raw Data'!O$1,FALSE)</f>
        <v>42.949849908049202</v>
      </c>
      <c r="BB25" s="51">
        <f>VLOOKUP($A25,'RevPAR Raw Data'!$B$6:$BE$43,'RevPAR Raw Data'!P$1,FALSE)</f>
        <v>45.9210618970151</v>
      </c>
      <c r="BC25" s="52">
        <f>VLOOKUP($A25,'RevPAR Raw Data'!$B$6:$BE$43,'RevPAR Raw Data'!R$1,FALSE)</f>
        <v>47.818075272315703</v>
      </c>
      <c r="BE25" s="129">
        <f>(VLOOKUP($A25,'RevPAR Raw Data'!$B$6:$BE$43,'RevPAR Raw Data'!T$1,FALSE))/100</f>
        <v>4.42913505989391E-2</v>
      </c>
      <c r="BF25" s="119">
        <f>(VLOOKUP($A25,'RevPAR Raw Data'!$B$6:$BE$43,'RevPAR Raw Data'!U$1,FALSE))/100</f>
        <v>-9.8714946581183512E-3</v>
      </c>
      <c r="BG25" s="119">
        <f>(VLOOKUP($A25,'RevPAR Raw Data'!$B$6:$BE$43,'RevPAR Raw Data'!V$1,FALSE))/100</f>
        <v>5.5075318475902496E-2</v>
      </c>
      <c r="BH25" s="119">
        <f>(VLOOKUP($A25,'RevPAR Raw Data'!$B$6:$BE$43,'RevPAR Raw Data'!W$1,FALSE))/100</f>
        <v>6.6566194926714395E-2</v>
      </c>
      <c r="BI25" s="119">
        <f>(VLOOKUP($A25,'RevPAR Raw Data'!$B$6:$BE$43,'RevPAR Raw Data'!X$1,FALSE))/100</f>
        <v>9.6824670904009799E-2</v>
      </c>
      <c r="BJ25" s="130">
        <f>(VLOOKUP($A25,'RevPAR Raw Data'!$B$6:$BE$43,'RevPAR Raw Data'!Y$1,FALSE))/100</f>
        <v>5.1602790289631099E-2</v>
      </c>
      <c r="BK25" s="119">
        <f>(VLOOKUP($A25,'RevPAR Raw Data'!$B$6:$BE$43,'RevPAR Raw Data'!AA$1,FALSE))/100</f>
        <v>2.4851696507880598E-2</v>
      </c>
      <c r="BL25" s="119">
        <f>(VLOOKUP($A25,'RevPAR Raw Data'!$B$6:$BE$43,'RevPAR Raw Data'!AB$1,FALSE))/100</f>
        <v>4.1958045607026501E-3</v>
      </c>
      <c r="BM25" s="130">
        <f>(VLOOKUP($A25,'RevPAR Raw Data'!$B$6:$BE$43,'RevPAR Raw Data'!AC$1,FALSE))/100</f>
        <v>1.50872271675927E-2</v>
      </c>
      <c r="BN25" s="131">
        <f>(VLOOKUP($A25,'RevPAR Raw Data'!$B$6:$BE$43,'RevPAR Raw Data'!AE$1,FALSE))/100</f>
        <v>4.1324696076982394E-2</v>
      </c>
    </row>
    <row r="26" spans="1:66" x14ac:dyDescent="0.25">
      <c r="A26" s="59" t="s">
        <v>92</v>
      </c>
      <c r="B26" s="118">
        <f>(VLOOKUP($A26,'Occupancy Raw Data'!$B$8:$BE$45,'Occupancy Raw Data'!G$3,FALSE))/100</f>
        <v>0.458230958230958</v>
      </c>
      <c r="C26" s="115">
        <f>(VLOOKUP($A26,'Occupancy Raw Data'!$B$8:$BE$45,'Occupancy Raw Data'!H$3,FALSE))/100</f>
        <v>0.58143208143208103</v>
      </c>
      <c r="D26" s="115">
        <f>(VLOOKUP($A26,'Occupancy Raw Data'!$B$8:$BE$45,'Occupancy Raw Data'!I$3,FALSE))/100</f>
        <v>0.61442611442611406</v>
      </c>
      <c r="E26" s="115">
        <f>(VLOOKUP($A26,'Occupancy Raw Data'!$B$8:$BE$45,'Occupancy Raw Data'!J$3,FALSE))/100</f>
        <v>0.61337311337311295</v>
      </c>
      <c r="F26" s="115">
        <f>(VLOOKUP($A26,'Occupancy Raw Data'!$B$8:$BE$45,'Occupancy Raw Data'!K$3,FALSE))/100</f>
        <v>0.58985608985608895</v>
      </c>
      <c r="G26" s="116">
        <f>(VLOOKUP($A26,'Occupancy Raw Data'!$B$8:$BE$45,'Occupancy Raw Data'!L$3,FALSE))/100</f>
        <v>0.57146367146367094</v>
      </c>
      <c r="H26" s="119">
        <f>(VLOOKUP($A26,'Occupancy Raw Data'!$B$8:$BE$45,'Occupancy Raw Data'!N$3,FALSE))/100</f>
        <v>0.62285012285012198</v>
      </c>
      <c r="I26" s="119">
        <f>(VLOOKUP($A26,'Occupancy Raw Data'!$B$8:$BE$45,'Occupancy Raw Data'!O$3,FALSE))/100</f>
        <v>0.61214461214461202</v>
      </c>
      <c r="J26" s="116">
        <f>(VLOOKUP($A26,'Occupancy Raw Data'!$B$8:$BE$45,'Occupancy Raw Data'!P$3,FALSE))/100</f>
        <v>0.61749736749736694</v>
      </c>
      <c r="K26" s="117">
        <f>(VLOOKUP($A26,'Occupancy Raw Data'!$B$8:$BE$45,'Occupancy Raw Data'!R$3,FALSE))/100</f>
        <v>0.58461615604472694</v>
      </c>
      <c r="M26" s="129">
        <f>(VLOOKUP($A26,'Occupancy Raw Data'!$B$8:$BE$45,'Occupancy Raw Data'!T$3,FALSE))/100</f>
        <v>-4.0009516813640504E-2</v>
      </c>
      <c r="N26" s="119">
        <f>(VLOOKUP($A26,'Occupancy Raw Data'!$B$8:$BE$45,'Occupancy Raw Data'!U$3,FALSE))/100</f>
        <v>6.9970421522814699E-2</v>
      </c>
      <c r="O26" s="119">
        <f>(VLOOKUP($A26,'Occupancy Raw Data'!$B$8:$BE$45,'Occupancy Raw Data'!V$3,FALSE))/100</f>
        <v>7.077629129696511E-2</v>
      </c>
      <c r="P26" s="119">
        <f>(VLOOKUP($A26,'Occupancy Raw Data'!$B$8:$BE$45,'Occupancy Raw Data'!W$3,FALSE))/100</f>
        <v>4.49380284709626E-2</v>
      </c>
      <c r="Q26" s="119">
        <f>(VLOOKUP($A26,'Occupancy Raw Data'!$B$8:$BE$45,'Occupancy Raw Data'!X$3,FALSE))/100</f>
        <v>7.7457833477095103E-2</v>
      </c>
      <c r="R26" s="130">
        <f>(VLOOKUP($A26,'Occupancy Raw Data'!$B$8:$BE$45,'Occupancy Raw Data'!Y$3,FALSE))/100</f>
        <v>4.7020959115240402E-2</v>
      </c>
      <c r="S26" s="119">
        <f>(VLOOKUP($A26,'Occupancy Raw Data'!$B$8:$BE$45,'Occupancy Raw Data'!AA$3,FALSE))/100</f>
        <v>0.151402598771019</v>
      </c>
      <c r="T26" s="119">
        <f>(VLOOKUP($A26,'Occupancy Raw Data'!$B$8:$BE$45,'Occupancy Raw Data'!AB$3,FALSE))/100</f>
        <v>0.130143686924997</v>
      </c>
      <c r="U26" s="130">
        <f>(VLOOKUP($A26,'Occupancy Raw Data'!$B$8:$BE$45,'Occupancy Raw Data'!AC$3,FALSE))/100</f>
        <v>0.140766240603902</v>
      </c>
      <c r="V26" s="131">
        <f>(VLOOKUP($A26,'Occupancy Raw Data'!$B$8:$BE$45,'Occupancy Raw Data'!AE$3,FALSE))/100</f>
        <v>7.3647247107224895E-2</v>
      </c>
      <c r="X26" s="49">
        <f>VLOOKUP($A26,'ADR Raw Data'!$B$6:$BE$43,'ADR Raw Data'!G$1,FALSE)</f>
        <v>99.314148295672098</v>
      </c>
      <c r="Y26" s="50">
        <f>VLOOKUP($A26,'ADR Raw Data'!$B$6:$BE$43,'ADR Raw Data'!H$1,FALSE)</f>
        <v>105.348859855116</v>
      </c>
      <c r="Z26" s="50">
        <f>VLOOKUP($A26,'ADR Raw Data'!$B$6:$BE$43,'ADR Raw Data'!I$1,FALSE)</f>
        <v>108.917059154527</v>
      </c>
      <c r="AA26" s="50">
        <f>VLOOKUP($A26,'ADR Raw Data'!$B$6:$BE$43,'ADR Raw Data'!J$1,FALSE)</f>
        <v>107.013650472103</v>
      </c>
      <c r="AB26" s="50">
        <f>VLOOKUP($A26,'ADR Raw Data'!$B$6:$BE$43,'ADR Raw Data'!K$1,FALSE)</f>
        <v>106.177756530794</v>
      </c>
      <c r="AC26" s="51">
        <f>VLOOKUP($A26,'ADR Raw Data'!$B$6:$BE$43,'ADR Raw Data'!L$1,FALSE)</f>
        <v>105.676849462563</v>
      </c>
      <c r="AD26" s="50">
        <f>VLOOKUP($A26,'ADR Raw Data'!$B$6:$BE$43,'ADR Raw Data'!N$1,FALSE)</f>
        <v>109.90618360101401</v>
      </c>
      <c r="AE26" s="50">
        <f>VLOOKUP($A26,'ADR Raw Data'!$B$6:$BE$43,'ADR Raw Data'!O$1,FALSE)</f>
        <v>110.964705905963</v>
      </c>
      <c r="AF26" s="51">
        <f>VLOOKUP($A26,'ADR Raw Data'!$B$6:$BE$43,'ADR Raw Data'!P$1,FALSE)</f>
        <v>110.430856870825</v>
      </c>
      <c r="AG26" s="52">
        <f>VLOOKUP($A26,'ADR Raw Data'!$B$6:$BE$43,'ADR Raw Data'!R$1,FALSE)</f>
        <v>107.111532974526</v>
      </c>
      <c r="AI26" s="129">
        <f>(VLOOKUP($A26,'ADR Raw Data'!$B$6:$BE$43,'ADR Raw Data'!T$1,FALSE))/100</f>
        <v>-2.6043008571222199E-3</v>
      </c>
      <c r="AJ26" s="119">
        <f>(VLOOKUP($A26,'ADR Raw Data'!$B$6:$BE$43,'ADR Raw Data'!U$1,FALSE))/100</f>
        <v>3.0199586184528601E-2</v>
      </c>
      <c r="AK26" s="119">
        <f>(VLOOKUP($A26,'ADR Raw Data'!$B$6:$BE$43,'ADR Raw Data'!V$1,FALSE))/100</f>
        <v>1.31226241710407E-2</v>
      </c>
      <c r="AL26" s="119">
        <f>(VLOOKUP($A26,'ADR Raw Data'!$B$6:$BE$43,'ADR Raw Data'!W$1,FALSE))/100</f>
        <v>-3.2611271631599797E-2</v>
      </c>
      <c r="AM26" s="119">
        <f>(VLOOKUP($A26,'ADR Raw Data'!$B$6:$BE$43,'ADR Raw Data'!X$1,FALSE))/100</f>
        <v>2.05875470132743E-2</v>
      </c>
      <c r="AN26" s="130">
        <f>(VLOOKUP($A26,'ADR Raw Data'!$B$6:$BE$43,'ADR Raw Data'!Y$1,FALSE))/100</f>
        <v>5.98592748374056E-3</v>
      </c>
      <c r="AO26" s="119">
        <f>(VLOOKUP($A26,'ADR Raw Data'!$B$6:$BE$43,'ADR Raw Data'!AA$1,FALSE))/100</f>
        <v>7.0344310721521794E-2</v>
      </c>
      <c r="AP26" s="119">
        <f>(VLOOKUP($A26,'ADR Raw Data'!$B$6:$BE$43,'ADR Raw Data'!AB$1,FALSE))/100</f>
        <v>6.5278678071473195E-2</v>
      </c>
      <c r="AQ26" s="130">
        <f>(VLOOKUP($A26,'ADR Raw Data'!$B$6:$BE$43,'ADR Raw Data'!AC$1,FALSE))/100</f>
        <v>6.7744021031499194E-2</v>
      </c>
      <c r="AR26" s="131">
        <f>(VLOOKUP($A26,'ADR Raw Data'!$B$6:$BE$43,'ADR Raw Data'!AE$1,FALSE))/100</f>
        <v>2.41390979023938E-2</v>
      </c>
      <c r="AS26" s="40"/>
      <c r="AT26" s="49">
        <f>VLOOKUP($A26,'RevPAR Raw Data'!$B$6:$BE$43,'RevPAR Raw Data'!G$1,FALSE)</f>
        <v>45.508817339417298</v>
      </c>
      <c r="AU26" s="50">
        <f>VLOOKUP($A26,'RevPAR Raw Data'!$B$6:$BE$43,'RevPAR Raw Data'!H$1,FALSE)</f>
        <v>61.2532068620568</v>
      </c>
      <c r="AV26" s="50">
        <f>VLOOKUP($A26,'RevPAR Raw Data'!$B$6:$BE$43,'RevPAR Raw Data'!I$1,FALSE)</f>
        <v>66.921485451035394</v>
      </c>
      <c r="AW26" s="50">
        <f>VLOOKUP($A26,'RevPAR Raw Data'!$B$6:$BE$43,'RevPAR Raw Data'!J$1,FALSE)</f>
        <v>65.639295963495897</v>
      </c>
      <c r="AX26" s="50">
        <f>VLOOKUP($A26,'RevPAR Raw Data'!$B$6:$BE$43,'RevPAR Raw Data'!K$1,FALSE)</f>
        <v>62.629596296946197</v>
      </c>
      <c r="AY26" s="51">
        <f>VLOOKUP($A26,'RevPAR Raw Data'!$B$6:$BE$43,'RevPAR Raw Data'!L$1,FALSE)</f>
        <v>60.390480382590297</v>
      </c>
      <c r="AZ26" s="50">
        <f>VLOOKUP($A26,'RevPAR Raw Data'!$B$6:$BE$43,'RevPAR Raw Data'!N$1,FALSE)</f>
        <v>68.455079957879903</v>
      </c>
      <c r="BA26" s="50">
        <f>VLOOKUP($A26,'RevPAR Raw Data'!$B$6:$BE$43,'RevPAR Raw Data'!O$1,FALSE)</f>
        <v>67.926446858546797</v>
      </c>
      <c r="BB26" s="51">
        <f>VLOOKUP($A26,'RevPAR Raw Data'!$B$6:$BE$43,'RevPAR Raw Data'!P$1,FALSE)</f>
        <v>68.1907634082134</v>
      </c>
      <c r="BC26" s="52">
        <f>VLOOKUP($A26,'RevPAR Raw Data'!$B$6:$BE$43,'RevPAR Raw Data'!R$1,FALSE)</f>
        <v>62.619132675625501</v>
      </c>
      <c r="BE26" s="129">
        <f>(VLOOKUP($A26,'RevPAR Raw Data'!$B$6:$BE$43,'RevPAR Raw Data'!T$1,FALSE))/100</f>
        <v>-4.2509620851831895E-2</v>
      </c>
      <c r="BF26" s="119">
        <f>(VLOOKUP($A26,'RevPAR Raw Data'!$B$6:$BE$43,'RevPAR Raw Data'!U$1,FALSE))/100</f>
        <v>0.102283085482489</v>
      </c>
      <c r="BG26" s="119">
        <f>(VLOOKUP($A26,'RevPAR Raw Data'!$B$6:$BE$43,'RevPAR Raw Data'!V$1,FALSE))/100</f>
        <v>8.4827686138916003E-2</v>
      </c>
      <c r="BH26" s="119">
        <f>(VLOOKUP($A26,'RevPAR Raw Data'!$B$6:$BE$43,'RevPAR Raw Data'!W$1,FALSE))/100</f>
        <v>1.0861270586307601E-2</v>
      </c>
      <c r="BI26" s="119">
        <f>(VLOOKUP($A26,'RevPAR Raw Data'!$B$6:$BE$43,'RevPAR Raw Data'!X$1,FALSE))/100</f>
        <v>9.9640047278625493E-2</v>
      </c>
      <c r="BJ26" s="130">
        <f>(VLOOKUP($A26,'RevPAR Raw Data'!$B$6:$BE$43,'RevPAR Raw Data'!Y$1,FALSE))/100</f>
        <v>5.3288350650460697E-2</v>
      </c>
      <c r="BK26" s="119">
        <f>(VLOOKUP($A26,'RevPAR Raw Data'!$B$6:$BE$43,'RevPAR Raw Data'!AA$1,FALSE))/100</f>
        <v>0.23239722094453602</v>
      </c>
      <c r="BL26" s="119">
        <f>(VLOOKUP($A26,'RevPAR Raw Data'!$B$6:$BE$43,'RevPAR Raw Data'!AB$1,FALSE))/100</f>
        <v>0.203917972838282</v>
      </c>
      <c r="BM26" s="130">
        <f>(VLOOKUP($A26,'RevPAR Raw Data'!$B$6:$BE$43,'RevPAR Raw Data'!AC$1,FALSE))/100</f>
        <v>0.218046332799398</v>
      </c>
      <c r="BN26" s="131">
        <f>(VLOOKUP($A26,'RevPAR Raw Data'!$B$6:$BE$43,'RevPAR Raw Data'!AE$1,FALSE))/100</f>
        <v>9.9564123117781803E-2</v>
      </c>
    </row>
    <row r="27" spans="1:66" x14ac:dyDescent="0.25">
      <c r="A27" s="59" t="s">
        <v>93</v>
      </c>
      <c r="B27" s="118">
        <f>(VLOOKUP($A27,'Occupancy Raw Data'!$B$8:$BE$45,'Occupancy Raw Data'!G$3,FALSE))/100</f>
        <v>0.32406086543033702</v>
      </c>
      <c r="C27" s="115">
        <f>(VLOOKUP($A27,'Occupancy Raw Data'!$B$8:$BE$45,'Occupancy Raw Data'!H$3,FALSE))/100</f>
        <v>0.39197971152321998</v>
      </c>
      <c r="D27" s="115">
        <f>(VLOOKUP($A27,'Occupancy Raw Data'!$B$8:$BE$45,'Occupancy Raw Data'!I$3,FALSE))/100</f>
        <v>0.43382469488032904</v>
      </c>
      <c r="E27" s="115">
        <f>(VLOOKUP($A27,'Occupancy Raw Data'!$B$8:$BE$45,'Occupancy Raw Data'!J$3,FALSE))/100</f>
        <v>0.42613726422570897</v>
      </c>
      <c r="F27" s="115">
        <f>(VLOOKUP($A27,'Occupancy Raw Data'!$B$8:$BE$45,'Occupancy Raw Data'!K$3,FALSE))/100</f>
        <v>0.39261372642257003</v>
      </c>
      <c r="G27" s="116">
        <f>(VLOOKUP($A27,'Occupancy Raw Data'!$B$8:$BE$45,'Occupancy Raw Data'!L$3,FALSE))/100</f>
        <v>0.39372325249643303</v>
      </c>
      <c r="H27" s="119">
        <f>(VLOOKUP($A27,'Occupancy Raw Data'!$B$8:$BE$45,'Occupancy Raw Data'!N$3,FALSE))/100</f>
        <v>0.51703915042003401</v>
      </c>
      <c r="I27" s="119">
        <f>(VLOOKUP($A27,'Occupancy Raw Data'!$B$8:$BE$45,'Occupancy Raw Data'!O$3,FALSE))/100</f>
        <v>0.52282453637660398</v>
      </c>
      <c r="J27" s="116">
        <f>(VLOOKUP($A27,'Occupancy Raw Data'!$B$8:$BE$45,'Occupancy Raw Data'!P$3,FALSE))/100</f>
        <v>0.51993184339831899</v>
      </c>
      <c r="K27" s="117">
        <f>(VLOOKUP($A27,'Occupancy Raw Data'!$B$8:$BE$45,'Occupancy Raw Data'!R$3,FALSE))/100</f>
        <v>0.42978284989697202</v>
      </c>
      <c r="M27" s="129">
        <f>(VLOOKUP($A27,'Occupancy Raw Data'!$B$8:$BE$45,'Occupancy Raw Data'!T$3,FALSE))/100</f>
        <v>-3.9708195569496405E-3</v>
      </c>
      <c r="N27" s="119">
        <f>(VLOOKUP($A27,'Occupancy Raw Data'!$B$8:$BE$45,'Occupancy Raw Data'!U$3,FALSE))/100</f>
        <v>-2.3225586496659897E-2</v>
      </c>
      <c r="O27" s="119">
        <f>(VLOOKUP($A27,'Occupancy Raw Data'!$B$8:$BE$45,'Occupancy Raw Data'!V$3,FALSE))/100</f>
        <v>-4.6477661400857496E-2</v>
      </c>
      <c r="P27" s="119">
        <f>(VLOOKUP($A27,'Occupancy Raw Data'!$B$8:$BE$45,'Occupancy Raw Data'!W$3,FALSE))/100</f>
        <v>-3.0255195572235702E-2</v>
      </c>
      <c r="Q27" s="119">
        <f>(VLOOKUP($A27,'Occupancy Raw Data'!$B$8:$BE$45,'Occupancy Raw Data'!X$3,FALSE))/100</f>
        <v>-3.9295917537476202E-2</v>
      </c>
      <c r="R27" s="130">
        <f>(VLOOKUP($A27,'Occupancy Raw Data'!$B$8:$BE$45,'Occupancy Raw Data'!Y$3,FALSE))/100</f>
        <v>-3.01087554212369E-2</v>
      </c>
      <c r="S27" s="119">
        <f>(VLOOKUP($A27,'Occupancy Raw Data'!$B$8:$BE$45,'Occupancy Raw Data'!AA$3,FALSE))/100</f>
        <v>6.2549990778481501E-2</v>
      </c>
      <c r="T27" s="119">
        <f>(VLOOKUP($A27,'Occupancy Raw Data'!$B$8:$BE$45,'Occupancy Raw Data'!AB$3,FALSE))/100</f>
        <v>-4.5737418339676796E-2</v>
      </c>
      <c r="U27" s="130">
        <f>(VLOOKUP($A27,'Occupancy Raw Data'!$B$8:$BE$45,'Occupancy Raw Data'!AC$3,FALSE))/100</f>
        <v>5.19890759849899E-3</v>
      </c>
      <c r="V27" s="131">
        <f>(VLOOKUP($A27,'Occupancy Raw Data'!$B$8:$BE$45,'Occupancy Raw Data'!AE$3,FALSE))/100</f>
        <v>-1.81888109230341E-2</v>
      </c>
      <c r="X27" s="49">
        <f>VLOOKUP($A27,'ADR Raw Data'!$B$6:$BE$43,'ADR Raw Data'!G$1,FALSE)</f>
        <v>95.983318292981096</v>
      </c>
      <c r="Y27" s="50">
        <f>VLOOKUP($A27,'ADR Raw Data'!$B$6:$BE$43,'ADR Raw Data'!H$1,FALSE)</f>
        <v>101.29128038819201</v>
      </c>
      <c r="Z27" s="50">
        <f>VLOOKUP($A27,'ADR Raw Data'!$B$6:$BE$43,'ADR Raw Data'!I$1,FALSE)</f>
        <v>104.495865893313</v>
      </c>
      <c r="AA27" s="50">
        <f>VLOOKUP($A27,'ADR Raw Data'!$B$6:$BE$43,'ADR Raw Data'!J$1,FALSE)</f>
        <v>104.23587794309</v>
      </c>
      <c r="AB27" s="50">
        <f>VLOOKUP($A27,'ADR Raw Data'!$B$6:$BE$43,'ADR Raw Data'!K$1,FALSE)</f>
        <v>100.202576039563</v>
      </c>
      <c r="AC27" s="51">
        <f>VLOOKUP($A27,'ADR Raw Data'!$B$6:$BE$43,'ADR Raw Data'!L$1,FALSE)</f>
        <v>101.543989879227</v>
      </c>
      <c r="AD27" s="50">
        <f>VLOOKUP($A27,'ADR Raw Data'!$B$6:$BE$43,'ADR Raw Data'!N$1,FALSE)</f>
        <v>116.24541764255</v>
      </c>
      <c r="AE27" s="50">
        <f>VLOOKUP($A27,'ADR Raw Data'!$B$6:$BE$43,'ADR Raw Data'!O$1,FALSE)</f>
        <v>113.937204926481</v>
      </c>
      <c r="AF27" s="51">
        <f>VLOOKUP($A27,'ADR Raw Data'!$B$6:$BE$43,'ADR Raw Data'!P$1,FALSE)</f>
        <v>115.084890297995</v>
      </c>
      <c r="AG27" s="52">
        <f>VLOOKUP($A27,'ADR Raw Data'!$B$6:$BE$43,'ADR Raw Data'!R$1,FALSE)</f>
        <v>106.224323758594</v>
      </c>
      <c r="AI27" s="129">
        <f>(VLOOKUP($A27,'ADR Raw Data'!$B$6:$BE$43,'ADR Raw Data'!T$1,FALSE))/100</f>
        <v>-1.62638810766268E-2</v>
      </c>
      <c r="AJ27" s="119">
        <f>(VLOOKUP($A27,'ADR Raw Data'!$B$6:$BE$43,'ADR Raw Data'!U$1,FALSE))/100</f>
        <v>-1.7858299019645502E-2</v>
      </c>
      <c r="AK27" s="119">
        <f>(VLOOKUP($A27,'ADR Raw Data'!$B$6:$BE$43,'ADR Raw Data'!V$1,FALSE))/100</f>
        <v>3.5371759203341099E-4</v>
      </c>
      <c r="AL27" s="119">
        <f>(VLOOKUP($A27,'ADR Raw Data'!$B$6:$BE$43,'ADR Raw Data'!W$1,FALSE))/100</f>
        <v>-8.3452045431249705E-3</v>
      </c>
      <c r="AM27" s="119">
        <f>(VLOOKUP($A27,'ADR Raw Data'!$B$6:$BE$43,'ADR Raw Data'!X$1,FALSE))/100</f>
        <v>-2.79239795657912E-3</v>
      </c>
      <c r="AN27" s="130">
        <f>(VLOOKUP($A27,'ADR Raw Data'!$B$6:$BE$43,'ADR Raw Data'!Y$1,FALSE))/100</f>
        <v>-8.6856278234604001E-3</v>
      </c>
      <c r="AO27" s="119">
        <f>(VLOOKUP($A27,'ADR Raw Data'!$B$6:$BE$43,'ADR Raw Data'!AA$1,FALSE))/100</f>
        <v>2.9992570106600704E-2</v>
      </c>
      <c r="AP27" s="119">
        <f>(VLOOKUP($A27,'ADR Raw Data'!$B$6:$BE$43,'ADR Raw Data'!AB$1,FALSE))/100</f>
        <v>-4.72403822782397E-2</v>
      </c>
      <c r="AQ27" s="130">
        <f>(VLOOKUP($A27,'ADR Raw Data'!$B$6:$BE$43,'ADR Raw Data'!AC$1,FALSE))/100</f>
        <v>-1.14909762637933E-2</v>
      </c>
      <c r="AR27" s="131">
        <f>(VLOOKUP($A27,'ADR Raw Data'!$B$6:$BE$43,'ADR Raw Data'!AE$1,FALSE))/100</f>
        <v>-8.6983829515543693E-3</v>
      </c>
      <c r="AS27" s="40"/>
      <c r="AT27" s="49">
        <f>VLOOKUP($A27,'RevPAR Raw Data'!$B$6:$BE$43,'RevPAR Raw Data'!G$1,FALSE)</f>
        <v>31.104437192898999</v>
      </c>
      <c r="AU27" s="50">
        <f>VLOOKUP($A27,'RevPAR Raw Data'!$B$6:$BE$43,'RevPAR Raw Data'!H$1,FALSE)</f>
        <v>39.704126866381301</v>
      </c>
      <c r="AV27" s="50">
        <f>VLOOKUP($A27,'RevPAR Raw Data'!$B$6:$BE$43,'RevPAR Raw Data'!I$1,FALSE)</f>
        <v>45.332887137422702</v>
      </c>
      <c r="AW27" s="50">
        <f>VLOOKUP($A27,'RevPAR Raw Data'!$B$6:$BE$43,'RevPAR Raw Data'!J$1,FALSE)</f>
        <v>44.4187918608337</v>
      </c>
      <c r="AX27" s="50">
        <f>VLOOKUP($A27,'RevPAR Raw Data'!$B$6:$BE$43,'RevPAR Raw Data'!K$1,FALSE)</f>
        <v>39.340906776034203</v>
      </c>
      <c r="AY27" s="51">
        <f>VLOOKUP($A27,'RevPAR Raw Data'!$B$6:$BE$43,'RevPAR Raw Data'!L$1,FALSE)</f>
        <v>39.980229966714198</v>
      </c>
      <c r="AZ27" s="50">
        <f>VLOOKUP($A27,'RevPAR Raw Data'!$B$6:$BE$43,'RevPAR Raw Data'!N$1,FALSE)</f>
        <v>60.103431978126402</v>
      </c>
      <c r="BA27" s="50">
        <f>VLOOKUP($A27,'RevPAR Raw Data'!$B$6:$BE$43,'RevPAR Raw Data'!O$1,FALSE)</f>
        <v>59.569166341733997</v>
      </c>
      <c r="BB27" s="51">
        <f>VLOOKUP($A27,'RevPAR Raw Data'!$B$6:$BE$43,'RevPAR Raw Data'!P$1,FALSE)</f>
        <v>59.836299159930199</v>
      </c>
      <c r="BC27" s="52">
        <f>VLOOKUP($A27,'RevPAR Raw Data'!$B$6:$BE$43,'RevPAR Raw Data'!R$1,FALSE)</f>
        <v>45.653392593347299</v>
      </c>
      <c r="BE27" s="129">
        <f>(VLOOKUP($A27,'RevPAR Raw Data'!$B$6:$BE$43,'RevPAR Raw Data'!T$1,FALSE))/100</f>
        <v>-2.01701196965254E-2</v>
      </c>
      <c r="BF27" s="119">
        <f>(VLOOKUP($A27,'RevPAR Raw Data'!$B$6:$BE$43,'RevPAR Raw Data'!U$1,FALSE))/100</f>
        <v>-4.0669116047741503E-2</v>
      </c>
      <c r="BG27" s="119">
        <f>(VLOOKUP($A27,'RevPAR Raw Data'!$B$6:$BE$43,'RevPAR Raw Data'!V$1,FALSE))/100</f>
        <v>-4.6140383775298097E-2</v>
      </c>
      <c r="BH27" s="119">
        <f>(VLOOKUP($A27,'RevPAR Raw Data'!$B$6:$BE$43,'RevPAR Raw Data'!W$1,FALSE))/100</f>
        <v>-3.8347914319818099E-2</v>
      </c>
      <c r="BI27" s="119">
        <f>(VLOOKUP($A27,'RevPAR Raw Data'!$B$6:$BE$43,'RevPAR Raw Data'!X$1,FALSE))/100</f>
        <v>-4.1978585654221801E-2</v>
      </c>
      <c r="BJ27" s="130">
        <f>(VLOOKUP($A27,'RevPAR Raw Data'!$B$6:$BE$43,'RevPAR Raw Data'!Y$1,FALSE))/100</f>
        <v>-3.8532869800880797E-2</v>
      </c>
      <c r="BK27" s="119">
        <f>(VLOOKUP($A27,'RevPAR Raw Data'!$B$6:$BE$43,'RevPAR Raw Data'!AA$1,FALSE))/100</f>
        <v>9.44185958686731E-2</v>
      </c>
      <c r="BL27" s="119">
        <f>(VLOOKUP($A27,'RevPAR Raw Data'!$B$6:$BE$43,'RevPAR Raw Data'!AB$1,FALSE))/100</f>
        <v>-9.0817147491130401E-2</v>
      </c>
      <c r="BM27" s="130">
        <f>(VLOOKUP($A27,'RevPAR Raw Data'!$B$6:$BE$43,'RevPAR Raw Data'!AC$1,FALSE))/100</f>
        <v>-6.3518091891063598E-3</v>
      </c>
      <c r="BN27" s="131">
        <f>(VLOOKUP($A27,'RevPAR Raw Data'!$B$6:$BE$43,'RevPAR Raw Data'!AE$1,FALSE))/100</f>
        <v>-2.6728980631746498E-2</v>
      </c>
    </row>
    <row r="28" spans="1:66" x14ac:dyDescent="0.25">
      <c r="A28" s="59" t="s">
        <v>29</v>
      </c>
      <c r="B28" s="118">
        <f>(VLOOKUP($A28,'Occupancy Raw Data'!$B$8:$BE$45,'Occupancy Raw Data'!G$3,FALSE))/100</f>
        <v>0.29223864836325197</v>
      </c>
      <c r="C28" s="115">
        <f>(VLOOKUP($A28,'Occupancy Raw Data'!$B$8:$BE$45,'Occupancy Raw Data'!H$3,FALSE))/100</f>
        <v>0.32734952481520502</v>
      </c>
      <c r="D28" s="115">
        <f>(VLOOKUP($A28,'Occupancy Raw Data'!$B$8:$BE$45,'Occupancy Raw Data'!I$3,FALSE))/100</f>
        <v>0.3389651531151</v>
      </c>
      <c r="E28" s="115">
        <f>(VLOOKUP($A28,'Occupancy Raw Data'!$B$8:$BE$45,'Occupancy Raw Data'!J$3,FALSE))/100</f>
        <v>0.326029567053854</v>
      </c>
      <c r="F28" s="115">
        <f>(VLOOKUP($A28,'Occupancy Raw Data'!$B$8:$BE$45,'Occupancy Raw Data'!K$3,FALSE))/100</f>
        <v>0.338041182682154</v>
      </c>
      <c r="G28" s="116">
        <f>(VLOOKUP($A28,'Occupancy Raw Data'!$B$8:$BE$45,'Occupancy Raw Data'!L$3,FALSE))/100</f>
        <v>0.32452481520591298</v>
      </c>
      <c r="H28" s="119">
        <f>(VLOOKUP($A28,'Occupancy Raw Data'!$B$8:$BE$45,'Occupancy Raw Data'!N$3,FALSE))/100</f>
        <v>0.39083949313621902</v>
      </c>
      <c r="I28" s="119">
        <f>(VLOOKUP($A28,'Occupancy Raw Data'!$B$8:$BE$45,'Occupancy Raw Data'!O$3,FALSE))/100</f>
        <v>0.38965153115100298</v>
      </c>
      <c r="J28" s="116">
        <f>(VLOOKUP($A28,'Occupancy Raw Data'!$B$8:$BE$45,'Occupancy Raw Data'!P$3,FALSE))/100</f>
        <v>0.39024551214361097</v>
      </c>
      <c r="K28" s="117">
        <f>(VLOOKUP($A28,'Occupancy Raw Data'!$B$8:$BE$45,'Occupancy Raw Data'!R$3,FALSE))/100</f>
        <v>0.34330215718811202</v>
      </c>
      <c r="M28" s="129">
        <f>(VLOOKUP($A28,'Occupancy Raw Data'!$B$8:$BE$45,'Occupancy Raw Data'!T$3,FALSE))/100</f>
        <v>0.12105382251828001</v>
      </c>
      <c r="N28" s="119">
        <f>(VLOOKUP($A28,'Occupancy Raw Data'!$B$8:$BE$45,'Occupancy Raw Data'!U$3,FALSE))/100</f>
        <v>0.12089750040750299</v>
      </c>
      <c r="O28" s="119">
        <f>(VLOOKUP($A28,'Occupancy Raw Data'!$B$8:$BE$45,'Occupancy Raw Data'!V$3,FALSE))/100</f>
        <v>5.4083834534686098E-2</v>
      </c>
      <c r="P28" s="119">
        <f>(VLOOKUP($A28,'Occupancy Raw Data'!$B$8:$BE$45,'Occupancy Raw Data'!W$3,FALSE))/100</f>
        <v>0.143494168956529</v>
      </c>
      <c r="Q28" s="119">
        <f>(VLOOKUP($A28,'Occupancy Raw Data'!$B$8:$BE$45,'Occupancy Raw Data'!X$3,FALSE))/100</f>
        <v>0.13217906830044801</v>
      </c>
      <c r="R28" s="130">
        <f>(VLOOKUP($A28,'Occupancy Raw Data'!$B$8:$BE$45,'Occupancy Raw Data'!Y$3,FALSE))/100</f>
        <v>0.11291826974854599</v>
      </c>
      <c r="S28" s="119">
        <f>(VLOOKUP($A28,'Occupancy Raw Data'!$B$8:$BE$45,'Occupancy Raw Data'!AA$3,FALSE))/100</f>
        <v>2.3296148125723101E-2</v>
      </c>
      <c r="T28" s="119">
        <f>(VLOOKUP($A28,'Occupancy Raw Data'!$B$8:$BE$45,'Occupancy Raw Data'!AB$3,FALSE))/100</f>
        <v>-1.3887841303363999E-2</v>
      </c>
      <c r="U28" s="130">
        <f>(VLOOKUP($A28,'Occupancy Raw Data'!$B$8:$BE$45,'Occupancy Raw Data'!AC$3,FALSE))/100</f>
        <v>4.3883990028781104E-3</v>
      </c>
      <c r="V28" s="131">
        <f>(VLOOKUP($A28,'Occupancy Raw Data'!$B$8:$BE$45,'Occupancy Raw Data'!AE$3,FALSE))/100</f>
        <v>7.5185025590435106E-2</v>
      </c>
      <c r="X28" s="49">
        <f>VLOOKUP($A28,'ADR Raw Data'!$B$6:$BE$43,'ADR Raw Data'!G$1,FALSE)</f>
        <v>95.867935862691894</v>
      </c>
      <c r="Y28" s="50">
        <f>VLOOKUP($A28,'ADR Raw Data'!$B$6:$BE$43,'ADR Raw Data'!H$1,FALSE)</f>
        <v>91.021653225806403</v>
      </c>
      <c r="Z28" s="50">
        <f>VLOOKUP($A28,'ADR Raw Data'!$B$6:$BE$43,'ADR Raw Data'!I$1,FALSE)</f>
        <v>92.602854361370703</v>
      </c>
      <c r="AA28" s="50">
        <f>VLOOKUP($A28,'ADR Raw Data'!$B$6:$BE$43,'ADR Raw Data'!J$1,FALSE)</f>
        <v>90.772161943319801</v>
      </c>
      <c r="AB28" s="50">
        <f>VLOOKUP($A28,'ADR Raw Data'!$B$6:$BE$43,'ADR Raw Data'!K$1,FALSE)</f>
        <v>95.004806716126495</v>
      </c>
      <c r="AC28" s="51">
        <f>VLOOKUP($A28,'ADR Raw Data'!$B$6:$BE$43,'ADR Raw Data'!L$1,FALSE)</f>
        <v>93.004473277474901</v>
      </c>
      <c r="AD28" s="50">
        <f>VLOOKUP($A28,'ADR Raw Data'!$B$6:$BE$43,'ADR Raw Data'!N$1,FALSE)</f>
        <v>138.79453562985401</v>
      </c>
      <c r="AE28" s="50">
        <f>VLOOKUP($A28,'ADR Raw Data'!$B$6:$BE$43,'ADR Raw Data'!O$1,FALSE)</f>
        <v>159.107391598915</v>
      </c>
      <c r="AF28" s="51">
        <f>VLOOKUP($A28,'ADR Raw Data'!$B$6:$BE$43,'ADR Raw Data'!P$1,FALSE)</f>
        <v>148.935504819888</v>
      </c>
      <c r="AG28" s="52">
        <f>VLOOKUP($A28,'ADR Raw Data'!$B$6:$BE$43,'ADR Raw Data'!R$1,FALSE)</f>
        <v>111.169923651543</v>
      </c>
      <c r="AI28" s="129">
        <f>(VLOOKUP($A28,'ADR Raw Data'!$B$6:$BE$43,'ADR Raw Data'!T$1,FALSE))/100</f>
        <v>-6.5323371449062501E-2</v>
      </c>
      <c r="AJ28" s="119">
        <f>(VLOOKUP($A28,'ADR Raw Data'!$B$6:$BE$43,'ADR Raw Data'!U$1,FALSE))/100</f>
        <v>-4.0719601734449704E-2</v>
      </c>
      <c r="AK28" s="119">
        <f>(VLOOKUP($A28,'ADR Raw Data'!$B$6:$BE$43,'ADR Raw Data'!V$1,FALSE))/100</f>
        <v>-0.124531252843135</v>
      </c>
      <c r="AL28" s="119">
        <f>(VLOOKUP($A28,'ADR Raw Data'!$B$6:$BE$43,'ADR Raw Data'!W$1,FALSE))/100</f>
        <v>-3.39948446832226E-2</v>
      </c>
      <c r="AM28" s="119">
        <f>(VLOOKUP($A28,'ADR Raw Data'!$B$6:$BE$43,'ADR Raw Data'!X$1,FALSE))/100</f>
        <v>7.8635300248007106E-3</v>
      </c>
      <c r="AN28" s="130">
        <f>(VLOOKUP($A28,'ADR Raw Data'!$B$6:$BE$43,'ADR Raw Data'!Y$1,FALSE))/100</f>
        <v>-5.4388767319146998E-2</v>
      </c>
      <c r="AO28" s="119">
        <f>(VLOOKUP($A28,'ADR Raw Data'!$B$6:$BE$43,'ADR Raw Data'!AA$1,FALSE))/100</f>
        <v>8.3593056465966514E-2</v>
      </c>
      <c r="AP28" s="119">
        <f>(VLOOKUP($A28,'ADR Raw Data'!$B$6:$BE$43,'ADR Raw Data'!AB$1,FALSE))/100</f>
        <v>8.2750562432660199E-2</v>
      </c>
      <c r="AQ28" s="130">
        <f>(VLOOKUP($A28,'ADR Raw Data'!$B$6:$BE$43,'ADR Raw Data'!AC$1,FALSE))/100</f>
        <v>8.1770671514187696E-2</v>
      </c>
      <c r="AR28" s="131">
        <f>(VLOOKUP($A28,'ADR Raw Data'!$B$6:$BE$43,'ADR Raw Data'!AE$1,FALSE))/100</f>
        <v>-7.6393670683710599E-3</v>
      </c>
      <c r="AS28" s="40"/>
      <c r="AT28" s="49">
        <f>VLOOKUP($A28,'RevPAR Raw Data'!$B$6:$BE$43,'RevPAR Raw Data'!G$1,FALSE)</f>
        <v>28.016315997888</v>
      </c>
      <c r="AU28" s="50">
        <f>VLOOKUP($A28,'RevPAR Raw Data'!$B$6:$BE$43,'RevPAR Raw Data'!H$1,FALSE)</f>
        <v>29.795894931362099</v>
      </c>
      <c r="AV28" s="50">
        <f>VLOOKUP($A28,'RevPAR Raw Data'!$B$6:$BE$43,'RevPAR Raw Data'!I$1,FALSE)</f>
        <v>31.389140707497301</v>
      </c>
      <c r="AW28" s="50">
        <f>VLOOKUP($A28,'RevPAR Raw Data'!$B$6:$BE$43,'RevPAR Raw Data'!J$1,FALSE)</f>
        <v>29.594408658922902</v>
      </c>
      <c r="AX28" s="50">
        <f>VLOOKUP($A28,'RevPAR Raw Data'!$B$6:$BE$43,'RevPAR Raw Data'!K$1,FALSE)</f>
        <v>32.115537222808797</v>
      </c>
      <c r="AY28" s="51">
        <f>VLOOKUP($A28,'RevPAR Raw Data'!$B$6:$BE$43,'RevPAR Raw Data'!L$1,FALSE)</f>
        <v>30.1822595036958</v>
      </c>
      <c r="AZ28" s="50">
        <f>VLOOKUP($A28,'RevPAR Raw Data'!$B$6:$BE$43,'RevPAR Raw Data'!N$1,FALSE)</f>
        <v>54.246385955649401</v>
      </c>
      <c r="BA28" s="50">
        <f>VLOOKUP($A28,'RevPAR Raw Data'!$B$6:$BE$43,'RevPAR Raw Data'!O$1,FALSE)</f>
        <v>61.996438753959801</v>
      </c>
      <c r="BB28" s="51">
        <f>VLOOKUP($A28,'RevPAR Raw Data'!$B$6:$BE$43,'RevPAR Raw Data'!P$1,FALSE)</f>
        <v>58.121412354804598</v>
      </c>
      <c r="BC28" s="52">
        <f>VLOOKUP($A28,'RevPAR Raw Data'!$B$6:$BE$43,'RevPAR Raw Data'!R$1,FALSE)</f>
        <v>38.164874604012603</v>
      </c>
      <c r="BE28" s="129">
        <f>(VLOOKUP($A28,'RevPAR Raw Data'!$B$6:$BE$43,'RevPAR Raw Data'!T$1,FALSE))/100</f>
        <v>4.7822807255527698E-2</v>
      </c>
      <c r="BF28" s="119">
        <f>(VLOOKUP($A28,'RevPAR Raw Data'!$B$6:$BE$43,'RevPAR Raw Data'!U$1,FALSE))/100</f>
        <v>7.5255000605770006E-2</v>
      </c>
      <c r="BG28" s="119">
        <f>(VLOOKUP($A28,'RevPAR Raw Data'!$B$6:$BE$43,'RevPAR Raw Data'!V$1,FALSE))/100</f>
        <v>-7.7182545981614198E-2</v>
      </c>
      <c r="BH28" s="119">
        <f>(VLOOKUP($A28,'RevPAR Raw Data'!$B$6:$BE$43,'RevPAR Raw Data'!W$1,FALSE))/100</f>
        <v>0.10462126228668099</v>
      </c>
      <c r="BI28" s="119">
        <f>(VLOOKUP($A28,'RevPAR Raw Data'!$B$6:$BE$43,'RevPAR Raw Data'!X$1,FALSE))/100</f>
        <v>0.14108199239748001</v>
      </c>
      <c r="BJ28" s="130">
        <f>(VLOOKUP($A28,'RevPAR Raw Data'!$B$6:$BE$43,'RevPAR Raw Data'!Y$1,FALSE))/100</f>
        <v>5.2388016929964601E-2</v>
      </c>
      <c r="BK28" s="119">
        <f>(VLOOKUP($A28,'RevPAR Raw Data'!$B$6:$BE$43,'RevPAR Raw Data'!AA$1,FALSE))/100</f>
        <v>0.108836600817402</v>
      </c>
      <c r="BL28" s="119">
        <f>(VLOOKUP($A28,'RevPAR Raw Data'!$B$6:$BE$43,'RevPAR Raw Data'!AB$1,FALSE))/100</f>
        <v>6.7713494450467301E-2</v>
      </c>
      <c r="BM28" s="130">
        <f>(VLOOKUP($A28,'RevPAR Raw Data'!$B$6:$BE$43,'RevPAR Raw Data'!AC$1,FALSE))/100</f>
        <v>8.6517912850403306E-2</v>
      </c>
      <c r="BN28" s="131">
        <f>(VLOOKUP($A28,'RevPAR Raw Data'!$B$6:$BE$43,'RevPAR Raw Data'!AE$1,FALSE))/100</f>
        <v>6.6971292513533801E-2</v>
      </c>
    </row>
    <row r="29" spans="1:66" x14ac:dyDescent="0.25">
      <c r="B29" s="53"/>
      <c r="C29" s="120"/>
      <c r="D29" s="120"/>
      <c r="E29" s="120"/>
      <c r="F29" s="120"/>
      <c r="G29" s="121"/>
      <c r="H29" s="120"/>
      <c r="I29" s="120"/>
      <c r="J29" s="121"/>
      <c r="K29" s="54"/>
      <c r="M29" s="132"/>
      <c r="N29" s="136"/>
      <c r="O29" s="136"/>
      <c r="P29" s="136"/>
      <c r="Q29" s="136"/>
      <c r="R29" s="137"/>
      <c r="S29" s="136"/>
      <c r="T29" s="136"/>
      <c r="U29" s="137"/>
      <c r="V29" s="133"/>
      <c r="X29" s="55"/>
      <c r="Y29" s="56"/>
      <c r="Z29" s="56"/>
      <c r="AA29" s="56"/>
      <c r="AB29" s="56"/>
      <c r="AC29" s="57"/>
      <c r="AD29" s="56"/>
      <c r="AE29" s="56"/>
      <c r="AF29" s="57"/>
      <c r="AG29" s="58"/>
      <c r="AI29" s="134"/>
      <c r="AJ29" s="138"/>
      <c r="AK29" s="138"/>
      <c r="AL29" s="138"/>
      <c r="AM29" s="138"/>
      <c r="AN29" s="139"/>
      <c r="AO29" s="138"/>
      <c r="AP29" s="138"/>
      <c r="AQ29" s="139"/>
      <c r="AR29" s="135"/>
      <c r="AS29" s="40"/>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25">
      <c r="A30" s="46" t="s">
        <v>46</v>
      </c>
      <c r="B30" s="118">
        <f>(VLOOKUP($A30,'Occupancy Raw Data'!$B$8:$BE$45,'Occupancy Raw Data'!G$3,FALSE))/100</f>
        <v>0.31701288098693697</v>
      </c>
      <c r="C30" s="115">
        <f>(VLOOKUP($A30,'Occupancy Raw Data'!$B$8:$BE$45,'Occupancy Raw Data'!H$3,FALSE))/100</f>
        <v>0.45024492017416501</v>
      </c>
      <c r="D30" s="115">
        <f>(VLOOKUP($A30,'Occupancy Raw Data'!$B$8:$BE$45,'Occupancy Raw Data'!I$3,FALSE))/100</f>
        <v>0.49342343976777897</v>
      </c>
      <c r="E30" s="115">
        <f>(VLOOKUP($A30,'Occupancy Raw Data'!$B$8:$BE$45,'Occupancy Raw Data'!J$3,FALSE))/100</f>
        <v>0.50494375907111699</v>
      </c>
      <c r="F30" s="115">
        <f>(VLOOKUP($A30,'Occupancy Raw Data'!$B$8:$BE$45,'Occupancy Raw Data'!K$3,FALSE))/100</f>
        <v>0.43779481132075398</v>
      </c>
      <c r="G30" s="116">
        <f>(VLOOKUP($A30,'Occupancy Raw Data'!$B$8:$BE$45,'Occupancy Raw Data'!L$3,FALSE))/100</f>
        <v>0.44068396226414996</v>
      </c>
      <c r="H30" s="119">
        <f>(VLOOKUP($A30,'Occupancy Raw Data'!$B$8:$BE$45,'Occupancy Raw Data'!N$3,FALSE))/100</f>
        <v>0.47419267053700997</v>
      </c>
      <c r="I30" s="119">
        <f>(VLOOKUP($A30,'Occupancy Raw Data'!$B$8:$BE$45,'Occupancy Raw Data'!O$3,FALSE))/100</f>
        <v>0.43294176342525298</v>
      </c>
      <c r="J30" s="116">
        <f>(VLOOKUP($A30,'Occupancy Raw Data'!$B$8:$BE$45,'Occupancy Raw Data'!P$3,FALSE))/100</f>
        <v>0.453567216981132</v>
      </c>
      <c r="K30" s="117">
        <f>(VLOOKUP($A30,'Occupancy Raw Data'!$B$8:$BE$45,'Occupancy Raw Data'!R$3,FALSE))/100</f>
        <v>0.44436489218328801</v>
      </c>
      <c r="M30" s="129">
        <f>(VLOOKUP($A30,'Occupancy Raw Data'!$B$8:$BE$45,'Occupancy Raw Data'!T$3,FALSE))/100</f>
        <v>-2.5665408351667598E-2</v>
      </c>
      <c r="N30" s="119">
        <f>(VLOOKUP($A30,'Occupancy Raw Data'!$B$8:$BE$45,'Occupancy Raw Data'!U$3,FALSE))/100</f>
        <v>-3.0407875187308798E-2</v>
      </c>
      <c r="O30" s="119">
        <f>(VLOOKUP($A30,'Occupancy Raw Data'!$B$8:$BE$45,'Occupancy Raw Data'!V$3,FALSE))/100</f>
        <v>2.1534330386409799E-3</v>
      </c>
      <c r="P30" s="119">
        <f>(VLOOKUP($A30,'Occupancy Raw Data'!$B$8:$BE$45,'Occupancy Raw Data'!W$3,FALSE))/100</f>
        <v>2.37367323025558E-2</v>
      </c>
      <c r="Q30" s="119">
        <f>(VLOOKUP($A30,'Occupancy Raw Data'!$B$8:$BE$45,'Occupancy Raw Data'!X$3,FALSE))/100</f>
        <v>-7.8637456975331602E-2</v>
      </c>
      <c r="R30" s="130">
        <f>(VLOOKUP($A30,'Occupancy Raw Data'!$B$8:$BE$45,'Occupancy Raw Data'!Y$3,FALSE))/100</f>
        <v>-2.0914688468583197E-2</v>
      </c>
      <c r="S30" s="119">
        <f>(VLOOKUP($A30,'Occupancy Raw Data'!$B$8:$BE$45,'Occupancy Raw Data'!AA$3,FALSE))/100</f>
        <v>-7.4300556763175998E-2</v>
      </c>
      <c r="T30" s="119">
        <f>(VLOOKUP($A30,'Occupancy Raw Data'!$B$8:$BE$45,'Occupancy Raw Data'!AB$3,FALSE))/100</f>
        <v>-0.107403568625242</v>
      </c>
      <c r="U30" s="130">
        <f>(VLOOKUP($A30,'Occupancy Raw Data'!$B$8:$BE$45,'Occupancy Raw Data'!AC$3,FALSE))/100</f>
        <v>-9.0400356503004986E-2</v>
      </c>
      <c r="V30" s="131">
        <f>(VLOOKUP($A30,'Occupancy Raw Data'!$B$8:$BE$45,'Occupancy Raw Data'!AE$3,FALSE))/100</f>
        <v>-4.2251537884959001E-2</v>
      </c>
      <c r="X30" s="49">
        <f>VLOOKUP($A30,'ADR Raw Data'!$B$6:$BE$43,'ADR Raw Data'!G$1,FALSE)</f>
        <v>90.803254166964706</v>
      </c>
      <c r="Y30" s="50">
        <f>VLOOKUP($A30,'ADR Raw Data'!$B$6:$BE$43,'ADR Raw Data'!H$1,FALSE)</f>
        <v>98.329885665357097</v>
      </c>
      <c r="Z30" s="50">
        <f>VLOOKUP($A30,'ADR Raw Data'!$B$6:$BE$43,'ADR Raw Data'!I$1,FALSE)</f>
        <v>101.324016913319</v>
      </c>
      <c r="AA30" s="50">
        <f>VLOOKUP($A30,'ADR Raw Data'!$B$6:$BE$43,'ADR Raw Data'!J$1,FALSE)</f>
        <v>101.13961690469699</v>
      </c>
      <c r="AB30" s="50">
        <f>VLOOKUP($A30,'ADR Raw Data'!$B$6:$BE$43,'ADR Raw Data'!K$1,FALSE)</f>
        <v>100.202876456876</v>
      </c>
      <c r="AC30" s="51">
        <f>VLOOKUP($A30,'ADR Raw Data'!$B$6:$BE$43,'ADR Raw Data'!L$1,FALSE)</f>
        <v>98.933527922438799</v>
      </c>
      <c r="AD30" s="50">
        <f>VLOOKUP($A30,'ADR Raw Data'!$B$6:$BE$43,'ADR Raw Data'!N$1,FALSE)</f>
        <v>114.95799330463799</v>
      </c>
      <c r="AE30" s="50">
        <f>VLOOKUP($A30,'ADR Raw Data'!$B$6:$BE$43,'ADR Raw Data'!O$1,FALSE)</f>
        <v>113.77029857000601</v>
      </c>
      <c r="AF30" s="51">
        <f>VLOOKUP($A30,'ADR Raw Data'!$B$6:$BE$43,'ADR Raw Data'!P$1,FALSE)</f>
        <v>114.39115047123801</v>
      </c>
      <c r="AG30" s="52">
        <f>VLOOKUP($A30,'ADR Raw Data'!$B$6:$BE$43,'ADR Raw Data'!R$1,FALSE)</f>
        <v>103.44145177635301</v>
      </c>
      <c r="AI30" s="129">
        <f>(VLOOKUP($A30,'ADR Raw Data'!$B$6:$BE$43,'ADR Raw Data'!T$1,FALSE))/100</f>
        <v>-3.2464015791490899E-2</v>
      </c>
      <c r="AJ30" s="119">
        <f>(VLOOKUP($A30,'ADR Raw Data'!$B$6:$BE$43,'ADR Raw Data'!U$1,FALSE))/100</f>
        <v>-1.2624608400436801E-2</v>
      </c>
      <c r="AK30" s="119">
        <f>(VLOOKUP($A30,'ADR Raw Data'!$B$6:$BE$43,'ADR Raw Data'!V$1,FALSE))/100</f>
        <v>9.7250570075757305E-3</v>
      </c>
      <c r="AL30" s="119">
        <f>(VLOOKUP($A30,'ADR Raw Data'!$B$6:$BE$43,'ADR Raw Data'!W$1,FALSE))/100</f>
        <v>1.3317659978495299E-2</v>
      </c>
      <c r="AM30" s="119">
        <f>(VLOOKUP($A30,'ADR Raw Data'!$B$6:$BE$43,'ADR Raw Data'!X$1,FALSE))/100</f>
        <v>-1.0660055820870899E-2</v>
      </c>
      <c r="AN30" s="130">
        <f>(VLOOKUP($A30,'ADR Raw Data'!$B$6:$BE$43,'ADR Raw Data'!Y$1,FALSE))/100</f>
        <v>-4.0022261182123793E-3</v>
      </c>
      <c r="AO30" s="119">
        <f>(VLOOKUP($A30,'ADR Raw Data'!$B$6:$BE$43,'ADR Raw Data'!AA$1,FALSE))/100</f>
        <v>-4.0518925607721003E-3</v>
      </c>
      <c r="AP30" s="119">
        <f>(VLOOKUP($A30,'ADR Raw Data'!$B$6:$BE$43,'ADR Raw Data'!AB$1,FALSE))/100</f>
        <v>-1.38645361394999E-2</v>
      </c>
      <c r="AQ30" s="130">
        <f>(VLOOKUP($A30,'ADR Raw Data'!$B$6:$BE$43,'ADR Raw Data'!AC$1,FALSE))/100</f>
        <v>-8.7295597396290208E-3</v>
      </c>
      <c r="AR30" s="131">
        <f>(VLOOKUP($A30,'ADR Raw Data'!$B$6:$BE$43,'ADR Raw Data'!AE$1,FALSE))/100</f>
        <v>-7.8974684448477103E-3</v>
      </c>
      <c r="AS30" s="40"/>
      <c r="AT30" s="49">
        <f>VLOOKUP($A30,'RevPAR Raw Data'!$B$6:$BE$43,'RevPAR Raw Data'!G$1,FALSE)</f>
        <v>28.785801206458601</v>
      </c>
      <c r="AU30" s="50">
        <f>VLOOKUP($A30,'RevPAR Raw Data'!$B$6:$BE$43,'RevPAR Raw Data'!H$1,FALSE)</f>
        <v>44.272531522133498</v>
      </c>
      <c r="AV30" s="50">
        <f>VLOOKUP($A30,'RevPAR Raw Data'!$B$6:$BE$43,'RevPAR Raw Data'!I$1,FALSE)</f>
        <v>49.995644956458598</v>
      </c>
      <c r="AW30" s="50">
        <f>VLOOKUP($A30,'RevPAR Raw Data'!$B$6:$BE$43,'RevPAR Raw Data'!J$1,FALSE)</f>
        <v>51.069818350870797</v>
      </c>
      <c r="AX30" s="50">
        <f>VLOOKUP($A30,'RevPAR Raw Data'!$B$6:$BE$43,'RevPAR Raw Data'!K$1,FALSE)</f>
        <v>43.868299392235102</v>
      </c>
      <c r="AY30" s="51">
        <f>VLOOKUP($A30,'RevPAR Raw Data'!$B$6:$BE$43,'RevPAR Raw Data'!L$1,FALSE)</f>
        <v>43.598419085631299</v>
      </c>
      <c r="AZ30" s="50">
        <f>VLOOKUP($A30,'RevPAR Raw Data'!$B$6:$BE$43,'RevPAR Raw Data'!N$1,FALSE)</f>
        <v>54.512237844702398</v>
      </c>
      <c r="BA30" s="50">
        <f>VLOOKUP($A30,'RevPAR Raw Data'!$B$6:$BE$43,'RevPAR Raw Data'!O$1,FALSE)</f>
        <v>49.255913688316397</v>
      </c>
      <c r="BB30" s="51">
        <f>VLOOKUP($A30,'RevPAR Raw Data'!$B$6:$BE$43,'RevPAR Raw Data'!P$1,FALSE)</f>
        <v>51.884075766509397</v>
      </c>
      <c r="BC30" s="52">
        <f>VLOOKUP($A30,'RevPAR Raw Data'!$B$6:$BE$43,'RevPAR Raw Data'!R$1,FALSE)</f>
        <v>45.965749565882199</v>
      </c>
      <c r="BE30" s="129">
        <f>(VLOOKUP($A30,'RevPAR Raw Data'!$B$6:$BE$43,'RevPAR Raw Data'!T$1,FALSE))/100</f>
        <v>-5.7296221921134906E-2</v>
      </c>
      <c r="BF30" s="119">
        <f>(VLOOKUP($A30,'RevPAR Raw Data'!$B$6:$BE$43,'RevPAR Raw Data'!U$1,FALSE))/100</f>
        <v>-4.2648596071216502E-2</v>
      </c>
      <c r="BG30" s="119">
        <f>(VLOOKUP($A30,'RevPAR Raw Data'!$B$6:$BE$43,'RevPAR Raw Data'!V$1,FALSE))/100</f>
        <v>1.1899432305279501E-2</v>
      </c>
      <c r="BH30" s="119">
        <f>(VLOOKUP($A30,'RevPAR Raw Data'!$B$6:$BE$43,'RevPAR Raw Data'!W$1,FALSE))/100</f>
        <v>3.73705100108572E-2</v>
      </c>
      <c r="BI30" s="119">
        <f>(VLOOKUP($A30,'RevPAR Raw Data'!$B$6:$BE$43,'RevPAR Raw Data'!X$1,FALSE))/100</f>
        <v>-8.8459233115234195E-2</v>
      </c>
      <c r="BJ30" s="130">
        <f>(VLOOKUP($A30,'RevPAR Raw Data'!$B$6:$BE$43,'RevPAR Raw Data'!Y$1,FALSE))/100</f>
        <v>-2.48332092743523E-2</v>
      </c>
      <c r="BK30" s="119">
        <f>(VLOOKUP($A30,'RevPAR Raw Data'!$B$6:$BE$43,'RevPAR Raw Data'!AA$1,FALSE))/100</f>
        <v>-7.8051391450738097E-2</v>
      </c>
      <c r="BL30" s="119">
        <f>(VLOOKUP($A30,'RevPAR Raw Data'!$B$6:$BE$43,'RevPAR Raw Data'!AB$1,FALSE))/100</f>
        <v>-0.119779004106026</v>
      </c>
      <c r="BM30" s="130">
        <f>(VLOOKUP($A30,'RevPAR Raw Data'!$B$6:$BE$43,'RevPAR Raw Data'!AC$1,FALSE))/100</f>
        <v>-9.8340760930057308E-2</v>
      </c>
      <c r="BN30" s="131">
        <f>(VLOOKUP($A30,'RevPAR Raw Data'!$B$6:$BE$43,'RevPAR Raw Data'!AE$1,FALSE))/100</f>
        <v>-4.9815326142613997E-2</v>
      </c>
    </row>
    <row r="31" spans="1:66" x14ac:dyDescent="0.25">
      <c r="A31" s="59" t="s">
        <v>70</v>
      </c>
      <c r="B31" s="118">
        <f>(VLOOKUP($A31,'Occupancy Raw Data'!$B$8:$BE$45,'Occupancy Raw Data'!G$3,FALSE))/100</f>
        <v>0.31374792013311104</v>
      </c>
      <c r="C31" s="115">
        <f>(VLOOKUP($A31,'Occupancy Raw Data'!$B$8:$BE$45,'Occupancy Raw Data'!H$3,FALSE))/100</f>
        <v>0.42876455906821903</v>
      </c>
      <c r="D31" s="115">
        <f>(VLOOKUP($A31,'Occupancy Raw Data'!$B$8:$BE$45,'Occupancy Raw Data'!I$3,FALSE))/100</f>
        <v>0.44581946755407598</v>
      </c>
      <c r="E31" s="115">
        <f>(VLOOKUP($A31,'Occupancy Raw Data'!$B$8:$BE$45,'Occupancy Raw Data'!J$3,FALSE))/100</f>
        <v>0.44904326123128102</v>
      </c>
      <c r="F31" s="115">
        <f>(VLOOKUP($A31,'Occupancy Raw Data'!$B$8:$BE$45,'Occupancy Raw Data'!K$3,FALSE))/100</f>
        <v>0.38467138103161297</v>
      </c>
      <c r="G31" s="116">
        <f>(VLOOKUP($A31,'Occupancy Raw Data'!$B$8:$BE$45,'Occupancy Raw Data'!L$3,FALSE))/100</f>
        <v>0.40440931780366002</v>
      </c>
      <c r="H31" s="119">
        <f>(VLOOKUP($A31,'Occupancy Raw Data'!$B$8:$BE$45,'Occupancy Raw Data'!N$3,FALSE))/100</f>
        <v>0.39507071547420902</v>
      </c>
      <c r="I31" s="119">
        <f>(VLOOKUP($A31,'Occupancy Raw Data'!$B$8:$BE$45,'Occupancy Raw Data'!O$3,FALSE))/100</f>
        <v>0.398190515806988</v>
      </c>
      <c r="J31" s="116">
        <f>(VLOOKUP($A31,'Occupancy Raw Data'!$B$8:$BE$45,'Occupancy Raw Data'!P$3,FALSE))/100</f>
        <v>0.39663061564059904</v>
      </c>
      <c r="K31" s="117">
        <f>(VLOOKUP($A31,'Occupancy Raw Data'!$B$8:$BE$45,'Occupancy Raw Data'!R$3,FALSE))/100</f>
        <v>0.40218683147135698</v>
      </c>
      <c r="M31" s="129">
        <f>(VLOOKUP($A31,'Occupancy Raw Data'!$B$8:$BE$45,'Occupancy Raw Data'!T$3,FALSE))/100</f>
        <v>-1.4127855327679099E-2</v>
      </c>
      <c r="N31" s="119">
        <f>(VLOOKUP($A31,'Occupancy Raw Data'!$B$8:$BE$45,'Occupancy Raw Data'!U$3,FALSE))/100</f>
        <v>-4.9268149061768105E-3</v>
      </c>
      <c r="O31" s="119">
        <f>(VLOOKUP($A31,'Occupancy Raw Data'!$B$8:$BE$45,'Occupancy Raw Data'!V$3,FALSE))/100</f>
        <v>-1.4924605188143002E-2</v>
      </c>
      <c r="P31" s="119">
        <f>(VLOOKUP($A31,'Occupancy Raw Data'!$B$8:$BE$45,'Occupancy Raw Data'!W$3,FALSE))/100</f>
        <v>-1.42218769503258E-2</v>
      </c>
      <c r="Q31" s="119">
        <f>(VLOOKUP($A31,'Occupancy Raw Data'!$B$8:$BE$45,'Occupancy Raw Data'!X$3,FALSE))/100</f>
        <v>-0.113538707321858</v>
      </c>
      <c r="R31" s="130">
        <f>(VLOOKUP($A31,'Occupancy Raw Data'!$B$8:$BE$45,'Occupancy Raw Data'!Y$3,FALSE))/100</f>
        <v>-3.3053737963911603E-2</v>
      </c>
      <c r="S31" s="119">
        <f>(VLOOKUP($A31,'Occupancy Raw Data'!$B$8:$BE$45,'Occupancy Raw Data'!AA$3,FALSE))/100</f>
        <v>-9.7239180589483401E-2</v>
      </c>
      <c r="T31" s="119">
        <f>(VLOOKUP($A31,'Occupancy Raw Data'!$B$8:$BE$45,'Occupancy Raw Data'!AB$3,FALSE))/100</f>
        <v>-8.7696162650607187E-2</v>
      </c>
      <c r="U31" s="130">
        <f>(VLOOKUP($A31,'Occupancy Raw Data'!$B$8:$BE$45,'Occupancy Raw Data'!AC$3,FALSE))/100</f>
        <v>-9.2473993021787299E-2</v>
      </c>
      <c r="V31" s="131">
        <f>(VLOOKUP($A31,'Occupancy Raw Data'!$B$8:$BE$45,'Occupancy Raw Data'!AE$3,FALSE))/100</f>
        <v>-5.0569496750631604E-2</v>
      </c>
      <c r="X31" s="49">
        <f>VLOOKUP($A31,'ADR Raw Data'!$B$6:$BE$43,'ADR Raw Data'!G$1,FALSE)</f>
        <v>88.666834603911099</v>
      </c>
      <c r="Y31" s="50">
        <f>VLOOKUP($A31,'ADR Raw Data'!$B$6:$BE$43,'ADR Raw Data'!H$1,FALSE)</f>
        <v>91.458023284016406</v>
      </c>
      <c r="Z31" s="50">
        <f>VLOOKUP($A31,'ADR Raw Data'!$B$6:$BE$43,'ADR Raw Data'!I$1,FALSE)</f>
        <v>92.022374620947005</v>
      </c>
      <c r="AA31" s="50">
        <f>VLOOKUP($A31,'ADR Raw Data'!$B$6:$BE$43,'ADR Raw Data'!J$1,FALSE)</f>
        <v>93.102575266326994</v>
      </c>
      <c r="AB31" s="50">
        <f>VLOOKUP($A31,'ADR Raw Data'!$B$6:$BE$43,'ADR Raw Data'!K$1,FALSE)</f>
        <v>93.317558799675496</v>
      </c>
      <c r="AC31" s="51">
        <f>VLOOKUP($A31,'ADR Raw Data'!$B$6:$BE$43,'ADR Raw Data'!L$1,FALSE)</f>
        <v>91.868327504628596</v>
      </c>
      <c r="AD31" s="50">
        <f>VLOOKUP($A31,'ADR Raw Data'!$B$6:$BE$43,'ADR Raw Data'!N$1,FALSE)</f>
        <v>111.77993419320801</v>
      </c>
      <c r="AE31" s="50">
        <f>VLOOKUP($A31,'ADR Raw Data'!$B$6:$BE$43,'ADR Raw Data'!O$1,FALSE)</f>
        <v>116.850248106555</v>
      </c>
      <c r="AF31" s="51">
        <f>VLOOKUP($A31,'ADR Raw Data'!$B$6:$BE$43,'ADR Raw Data'!P$1,FALSE)</f>
        <v>114.325061615102</v>
      </c>
      <c r="AG31" s="52">
        <f>VLOOKUP($A31,'ADR Raw Data'!$B$6:$BE$43,'ADR Raw Data'!R$1,FALSE)</f>
        <v>98.195897236997595</v>
      </c>
      <c r="AI31" s="129">
        <f>(VLOOKUP($A31,'ADR Raw Data'!$B$6:$BE$43,'ADR Raw Data'!T$1,FALSE))/100</f>
        <v>3.1597249045263801E-2</v>
      </c>
      <c r="AJ31" s="119">
        <f>(VLOOKUP($A31,'ADR Raw Data'!$B$6:$BE$43,'ADR Raw Data'!U$1,FALSE))/100</f>
        <v>3.40985259418769E-2</v>
      </c>
      <c r="AK31" s="119">
        <f>(VLOOKUP($A31,'ADR Raw Data'!$B$6:$BE$43,'ADR Raw Data'!V$1,FALSE))/100</f>
        <v>2.5078047350256601E-2</v>
      </c>
      <c r="AL31" s="119">
        <f>(VLOOKUP($A31,'ADR Raw Data'!$B$6:$BE$43,'ADR Raw Data'!W$1,FALSE))/100</f>
        <v>4.9198423544987296E-2</v>
      </c>
      <c r="AM31" s="119">
        <f>(VLOOKUP($A31,'ADR Raw Data'!$B$6:$BE$43,'ADR Raw Data'!X$1,FALSE))/100</f>
        <v>1.1560455522836299E-2</v>
      </c>
      <c r="AN31" s="130">
        <f>(VLOOKUP($A31,'ADR Raw Data'!$B$6:$BE$43,'ADR Raw Data'!Y$1,FALSE))/100</f>
        <v>2.9853142921723599E-2</v>
      </c>
      <c r="AO31" s="119">
        <f>(VLOOKUP($A31,'ADR Raw Data'!$B$6:$BE$43,'ADR Raw Data'!AA$1,FALSE))/100</f>
        <v>2.9033414536847501E-2</v>
      </c>
      <c r="AP31" s="119">
        <f>(VLOOKUP($A31,'ADR Raw Data'!$B$6:$BE$43,'ADR Raw Data'!AB$1,FALSE))/100</f>
        <v>6.4964832786617799E-2</v>
      </c>
      <c r="AQ31" s="130">
        <f>(VLOOKUP($A31,'ADR Raw Data'!$B$6:$BE$43,'ADR Raw Data'!AC$1,FALSE))/100</f>
        <v>4.7187594321767799E-2</v>
      </c>
      <c r="AR31" s="131">
        <f>(VLOOKUP($A31,'ADR Raw Data'!$B$6:$BE$43,'ADR Raw Data'!AE$1,FALSE))/100</f>
        <v>3.2647120014025297E-2</v>
      </c>
      <c r="AS31" s="40"/>
      <c r="AT31" s="49">
        <f>VLOOKUP($A31,'RevPAR Raw Data'!$B$6:$BE$43,'RevPAR Raw Data'!G$1,FALSE)</f>
        <v>27.8190349417637</v>
      </c>
      <c r="AU31" s="50">
        <f>VLOOKUP($A31,'RevPAR Raw Data'!$B$6:$BE$43,'RevPAR Raw Data'!H$1,FALSE)</f>
        <v>39.213959026622199</v>
      </c>
      <c r="AV31" s="50">
        <f>VLOOKUP($A31,'RevPAR Raw Data'!$B$6:$BE$43,'RevPAR Raw Data'!I$1,FALSE)</f>
        <v>41.025366056572302</v>
      </c>
      <c r="AW31" s="50">
        <f>VLOOKUP($A31,'RevPAR Raw Data'!$B$6:$BE$43,'RevPAR Raw Data'!J$1,FALSE)</f>
        <v>41.807084026622199</v>
      </c>
      <c r="AX31" s="50">
        <f>VLOOKUP($A31,'RevPAR Raw Data'!$B$6:$BE$43,'RevPAR Raw Data'!K$1,FALSE)</f>
        <v>35.896594217969998</v>
      </c>
      <c r="AY31" s="51">
        <f>VLOOKUP($A31,'RevPAR Raw Data'!$B$6:$BE$43,'RevPAR Raw Data'!L$1,FALSE)</f>
        <v>37.152407653910103</v>
      </c>
      <c r="AZ31" s="50">
        <f>VLOOKUP($A31,'RevPAR Raw Data'!$B$6:$BE$43,'RevPAR Raw Data'!N$1,FALSE)</f>
        <v>44.160978577370997</v>
      </c>
      <c r="BA31" s="50">
        <f>VLOOKUP($A31,'RevPAR Raw Data'!$B$6:$BE$43,'RevPAR Raw Data'!O$1,FALSE)</f>
        <v>46.528660565723698</v>
      </c>
      <c r="BB31" s="51">
        <f>VLOOKUP($A31,'RevPAR Raw Data'!$B$6:$BE$43,'RevPAR Raw Data'!P$1,FALSE)</f>
        <v>45.344819571547397</v>
      </c>
      <c r="BC31" s="52">
        <f>VLOOKUP($A31,'RevPAR Raw Data'!$B$6:$BE$43,'RevPAR Raw Data'!R$1,FALSE)</f>
        <v>39.493096773235003</v>
      </c>
      <c r="BE31" s="129">
        <f>(VLOOKUP($A31,'RevPAR Raw Data'!$B$6:$BE$43,'RevPAR Raw Data'!T$1,FALSE))/100</f>
        <v>1.7022992354320501E-2</v>
      </c>
      <c r="BF31" s="119">
        <f>(VLOOKUP($A31,'RevPAR Raw Data'!$B$6:$BE$43,'RevPAR Raw Data'!U$1,FALSE))/100</f>
        <v>2.9003713909811001E-2</v>
      </c>
      <c r="BG31" s="119">
        <f>(VLOOKUP($A31,'RevPAR Raw Data'!$B$6:$BE$43,'RevPAR Raw Data'!V$1,FALSE))/100</f>
        <v>9.7791622065214693E-3</v>
      </c>
      <c r="BH31" s="119">
        <f>(VLOOKUP($A31,'RevPAR Raw Data'!$B$6:$BE$43,'RevPAR Raw Data'!W$1,FALSE))/100</f>
        <v>3.42768526688546E-2</v>
      </c>
      <c r="BI31" s="119">
        <f>(VLOOKUP($A31,'RevPAR Raw Data'!$B$6:$BE$43,'RevPAR Raw Data'!X$1,FALSE))/100</f>
        <v>-0.103290810975136</v>
      </c>
      <c r="BJ31" s="130">
        <f>(VLOOKUP($A31,'RevPAR Raw Data'!$B$6:$BE$43,'RevPAR Raw Data'!Y$1,FALSE))/100</f>
        <v>-4.18735300572186E-3</v>
      </c>
      <c r="BK31" s="119">
        <f>(VLOOKUP($A31,'RevPAR Raw Data'!$B$6:$BE$43,'RevPAR Raw Data'!AA$1,FALSE))/100</f>
        <v>-7.1028951491913697E-2</v>
      </c>
      <c r="BL31" s="119">
        <f>(VLOOKUP($A31,'RevPAR Raw Data'!$B$6:$BE$43,'RevPAR Raw Data'!AB$1,FALSE))/100</f>
        <v>-2.8428496406614098E-2</v>
      </c>
      <c r="BM31" s="130">
        <f>(VLOOKUP($A31,'RevPAR Raw Data'!$B$6:$BE$43,'RevPAR Raw Data'!AC$1,FALSE))/100</f>
        <v>-4.9650023968045499E-2</v>
      </c>
      <c r="BN31" s="131">
        <f>(VLOOKUP($A31,'RevPAR Raw Data'!$B$6:$BE$43,'RevPAR Raw Data'!AE$1,FALSE))/100</f>
        <v>-1.9573325166072998E-2</v>
      </c>
    </row>
    <row r="32" spans="1:66" x14ac:dyDescent="0.25">
      <c r="A32" s="59" t="s">
        <v>52</v>
      </c>
      <c r="B32" s="118">
        <f>(VLOOKUP($A32,'Occupancy Raw Data'!$B$8:$BE$45,'Occupancy Raw Data'!G$3,FALSE))/100</f>
        <v>0.32906110283159401</v>
      </c>
      <c r="C32" s="115">
        <f>(VLOOKUP($A32,'Occupancy Raw Data'!$B$8:$BE$45,'Occupancy Raw Data'!H$3,FALSE))/100</f>
        <v>0.50491803278688496</v>
      </c>
      <c r="D32" s="115">
        <f>(VLOOKUP($A32,'Occupancy Raw Data'!$B$8:$BE$45,'Occupancy Raw Data'!I$3,FALSE))/100</f>
        <v>0.58032786885245902</v>
      </c>
      <c r="E32" s="115">
        <f>(VLOOKUP($A32,'Occupancy Raw Data'!$B$8:$BE$45,'Occupancy Raw Data'!J$3,FALSE))/100</f>
        <v>0.58152011922503699</v>
      </c>
      <c r="F32" s="115">
        <f>(VLOOKUP($A32,'Occupancy Raw Data'!$B$8:$BE$45,'Occupancy Raw Data'!K$3,FALSE))/100</f>
        <v>0.51028315946348701</v>
      </c>
      <c r="G32" s="116">
        <f>(VLOOKUP($A32,'Occupancy Raw Data'!$B$8:$BE$45,'Occupancy Raw Data'!L$3,FALSE))/100</f>
        <v>0.50122205663189201</v>
      </c>
      <c r="H32" s="119">
        <f>(VLOOKUP($A32,'Occupancy Raw Data'!$B$8:$BE$45,'Occupancy Raw Data'!N$3,FALSE))/100</f>
        <v>0.56780923994038701</v>
      </c>
      <c r="I32" s="119">
        <f>(VLOOKUP($A32,'Occupancy Raw Data'!$B$8:$BE$45,'Occupancy Raw Data'!O$3,FALSE))/100</f>
        <v>0.41639344262294997</v>
      </c>
      <c r="J32" s="116">
        <f>(VLOOKUP($A32,'Occupancy Raw Data'!$B$8:$BE$45,'Occupancy Raw Data'!P$3,FALSE))/100</f>
        <v>0.49210134128166899</v>
      </c>
      <c r="K32" s="117">
        <f>(VLOOKUP($A32,'Occupancy Raw Data'!$B$8:$BE$45,'Occupancy Raw Data'!R$3,FALSE))/100</f>
        <v>0.49861613796039994</v>
      </c>
      <c r="M32" s="129">
        <f>(VLOOKUP($A32,'Occupancy Raw Data'!$B$8:$BE$45,'Occupancy Raw Data'!T$3,FALSE))/100</f>
        <v>-2.8642679209457903E-2</v>
      </c>
      <c r="N32" s="119">
        <f>(VLOOKUP($A32,'Occupancy Raw Data'!$B$8:$BE$45,'Occupancy Raw Data'!U$3,FALSE))/100</f>
        <v>-2.2904009128055999E-2</v>
      </c>
      <c r="O32" s="119">
        <f>(VLOOKUP($A32,'Occupancy Raw Data'!$B$8:$BE$45,'Occupancy Raw Data'!V$3,FALSE))/100</f>
        <v>3.0462094638127199E-2</v>
      </c>
      <c r="P32" s="119">
        <f>(VLOOKUP($A32,'Occupancy Raw Data'!$B$8:$BE$45,'Occupancy Raw Data'!W$3,FALSE))/100</f>
        <v>5.0352552936727399E-2</v>
      </c>
      <c r="Q32" s="119">
        <f>(VLOOKUP($A32,'Occupancy Raw Data'!$B$8:$BE$45,'Occupancy Raw Data'!X$3,FALSE))/100</f>
        <v>-7.7292319213605104E-2</v>
      </c>
      <c r="R32" s="130">
        <f>(VLOOKUP($A32,'Occupancy Raw Data'!$B$8:$BE$45,'Occupancy Raw Data'!Y$3,FALSE))/100</f>
        <v>-7.6230369911461007E-3</v>
      </c>
      <c r="S32" s="119">
        <f>(VLOOKUP($A32,'Occupancy Raw Data'!$B$8:$BE$45,'Occupancy Raw Data'!AA$3,FALSE))/100</f>
        <v>-0.14684366857917699</v>
      </c>
      <c r="T32" s="119">
        <f>(VLOOKUP($A32,'Occupancy Raw Data'!$B$8:$BE$45,'Occupancy Raw Data'!AB$3,FALSE))/100</f>
        <v>-3.45489174251895E-2</v>
      </c>
      <c r="U32" s="130">
        <f>(VLOOKUP($A32,'Occupancy Raw Data'!$B$8:$BE$45,'Occupancy Raw Data'!AC$3,FALSE))/100</f>
        <v>-0.102687408526194</v>
      </c>
      <c r="V32" s="131">
        <f>(VLOOKUP($A32,'Occupancy Raw Data'!$B$8:$BE$45,'Occupancy Raw Data'!AE$3,FALSE))/100</f>
        <v>-3.6409396800791402E-2</v>
      </c>
      <c r="X32" s="49">
        <f>VLOOKUP($A32,'ADR Raw Data'!$B$6:$BE$43,'ADR Raw Data'!G$1,FALSE)</f>
        <v>89.182128623188405</v>
      </c>
      <c r="Y32" s="50">
        <f>VLOOKUP($A32,'ADR Raw Data'!$B$6:$BE$43,'ADR Raw Data'!H$1,FALSE)</f>
        <v>100.166387249114</v>
      </c>
      <c r="Z32" s="50">
        <f>VLOOKUP($A32,'ADR Raw Data'!$B$6:$BE$43,'ADR Raw Data'!I$1,FALSE)</f>
        <v>105.56492552645</v>
      </c>
      <c r="AA32" s="50">
        <f>VLOOKUP($A32,'ADR Raw Data'!$B$6:$BE$43,'ADR Raw Data'!J$1,FALSE)</f>
        <v>105.186658124038</v>
      </c>
      <c r="AB32" s="50">
        <f>VLOOKUP($A32,'ADR Raw Data'!$B$6:$BE$43,'ADR Raw Data'!K$1,FALSE)</f>
        <v>102.185099299065</v>
      </c>
      <c r="AC32" s="51">
        <f>VLOOKUP($A32,'ADR Raw Data'!$B$6:$BE$43,'ADR Raw Data'!L$1,FALSE)</f>
        <v>101.550178401522</v>
      </c>
      <c r="AD32" s="50">
        <f>VLOOKUP($A32,'ADR Raw Data'!$B$6:$BE$43,'ADR Raw Data'!N$1,FALSE)</f>
        <v>116.222813648293</v>
      </c>
      <c r="AE32" s="50">
        <f>VLOOKUP($A32,'ADR Raw Data'!$B$6:$BE$43,'ADR Raw Data'!O$1,FALSE)</f>
        <v>108.82389405869699</v>
      </c>
      <c r="AF32" s="51">
        <f>VLOOKUP($A32,'ADR Raw Data'!$B$6:$BE$43,'ADR Raw Data'!P$1,FALSE)</f>
        <v>113.09250151423301</v>
      </c>
      <c r="AG32" s="52">
        <f>VLOOKUP($A32,'ADR Raw Data'!$B$6:$BE$43,'ADR Raw Data'!R$1,FALSE)</f>
        <v>104.804896669513</v>
      </c>
      <c r="AI32" s="129">
        <f>(VLOOKUP($A32,'ADR Raw Data'!$B$6:$BE$43,'ADR Raw Data'!T$1,FALSE))/100</f>
        <v>-6.984607450799879E-2</v>
      </c>
      <c r="AJ32" s="119">
        <f>(VLOOKUP($A32,'ADR Raw Data'!$B$6:$BE$43,'ADR Raw Data'!U$1,FALSE))/100</f>
        <v>-2.8494692190633501E-2</v>
      </c>
      <c r="AK32" s="119">
        <f>(VLOOKUP($A32,'ADR Raw Data'!$B$6:$BE$43,'ADR Raw Data'!V$1,FALSE))/100</f>
        <v>1.7519810926081601E-2</v>
      </c>
      <c r="AL32" s="119">
        <f>(VLOOKUP($A32,'ADR Raw Data'!$B$6:$BE$43,'ADR Raw Data'!W$1,FALSE))/100</f>
        <v>-1.34742868985146E-2</v>
      </c>
      <c r="AM32" s="119">
        <f>(VLOOKUP($A32,'ADR Raw Data'!$B$6:$BE$43,'ADR Raw Data'!X$1,FALSE))/100</f>
        <v>-0.110559805595644</v>
      </c>
      <c r="AN32" s="130">
        <f>(VLOOKUP($A32,'ADR Raw Data'!$B$6:$BE$43,'ADR Raw Data'!Y$1,FALSE))/100</f>
        <v>-3.8625673634389603E-2</v>
      </c>
      <c r="AO32" s="119">
        <f>(VLOOKUP($A32,'ADR Raw Data'!$B$6:$BE$43,'ADR Raw Data'!AA$1,FALSE))/100</f>
        <v>-0.11906554633904501</v>
      </c>
      <c r="AP32" s="119">
        <f>(VLOOKUP($A32,'ADR Raw Data'!$B$6:$BE$43,'ADR Raw Data'!AB$1,FALSE))/100</f>
        <v>-7.66925877973859E-2</v>
      </c>
      <c r="AQ32" s="130">
        <f>(VLOOKUP($A32,'ADR Raw Data'!$B$6:$BE$43,'ADR Raw Data'!AC$1,FALSE))/100</f>
        <v>-0.10527685483945699</v>
      </c>
      <c r="AR32" s="131">
        <f>(VLOOKUP($A32,'ADR Raw Data'!$B$6:$BE$43,'ADR Raw Data'!AE$1,FALSE))/100</f>
        <v>-6.3567479569427002E-2</v>
      </c>
      <c r="AS32" s="40"/>
      <c r="AT32" s="49">
        <f>VLOOKUP($A32,'RevPAR Raw Data'!$B$6:$BE$43,'RevPAR Raw Data'!G$1,FALSE)</f>
        <v>29.3463695976154</v>
      </c>
      <c r="AU32" s="50">
        <f>VLOOKUP($A32,'RevPAR Raw Data'!$B$6:$BE$43,'RevPAR Raw Data'!H$1,FALSE)</f>
        <v>50.575815201192199</v>
      </c>
      <c r="AV32" s="50">
        <f>VLOOKUP($A32,'RevPAR Raw Data'!$B$6:$BE$43,'RevPAR Raw Data'!I$1,FALSE)</f>
        <v>61.262268256333797</v>
      </c>
      <c r="AW32" s="50">
        <f>VLOOKUP($A32,'RevPAR Raw Data'!$B$6:$BE$43,'RevPAR Raw Data'!J$1,FALSE)</f>
        <v>61.168157973174303</v>
      </c>
      <c r="AX32" s="50">
        <f>VLOOKUP($A32,'RevPAR Raw Data'!$B$6:$BE$43,'RevPAR Raw Data'!K$1,FALSE)</f>
        <v>52.143335320417201</v>
      </c>
      <c r="AY32" s="51">
        <f>VLOOKUP($A32,'RevPAR Raw Data'!$B$6:$BE$43,'RevPAR Raw Data'!L$1,FALSE)</f>
        <v>50.8991892697466</v>
      </c>
      <c r="AZ32" s="50">
        <f>VLOOKUP($A32,'RevPAR Raw Data'!$B$6:$BE$43,'RevPAR Raw Data'!N$1,FALSE)</f>
        <v>65.992387481370997</v>
      </c>
      <c r="BA32" s="50">
        <f>VLOOKUP($A32,'RevPAR Raw Data'!$B$6:$BE$43,'RevPAR Raw Data'!O$1,FALSE)</f>
        <v>45.313555886736196</v>
      </c>
      <c r="BB32" s="51">
        <f>VLOOKUP($A32,'RevPAR Raw Data'!$B$6:$BE$43,'RevPAR Raw Data'!P$1,FALSE)</f>
        <v>55.652971684053597</v>
      </c>
      <c r="BC32" s="52">
        <f>VLOOKUP($A32,'RevPAR Raw Data'!$B$6:$BE$43,'RevPAR Raw Data'!R$1,FALSE)</f>
        <v>52.257412816691499</v>
      </c>
      <c r="BE32" s="129">
        <f>(VLOOKUP($A32,'RevPAR Raw Data'!$B$6:$BE$43,'RevPAR Raw Data'!T$1,FALSE))/100</f>
        <v>-9.6488175011284205E-2</v>
      </c>
      <c r="BF32" s="119">
        <f>(VLOOKUP($A32,'RevPAR Raw Data'!$B$6:$BE$43,'RevPAR Raw Data'!U$1,FALSE))/100</f>
        <v>-5.0746058628654202E-2</v>
      </c>
      <c r="BG32" s="119">
        <f>(VLOOKUP($A32,'RevPAR Raw Data'!$B$6:$BE$43,'RevPAR Raw Data'!V$1,FALSE))/100</f>
        <v>4.85155957026812E-2</v>
      </c>
      <c r="BH32" s="119">
        <f>(VLOOKUP($A32,'RevPAR Raw Data'!$B$6:$BE$43,'RevPAR Raw Data'!W$1,FALSE))/100</f>
        <v>3.6199801293870702E-2</v>
      </c>
      <c r="BI32" s="119">
        <f>(VLOOKUP($A32,'RevPAR Raw Data'!$B$6:$BE$43,'RevPAR Raw Data'!X$1,FALSE))/100</f>
        <v>-0.17930670102295701</v>
      </c>
      <c r="BJ32" s="130">
        <f>(VLOOKUP($A32,'RevPAR Raw Data'!$B$6:$BE$43,'RevPAR Raw Data'!Y$1,FALSE))/100</f>
        <v>-4.5954265686612795E-2</v>
      </c>
      <c r="BK32" s="119">
        <f>(VLOOKUP($A32,'RevPAR Raw Data'!$B$6:$BE$43,'RevPAR Raw Data'!AA$1,FALSE))/100</f>
        <v>-0.24842519329241297</v>
      </c>
      <c r="BL32" s="119">
        <f>(VLOOKUP($A32,'RevPAR Raw Data'!$B$6:$BE$43,'RevPAR Raw Data'!AB$1,FALSE))/100</f>
        <v>-0.108591859339639</v>
      </c>
      <c r="BM32" s="130">
        <f>(VLOOKUP($A32,'RevPAR Raw Data'!$B$6:$BE$43,'RevPAR Raw Data'!AC$1,FALSE))/100</f>
        <v>-0.19715365596439899</v>
      </c>
      <c r="BN32" s="131">
        <f>(VLOOKUP($A32,'RevPAR Raw Data'!$B$6:$BE$43,'RevPAR Raw Data'!AE$1,FALSE))/100</f>
        <v>-9.7662422782948996E-2</v>
      </c>
    </row>
    <row r="33" spans="1:66" x14ac:dyDescent="0.25">
      <c r="A33" s="59" t="s">
        <v>51</v>
      </c>
      <c r="B33" s="118">
        <f>(VLOOKUP($A33,'Occupancy Raw Data'!$B$8:$BE$45,'Occupancy Raw Data'!G$3,FALSE))/100</f>
        <v>0.27107959022852601</v>
      </c>
      <c r="C33" s="115">
        <f>(VLOOKUP($A33,'Occupancy Raw Data'!$B$8:$BE$45,'Occupancy Raw Data'!H$3,FALSE))/100</f>
        <v>0.38849487785657899</v>
      </c>
      <c r="D33" s="115">
        <f>(VLOOKUP($A33,'Occupancy Raw Data'!$B$8:$BE$45,'Occupancy Raw Data'!I$3,FALSE))/100</f>
        <v>0.45311268715524</v>
      </c>
      <c r="E33" s="115">
        <f>(VLOOKUP($A33,'Occupancy Raw Data'!$B$8:$BE$45,'Occupancy Raw Data'!J$3,FALSE))/100</f>
        <v>0.49645390070921896</v>
      </c>
      <c r="F33" s="115">
        <f>(VLOOKUP($A33,'Occupancy Raw Data'!$B$8:$BE$45,'Occupancy Raw Data'!K$3,FALSE))/100</f>
        <v>0.41922773837667399</v>
      </c>
      <c r="G33" s="116">
        <f>(VLOOKUP($A33,'Occupancy Raw Data'!$B$8:$BE$45,'Occupancy Raw Data'!L$3,FALSE))/100</f>
        <v>0.40567375886524798</v>
      </c>
      <c r="H33" s="119">
        <f>(VLOOKUP($A33,'Occupancy Raw Data'!$B$8:$BE$45,'Occupancy Raw Data'!N$3,FALSE))/100</f>
        <v>0.52817178881008597</v>
      </c>
      <c r="I33" s="119">
        <f>(VLOOKUP($A33,'Occupancy Raw Data'!$B$8:$BE$45,'Occupancy Raw Data'!O$3,FALSE))/100</f>
        <v>0.42474389282899899</v>
      </c>
      <c r="J33" s="116">
        <f>(VLOOKUP($A33,'Occupancy Raw Data'!$B$8:$BE$45,'Occupancy Raw Data'!P$3,FALSE))/100</f>
        <v>0.47645784081954196</v>
      </c>
      <c r="K33" s="117">
        <f>(VLOOKUP($A33,'Occupancy Raw Data'!$B$8:$BE$45,'Occupancy Raw Data'!R$3,FALSE))/100</f>
        <v>0.42589778228076097</v>
      </c>
      <c r="M33" s="129">
        <f>(VLOOKUP($A33,'Occupancy Raw Data'!$B$8:$BE$45,'Occupancy Raw Data'!T$3,FALSE))/100</f>
        <v>-0.116511945261296</v>
      </c>
      <c r="N33" s="119">
        <f>(VLOOKUP($A33,'Occupancy Raw Data'!$B$8:$BE$45,'Occupancy Raw Data'!U$3,FALSE))/100</f>
        <v>-0.106495214224001</v>
      </c>
      <c r="O33" s="119">
        <f>(VLOOKUP($A33,'Occupancy Raw Data'!$B$8:$BE$45,'Occupancy Raw Data'!V$3,FALSE))/100</f>
        <v>-1.4290877963060699E-2</v>
      </c>
      <c r="P33" s="119">
        <f>(VLOOKUP($A33,'Occupancy Raw Data'!$B$8:$BE$45,'Occupancy Raw Data'!W$3,FALSE))/100</f>
        <v>6.5253351782729799E-2</v>
      </c>
      <c r="Q33" s="119">
        <f>(VLOOKUP($A33,'Occupancy Raw Data'!$B$8:$BE$45,'Occupancy Raw Data'!X$3,FALSE))/100</f>
        <v>-1.50451597260107E-2</v>
      </c>
      <c r="R33" s="130">
        <f>(VLOOKUP($A33,'Occupancy Raw Data'!$B$8:$BE$45,'Occupancy Raw Data'!Y$3,FALSE))/100</f>
        <v>-3.0872333451885302E-2</v>
      </c>
      <c r="S33" s="119">
        <f>(VLOOKUP($A33,'Occupancy Raw Data'!$B$8:$BE$45,'Occupancy Raw Data'!AA$3,FALSE))/100</f>
        <v>0.14202193009300701</v>
      </c>
      <c r="T33" s="119">
        <f>(VLOOKUP($A33,'Occupancy Raw Data'!$B$8:$BE$45,'Occupancy Raw Data'!AB$3,FALSE))/100</f>
        <v>-4.4102691717473295E-2</v>
      </c>
      <c r="U33" s="130">
        <f>(VLOOKUP($A33,'Occupancy Raw Data'!$B$8:$BE$45,'Occupancy Raw Data'!AC$3,FALSE))/100</f>
        <v>5.0822017404768695E-2</v>
      </c>
      <c r="V33" s="131">
        <f>(VLOOKUP($A33,'Occupancy Raw Data'!$B$8:$BE$45,'Occupancy Raw Data'!AE$3,FALSE))/100</f>
        <v>-6.1765296223853707E-3</v>
      </c>
      <c r="X33" s="49">
        <f>VLOOKUP($A33,'ADR Raw Data'!$B$6:$BE$43,'ADR Raw Data'!G$1,FALSE)</f>
        <v>83.373888081395293</v>
      </c>
      <c r="Y33" s="50">
        <f>VLOOKUP($A33,'ADR Raw Data'!$B$6:$BE$43,'ADR Raw Data'!H$1,FALSE)</f>
        <v>89.776506085192594</v>
      </c>
      <c r="Z33" s="50">
        <f>VLOOKUP($A33,'ADR Raw Data'!$B$6:$BE$43,'ADR Raw Data'!I$1,FALSE)</f>
        <v>95.4508478260869</v>
      </c>
      <c r="AA33" s="50">
        <f>VLOOKUP($A33,'ADR Raw Data'!$B$6:$BE$43,'ADR Raw Data'!J$1,FALSE)</f>
        <v>98.137075396825296</v>
      </c>
      <c r="AB33" s="50">
        <f>VLOOKUP($A33,'ADR Raw Data'!$B$6:$BE$43,'ADR Raw Data'!K$1,FALSE)</f>
        <v>97.968618421052597</v>
      </c>
      <c r="AC33" s="51">
        <f>VLOOKUP($A33,'ADR Raw Data'!$B$6:$BE$43,'ADR Raw Data'!L$1,FALSE)</f>
        <v>93.927869075369003</v>
      </c>
      <c r="AD33" s="50">
        <f>VLOOKUP($A33,'ADR Raw Data'!$B$6:$BE$43,'ADR Raw Data'!N$1,FALSE)</f>
        <v>111.485501678478</v>
      </c>
      <c r="AE33" s="50">
        <f>VLOOKUP($A33,'ADR Raw Data'!$B$6:$BE$43,'ADR Raw Data'!O$1,FALSE)</f>
        <v>99.985533395176205</v>
      </c>
      <c r="AF33" s="51">
        <f>VLOOKUP($A33,'ADR Raw Data'!$B$6:$BE$43,'ADR Raw Data'!P$1,FALSE)</f>
        <v>106.359611329336</v>
      </c>
      <c r="AG33" s="52">
        <f>VLOOKUP($A33,'ADR Raw Data'!$B$6:$BE$43,'ADR Raw Data'!R$1,FALSE)</f>
        <v>97.901459062974894</v>
      </c>
      <c r="AI33" s="129">
        <f>(VLOOKUP($A33,'ADR Raw Data'!$B$6:$BE$43,'ADR Raw Data'!T$1,FALSE))/100</f>
        <v>-3.9628325526698698E-2</v>
      </c>
      <c r="AJ33" s="119">
        <f>(VLOOKUP($A33,'ADR Raw Data'!$B$6:$BE$43,'ADR Raw Data'!U$1,FALSE))/100</f>
        <v>-3.17840647912618E-2</v>
      </c>
      <c r="AK33" s="119">
        <f>(VLOOKUP($A33,'ADR Raw Data'!$B$6:$BE$43,'ADR Raw Data'!V$1,FALSE))/100</f>
        <v>3.6641128760031901E-2</v>
      </c>
      <c r="AL33" s="119">
        <f>(VLOOKUP($A33,'ADR Raw Data'!$B$6:$BE$43,'ADR Raw Data'!W$1,FALSE))/100</f>
        <v>7.43721793920403E-2</v>
      </c>
      <c r="AM33" s="119">
        <f>(VLOOKUP($A33,'ADR Raw Data'!$B$6:$BE$43,'ADR Raw Data'!X$1,FALSE))/100</f>
        <v>8.1155450916359798E-2</v>
      </c>
      <c r="AN33" s="130">
        <f>(VLOOKUP($A33,'ADR Raw Data'!$B$6:$BE$43,'ADR Raw Data'!Y$1,FALSE))/100</f>
        <v>3.2410821828274795E-2</v>
      </c>
      <c r="AO33" s="119">
        <f>(VLOOKUP($A33,'ADR Raw Data'!$B$6:$BE$43,'ADR Raw Data'!AA$1,FALSE))/100</f>
        <v>5.3846834489021403E-2</v>
      </c>
      <c r="AP33" s="119">
        <f>(VLOOKUP($A33,'ADR Raw Data'!$B$6:$BE$43,'ADR Raw Data'!AB$1,FALSE))/100</f>
        <v>-5.69831691278588E-2</v>
      </c>
      <c r="AQ33" s="130">
        <f>(VLOOKUP($A33,'ADR Raw Data'!$B$6:$BE$43,'ADR Raw Data'!AC$1,FALSE))/100</f>
        <v>4.2848955606965104E-3</v>
      </c>
      <c r="AR33" s="131">
        <f>(VLOOKUP($A33,'ADR Raw Data'!$B$6:$BE$43,'ADR Raw Data'!AE$1,FALSE))/100</f>
        <v>2.5238331028244597E-2</v>
      </c>
      <c r="AS33" s="40"/>
      <c r="AT33" s="49">
        <f>VLOOKUP($A33,'RevPAR Raw Data'!$B$6:$BE$43,'RevPAR Raw Data'!G$1,FALSE)</f>
        <v>22.600959416863599</v>
      </c>
      <c r="AU33" s="50">
        <f>VLOOKUP($A33,'RevPAR Raw Data'!$B$6:$BE$43,'RevPAR Raw Data'!H$1,FALSE)</f>
        <v>34.877712765957398</v>
      </c>
      <c r="AV33" s="50">
        <f>VLOOKUP($A33,'RevPAR Raw Data'!$B$6:$BE$43,'RevPAR Raw Data'!I$1,FALSE)</f>
        <v>43.249990149724098</v>
      </c>
      <c r="AW33" s="50">
        <f>VLOOKUP($A33,'RevPAR Raw Data'!$B$6:$BE$43,'RevPAR Raw Data'!J$1,FALSE)</f>
        <v>48.720533884948701</v>
      </c>
      <c r="AX33" s="50">
        <f>VLOOKUP($A33,'RevPAR Raw Data'!$B$6:$BE$43,'RevPAR Raw Data'!K$1,FALSE)</f>
        <v>41.071162332545299</v>
      </c>
      <c r="AY33" s="51">
        <f>VLOOKUP($A33,'RevPAR Raw Data'!$B$6:$BE$43,'RevPAR Raw Data'!L$1,FALSE)</f>
        <v>38.104071710007801</v>
      </c>
      <c r="AZ33" s="50">
        <f>VLOOKUP($A33,'RevPAR Raw Data'!$B$6:$BE$43,'RevPAR Raw Data'!N$1,FALSE)</f>
        <v>58.883496847911701</v>
      </c>
      <c r="BA33" s="50">
        <f>VLOOKUP($A33,'RevPAR Raw Data'!$B$6:$BE$43,'RevPAR Raw Data'!O$1,FALSE)</f>
        <v>42.468244680851001</v>
      </c>
      <c r="BB33" s="51">
        <f>VLOOKUP($A33,'RevPAR Raw Data'!$B$6:$BE$43,'RevPAR Raw Data'!P$1,FALSE)</f>
        <v>50.675870764381401</v>
      </c>
      <c r="BC33" s="52">
        <f>VLOOKUP($A33,'RevPAR Raw Data'!$B$6:$BE$43,'RevPAR Raw Data'!R$1,FALSE)</f>
        <v>41.696014296971697</v>
      </c>
      <c r="BE33" s="129">
        <f>(VLOOKUP($A33,'RevPAR Raw Data'!$B$6:$BE$43,'RevPAR Raw Data'!T$1,FALSE))/100</f>
        <v>-0.15152309749343101</v>
      </c>
      <c r="BF33" s="119">
        <f>(VLOOKUP($A33,'RevPAR Raw Data'!$B$6:$BE$43,'RevPAR Raw Data'!U$1,FALSE))/100</f>
        <v>-0.13489442822640801</v>
      </c>
      <c r="BG33" s="119">
        <f>(VLOOKUP($A33,'RevPAR Raw Data'!$B$6:$BE$43,'RevPAR Raw Data'!V$1,FALSE))/100</f>
        <v>2.1826616897432701E-2</v>
      </c>
      <c r="BH33" s="119">
        <f>(VLOOKUP($A33,'RevPAR Raw Data'!$B$6:$BE$43,'RevPAR Raw Data'!W$1,FALSE))/100</f>
        <v>0.14447856515948701</v>
      </c>
      <c r="BI33" s="119">
        <f>(VLOOKUP($A33,'RevPAR Raw Data'!$B$6:$BE$43,'RevPAR Raw Data'!X$1,FALSE))/100</f>
        <v>6.4889294468676001E-2</v>
      </c>
      <c r="BJ33" s="130">
        <f>(VLOOKUP($A33,'RevPAR Raw Data'!$B$6:$BE$43,'RevPAR Raw Data'!Y$1,FALSE))/100</f>
        <v>5.3789067745739104E-4</v>
      </c>
      <c r="BK33" s="119">
        <f>(VLOOKUP($A33,'RevPAR Raw Data'!$B$6:$BE$43,'RevPAR Raw Data'!AA$1,FALSE))/100</f>
        <v>0.203516195945557</v>
      </c>
      <c r="BL33" s="119">
        <f>(VLOOKUP($A33,'RevPAR Raw Data'!$B$6:$BE$43,'RevPAR Raw Data'!AB$1,FALSE))/100</f>
        <v>-9.8572749704201504E-2</v>
      </c>
      <c r="BM33" s="130">
        <f>(VLOOKUP($A33,'RevPAR Raw Data'!$B$6:$BE$43,'RevPAR Raw Data'!AC$1,FALSE))/100</f>
        <v>5.5324680002228496E-2</v>
      </c>
      <c r="BN33" s="131">
        <f>(VLOOKUP($A33,'RevPAR Raw Data'!$B$6:$BE$43,'RevPAR Raw Data'!AE$1,FALSE))/100</f>
        <v>1.8905916106643703E-2</v>
      </c>
    </row>
    <row r="34" spans="1:66" x14ac:dyDescent="0.25">
      <c r="A34" s="59" t="s">
        <v>50</v>
      </c>
      <c r="B34" s="118">
        <f>(VLOOKUP($A34,'Occupancy Raw Data'!$B$8:$BE$45,'Occupancy Raw Data'!G$3,FALSE))/100</f>
        <v>0.33225748610363903</v>
      </c>
      <c r="C34" s="115">
        <f>(VLOOKUP($A34,'Occupancy Raw Data'!$B$8:$BE$45,'Occupancy Raw Data'!H$3,FALSE))/100</f>
        <v>0.42549757934373295</v>
      </c>
      <c r="D34" s="115">
        <f>(VLOOKUP($A34,'Occupancy Raw Data'!$B$8:$BE$45,'Occupancy Raw Data'!I$3,FALSE))/100</f>
        <v>0.44880760265375597</v>
      </c>
      <c r="E34" s="115">
        <f>(VLOOKUP($A34,'Occupancy Raw Data'!$B$8:$BE$45,'Occupancy Raw Data'!J$3,FALSE))/100</f>
        <v>0.45544199390353202</v>
      </c>
      <c r="F34" s="115">
        <f>(VLOOKUP($A34,'Occupancy Raw Data'!$B$8:$BE$45,'Occupancy Raw Data'!K$3,FALSE))/100</f>
        <v>0.43231127846512402</v>
      </c>
      <c r="G34" s="116">
        <f>(VLOOKUP($A34,'Occupancy Raw Data'!$B$8:$BE$45,'Occupancy Raw Data'!L$3,FALSE))/100</f>
        <v>0.41886318809395706</v>
      </c>
      <c r="H34" s="119">
        <f>(VLOOKUP($A34,'Occupancy Raw Data'!$B$8:$BE$45,'Occupancy Raw Data'!N$3,FALSE))/100</f>
        <v>0.45382822305899195</v>
      </c>
      <c r="I34" s="119">
        <f>(VLOOKUP($A34,'Occupancy Raw Data'!$B$8:$BE$45,'Occupancy Raw Data'!O$3,FALSE))/100</f>
        <v>0.44073874843105598</v>
      </c>
      <c r="J34" s="116">
        <f>(VLOOKUP($A34,'Occupancy Raw Data'!$B$8:$BE$45,'Occupancy Raw Data'!P$3,FALSE))/100</f>
        <v>0.44728348574502397</v>
      </c>
      <c r="K34" s="117">
        <f>(VLOOKUP($A34,'Occupancy Raw Data'!$B$8:$BE$45,'Occupancy Raw Data'!R$3,FALSE))/100</f>
        <v>0.42698327313711898</v>
      </c>
      <c r="M34" s="129">
        <f>(VLOOKUP($A34,'Occupancy Raw Data'!$B$8:$BE$45,'Occupancy Raw Data'!T$3,FALSE))/100</f>
        <v>0.22915427009143499</v>
      </c>
      <c r="N34" s="119">
        <f>(VLOOKUP($A34,'Occupancy Raw Data'!$B$8:$BE$45,'Occupancy Raw Data'!U$3,FALSE))/100</f>
        <v>0.13337267312054998</v>
      </c>
      <c r="O34" s="119">
        <f>(VLOOKUP($A34,'Occupancy Raw Data'!$B$8:$BE$45,'Occupancy Raw Data'!V$3,FALSE))/100</f>
        <v>7.5710397590151496E-2</v>
      </c>
      <c r="P34" s="119">
        <f>(VLOOKUP($A34,'Occupancy Raw Data'!$B$8:$BE$45,'Occupancy Raw Data'!W$3,FALSE))/100</f>
        <v>0.12150579329160401</v>
      </c>
      <c r="Q34" s="119">
        <f>(VLOOKUP($A34,'Occupancy Raw Data'!$B$8:$BE$45,'Occupancy Raw Data'!X$3,FALSE))/100</f>
        <v>0.100518437188616</v>
      </c>
      <c r="R34" s="130">
        <f>(VLOOKUP($A34,'Occupancy Raw Data'!$B$8:$BE$45,'Occupancy Raw Data'!Y$3,FALSE))/100</f>
        <v>0.124837318701258</v>
      </c>
      <c r="S34" s="119">
        <f>(VLOOKUP($A34,'Occupancy Raw Data'!$B$8:$BE$45,'Occupancy Raw Data'!AA$3,FALSE))/100</f>
        <v>-7.3226247782460799E-2</v>
      </c>
      <c r="T34" s="119">
        <f>(VLOOKUP($A34,'Occupancy Raw Data'!$B$8:$BE$45,'Occupancy Raw Data'!AB$3,FALSE))/100</f>
        <v>-0.13329152645391901</v>
      </c>
      <c r="U34" s="130">
        <f>(VLOOKUP($A34,'Occupancy Raw Data'!$B$8:$BE$45,'Occupancy Raw Data'!AC$3,FALSE))/100</f>
        <v>-0.10382554069056199</v>
      </c>
      <c r="V34" s="131">
        <f>(VLOOKUP($A34,'Occupancy Raw Data'!$B$8:$BE$45,'Occupancy Raw Data'!AE$3,FALSE))/100</f>
        <v>4.5031184332146701E-2</v>
      </c>
      <c r="X34" s="49">
        <f>VLOOKUP($A34,'ADR Raw Data'!$B$6:$BE$43,'ADR Raw Data'!G$1,FALSE)</f>
        <v>84.291122504047394</v>
      </c>
      <c r="Y34" s="50">
        <f>VLOOKUP($A34,'ADR Raw Data'!$B$6:$BE$43,'ADR Raw Data'!H$1,FALSE)</f>
        <v>86.991639275178997</v>
      </c>
      <c r="Z34" s="50">
        <f>VLOOKUP($A34,'ADR Raw Data'!$B$6:$BE$43,'ADR Raw Data'!I$1,FALSE)</f>
        <v>88.399089093088193</v>
      </c>
      <c r="AA34" s="50">
        <f>VLOOKUP($A34,'ADR Raw Data'!$B$6:$BE$43,'ADR Raw Data'!J$1,FALSE)</f>
        <v>88.155476377952695</v>
      </c>
      <c r="AB34" s="50">
        <f>VLOOKUP($A34,'ADR Raw Data'!$B$6:$BE$43,'ADR Raw Data'!K$1,FALSE)</f>
        <v>89.592160929075007</v>
      </c>
      <c r="AC34" s="51">
        <f>VLOOKUP($A34,'ADR Raw Data'!$B$6:$BE$43,'ADR Raw Data'!L$1,FALSE)</f>
        <v>87.6547208904109</v>
      </c>
      <c r="AD34" s="50">
        <f>VLOOKUP($A34,'ADR Raw Data'!$B$6:$BE$43,'ADR Raw Data'!N$1,FALSE)</f>
        <v>102.33945080995601</v>
      </c>
      <c r="AE34" s="50">
        <f>VLOOKUP($A34,'ADR Raw Data'!$B$6:$BE$43,'ADR Raw Data'!O$1,FALSE)</f>
        <v>104.00369812855899</v>
      </c>
      <c r="AF34" s="51">
        <f>VLOOKUP($A34,'ADR Raw Data'!$B$6:$BE$43,'ADR Raw Data'!P$1,FALSE)</f>
        <v>103.159398677089</v>
      </c>
      <c r="AG34" s="52">
        <f>VLOOKUP($A34,'ADR Raw Data'!$B$6:$BE$43,'ADR Raw Data'!R$1,FALSE)</f>
        <v>92.295241466194696</v>
      </c>
      <c r="AI34" s="129">
        <f>(VLOOKUP($A34,'ADR Raw Data'!$B$6:$BE$43,'ADR Raw Data'!T$1,FALSE))/100</f>
        <v>-1.69091530836511E-2</v>
      </c>
      <c r="AJ34" s="119">
        <f>(VLOOKUP($A34,'ADR Raw Data'!$B$6:$BE$43,'ADR Raw Data'!U$1,FALSE))/100</f>
        <v>-1.3549383899022001E-2</v>
      </c>
      <c r="AK34" s="119">
        <f>(VLOOKUP($A34,'ADR Raw Data'!$B$6:$BE$43,'ADR Raw Data'!V$1,FALSE))/100</f>
        <v>-9.9116978071647904E-3</v>
      </c>
      <c r="AL34" s="119">
        <f>(VLOOKUP($A34,'ADR Raw Data'!$B$6:$BE$43,'ADR Raw Data'!W$1,FALSE))/100</f>
        <v>-1.4422103723279201E-2</v>
      </c>
      <c r="AM34" s="119">
        <f>(VLOOKUP($A34,'ADR Raw Data'!$B$6:$BE$43,'ADR Raw Data'!X$1,FALSE))/100</f>
        <v>-1.5564564174077599E-2</v>
      </c>
      <c r="AN34" s="130">
        <f>(VLOOKUP($A34,'ADR Raw Data'!$B$6:$BE$43,'ADR Raw Data'!Y$1,FALSE))/100</f>
        <v>-1.45332422302405E-2</v>
      </c>
      <c r="AO34" s="119">
        <f>(VLOOKUP($A34,'ADR Raw Data'!$B$6:$BE$43,'ADR Raw Data'!AA$1,FALSE))/100</f>
        <v>-2.1680505453248001E-2</v>
      </c>
      <c r="AP34" s="119">
        <f>(VLOOKUP($A34,'ADR Raw Data'!$B$6:$BE$43,'ADR Raw Data'!AB$1,FALSE))/100</f>
        <v>-3.7039089341047597E-2</v>
      </c>
      <c r="AQ34" s="130">
        <f>(VLOOKUP($A34,'ADR Raw Data'!$B$6:$BE$43,'ADR Raw Data'!AC$1,FALSE))/100</f>
        <v>-2.9889441389458701E-2</v>
      </c>
      <c r="AR34" s="131">
        <f>(VLOOKUP($A34,'ADR Raw Data'!$B$6:$BE$43,'ADR Raw Data'!AE$1,FALSE))/100</f>
        <v>-2.8643569409414898E-2</v>
      </c>
      <c r="AS34" s="40"/>
      <c r="AT34" s="49">
        <f>VLOOKUP($A34,'RevPAR Raw Data'!$B$6:$BE$43,'RevPAR Raw Data'!G$1,FALSE)</f>
        <v>28.0063564640487</v>
      </c>
      <c r="AU34" s="50">
        <f>VLOOKUP($A34,'RevPAR Raw Data'!$B$6:$BE$43,'RevPAR Raw Data'!H$1,FALSE)</f>
        <v>37.014731934731898</v>
      </c>
      <c r="AV34" s="50">
        <f>VLOOKUP($A34,'RevPAR Raw Data'!$B$6:$BE$43,'RevPAR Raw Data'!I$1,FALSE)</f>
        <v>39.674183252644703</v>
      </c>
      <c r="AW34" s="50">
        <f>VLOOKUP($A34,'RevPAR Raw Data'!$B$6:$BE$43,'RevPAR Raw Data'!J$1,FALSE)</f>
        <v>40.149705935090502</v>
      </c>
      <c r="AX34" s="50">
        <f>VLOOKUP($A34,'RevPAR Raw Data'!$B$6:$BE$43,'RevPAR Raw Data'!K$1,FALSE)</f>
        <v>38.731701631701597</v>
      </c>
      <c r="AY34" s="51">
        <f>VLOOKUP($A34,'RevPAR Raw Data'!$B$6:$BE$43,'RevPAR Raw Data'!L$1,FALSE)</f>
        <v>36.715335843643501</v>
      </c>
      <c r="AZ34" s="50">
        <f>VLOOKUP($A34,'RevPAR Raw Data'!$B$6:$BE$43,'RevPAR Raw Data'!N$1,FALSE)</f>
        <v>46.444531109915701</v>
      </c>
      <c r="BA34" s="50">
        <f>VLOOKUP($A34,'RevPAR Raw Data'!$B$6:$BE$43,'RevPAR Raw Data'!O$1,FALSE)</f>
        <v>45.838459745382799</v>
      </c>
      <c r="BB34" s="51">
        <f>VLOOKUP($A34,'RevPAR Raw Data'!$B$6:$BE$43,'RevPAR Raw Data'!P$1,FALSE)</f>
        <v>46.141495427649197</v>
      </c>
      <c r="BC34" s="52">
        <f>VLOOKUP($A34,'RevPAR Raw Data'!$B$6:$BE$43,'RevPAR Raw Data'!R$1,FALSE)</f>
        <v>39.408524296216598</v>
      </c>
      <c r="BE34" s="129">
        <f>(VLOOKUP($A34,'RevPAR Raw Data'!$B$6:$BE$43,'RevPAR Raw Data'!T$1,FALSE))/100</f>
        <v>0.20837031237503501</v>
      </c>
      <c r="BF34" s="119">
        <f>(VLOOKUP($A34,'RevPAR Raw Data'!$B$6:$BE$43,'RevPAR Raw Data'!U$1,FALSE))/100</f>
        <v>0.118016171671779</v>
      </c>
      <c r="BG34" s="119">
        <f>(VLOOKUP($A34,'RevPAR Raw Data'!$B$6:$BE$43,'RevPAR Raw Data'!V$1,FALSE))/100</f>
        <v>6.5048281201212796E-2</v>
      </c>
      <c r="BH34" s="119">
        <f>(VLOOKUP($A34,'RevPAR Raw Data'!$B$6:$BE$43,'RevPAR Raw Data'!W$1,FALSE))/100</f>
        <v>0.105331320414494</v>
      </c>
      <c r="BI34" s="119">
        <f>(VLOOKUP($A34,'RevPAR Raw Data'!$B$6:$BE$43,'RevPAR Raw Data'!X$1,FALSE))/100</f>
        <v>8.3389347348238496E-2</v>
      </c>
      <c r="BJ34" s="130">
        <f>(VLOOKUP($A34,'RevPAR Raw Data'!$B$6:$BE$43,'RevPAR Raw Data'!Y$1,FALSE))/100</f>
        <v>0.108489785478958</v>
      </c>
      <c r="BK34" s="119">
        <f>(VLOOKUP($A34,'RevPAR Raw Data'!$B$6:$BE$43,'RevPAR Raw Data'!AA$1,FALSE))/100</f>
        <v>-9.3319171171340295E-2</v>
      </c>
      <c r="BL34" s="119">
        <f>(VLOOKUP($A34,'RevPAR Raw Data'!$B$6:$BE$43,'RevPAR Raw Data'!AB$1,FALSE))/100</f>
        <v>-0.16539361903823502</v>
      </c>
      <c r="BM34" s="130">
        <f>(VLOOKUP($A34,'RevPAR Raw Data'!$B$6:$BE$43,'RevPAR Raw Data'!AC$1,FALSE))/100</f>
        <v>-0.13061169466682102</v>
      </c>
      <c r="BN34" s="131">
        <f>(VLOOKUP($A34,'RevPAR Raw Data'!$B$6:$BE$43,'RevPAR Raw Data'!AE$1,FALSE))/100</f>
        <v>1.5097761068725799E-2</v>
      </c>
    </row>
    <row r="35" spans="1:66" x14ac:dyDescent="0.25">
      <c r="A35" s="59" t="s">
        <v>47</v>
      </c>
      <c r="B35" s="118">
        <f>(VLOOKUP($A35,'Occupancy Raw Data'!$B$8:$BE$45,'Occupancy Raw Data'!G$3,FALSE))/100</f>
        <v>0.33925399644760196</v>
      </c>
      <c r="C35" s="115">
        <f>(VLOOKUP($A35,'Occupancy Raw Data'!$B$8:$BE$45,'Occupancy Raw Data'!H$3,FALSE))/100</f>
        <v>0.46607460035523901</v>
      </c>
      <c r="D35" s="115">
        <f>(VLOOKUP($A35,'Occupancy Raw Data'!$B$8:$BE$45,'Occupancy Raw Data'!I$3,FALSE))/100</f>
        <v>0.54511545293072805</v>
      </c>
      <c r="E35" s="115">
        <f>(VLOOKUP($A35,'Occupancy Raw Data'!$B$8:$BE$45,'Occupancy Raw Data'!J$3,FALSE))/100</f>
        <v>0.55719360568383602</v>
      </c>
      <c r="F35" s="115">
        <f>(VLOOKUP($A35,'Occupancy Raw Data'!$B$8:$BE$45,'Occupancy Raw Data'!K$3,FALSE))/100</f>
        <v>0.43676731793960899</v>
      </c>
      <c r="G35" s="116">
        <f>(VLOOKUP($A35,'Occupancy Raw Data'!$B$8:$BE$45,'Occupancy Raw Data'!L$3,FALSE))/100</f>
        <v>0.46888099467140298</v>
      </c>
      <c r="H35" s="119">
        <f>(VLOOKUP($A35,'Occupancy Raw Data'!$B$8:$BE$45,'Occupancy Raw Data'!N$3,FALSE))/100</f>
        <v>0.46110124333925301</v>
      </c>
      <c r="I35" s="119">
        <f>(VLOOKUP($A35,'Occupancy Raw Data'!$B$8:$BE$45,'Occupancy Raw Data'!O$3,FALSE))/100</f>
        <v>0.44333925399644697</v>
      </c>
      <c r="J35" s="116">
        <f>(VLOOKUP($A35,'Occupancy Raw Data'!$B$8:$BE$45,'Occupancy Raw Data'!P$3,FALSE))/100</f>
        <v>0.45222024866784999</v>
      </c>
      <c r="K35" s="117">
        <f>(VLOOKUP($A35,'Occupancy Raw Data'!$B$8:$BE$45,'Occupancy Raw Data'!R$3,FALSE))/100</f>
        <v>0.46412078152753095</v>
      </c>
      <c r="M35" s="129">
        <f>(VLOOKUP($A35,'Occupancy Raw Data'!$B$8:$BE$45,'Occupancy Raw Data'!T$3,FALSE))/100</f>
        <v>-4.4364771323524003E-2</v>
      </c>
      <c r="N35" s="119">
        <f>(VLOOKUP($A35,'Occupancy Raw Data'!$B$8:$BE$45,'Occupancy Raw Data'!U$3,FALSE))/100</f>
        <v>-8.22637498938176E-2</v>
      </c>
      <c r="O35" s="119">
        <f>(VLOOKUP($A35,'Occupancy Raw Data'!$B$8:$BE$45,'Occupancy Raw Data'!V$3,FALSE))/100</f>
        <v>-2.86195183050218E-2</v>
      </c>
      <c r="P35" s="119">
        <f>(VLOOKUP($A35,'Occupancy Raw Data'!$B$8:$BE$45,'Occupancy Raw Data'!W$3,FALSE))/100</f>
        <v>-2.1112549013574199E-2</v>
      </c>
      <c r="Q35" s="119">
        <f>(VLOOKUP($A35,'Occupancy Raw Data'!$B$8:$BE$45,'Occupancy Raw Data'!X$3,FALSE))/100</f>
        <v>-0.15336713874785801</v>
      </c>
      <c r="R35" s="130">
        <f>(VLOOKUP($A35,'Occupancy Raw Data'!$B$8:$BE$45,'Occupancy Raw Data'!Y$3,FALSE))/100</f>
        <v>-6.5650536091483205E-2</v>
      </c>
      <c r="S35" s="119">
        <f>(VLOOKUP($A35,'Occupancy Raw Data'!$B$8:$BE$45,'Occupancy Raw Data'!AA$3,FALSE))/100</f>
        <v>-0.12750849739953099</v>
      </c>
      <c r="T35" s="119">
        <f>(VLOOKUP($A35,'Occupancy Raw Data'!$B$8:$BE$45,'Occupancy Raw Data'!AB$3,FALSE))/100</f>
        <v>-0.16082759941771599</v>
      </c>
      <c r="U35" s="130">
        <f>(VLOOKUP($A35,'Occupancy Raw Data'!$B$8:$BE$45,'Occupancy Raw Data'!AC$3,FALSE))/100</f>
        <v>-0.14416516961978501</v>
      </c>
      <c r="V35" s="131">
        <f>(VLOOKUP($A35,'Occupancy Raw Data'!$B$8:$BE$45,'Occupancy Raw Data'!AE$3,FALSE))/100</f>
        <v>-8.8919045551629897E-2</v>
      </c>
      <c r="X35" s="49">
        <f>VLOOKUP($A35,'ADR Raw Data'!$B$6:$BE$43,'ADR Raw Data'!G$1,FALSE)</f>
        <v>84.950486910994698</v>
      </c>
      <c r="Y35" s="50">
        <f>VLOOKUP($A35,'ADR Raw Data'!$B$6:$BE$43,'ADR Raw Data'!H$1,FALSE)</f>
        <v>96.988441310975603</v>
      </c>
      <c r="Z35" s="50">
        <f>VLOOKUP($A35,'ADR Raw Data'!$B$6:$BE$43,'ADR Raw Data'!I$1,FALSE)</f>
        <v>107.731896383186</v>
      </c>
      <c r="AA35" s="50">
        <f>VLOOKUP($A35,'ADR Raw Data'!$B$6:$BE$43,'ADR Raw Data'!J$1,FALSE)</f>
        <v>106.05435766655999</v>
      </c>
      <c r="AB35" s="50">
        <f>VLOOKUP($A35,'ADR Raw Data'!$B$6:$BE$43,'ADR Raw Data'!K$1,FALSE)</f>
        <v>93.651301342008907</v>
      </c>
      <c r="AC35" s="51">
        <f>VLOOKUP($A35,'ADR Raw Data'!$B$6:$BE$43,'ADR Raw Data'!L$1,FALSE)</f>
        <v>99.277472535798097</v>
      </c>
      <c r="AD35" s="50">
        <f>VLOOKUP($A35,'ADR Raw Data'!$B$6:$BE$43,'ADR Raw Data'!N$1,FALSE)</f>
        <v>102.144718798151</v>
      </c>
      <c r="AE35" s="50">
        <f>VLOOKUP($A35,'ADR Raw Data'!$B$6:$BE$43,'ADR Raw Data'!O$1,FALSE)</f>
        <v>103.224242788461</v>
      </c>
      <c r="AF35" s="51">
        <f>VLOOKUP($A35,'ADR Raw Data'!$B$6:$BE$43,'ADR Raw Data'!P$1,FALSE)</f>
        <v>102.673880597014</v>
      </c>
      <c r="AG35" s="52">
        <f>VLOOKUP($A35,'ADR Raw Data'!$B$6:$BE$43,'ADR Raw Data'!R$1,FALSE)</f>
        <v>100.222992728664</v>
      </c>
      <c r="AI35" s="129">
        <f>(VLOOKUP($A35,'ADR Raw Data'!$B$6:$BE$43,'ADR Raw Data'!T$1,FALSE))/100</f>
        <v>-2.2454235600268803E-2</v>
      </c>
      <c r="AJ35" s="119">
        <f>(VLOOKUP($A35,'ADR Raw Data'!$B$6:$BE$43,'ADR Raw Data'!U$1,FALSE))/100</f>
        <v>1.3013470732761E-2</v>
      </c>
      <c r="AK35" s="119">
        <f>(VLOOKUP($A35,'ADR Raw Data'!$B$6:$BE$43,'ADR Raw Data'!V$1,FALSE))/100</f>
        <v>4.8142569835118297E-2</v>
      </c>
      <c r="AL35" s="119">
        <f>(VLOOKUP($A35,'ADR Raw Data'!$B$6:$BE$43,'ADR Raw Data'!W$1,FALSE))/100</f>
        <v>3.4657585744544098E-2</v>
      </c>
      <c r="AM35" s="119">
        <f>(VLOOKUP($A35,'ADR Raw Data'!$B$6:$BE$43,'ADR Raw Data'!X$1,FALSE))/100</f>
        <v>1.3336783161362199E-2</v>
      </c>
      <c r="AN35" s="130">
        <f>(VLOOKUP($A35,'ADR Raw Data'!$B$6:$BE$43,'ADR Raw Data'!Y$1,FALSE))/100</f>
        <v>2.4361139669985602E-2</v>
      </c>
      <c r="AO35" s="119">
        <f>(VLOOKUP($A35,'ADR Raw Data'!$B$6:$BE$43,'ADR Raw Data'!AA$1,FALSE))/100</f>
        <v>4.5888081806407299E-2</v>
      </c>
      <c r="AP35" s="119">
        <f>(VLOOKUP($A35,'ADR Raw Data'!$B$6:$BE$43,'ADR Raw Data'!AB$1,FALSE))/100</f>
        <v>2.9757306354792599E-2</v>
      </c>
      <c r="AQ35" s="130">
        <f>(VLOOKUP($A35,'ADR Raw Data'!$B$6:$BE$43,'ADR Raw Data'!AC$1,FALSE))/100</f>
        <v>3.7612834274794095E-2</v>
      </c>
      <c r="AR35" s="131">
        <f>(VLOOKUP($A35,'ADR Raw Data'!$B$6:$BE$43,'ADR Raw Data'!AE$1,FALSE))/100</f>
        <v>2.7720198695083197E-2</v>
      </c>
      <c r="AS35" s="40"/>
      <c r="AT35" s="49">
        <f>VLOOKUP($A35,'RevPAR Raw Data'!$B$6:$BE$43,'RevPAR Raw Data'!G$1,FALSE)</f>
        <v>28.819792184724601</v>
      </c>
      <c r="AU35" s="50">
        <f>VLOOKUP($A35,'RevPAR Raw Data'!$B$6:$BE$43,'RevPAR Raw Data'!H$1,FALSE)</f>
        <v>45.203849023090498</v>
      </c>
      <c r="AV35" s="50">
        <f>VLOOKUP($A35,'RevPAR Raw Data'!$B$6:$BE$43,'RevPAR Raw Data'!I$1,FALSE)</f>
        <v>58.726321492007102</v>
      </c>
      <c r="AW35" s="50">
        <f>VLOOKUP($A35,'RevPAR Raw Data'!$B$6:$BE$43,'RevPAR Raw Data'!J$1,FALSE)</f>
        <v>59.092809946713999</v>
      </c>
      <c r="AX35" s="50">
        <f>VLOOKUP($A35,'RevPAR Raw Data'!$B$6:$BE$43,'RevPAR Raw Data'!K$1,FALSE)</f>
        <v>40.903827708703297</v>
      </c>
      <c r="AY35" s="51">
        <f>VLOOKUP($A35,'RevPAR Raw Data'!$B$6:$BE$43,'RevPAR Raw Data'!L$1,FALSE)</f>
        <v>46.549320071047902</v>
      </c>
      <c r="AZ35" s="50">
        <f>VLOOKUP($A35,'RevPAR Raw Data'!$B$6:$BE$43,'RevPAR Raw Data'!N$1,FALSE)</f>
        <v>47.099056838365797</v>
      </c>
      <c r="BA35" s="50">
        <f>VLOOKUP($A35,'RevPAR Raw Data'!$B$6:$BE$43,'RevPAR Raw Data'!O$1,FALSE)</f>
        <v>45.763358792184697</v>
      </c>
      <c r="BB35" s="51">
        <f>VLOOKUP($A35,'RevPAR Raw Data'!$B$6:$BE$43,'RevPAR Raw Data'!P$1,FALSE)</f>
        <v>46.4312078152753</v>
      </c>
      <c r="BC35" s="52">
        <f>VLOOKUP($A35,'RevPAR Raw Data'!$B$6:$BE$43,'RevPAR Raw Data'!R$1,FALSE)</f>
        <v>46.515573712255701</v>
      </c>
      <c r="BE35" s="129">
        <f>(VLOOKUP($A35,'RevPAR Raw Data'!$B$6:$BE$43,'RevPAR Raw Data'!T$1,FALSE))/100</f>
        <v>-6.5822829896142396E-2</v>
      </c>
      <c r="BF35" s="119">
        <f>(VLOOKUP($A35,'RevPAR Raw Data'!$B$6:$BE$43,'RevPAR Raw Data'!U$1,FALSE))/100</f>
        <v>-7.0320816062666991E-2</v>
      </c>
      <c r="BG35" s="119">
        <f>(VLOOKUP($A35,'RevPAR Raw Data'!$B$6:$BE$43,'RevPAR Raw Data'!V$1,FALSE))/100</f>
        <v>1.8145234371449499E-2</v>
      </c>
      <c r="BH35" s="119">
        <f>(VLOOKUP($A35,'RevPAR Raw Data'!$B$6:$BE$43,'RevPAR Raw Data'!W$1,FALSE))/100</f>
        <v>1.2813326753246E-2</v>
      </c>
      <c r="BI35" s="119">
        <f>(VLOOKUP($A35,'RevPAR Raw Data'!$B$6:$BE$43,'RevPAR Raw Data'!X$1,FALSE))/100</f>
        <v>-0.14207577986005401</v>
      </c>
      <c r="BJ35" s="130">
        <f>(VLOOKUP($A35,'RevPAR Raw Data'!$B$6:$BE$43,'RevPAR Raw Data'!Y$1,FALSE))/100</f>
        <v>-4.2888718300631595E-2</v>
      </c>
      <c r="BK35" s="119">
        <f>(VLOOKUP($A35,'RevPAR Raw Data'!$B$6:$BE$43,'RevPAR Raw Data'!AA$1,FALSE))/100</f>
        <v>-8.7471535952806295E-2</v>
      </c>
      <c r="BL35" s="119">
        <f>(VLOOKUP($A35,'RevPAR Raw Data'!$B$6:$BE$43,'RevPAR Raw Data'!AB$1,FALSE))/100</f>
        <v>-0.135856089209102</v>
      </c>
      <c r="BM35" s="130">
        <f>(VLOOKUP($A35,'RevPAR Raw Data'!$B$6:$BE$43,'RevPAR Raw Data'!AC$1,FALSE))/100</f>
        <v>-0.11197479597809699</v>
      </c>
      <c r="BN35" s="131">
        <f>(VLOOKUP($A35,'RevPAR Raw Data'!$B$6:$BE$43,'RevPAR Raw Data'!AE$1,FALSE))/100</f>
        <v>-6.3663700467015E-2</v>
      </c>
    </row>
    <row r="36" spans="1:66" x14ac:dyDescent="0.25">
      <c r="A36" s="59" t="s">
        <v>48</v>
      </c>
      <c r="B36" s="118">
        <f>(VLOOKUP($A36,'Occupancy Raw Data'!$B$8:$BE$45,'Occupancy Raw Data'!G$3,FALSE))/100</f>
        <v>0.32182072269914103</v>
      </c>
      <c r="C36" s="115">
        <f>(VLOOKUP($A36,'Occupancy Raw Data'!$B$8:$BE$45,'Occupancy Raw Data'!H$3,FALSE))/100</f>
        <v>0.49470952285885406</v>
      </c>
      <c r="D36" s="115">
        <f>(VLOOKUP($A36,'Occupancy Raw Data'!$B$8:$BE$45,'Occupancy Raw Data'!I$3,FALSE))/100</f>
        <v>0.52765022958674301</v>
      </c>
      <c r="E36" s="115">
        <f>(VLOOKUP($A36,'Occupancy Raw Data'!$B$8:$BE$45,'Occupancy Raw Data'!J$3,FALSE))/100</f>
        <v>0.54641645038929898</v>
      </c>
      <c r="F36" s="115">
        <f>(VLOOKUP($A36,'Occupancy Raw Data'!$B$8:$BE$45,'Occupancy Raw Data'!K$3,FALSE))/100</f>
        <v>0.511878618486723</v>
      </c>
      <c r="G36" s="116">
        <f>(VLOOKUP($A36,'Occupancy Raw Data'!$B$8:$BE$45,'Occupancy Raw Data'!L$3,FALSE))/100</f>
        <v>0.48049510880415197</v>
      </c>
      <c r="H36" s="119">
        <f>(VLOOKUP($A36,'Occupancy Raw Data'!$B$8:$BE$45,'Occupancy Raw Data'!N$3,FALSE))/100</f>
        <v>0.59812337791974401</v>
      </c>
      <c r="I36" s="119">
        <f>(VLOOKUP($A36,'Occupancy Raw Data'!$B$8:$BE$45,'Occupancy Raw Data'!O$3,FALSE))/100</f>
        <v>0.56158913954881196</v>
      </c>
      <c r="J36" s="116">
        <f>(VLOOKUP($A36,'Occupancy Raw Data'!$B$8:$BE$45,'Occupancy Raw Data'!P$3,FALSE))/100</f>
        <v>0.57985625873427804</v>
      </c>
      <c r="K36" s="117">
        <f>(VLOOKUP($A36,'Occupancy Raw Data'!$B$8:$BE$45,'Occupancy Raw Data'!R$3,FALSE))/100</f>
        <v>0.50888400878418805</v>
      </c>
      <c r="M36" s="129">
        <f>(VLOOKUP($A36,'Occupancy Raw Data'!$B$8:$BE$45,'Occupancy Raw Data'!T$3,FALSE))/100</f>
        <v>-0.13315176011022001</v>
      </c>
      <c r="N36" s="119">
        <f>(VLOOKUP($A36,'Occupancy Raw Data'!$B$8:$BE$45,'Occupancy Raw Data'!U$3,FALSE))/100</f>
        <v>-0.14857887381660301</v>
      </c>
      <c r="O36" s="119">
        <f>(VLOOKUP($A36,'Occupancy Raw Data'!$B$8:$BE$45,'Occupancy Raw Data'!V$3,FALSE))/100</f>
        <v>-5.7492943873642101E-2</v>
      </c>
      <c r="P36" s="119">
        <f>(VLOOKUP($A36,'Occupancy Raw Data'!$B$8:$BE$45,'Occupancy Raw Data'!W$3,FALSE))/100</f>
        <v>-2.4327379264829599E-2</v>
      </c>
      <c r="Q36" s="119">
        <f>(VLOOKUP($A36,'Occupancy Raw Data'!$B$8:$BE$45,'Occupancy Raw Data'!X$3,FALSE))/100</f>
        <v>-3.6544657069309004E-2</v>
      </c>
      <c r="R36" s="130">
        <f>(VLOOKUP($A36,'Occupancy Raw Data'!$B$8:$BE$45,'Occupancy Raw Data'!Y$3,FALSE))/100</f>
        <v>-7.7201053764930194E-2</v>
      </c>
      <c r="S36" s="119">
        <f>(VLOOKUP($A36,'Occupancy Raw Data'!$B$8:$BE$45,'Occupancy Raw Data'!AA$3,FALSE))/100</f>
        <v>2.0095677571747701E-2</v>
      </c>
      <c r="T36" s="119">
        <f>(VLOOKUP($A36,'Occupancy Raw Data'!$B$8:$BE$45,'Occupancy Raw Data'!AB$3,FALSE))/100</f>
        <v>4.9597699696911799E-3</v>
      </c>
      <c r="U36" s="130">
        <f>(VLOOKUP($A36,'Occupancy Raw Data'!$B$8:$BE$45,'Occupancy Raw Data'!AC$3,FALSE))/100</f>
        <v>1.2709613349344799E-2</v>
      </c>
      <c r="V36" s="131">
        <f>(VLOOKUP($A36,'Occupancy Raw Data'!$B$8:$BE$45,'Occupancy Raw Data'!AE$3,FALSE))/100</f>
        <v>-4.9734462304611302E-2</v>
      </c>
      <c r="X36" s="49">
        <f>VLOOKUP($A36,'ADR Raw Data'!$B$6:$BE$43,'ADR Raw Data'!G$1,FALSE)</f>
        <v>121.016253101736</v>
      </c>
      <c r="Y36" s="50">
        <f>VLOOKUP($A36,'ADR Raw Data'!$B$6:$BE$43,'ADR Raw Data'!H$1,FALSE)</f>
        <v>126.62653753026601</v>
      </c>
      <c r="Z36" s="50">
        <f>VLOOKUP($A36,'ADR Raw Data'!$B$6:$BE$43,'ADR Raw Data'!I$1,FALSE)</f>
        <v>128.07028755202401</v>
      </c>
      <c r="AA36" s="50">
        <f>VLOOKUP($A36,'ADR Raw Data'!$B$6:$BE$43,'ADR Raw Data'!J$1,FALSE)</f>
        <v>124.833591523565</v>
      </c>
      <c r="AB36" s="50">
        <f>VLOOKUP($A36,'ADR Raw Data'!$B$6:$BE$43,'ADR Raw Data'!K$1,FALSE)</f>
        <v>126.422328393135</v>
      </c>
      <c r="AC36" s="51">
        <f>VLOOKUP($A36,'ADR Raw Data'!$B$6:$BE$43,'ADR Raw Data'!L$1,FALSE)</f>
        <v>125.74081103539901</v>
      </c>
      <c r="AD36" s="50">
        <f>VLOOKUP($A36,'ADR Raw Data'!$B$6:$BE$43,'ADR Raw Data'!N$1,FALSE)</f>
        <v>154.53433911882499</v>
      </c>
      <c r="AE36" s="50">
        <f>VLOOKUP($A36,'ADR Raw Data'!$B$6:$BE$43,'ADR Raw Data'!O$1,FALSE)</f>
        <v>153.82729825808701</v>
      </c>
      <c r="AF36" s="51">
        <f>VLOOKUP($A36,'ADR Raw Data'!$B$6:$BE$43,'ADR Raw Data'!P$1,FALSE)</f>
        <v>154.191955586159</v>
      </c>
      <c r="AG36" s="52">
        <f>VLOOKUP($A36,'ADR Raw Data'!$B$6:$BE$43,'ADR Raw Data'!R$1,FALSE)</f>
        <v>135.003418147172</v>
      </c>
      <c r="AI36" s="129">
        <f>(VLOOKUP($A36,'ADR Raw Data'!$B$6:$BE$43,'ADR Raw Data'!T$1,FALSE))/100</f>
        <v>-6.2970822621273695E-2</v>
      </c>
      <c r="AJ36" s="119">
        <f>(VLOOKUP($A36,'ADR Raw Data'!$B$6:$BE$43,'ADR Raw Data'!U$1,FALSE))/100</f>
        <v>-5.4231532496658498E-2</v>
      </c>
      <c r="AK36" s="119">
        <f>(VLOOKUP($A36,'ADR Raw Data'!$B$6:$BE$43,'ADR Raw Data'!V$1,FALSE))/100</f>
        <v>5.1251564654772796E-3</v>
      </c>
      <c r="AL36" s="119">
        <f>(VLOOKUP($A36,'ADR Raw Data'!$B$6:$BE$43,'ADR Raw Data'!W$1,FALSE))/100</f>
        <v>-2.4955665617217401E-2</v>
      </c>
      <c r="AM36" s="119">
        <f>(VLOOKUP($A36,'ADR Raw Data'!$B$6:$BE$43,'ADR Raw Data'!X$1,FALSE))/100</f>
        <v>-3.3956610308141802E-2</v>
      </c>
      <c r="AN36" s="130">
        <f>(VLOOKUP($A36,'ADR Raw Data'!$B$6:$BE$43,'ADR Raw Data'!Y$1,FALSE))/100</f>
        <v>-3.2342622691752698E-2</v>
      </c>
      <c r="AO36" s="119">
        <f>(VLOOKUP($A36,'ADR Raw Data'!$B$6:$BE$43,'ADR Raw Data'!AA$1,FALSE))/100</f>
        <v>-2.44185158706865E-2</v>
      </c>
      <c r="AP36" s="119">
        <f>(VLOOKUP($A36,'ADR Raw Data'!$B$6:$BE$43,'ADR Raw Data'!AB$1,FALSE))/100</f>
        <v>-6.5879492240506696E-2</v>
      </c>
      <c r="AQ36" s="130">
        <f>(VLOOKUP($A36,'ADR Raw Data'!$B$6:$BE$43,'ADR Raw Data'!AC$1,FALSE))/100</f>
        <v>-4.5036927354615598E-2</v>
      </c>
      <c r="AR36" s="131">
        <f>(VLOOKUP($A36,'ADR Raw Data'!$B$6:$BE$43,'ADR Raw Data'!AE$1,FALSE))/100</f>
        <v>-3.2736774996923602E-2</v>
      </c>
      <c r="AS36" s="40"/>
      <c r="AT36" s="49">
        <f>VLOOKUP($A36,'RevPAR Raw Data'!$B$6:$BE$43,'RevPAR Raw Data'!G$1,FALSE)</f>
        <v>38.945538031543201</v>
      </c>
      <c r="AU36" s="50">
        <f>VLOOKUP($A36,'RevPAR Raw Data'!$B$6:$BE$43,'RevPAR Raw Data'!H$1,FALSE)</f>
        <v>62.643353962866797</v>
      </c>
      <c r="AV36" s="50">
        <f>VLOOKUP($A36,'RevPAR Raw Data'!$B$6:$BE$43,'RevPAR Raw Data'!I$1,FALSE)</f>
        <v>67.576316630065804</v>
      </c>
      <c r="AW36" s="50">
        <f>VLOOKUP($A36,'RevPAR Raw Data'!$B$6:$BE$43,'RevPAR Raw Data'!J$1,FALSE)</f>
        <v>68.211127969654598</v>
      </c>
      <c r="AX36" s="50">
        <f>VLOOKUP($A36,'RevPAR Raw Data'!$B$6:$BE$43,'RevPAR Raw Data'!K$1,FALSE)</f>
        <v>64.712886803753193</v>
      </c>
      <c r="AY36" s="51">
        <f>VLOOKUP($A36,'RevPAR Raw Data'!$B$6:$BE$43,'RevPAR Raw Data'!L$1,FALSE)</f>
        <v>60.417844679576703</v>
      </c>
      <c r="AZ36" s="50">
        <f>VLOOKUP($A36,'RevPAR Raw Data'!$B$6:$BE$43,'RevPAR Raw Data'!N$1,FALSE)</f>
        <v>92.430600918346897</v>
      </c>
      <c r="BA36" s="50">
        <f>VLOOKUP($A36,'RevPAR Raw Data'!$B$6:$BE$43,'RevPAR Raw Data'!O$1,FALSE)</f>
        <v>86.3877400678778</v>
      </c>
      <c r="BB36" s="51">
        <f>VLOOKUP($A36,'RevPAR Raw Data'!$B$6:$BE$43,'RevPAR Raw Data'!P$1,FALSE)</f>
        <v>89.409170493112299</v>
      </c>
      <c r="BC36" s="52">
        <f>VLOOKUP($A36,'RevPAR Raw Data'!$B$6:$BE$43,'RevPAR Raw Data'!R$1,FALSE)</f>
        <v>68.701080626301206</v>
      </c>
      <c r="BE36" s="129">
        <f>(VLOOKUP($A36,'RevPAR Raw Data'!$B$6:$BE$43,'RevPAR Raw Data'!T$1,FALSE))/100</f>
        <v>-0.187737906863882</v>
      </c>
      <c r="BF36" s="119">
        <f>(VLOOKUP($A36,'RevPAR Raw Data'!$B$6:$BE$43,'RevPAR Raw Data'!U$1,FALSE))/100</f>
        <v>-0.19475274628956002</v>
      </c>
      <c r="BG36" s="119">
        <f>(VLOOKUP($A36,'RevPAR Raw Data'!$B$6:$BE$43,'RevPAR Raw Data'!V$1,FALSE))/100</f>
        <v>-5.2662447741178099E-2</v>
      </c>
      <c r="BH36" s="119">
        <f>(VLOOKUP($A36,'RevPAR Raw Data'!$B$6:$BE$43,'RevPAR Raw Data'!W$1,FALSE))/100</f>
        <v>-4.8675938939770805E-2</v>
      </c>
      <c r="BI36" s="119">
        <f>(VLOOKUP($A36,'RevPAR Raw Data'!$B$6:$BE$43,'RevPAR Raw Data'!X$1,FALSE))/100</f>
        <v>-6.9260334698503595E-2</v>
      </c>
      <c r="BJ36" s="130">
        <f>(VLOOKUP($A36,'RevPAR Raw Data'!$B$6:$BE$43,'RevPAR Raw Data'!Y$1,FALSE))/100</f>
        <v>-0.10704679190335799</v>
      </c>
      <c r="BK36" s="119">
        <f>(VLOOKUP($A36,'RevPAR Raw Data'!$B$6:$BE$43,'RevPAR Raw Data'!AA$1,FALSE))/100</f>
        <v>-4.81354492065673E-3</v>
      </c>
      <c r="BL36" s="119">
        <f>(VLOOKUP($A36,'RevPAR Raw Data'!$B$6:$BE$43,'RevPAR Raw Data'!AB$1,FALSE))/100</f>
        <v>-6.1246469398048502E-2</v>
      </c>
      <c r="BM36" s="130">
        <f>(VLOOKUP($A36,'RevPAR Raw Data'!$B$6:$BE$43,'RevPAR Raw Data'!AC$1,FALSE))/100</f>
        <v>-3.28997159383905E-2</v>
      </c>
      <c r="BN36" s="131">
        <f>(VLOOKUP($A36,'RevPAR Raw Data'!$B$6:$BE$43,'RevPAR Raw Data'!AE$1,FALSE))/100</f>
        <v>-8.0843091399475903E-2</v>
      </c>
    </row>
    <row r="37" spans="1:66" x14ac:dyDescent="0.25">
      <c r="A37" s="59"/>
      <c r="B37" s="53"/>
      <c r="C37" s="120"/>
      <c r="D37" s="120"/>
      <c r="E37" s="120"/>
      <c r="F37" s="120"/>
      <c r="G37" s="121"/>
      <c r="H37" s="120"/>
      <c r="I37" s="120"/>
      <c r="J37" s="121"/>
      <c r="K37" s="54"/>
      <c r="M37" s="132"/>
      <c r="N37" s="136"/>
      <c r="O37" s="136"/>
      <c r="P37" s="136"/>
      <c r="Q37" s="136"/>
      <c r="R37" s="137"/>
      <c r="S37" s="136"/>
      <c r="T37" s="136"/>
      <c r="U37" s="137"/>
      <c r="V37" s="133"/>
      <c r="X37" s="55"/>
      <c r="Y37" s="56"/>
      <c r="Z37" s="56"/>
      <c r="AA37" s="56"/>
      <c r="AB37" s="56"/>
      <c r="AC37" s="57"/>
      <c r="AD37" s="56"/>
      <c r="AE37" s="56"/>
      <c r="AF37" s="57"/>
      <c r="AG37" s="58"/>
      <c r="AI37" s="134"/>
      <c r="AJ37" s="138"/>
      <c r="AK37" s="138"/>
      <c r="AL37" s="138"/>
      <c r="AM37" s="138"/>
      <c r="AN37" s="139"/>
      <c r="AO37" s="138"/>
      <c r="AP37" s="138"/>
      <c r="AQ37" s="139"/>
      <c r="AR37" s="135"/>
      <c r="AS37" s="40"/>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25">
      <c r="A38" s="46" t="s">
        <v>72</v>
      </c>
      <c r="B38" s="118">
        <f>(VLOOKUP($A38,'Occupancy Raw Data'!$B$8:$BE$45,'Occupancy Raw Data'!G$3,FALSE))/100</f>
        <v>0.42820549309805001</v>
      </c>
      <c r="C38" s="115">
        <f>(VLOOKUP($A38,'Occupancy Raw Data'!$B$8:$BE$45,'Occupancy Raw Data'!H$3,FALSE))/100</f>
        <v>0.55400597694606502</v>
      </c>
      <c r="D38" s="115">
        <f>(VLOOKUP($A38,'Occupancy Raw Data'!$B$8:$BE$45,'Occupancy Raw Data'!I$3,FALSE))/100</f>
        <v>0.58887149565959807</v>
      </c>
      <c r="E38" s="115">
        <f>(VLOOKUP($A38,'Occupancy Raw Data'!$B$8:$BE$45,'Occupancy Raw Data'!J$3,FALSE))/100</f>
        <v>0.61078696456524806</v>
      </c>
      <c r="F38" s="115">
        <f>(VLOOKUP($A38,'Occupancy Raw Data'!$B$8:$BE$45,'Occupancy Raw Data'!K$3,FALSE))/100</f>
        <v>0.59015226981642199</v>
      </c>
      <c r="G38" s="116">
        <f>(VLOOKUP($A38,'Occupancy Raw Data'!$B$8:$BE$45,'Occupancy Raw Data'!L$3,FALSE))/100</f>
        <v>0.55440444001707601</v>
      </c>
      <c r="H38" s="119">
        <f>(VLOOKUP($A38,'Occupancy Raw Data'!$B$8:$BE$45,'Occupancy Raw Data'!N$3,FALSE))/100</f>
        <v>0.59968692187277595</v>
      </c>
      <c r="I38" s="119">
        <f>(VLOOKUP($A38,'Occupancy Raw Data'!$B$8:$BE$45,'Occupancy Raw Data'!O$3,FALSE))/100</f>
        <v>0.516578909918884</v>
      </c>
      <c r="J38" s="116">
        <f>(VLOOKUP($A38,'Occupancy Raw Data'!$B$8:$BE$45,'Occupancy Raw Data'!P$3,FALSE))/100</f>
        <v>0.55813291589583003</v>
      </c>
      <c r="K38" s="117">
        <f>(VLOOKUP($A38,'Occupancy Raw Data'!$B$8:$BE$45,'Occupancy Raw Data'!R$3,FALSE))/100</f>
        <v>0.55546971883957708</v>
      </c>
      <c r="M38" s="129">
        <f>(VLOOKUP($A38,'Occupancy Raw Data'!$B$8:$BE$45,'Occupancy Raw Data'!T$3,FALSE))/100</f>
        <v>0.33591399211209499</v>
      </c>
      <c r="N38" s="119">
        <f>(VLOOKUP($A38,'Occupancy Raw Data'!$B$8:$BE$45,'Occupancy Raw Data'!U$3,FALSE))/100</f>
        <v>0.12047085892090199</v>
      </c>
      <c r="O38" s="119">
        <f>(VLOOKUP($A38,'Occupancy Raw Data'!$B$8:$BE$45,'Occupancy Raw Data'!V$3,FALSE))/100</f>
        <v>7.6114396701163101E-2</v>
      </c>
      <c r="P38" s="119">
        <f>(VLOOKUP($A38,'Occupancy Raw Data'!$B$8:$BE$45,'Occupancy Raw Data'!W$3,FALSE))/100</f>
        <v>0.1240813304209</v>
      </c>
      <c r="Q38" s="119">
        <f>(VLOOKUP($A38,'Occupancy Raw Data'!$B$8:$BE$45,'Occupancy Raw Data'!X$3,FALSE))/100</f>
        <v>0.30382478215256098</v>
      </c>
      <c r="R38" s="130">
        <f>(VLOOKUP($A38,'Occupancy Raw Data'!$B$8:$BE$45,'Occupancy Raw Data'!Y$3,FALSE))/100</f>
        <v>0.17548659245416298</v>
      </c>
      <c r="S38" s="119">
        <f>(VLOOKUP($A38,'Occupancy Raw Data'!$B$8:$BE$45,'Occupancy Raw Data'!AA$3,FALSE))/100</f>
        <v>0.21723993019316101</v>
      </c>
      <c r="T38" s="119">
        <f>(VLOOKUP($A38,'Occupancy Raw Data'!$B$8:$BE$45,'Occupancy Raw Data'!AB$3,FALSE))/100</f>
        <v>0.14127898703009301</v>
      </c>
      <c r="U38" s="130">
        <f>(VLOOKUP($A38,'Occupancy Raw Data'!$B$8:$BE$45,'Occupancy Raw Data'!AC$3,FALSE))/100</f>
        <v>0.18086779100293998</v>
      </c>
      <c r="V38" s="131">
        <f>(VLOOKUP($A38,'Occupancy Raw Data'!$B$8:$BE$45,'Occupancy Raw Data'!AE$3,FALSE))/100</f>
        <v>0.17702642379547001</v>
      </c>
      <c r="X38" s="49">
        <f>VLOOKUP($A38,'ADR Raw Data'!$B$6:$BE$43,'ADR Raw Data'!G$1,FALSE)</f>
        <v>96.109248919906904</v>
      </c>
      <c r="Y38" s="50">
        <f>VLOOKUP($A38,'ADR Raw Data'!$B$6:$BE$43,'ADR Raw Data'!H$1,FALSE)</f>
        <v>103.649645517595</v>
      </c>
      <c r="Z38" s="50">
        <f>VLOOKUP($A38,'ADR Raw Data'!$B$6:$BE$43,'ADR Raw Data'!I$1,FALSE)</f>
        <v>105.448284195263</v>
      </c>
      <c r="AA38" s="50">
        <f>VLOOKUP($A38,'ADR Raw Data'!$B$6:$BE$43,'ADR Raw Data'!J$1,FALSE)</f>
        <v>107.171530754892</v>
      </c>
      <c r="AB38" s="50">
        <f>VLOOKUP($A38,'ADR Raw Data'!$B$6:$BE$43,'ADR Raw Data'!K$1,FALSE)</f>
        <v>105.677923800337</v>
      </c>
      <c r="AC38" s="51">
        <f>VLOOKUP($A38,'ADR Raw Data'!$B$6:$BE$43,'ADR Raw Data'!L$1,FALSE)</f>
        <v>104.07476564505301</v>
      </c>
      <c r="AD38" s="50">
        <f>VLOOKUP($A38,'ADR Raw Data'!$B$6:$BE$43,'ADR Raw Data'!N$1,FALSE)</f>
        <v>114.92206691979101</v>
      </c>
      <c r="AE38" s="50">
        <f>VLOOKUP($A38,'ADR Raw Data'!$B$6:$BE$43,'ADR Raw Data'!O$1,FALSE)</f>
        <v>109.1541184573</v>
      </c>
      <c r="AF38" s="51">
        <f>VLOOKUP($A38,'ADR Raw Data'!$B$6:$BE$43,'ADR Raw Data'!P$1,FALSE)</f>
        <v>112.252809790922</v>
      </c>
      <c r="AG38" s="52">
        <f>VLOOKUP($A38,'ADR Raw Data'!$B$6:$BE$43,'ADR Raw Data'!R$1,FALSE)</f>
        <v>106.42255242835699</v>
      </c>
      <c r="AH38" s="61"/>
      <c r="AI38" s="129">
        <f>(VLOOKUP($A38,'ADR Raw Data'!$B$6:$BE$43,'ADR Raw Data'!T$1,FALSE))/100</f>
        <v>0.114920409663908</v>
      </c>
      <c r="AJ38" s="119">
        <f>(VLOOKUP($A38,'ADR Raw Data'!$B$6:$BE$43,'ADR Raw Data'!U$1,FALSE))/100</f>
        <v>7.3984237266271805E-2</v>
      </c>
      <c r="AK38" s="119">
        <f>(VLOOKUP($A38,'ADR Raw Data'!$B$6:$BE$43,'ADR Raw Data'!V$1,FALSE))/100</f>
        <v>5.2607056822249802E-2</v>
      </c>
      <c r="AL38" s="119">
        <f>(VLOOKUP($A38,'ADR Raw Data'!$B$6:$BE$43,'ADR Raw Data'!W$1,FALSE))/100</f>
        <v>7.3311217365854595E-2</v>
      </c>
      <c r="AM38" s="119">
        <f>(VLOOKUP($A38,'ADR Raw Data'!$B$6:$BE$43,'ADR Raw Data'!X$1,FALSE))/100</f>
        <v>0.10936461034537499</v>
      </c>
      <c r="AN38" s="130">
        <f>(VLOOKUP($A38,'ADR Raw Data'!$B$6:$BE$43,'ADR Raw Data'!Y$1,FALSE))/100</f>
        <v>7.8606240468631905E-2</v>
      </c>
      <c r="AO38" s="119">
        <f>(VLOOKUP($A38,'ADR Raw Data'!$B$6:$BE$43,'ADR Raw Data'!AA$1,FALSE))/100</f>
        <v>0.12843015018736201</v>
      </c>
      <c r="AP38" s="119">
        <f>(VLOOKUP($A38,'ADR Raw Data'!$B$6:$BE$43,'ADR Raw Data'!AB$1,FALSE))/100</f>
        <v>7.6980186681845197E-2</v>
      </c>
      <c r="AQ38" s="130">
        <f>(VLOOKUP($A38,'ADR Raw Data'!$B$6:$BE$43,'ADR Raw Data'!AC$1,FALSE))/100</f>
        <v>0.104767760596544</v>
      </c>
      <c r="AR38" s="131">
        <f>(VLOOKUP($A38,'ADR Raw Data'!$B$6:$BE$43,'ADR Raw Data'!AE$1,FALSE))/100</f>
        <v>8.6449526613895794E-2</v>
      </c>
      <c r="AS38" s="40"/>
      <c r="AT38" s="49">
        <f>VLOOKUP($A38,'RevPAR Raw Data'!$B$6:$BE$43,'RevPAR Raw Data'!G$1,FALSE)</f>
        <v>41.154508325031998</v>
      </c>
      <c r="AU38" s="50">
        <f>VLOOKUP($A38,'RevPAR Raw Data'!$B$6:$BE$43,'RevPAR Raw Data'!H$1,FALSE)</f>
        <v>57.422523125088901</v>
      </c>
      <c r="AV38" s="50">
        <f>VLOOKUP($A38,'RevPAR Raw Data'!$B$6:$BE$43,'RevPAR Raw Data'!I$1,FALSE)</f>
        <v>62.095488828803099</v>
      </c>
      <c r="AW38" s="50">
        <f>VLOOKUP($A38,'RevPAR Raw Data'!$B$6:$BE$43,'RevPAR Raw Data'!J$1,FALSE)</f>
        <v>65.458973957592093</v>
      </c>
      <c r="AX38" s="50">
        <f>VLOOKUP($A38,'RevPAR Raw Data'!$B$6:$BE$43,'RevPAR Raw Data'!K$1,FALSE)</f>
        <v>62.366066600256097</v>
      </c>
      <c r="AY38" s="51">
        <f>VLOOKUP($A38,'RevPAR Raw Data'!$B$6:$BE$43,'RevPAR Raw Data'!L$1,FALSE)</f>
        <v>57.699512167354399</v>
      </c>
      <c r="AZ38" s="50">
        <f>VLOOKUP($A38,'RevPAR Raw Data'!$B$6:$BE$43,'RevPAR Raw Data'!N$1,FALSE)</f>
        <v>68.917260566386702</v>
      </c>
      <c r="BA38" s="50">
        <f>VLOOKUP($A38,'RevPAR Raw Data'!$B$6:$BE$43,'RevPAR Raw Data'!O$1,FALSE)</f>
        <v>56.386715525828897</v>
      </c>
      <c r="BB38" s="51">
        <f>VLOOKUP($A38,'RevPAR Raw Data'!$B$6:$BE$43,'RevPAR Raw Data'!P$1,FALSE)</f>
        <v>62.651988046107803</v>
      </c>
      <c r="BC38" s="52">
        <f>VLOOKUP($A38,'RevPAR Raw Data'!$B$6:$BE$43,'RevPAR Raw Data'!R$1,FALSE)</f>
        <v>59.114505275569698</v>
      </c>
      <c r="BE38" s="129">
        <f>(VLOOKUP($A38,'RevPAR Raw Data'!$B$6:$BE$43,'RevPAR Raw Data'!T$1,FALSE))/100</f>
        <v>0.48943777536136401</v>
      </c>
      <c r="BF38" s="119">
        <f>(VLOOKUP($A38,'RevPAR Raw Data'!$B$6:$BE$43,'RevPAR Raw Data'!U$1,FALSE))/100</f>
        <v>0.20336804079724899</v>
      </c>
      <c r="BG38" s="119">
        <f>(VLOOKUP($A38,'RevPAR Raw Data'!$B$6:$BE$43,'RevPAR Raw Data'!V$1,FALSE))/100</f>
        <v>0.13272560791566199</v>
      </c>
      <c r="BH38" s="119">
        <f>(VLOOKUP($A38,'RevPAR Raw Data'!$B$6:$BE$43,'RevPAR Raw Data'!W$1,FALSE))/100</f>
        <v>0.206489101172286</v>
      </c>
      <c r="BI38" s="119">
        <f>(VLOOKUP($A38,'RevPAR Raw Data'!$B$6:$BE$43,'RevPAR Raw Data'!X$1,FALSE))/100</f>
        <v>0.44641707141131903</v>
      </c>
      <c r="BJ38" s="130">
        <f>(VLOOKUP($A38,'RevPAR Raw Data'!$B$6:$BE$43,'RevPAR Raw Data'!Y$1,FALSE))/100</f>
        <v>0.26788717420826702</v>
      </c>
      <c r="BK38" s="119">
        <f>(VLOOKUP($A38,'RevPAR Raw Data'!$B$6:$BE$43,'RevPAR Raw Data'!AA$1,FALSE))/100</f>
        <v>0.37357023724192301</v>
      </c>
      <c r="BL38" s="119">
        <f>(VLOOKUP($A38,'RevPAR Raw Data'!$B$6:$BE$43,'RevPAR Raw Data'!AB$1,FALSE))/100</f>
        <v>0.22913485650773702</v>
      </c>
      <c r="BM38" s="130">
        <f>(VLOOKUP($A38,'RevPAR Raw Data'!$B$6:$BE$43,'RevPAR Raw Data'!AC$1,FALSE))/100</f>
        <v>0.30458466502690701</v>
      </c>
      <c r="BN38" s="131">
        <f>(VLOOKUP($A38,'RevPAR Raw Data'!$B$6:$BE$43,'RevPAR Raw Data'!AE$1,FALSE))/100</f>
        <v>0.278779800944635</v>
      </c>
    </row>
    <row r="39" spans="1:66" x14ac:dyDescent="0.25">
      <c r="A39" s="46"/>
      <c r="B39" s="53"/>
      <c r="C39" s="120"/>
      <c r="D39" s="120"/>
      <c r="E39" s="120"/>
      <c r="F39" s="120"/>
      <c r="G39" s="121"/>
      <c r="H39" s="120"/>
      <c r="I39" s="120"/>
      <c r="J39" s="121"/>
      <c r="K39" s="54"/>
      <c r="M39" s="132"/>
      <c r="N39" s="136"/>
      <c r="O39" s="136"/>
      <c r="P39" s="136"/>
      <c r="Q39" s="136"/>
      <c r="R39" s="137"/>
      <c r="S39" s="136"/>
      <c r="T39" s="136"/>
      <c r="U39" s="137"/>
      <c r="V39" s="133"/>
      <c r="X39" s="55"/>
      <c r="Y39" s="56"/>
      <c r="Z39" s="56"/>
      <c r="AA39" s="56"/>
      <c r="AB39" s="56"/>
      <c r="AC39" s="57"/>
      <c r="AD39" s="56"/>
      <c r="AE39" s="56"/>
      <c r="AF39" s="57"/>
      <c r="AG39" s="58"/>
      <c r="AI39" s="134"/>
      <c r="AJ39" s="138"/>
      <c r="AK39" s="138"/>
      <c r="AL39" s="138"/>
      <c r="AM39" s="138"/>
      <c r="AN39" s="139"/>
      <c r="AO39" s="138"/>
      <c r="AP39" s="138"/>
      <c r="AQ39" s="139"/>
      <c r="AR39" s="135"/>
      <c r="AS39" s="40"/>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25">
      <c r="A40" s="46" t="s">
        <v>71</v>
      </c>
      <c r="B40" s="118">
        <f>(VLOOKUP($A40,'Occupancy Raw Data'!$B$8:$BE$45,'Occupancy Raw Data'!G$3,FALSE))/100</f>
        <v>0.43397281486579403</v>
      </c>
      <c r="C40" s="115">
        <f>(VLOOKUP($A40,'Occupancy Raw Data'!$B$8:$BE$45,'Occupancy Raw Data'!H$3,FALSE))/100</f>
        <v>0.56753269098417003</v>
      </c>
      <c r="D40" s="115">
        <f>(VLOOKUP($A40,'Occupancy Raw Data'!$B$8:$BE$45,'Occupancy Raw Data'!I$3,FALSE))/100</f>
        <v>0.64254989676531293</v>
      </c>
      <c r="E40" s="115">
        <f>(VLOOKUP($A40,'Occupancy Raw Data'!$B$8:$BE$45,'Occupancy Raw Data'!J$3,FALSE))/100</f>
        <v>0.63889366827253902</v>
      </c>
      <c r="F40" s="115">
        <f>(VLOOKUP($A40,'Occupancy Raw Data'!$B$8:$BE$45,'Occupancy Raw Data'!K$3,FALSE))/100</f>
        <v>0.54692876806607005</v>
      </c>
      <c r="G40" s="116">
        <f>(VLOOKUP($A40,'Occupancy Raw Data'!$B$8:$BE$45,'Occupancy Raw Data'!L$3,FALSE))/100</f>
        <v>0.56597556779077696</v>
      </c>
      <c r="H40" s="119">
        <f>(VLOOKUP($A40,'Occupancy Raw Data'!$B$8:$BE$45,'Occupancy Raw Data'!N$3,FALSE))/100</f>
        <v>0.55406916724019195</v>
      </c>
      <c r="I40" s="119">
        <f>(VLOOKUP($A40,'Occupancy Raw Data'!$B$8:$BE$45,'Occupancy Raw Data'!O$3,FALSE))/100</f>
        <v>0.53273399862353699</v>
      </c>
      <c r="J40" s="116">
        <f>(VLOOKUP($A40,'Occupancy Raw Data'!$B$8:$BE$45,'Occupancy Raw Data'!P$3,FALSE))/100</f>
        <v>0.54340158293186502</v>
      </c>
      <c r="K40" s="117">
        <f>(VLOOKUP($A40,'Occupancy Raw Data'!$B$8:$BE$45,'Occupancy Raw Data'!R$3,FALSE))/100</f>
        <v>0.55952585783108799</v>
      </c>
      <c r="M40" s="129">
        <f>(VLOOKUP($A40,'Occupancy Raw Data'!$B$8:$BE$45,'Occupancy Raw Data'!T$3,FALSE))/100</f>
        <v>3.9010693880556301E-2</v>
      </c>
      <c r="N40" s="119">
        <f>(VLOOKUP($A40,'Occupancy Raw Data'!$B$8:$BE$45,'Occupancy Raw Data'!U$3,FALSE))/100</f>
        <v>1.10086427561337E-2</v>
      </c>
      <c r="O40" s="119">
        <f>(VLOOKUP($A40,'Occupancy Raw Data'!$B$8:$BE$45,'Occupancy Raw Data'!V$3,FALSE))/100</f>
        <v>2.8426321216966997E-2</v>
      </c>
      <c r="P40" s="119">
        <f>(VLOOKUP($A40,'Occupancy Raw Data'!$B$8:$BE$45,'Occupancy Raw Data'!W$3,FALSE))/100</f>
        <v>3.6100889208623102E-2</v>
      </c>
      <c r="Q40" s="119">
        <f>(VLOOKUP($A40,'Occupancy Raw Data'!$B$8:$BE$45,'Occupancy Raw Data'!X$3,FALSE))/100</f>
        <v>3.2091279072646105E-2</v>
      </c>
      <c r="R40" s="130">
        <f>(VLOOKUP($A40,'Occupancy Raw Data'!$B$8:$BE$45,'Occupancy Raw Data'!Y$3,FALSE))/100</f>
        <v>2.8905505715742498E-2</v>
      </c>
      <c r="S40" s="119">
        <f>(VLOOKUP($A40,'Occupancy Raw Data'!$B$8:$BE$45,'Occupancy Raw Data'!AA$3,FALSE))/100</f>
        <v>0.11456146554345099</v>
      </c>
      <c r="T40" s="119">
        <f>(VLOOKUP($A40,'Occupancy Raw Data'!$B$8:$BE$45,'Occupancy Raw Data'!AB$3,FALSE))/100</f>
        <v>6.0204105950574203E-2</v>
      </c>
      <c r="U40" s="130">
        <f>(VLOOKUP($A40,'Occupancy Raw Data'!$B$8:$BE$45,'Occupancy Raw Data'!AC$3,FALSE))/100</f>
        <v>8.7236942461041508E-2</v>
      </c>
      <c r="V40" s="131">
        <f>(VLOOKUP($A40,'Occupancy Raw Data'!$B$8:$BE$45,'Occupancy Raw Data'!AE$3,FALSE))/100</f>
        <v>4.4454441397246101E-2</v>
      </c>
      <c r="X40" s="49">
        <f>VLOOKUP($A40,'ADR Raw Data'!$B$6:$BE$43,'ADR Raw Data'!G$1,FALSE)</f>
        <v>97.608139666964007</v>
      </c>
      <c r="Y40" s="50">
        <f>VLOOKUP($A40,'ADR Raw Data'!$B$6:$BE$43,'ADR Raw Data'!H$1,FALSE)</f>
        <v>107.238077125966</v>
      </c>
      <c r="Z40" s="50">
        <f>VLOOKUP($A40,'ADR Raw Data'!$B$6:$BE$43,'ADR Raw Data'!I$1,FALSE)</f>
        <v>112.58438053286901</v>
      </c>
      <c r="AA40" s="50">
        <f>VLOOKUP($A40,'ADR Raw Data'!$B$6:$BE$43,'ADR Raw Data'!J$1,FALSE)</f>
        <v>111.145159388675</v>
      </c>
      <c r="AB40" s="50">
        <f>VLOOKUP($A40,'ADR Raw Data'!$B$6:$BE$43,'ADR Raw Data'!K$1,FALSE)</f>
        <v>102.421128635469</v>
      </c>
      <c r="AC40" s="51">
        <f>VLOOKUP($A40,'ADR Raw Data'!$B$6:$BE$43,'ADR Raw Data'!L$1,FALSE)</f>
        <v>106.92633859915701</v>
      </c>
      <c r="AD40" s="50">
        <f>VLOOKUP($A40,'ADR Raw Data'!$B$6:$BE$43,'ADR Raw Data'!N$1,FALSE)</f>
        <v>109.33003627047501</v>
      </c>
      <c r="AE40" s="50">
        <f>VLOOKUP($A40,'ADR Raw Data'!$B$6:$BE$43,'ADR Raw Data'!O$1,FALSE)</f>
        <v>109.396454695195</v>
      </c>
      <c r="AF40" s="51">
        <f>VLOOKUP($A40,'ADR Raw Data'!$B$6:$BE$43,'ADR Raw Data'!P$1,FALSE)</f>
        <v>109.362593548642</v>
      </c>
      <c r="AG40" s="52">
        <f>VLOOKUP($A40,'ADR Raw Data'!$B$6:$BE$43,'ADR Raw Data'!R$1,FALSE)</f>
        <v>107.602352190434</v>
      </c>
      <c r="AI40" s="129">
        <f>(VLOOKUP($A40,'ADR Raw Data'!$B$6:$BE$43,'ADR Raw Data'!T$1,FALSE))/100</f>
        <v>2.49261680650011E-2</v>
      </c>
      <c r="AJ40" s="119">
        <f>(VLOOKUP($A40,'ADR Raw Data'!$B$6:$BE$43,'ADR Raw Data'!U$1,FALSE))/100</f>
        <v>5.0187680794596904E-3</v>
      </c>
      <c r="AK40" s="119">
        <f>(VLOOKUP($A40,'ADR Raw Data'!$B$6:$BE$43,'ADR Raw Data'!V$1,FALSE))/100</f>
        <v>-5.5905412320256003E-5</v>
      </c>
      <c r="AL40" s="119">
        <f>(VLOOKUP($A40,'ADR Raw Data'!$B$6:$BE$43,'ADR Raw Data'!W$1,FALSE))/100</f>
        <v>-3.2833651914876399E-3</v>
      </c>
      <c r="AM40" s="119">
        <f>(VLOOKUP($A40,'ADR Raw Data'!$B$6:$BE$43,'ADR Raw Data'!X$1,FALSE))/100</f>
        <v>-2.3931463342665902E-3</v>
      </c>
      <c r="AN40" s="130">
        <f>(VLOOKUP($A40,'ADR Raw Data'!$B$6:$BE$43,'ADR Raw Data'!Y$1,FALSE))/100</f>
        <v>3.0700267514488498E-3</v>
      </c>
      <c r="AO40" s="119">
        <f>(VLOOKUP($A40,'ADR Raw Data'!$B$6:$BE$43,'ADR Raw Data'!AA$1,FALSE))/100</f>
        <v>5.17435829800547E-2</v>
      </c>
      <c r="AP40" s="119">
        <f>(VLOOKUP($A40,'ADR Raw Data'!$B$6:$BE$43,'ADR Raw Data'!AB$1,FALSE))/100</f>
        <v>2.7375952104684301E-2</v>
      </c>
      <c r="AQ40" s="130">
        <f>(VLOOKUP($A40,'ADR Raw Data'!$B$6:$BE$43,'ADR Raw Data'!AC$1,FALSE))/100</f>
        <v>3.9340016850798902E-2</v>
      </c>
      <c r="AR40" s="131">
        <f>(VLOOKUP($A40,'ADR Raw Data'!$B$6:$BE$43,'ADR Raw Data'!AE$1,FALSE))/100</f>
        <v>1.2896780450719202E-2</v>
      </c>
      <c r="AS40" s="40"/>
      <c r="AT40" s="49">
        <f>VLOOKUP($A40,'RevPAR Raw Data'!$B$6:$BE$43,'RevPAR Raw Data'!G$1,FALSE)</f>
        <v>42.359279125085997</v>
      </c>
      <c r="AU40" s="50">
        <f>VLOOKUP($A40,'RevPAR Raw Data'!$B$6:$BE$43,'RevPAR Raw Data'!H$1,FALSE)</f>
        <v>60.861114487267699</v>
      </c>
      <c r="AV40" s="50">
        <f>VLOOKUP($A40,'RevPAR Raw Data'!$B$6:$BE$43,'RevPAR Raw Data'!I$1,FALSE)</f>
        <v>72.341082088781803</v>
      </c>
      <c r="AW40" s="50">
        <f>VLOOKUP($A40,'RevPAR Raw Data'!$B$6:$BE$43,'RevPAR Raw Data'!J$1,FALSE)</f>
        <v>71.009938592567096</v>
      </c>
      <c r="AX40" s="50">
        <f>VLOOKUP($A40,'RevPAR Raw Data'!$B$6:$BE$43,'RevPAR Raw Data'!K$1,FALSE)</f>
        <v>56.017061708534001</v>
      </c>
      <c r="AY40" s="51">
        <f>VLOOKUP($A40,'RevPAR Raw Data'!$B$6:$BE$43,'RevPAR Raw Data'!L$1,FALSE)</f>
        <v>60.517695200447299</v>
      </c>
      <c r="AZ40" s="50">
        <f>VLOOKUP($A40,'RevPAR Raw Data'!$B$6:$BE$43,'RevPAR Raw Data'!N$1,FALSE)</f>
        <v>60.5764021507226</v>
      </c>
      <c r="BA40" s="50">
        <f>VLOOKUP($A40,'RevPAR Raw Data'!$B$6:$BE$43,'RevPAR Raw Data'!O$1,FALSE)</f>
        <v>58.279210745010303</v>
      </c>
      <c r="BB40" s="51">
        <f>VLOOKUP($A40,'RevPAR Raw Data'!$B$6:$BE$43,'RevPAR Raw Data'!P$1,FALSE)</f>
        <v>59.427806447866402</v>
      </c>
      <c r="BC40" s="52">
        <f>VLOOKUP($A40,'RevPAR Raw Data'!$B$6:$BE$43,'RevPAR Raw Data'!R$1,FALSE)</f>
        <v>60.206298413995597</v>
      </c>
      <c r="BD40" s="61"/>
      <c r="BE40" s="129">
        <f>(VLOOKUP($A40,'RevPAR Raw Data'!$B$6:$BE$43,'RevPAR Raw Data'!T$1,FALSE))/100</f>
        <v>6.4909249057556503E-2</v>
      </c>
      <c r="BF40" s="119">
        <f>(VLOOKUP($A40,'RevPAR Raw Data'!$B$6:$BE$43,'RevPAR Raw Data'!U$1,FALSE))/100</f>
        <v>1.6082660660456102E-2</v>
      </c>
      <c r="BG40" s="119">
        <f>(VLOOKUP($A40,'RevPAR Raw Data'!$B$6:$BE$43,'RevPAR Raw Data'!V$1,FALSE))/100</f>
        <v>2.83688266194384E-2</v>
      </c>
      <c r="BH40" s="119">
        <f>(VLOOKUP($A40,'RevPAR Raw Data'!$B$6:$BE$43,'RevPAR Raw Data'!W$1,FALSE))/100</f>
        <v>3.2698991614126101E-2</v>
      </c>
      <c r="BI40" s="119">
        <f>(VLOOKUP($A40,'RevPAR Raw Data'!$B$6:$BE$43,'RevPAR Raw Data'!X$1,FALSE))/100</f>
        <v>2.9621333611504798E-2</v>
      </c>
      <c r="BJ40" s="130">
        <f>(VLOOKUP($A40,'RevPAR Raw Data'!$B$6:$BE$43,'RevPAR Raw Data'!Y$1,FALSE))/100</f>
        <v>3.2064273143002898E-2</v>
      </c>
      <c r="BK40" s="119">
        <f>(VLOOKUP($A40,'RevPAR Raw Data'!$B$6:$BE$43,'RevPAR Raw Data'!AA$1,FALSE))/100</f>
        <v>0.17223286922216999</v>
      </c>
      <c r="BL40" s="119">
        <f>(VLOOKUP($A40,'RevPAR Raw Data'!$B$6:$BE$43,'RevPAR Raw Data'!AB$1,FALSE))/100</f>
        <v>8.9228202776266807E-2</v>
      </c>
      <c r="BM40" s="130">
        <f>(VLOOKUP($A40,'RevPAR Raw Data'!$B$6:$BE$43,'RevPAR Raw Data'!AC$1,FALSE))/100</f>
        <v>0.13000886209827001</v>
      </c>
      <c r="BN40" s="131">
        <f>(VLOOKUP($A40,'RevPAR Raw Data'!$B$6:$BE$43,'RevPAR Raw Data'!AE$1,FALSE))/100</f>
        <v>5.7924541018724997E-2</v>
      </c>
    </row>
    <row r="41" spans="1:66" x14ac:dyDescent="0.25">
      <c r="A41" s="59" t="s">
        <v>45</v>
      </c>
      <c r="B41" s="118">
        <f>(VLOOKUP($A41,'Occupancy Raw Data'!$B$8:$BE$45,'Occupancy Raw Data'!G$3,FALSE))/100</f>
        <v>0.50539635280982498</v>
      </c>
      <c r="C41" s="115">
        <f>(VLOOKUP($A41,'Occupancy Raw Data'!$B$8:$BE$45,'Occupancy Raw Data'!H$3,FALSE))/100</f>
        <v>0.62318570896910996</v>
      </c>
      <c r="D41" s="115">
        <f>(VLOOKUP($A41,'Occupancy Raw Data'!$B$8:$BE$45,'Occupancy Raw Data'!I$3,FALSE))/100</f>
        <v>0.66021585411239303</v>
      </c>
      <c r="E41" s="115">
        <f>(VLOOKUP($A41,'Occupancy Raw Data'!$B$8:$BE$45,'Occupancy Raw Data'!J$3,FALSE))/100</f>
        <v>0.65705247487904694</v>
      </c>
      <c r="F41" s="115">
        <f>(VLOOKUP($A41,'Occupancy Raw Data'!$B$8:$BE$45,'Occupancy Raw Data'!K$3,FALSE))/100</f>
        <v>0.56847785634536596</v>
      </c>
      <c r="G41" s="116">
        <f>(VLOOKUP($A41,'Occupancy Raw Data'!$B$8:$BE$45,'Occupancy Raw Data'!L$3,FALSE))/100</f>
        <v>0.60286564942314802</v>
      </c>
      <c r="H41" s="119">
        <f>(VLOOKUP($A41,'Occupancy Raw Data'!$B$8:$BE$45,'Occupancy Raw Data'!N$3,FALSE))/100</f>
        <v>0.54037960550800102</v>
      </c>
      <c r="I41" s="119">
        <f>(VLOOKUP($A41,'Occupancy Raw Data'!$B$8:$BE$45,'Occupancy Raw Data'!O$3,FALSE))/100</f>
        <v>0.51060662448827598</v>
      </c>
      <c r="J41" s="116">
        <f>(VLOOKUP($A41,'Occupancy Raw Data'!$B$8:$BE$45,'Occupancy Raw Data'!P$3,FALSE))/100</f>
        <v>0.525493114998139</v>
      </c>
      <c r="K41" s="117">
        <f>(VLOOKUP($A41,'Occupancy Raw Data'!$B$8:$BE$45,'Occupancy Raw Data'!R$3,FALSE))/100</f>
        <v>0.58075921101600203</v>
      </c>
      <c r="M41" s="129">
        <f>(VLOOKUP($A41,'Occupancy Raw Data'!$B$8:$BE$45,'Occupancy Raw Data'!T$3,FALSE))/100</f>
        <v>-2.1902982313840498E-3</v>
      </c>
      <c r="N41" s="119">
        <f>(VLOOKUP($A41,'Occupancy Raw Data'!$B$8:$BE$45,'Occupancy Raw Data'!U$3,FALSE))/100</f>
        <v>-7.5814370380801301E-3</v>
      </c>
      <c r="O41" s="119">
        <f>(VLOOKUP($A41,'Occupancy Raw Data'!$B$8:$BE$45,'Occupancy Raw Data'!V$3,FALSE))/100</f>
        <v>2.4919401158670904E-2</v>
      </c>
      <c r="P41" s="119">
        <f>(VLOOKUP($A41,'Occupancy Raw Data'!$B$8:$BE$45,'Occupancy Raw Data'!W$3,FALSE))/100</f>
        <v>6.1977834283324401E-2</v>
      </c>
      <c r="Q41" s="119">
        <f>(VLOOKUP($A41,'Occupancy Raw Data'!$B$8:$BE$45,'Occupancy Raw Data'!X$3,FALSE))/100</f>
        <v>1.4005406054315099E-2</v>
      </c>
      <c r="R41" s="130">
        <f>(VLOOKUP($A41,'Occupancy Raw Data'!$B$8:$BE$45,'Occupancy Raw Data'!Y$3,FALSE))/100</f>
        <v>1.90604803298981E-2</v>
      </c>
      <c r="S41" s="119">
        <f>(VLOOKUP($A41,'Occupancy Raw Data'!$B$8:$BE$45,'Occupancy Raw Data'!AA$3,FALSE))/100</f>
        <v>7.9741163530117495E-2</v>
      </c>
      <c r="T41" s="119">
        <f>(VLOOKUP($A41,'Occupancy Raw Data'!$B$8:$BE$45,'Occupancy Raw Data'!AB$3,FALSE))/100</f>
        <v>3.5467277117144203E-2</v>
      </c>
      <c r="U41" s="130">
        <f>(VLOOKUP($A41,'Occupancy Raw Data'!$B$8:$BE$45,'Occupancy Raw Data'!AC$3,FALSE))/100</f>
        <v>5.7768073196102498E-2</v>
      </c>
      <c r="V41" s="131">
        <f>(VLOOKUP($A41,'Occupancy Raw Data'!$B$8:$BE$45,'Occupancy Raw Data'!AE$3,FALSE))/100</f>
        <v>2.8793255649012001E-2</v>
      </c>
      <c r="X41" s="49">
        <f>VLOOKUP($A41,'ADR Raw Data'!$B$6:$BE$43,'ADR Raw Data'!G$1,FALSE)</f>
        <v>86.973140132547798</v>
      </c>
      <c r="Y41" s="50">
        <f>VLOOKUP($A41,'ADR Raw Data'!$B$6:$BE$43,'ADR Raw Data'!H$1,FALSE)</f>
        <v>93.669419886533205</v>
      </c>
      <c r="Z41" s="50">
        <f>VLOOKUP($A41,'ADR Raw Data'!$B$6:$BE$43,'ADR Raw Data'!I$1,FALSE)</f>
        <v>94.072692390078899</v>
      </c>
      <c r="AA41" s="50">
        <f>VLOOKUP($A41,'ADR Raw Data'!$B$6:$BE$43,'ADR Raw Data'!J$1,FALSE)</f>
        <v>92.8015548286604</v>
      </c>
      <c r="AB41" s="50">
        <f>VLOOKUP($A41,'ADR Raw Data'!$B$6:$BE$43,'ADR Raw Data'!K$1,FALSE)</f>
        <v>89.216785662847698</v>
      </c>
      <c r="AC41" s="51">
        <f>VLOOKUP($A41,'ADR Raw Data'!$B$6:$BE$43,'ADR Raw Data'!L$1,FALSE)</f>
        <v>91.606112642755704</v>
      </c>
      <c r="AD41" s="50">
        <f>VLOOKUP($A41,'ADR Raw Data'!$B$6:$BE$43,'ADR Raw Data'!N$1,FALSE)</f>
        <v>88.230436983470995</v>
      </c>
      <c r="AE41" s="50">
        <f>VLOOKUP($A41,'ADR Raw Data'!$B$6:$BE$43,'ADR Raw Data'!O$1,FALSE)</f>
        <v>86.237008163265301</v>
      </c>
      <c r="AF41" s="51">
        <f>VLOOKUP($A41,'ADR Raw Data'!$B$6:$BE$43,'ADR Raw Data'!P$1,FALSE)</f>
        <v>87.261958109065105</v>
      </c>
      <c r="AG41" s="52">
        <f>VLOOKUP($A41,'ADR Raw Data'!$B$6:$BE$43,'ADR Raw Data'!R$1,FALSE)</f>
        <v>90.483039231931102</v>
      </c>
      <c r="AI41" s="129">
        <f>(VLOOKUP($A41,'ADR Raw Data'!$B$6:$BE$43,'ADR Raw Data'!T$1,FALSE))/100</f>
        <v>1.15205660931052E-2</v>
      </c>
      <c r="AJ41" s="119">
        <f>(VLOOKUP($A41,'ADR Raw Data'!$B$6:$BE$43,'ADR Raw Data'!U$1,FALSE))/100</f>
        <v>9.5252600822306691E-3</v>
      </c>
      <c r="AK41" s="119">
        <f>(VLOOKUP($A41,'ADR Raw Data'!$B$6:$BE$43,'ADR Raw Data'!V$1,FALSE))/100</f>
        <v>1.53985948307161E-3</v>
      </c>
      <c r="AL41" s="119">
        <f>(VLOOKUP($A41,'ADR Raw Data'!$B$6:$BE$43,'ADR Raw Data'!W$1,FALSE))/100</f>
        <v>8.3871454204418206E-3</v>
      </c>
      <c r="AM41" s="119">
        <f>(VLOOKUP($A41,'ADR Raw Data'!$B$6:$BE$43,'ADR Raw Data'!X$1,FALSE))/100</f>
        <v>2.02675180950335E-2</v>
      </c>
      <c r="AN41" s="130">
        <f>(VLOOKUP($A41,'ADR Raw Data'!$B$6:$BE$43,'ADR Raw Data'!Y$1,FALSE))/100</f>
        <v>1.0000698859540601E-2</v>
      </c>
      <c r="AO41" s="119">
        <f>(VLOOKUP($A41,'ADR Raw Data'!$B$6:$BE$43,'ADR Raw Data'!AA$1,FALSE))/100</f>
        <v>1.7084536676964201E-2</v>
      </c>
      <c r="AP41" s="119">
        <f>(VLOOKUP($A41,'ADR Raw Data'!$B$6:$BE$43,'ADR Raw Data'!AB$1,FALSE))/100</f>
        <v>-3.4271204138462304E-2</v>
      </c>
      <c r="AQ41" s="130">
        <f>(VLOOKUP($A41,'ADR Raw Data'!$B$6:$BE$43,'ADR Raw Data'!AC$1,FALSE))/100</f>
        <v>-8.5380919658406204E-3</v>
      </c>
      <c r="AR41" s="131">
        <f>(VLOOKUP($A41,'ADR Raw Data'!$B$6:$BE$43,'ADR Raw Data'!AE$1,FALSE))/100</f>
        <v>5.1016071152635402E-3</v>
      </c>
      <c r="AS41" s="40"/>
      <c r="AT41" s="49">
        <f>VLOOKUP($A41,'RevPAR Raw Data'!$B$6:$BE$43,'RevPAR Raw Data'!G$1,FALSE)</f>
        <v>43.9559078154075</v>
      </c>
      <c r="AU41" s="50">
        <f>VLOOKUP($A41,'RevPAR Raw Data'!$B$6:$BE$43,'RevPAR Raw Data'!H$1,FALSE)</f>
        <v>58.373443840714501</v>
      </c>
      <c r="AV41" s="50">
        <f>VLOOKUP($A41,'RevPAR Raw Data'!$B$6:$BE$43,'RevPAR Raw Data'!I$1,FALSE)</f>
        <v>62.108282954968303</v>
      </c>
      <c r="AW41" s="50">
        <f>VLOOKUP($A41,'RevPAR Raw Data'!$B$6:$BE$43,'RevPAR Raw Data'!J$1,FALSE)</f>
        <v>60.975491272794898</v>
      </c>
      <c r="AX41" s="50">
        <f>VLOOKUP($A41,'RevPAR Raw Data'!$B$6:$BE$43,'RevPAR Raw Data'!K$1,FALSE)</f>
        <v>50.717767063639698</v>
      </c>
      <c r="AY41" s="51">
        <f>VLOOKUP($A41,'RevPAR Raw Data'!$B$6:$BE$43,'RevPAR Raw Data'!L$1,FALSE)</f>
        <v>55.226178589504997</v>
      </c>
      <c r="AZ41" s="50">
        <f>VLOOKUP($A41,'RevPAR Raw Data'!$B$6:$BE$43,'RevPAR Raw Data'!N$1,FALSE)</f>
        <v>47.677928730926602</v>
      </c>
      <c r="BA41" s="50">
        <f>VLOOKUP($A41,'RevPAR Raw Data'!$B$6:$BE$43,'RevPAR Raw Data'!O$1,FALSE)</f>
        <v>44.033187644212802</v>
      </c>
      <c r="BB41" s="51">
        <f>VLOOKUP($A41,'RevPAR Raw Data'!$B$6:$BE$43,'RevPAR Raw Data'!P$1,FALSE)</f>
        <v>45.855558187569699</v>
      </c>
      <c r="BC41" s="52">
        <f>VLOOKUP($A41,'RevPAR Raw Data'!$B$6:$BE$43,'RevPAR Raw Data'!R$1,FALSE)</f>
        <v>52.548858474666297</v>
      </c>
      <c r="BE41" s="129">
        <f>(VLOOKUP($A41,'RevPAR Raw Data'!$B$6:$BE$43,'RevPAR Raw Data'!T$1,FALSE))/100</f>
        <v>9.3050343861829504E-3</v>
      </c>
      <c r="BF41" s="119">
        <f>(VLOOKUP($A41,'RevPAR Raw Data'!$B$6:$BE$43,'RevPAR Raw Data'!U$1,FALSE))/100</f>
        <v>1.87160788456576E-3</v>
      </c>
      <c r="BG41" s="119">
        <f>(VLOOKUP($A41,'RevPAR Raw Data'!$B$6:$BE$43,'RevPAR Raw Data'!V$1,FALSE))/100</f>
        <v>2.6497633017929199E-2</v>
      </c>
      <c r="BH41" s="119">
        <f>(VLOOKUP($A41,'RevPAR Raw Data'!$B$6:$BE$43,'RevPAR Raw Data'!W$1,FALSE))/100</f>
        <v>7.0884796812744497E-2</v>
      </c>
      <c r="BI41" s="119">
        <f>(VLOOKUP($A41,'RevPAR Raw Data'!$B$6:$BE$43,'RevPAR Raw Data'!X$1,FALSE))/100</f>
        <v>3.4556778969982799E-2</v>
      </c>
      <c r="BJ41" s="130">
        <f>(VLOOKUP($A41,'RevPAR Raw Data'!$B$6:$BE$43,'RevPAR Raw Data'!Y$1,FALSE))/100</f>
        <v>2.9251797313336301E-2</v>
      </c>
      <c r="BK41" s="119">
        <f>(VLOOKUP($A41,'RevPAR Raw Data'!$B$6:$BE$43,'RevPAR Raw Data'!AA$1,FALSE))/100</f>
        <v>9.8188041040075794E-2</v>
      </c>
      <c r="BL41" s="119">
        <f>(VLOOKUP($A41,'RevPAR Raw Data'!$B$6:$BE$43,'RevPAR Raw Data'!AB$1,FALSE))/100</f>
        <v>-1.9433315635129302E-5</v>
      </c>
      <c r="BM41" s="130">
        <f>(VLOOKUP($A41,'RevPAR Raw Data'!$B$6:$BE$43,'RevPAR Raw Data'!AC$1,FALSE))/100</f>
        <v>4.8736752108624097E-2</v>
      </c>
      <c r="BN41" s="131">
        <f>(VLOOKUP($A41,'RevPAR Raw Data'!$B$6:$BE$43,'RevPAR Raw Data'!AE$1,FALSE))/100</f>
        <v>3.4041754642166099E-2</v>
      </c>
    </row>
    <row r="42" spans="1:66" x14ac:dyDescent="0.25">
      <c r="A42" s="59" t="s">
        <v>109</v>
      </c>
      <c r="B42" s="118">
        <f>(VLOOKUP($A42,'Occupancy Raw Data'!$B$8:$BE$45,'Occupancy Raw Data'!G$3,FALSE))/100</f>
        <v>0.45293724966622101</v>
      </c>
      <c r="C42" s="115">
        <f>(VLOOKUP($A42,'Occupancy Raw Data'!$B$8:$BE$45,'Occupancy Raw Data'!H$3,FALSE))/100</f>
        <v>0.61415220293724904</v>
      </c>
      <c r="D42" s="115">
        <f>(VLOOKUP($A42,'Occupancy Raw Data'!$B$8:$BE$45,'Occupancy Raw Data'!I$3,FALSE))/100</f>
        <v>0.73765020026702199</v>
      </c>
      <c r="E42" s="115">
        <f>(VLOOKUP($A42,'Occupancy Raw Data'!$B$8:$BE$45,'Occupancy Raw Data'!J$3,FALSE))/100</f>
        <v>0.71461949265687497</v>
      </c>
      <c r="F42" s="115">
        <f>(VLOOKUP($A42,'Occupancy Raw Data'!$B$8:$BE$45,'Occupancy Raw Data'!K$3,FALSE))/100</f>
        <v>0.56742323097463199</v>
      </c>
      <c r="G42" s="116">
        <f>(VLOOKUP($A42,'Occupancy Raw Data'!$B$8:$BE$45,'Occupancy Raw Data'!L$3,FALSE))/100</f>
        <v>0.61735647530039994</v>
      </c>
      <c r="H42" s="119">
        <f>(VLOOKUP($A42,'Occupancy Raw Data'!$B$8:$BE$45,'Occupancy Raw Data'!N$3,FALSE))/100</f>
        <v>0.61915887850467199</v>
      </c>
      <c r="I42" s="119">
        <f>(VLOOKUP($A42,'Occupancy Raw Data'!$B$8:$BE$45,'Occupancy Raw Data'!O$3,FALSE))/100</f>
        <v>0.66722296395193492</v>
      </c>
      <c r="J42" s="116">
        <f>(VLOOKUP($A42,'Occupancy Raw Data'!$B$8:$BE$45,'Occupancy Raw Data'!P$3,FALSE))/100</f>
        <v>0.64319092122830401</v>
      </c>
      <c r="K42" s="117">
        <f>(VLOOKUP($A42,'Occupancy Raw Data'!$B$8:$BE$45,'Occupancy Raw Data'!R$3,FALSE))/100</f>
        <v>0.62473774556551498</v>
      </c>
      <c r="M42" s="129">
        <f>(VLOOKUP($A42,'Occupancy Raw Data'!$B$8:$BE$45,'Occupancy Raw Data'!T$3,FALSE))/100</f>
        <v>0.31619786614936901</v>
      </c>
      <c r="N42" s="119">
        <f>(VLOOKUP($A42,'Occupancy Raw Data'!$B$8:$BE$45,'Occupancy Raw Data'!U$3,FALSE))/100</f>
        <v>8.9402013025458804E-2</v>
      </c>
      <c r="O42" s="119">
        <f>(VLOOKUP($A42,'Occupancy Raw Data'!$B$8:$BE$45,'Occupancy Raw Data'!V$3,FALSE))/100</f>
        <v>5.2882324916626901E-2</v>
      </c>
      <c r="P42" s="119">
        <f>(VLOOKUP($A42,'Occupancy Raw Data'!$B$8:$BE$45,'Occupancy Raw Data'!W$3,FALSE))/100</f>
        <v>3.42995169082125E-2</v>
      </c>
      <c r="Q42" s="119">
        <f>(VLOOKUP($A42,'Occupancy Raw Data'!$B$8:$BE$45,'Occupancy Raw Data'!X$3,FALSE))/100</f>
        <v>0.115485564304461</v>
      </c>
      <c r="R42" s="130">
        <f>(VLOOKUP($A42,'Occupancy Raw Data'!$B$8:$BE$45,'Occupancy Raw Data'!Y$3,FALSE))/100</f>
        <v>9.9251158920717911E-2</v>
      </c>
      <c r="S42" s="119">
        <f>(VLOOKUP($A42,'Occupancy Raw Data'!$B$8:$BE$45,'Occupancy Raw Data'!AA$3,FALSE))/100</f>
        <v>0.169609079445145</v>
      </c>
      <c r="T42" s="119">
        <f>(VLOOKUP($A42,'Occupancy Raw Data'!$B$8:$BE$45,'Occupancy Raw Data'!AB$3,FALSE))/100</f>
        <v>0.16832261835184098</v>
      </c>
      <c r="U42" s="130">
        <f>(VLOOKUP($A42,'Occupancy Raw Data'!$B$8:$BE$45,'Occupancy Raw Data'!AC$3,FALSE))/100</f>
        <v>0.16894146193509202</v>
      </c>
      <c r="V42" s="131">
        <f>(VLOOKUP($A42,'Occupancy Raw Data'!$B$8:$BE$45,'Occupancy Raw Data'!AE$3,FALSE))/100</f>
        <v>0.11887275832621601</v>
      </c>
      <c r="X42" s="49">
        <f>VLOOKUP($A42,'ADR Raw Data'!$B$6:$BE$43,'ADR Raw Data'!G$1,FALSE)</f>
        <v>160.225467943994</v>
      </c>
      <c r="Y42" s="50">
        <f>VLOOKUP($A42,'ADR Raw Data'!$B$6:$BE$43,'ADR Raw Data'!H$1,FALSE)</f>
        <v>168.74376086956499</v>
      </c>
      <c r="Z42" s="50">
        <f>VLOOKUP($A42,'ADR Raw Data'!$B$6:$BE$43,'ADR Raw Data'!I$1,FALSE)</f>
        <v>176.75305429864201</v>
      </c>
      <c r="AA42" s="50">
        <f>VLOOKUP($A42,'ADR Raw Data'!$B$6:$BE$43,'ADR Raw Data'!J$1,FALSE)</f>
        <v>179.38603456328801</v>
      </c>
      <c r="AB42" s="50">
        <f>VLOOKUP($A42,'ADR Raw Data'!$B$6:$BE$43,'ADR Raw Data'!K$1,FALSE)</f>
        <v>157.6326</v>
      </c>
      <c r="AC42" s="51">
        <f>VLOOKUP($A42,'ADR Raw Data'!$B$6:$BE$43,'ADR Raw Data'!L$1,FALSE)</f>
        <v>169.829114403114</v>
      </c>
      <c r="AD42" s="50">
        <f>VLOOKUP($A42,'ADR Raw Data'!$B$6:$BE$43,'ADR Raw Data'!N$1,FALSE)</f>
        <v>186.95245283018801</v>
      </c>
      <c r="AE42" s="50">
        <f>VLOOKUP($A42,'ADR Raw Data'!$B$6:$BE$43,'ADR Raw Data'!O$1,FALSE)</f>
        <v>189.72718359179501</v>
      </c>
      <c r="AF42" s="51">
        <f>VLOOKUP($A42,'ADR Raw Data'!$B$6:$BE$43,'ADR Raw Data'!P$1,FALSE)</f>
        <v>188.39165542293699</v>
      </c>
      <c r="AG42" s="52">
        <f>VLOOKUP($A42,'ADR Raw Data'!$B$6:$BE$43,'ADR Raw Data'!R$1,FALSE)</f>
        <v>175.28935200732701</v>
      </c>
      <c r="AI42" s="129">
        <f>(VLOOKUP($A42,'ADR Raw Data'!$B$6:$BE$43,'ADR Raw Data'!T$1,FALSE))/100</f>
        <v>1.2492394163253699E-2</v>
      </c>
      <c r="AJ42" s="119">
        <f>(VLOOKUP($A42,'ADR Raw Data'!$B$6:$BE$43,'ADR Raw Data'!U$1,FALSE))/100</f>
        <v>-5.1433860822878798E-2</v>
      </c>
      <c r="AK42" s="119">
        <f>(VLOOKUP($A42,'ADR Raw Data'!$B$6:$BE$43,'ADR Raw Data'!V$1,FALSE))/100</f>
        <v>-5.0154852325767198E-2</v>
      </c>
      <c r="AL42" s="119">
        <f>(VLOOKUP($A42,'ADR Raw Data'!$B$6:$BE$43,'ADR Raw Data'!W$1,FALSE))/100</f>
        <v>-2.8435586607929001E-2</v>
      </c>
      <c r="AM42" s="119">
        <f>(VLOOKUP($A42,'ADR Raw Data'!$B$6:$BE$43,'ADR Raw Data'!X$1,FALSE))/100</f>
        <v>-8.6932062070598004E-2</v>
      </c>
      <c r="AN42" s="130">
        <f>(VLOOKUP($A42,'ADR Raw Data'!$B$6:$BE$43,'ADR Raw Data'!Y$1,FALSE))/100</f>
        <v>-4.7175547057298504E-2</v>
      </c>
      <c r="AO42" s="119">
        <f>(VLOOKUP($A42,'ADR Raw Data'!$B$6:$BE$43,'ADR Raw Data'!AA$1,FALSE))/100</f>
        <v>9.9812662070130204E-2</v>
      </c>
      <c r="AP42" s="119">
        <f>(VLOOKUP($A42,'ADR Raw Data'!$B$6:$BE$43,'ADR Raw Data'!AB$1,FALSE))/100</f>
        <v>0.10297844427813101</v>
      </c>
      <c r="AQ42" s="130">
        <f>(VLOOKUP($A42,'ADR Raw Data'!$B$6:$BE$43,'ADR Raw Data'!AC$1,FALSE))/100</f>
        <v>0.10146047833279599</v>
      </c>
      <c r="AR42" s="131">
        <f>(VLOOKUP($A42,'ADR Raw Data'!$B$6:$BE$43,'ADR Raw Data'!AE$1,FALSE))/100</f>
        <v>-5.2276275195889199E-3</v>
      </c>
      <c r="AS42" s="40"/>
      <c r="AT42" s="49">
        <f>VLOOKUP($A42,'RevPAR Raw Data'!$B$6:$BE$43,'RevPAR Raw Data'!G$1,FALSE)</f>
        <v>72.572082777036002</v>
      </c>
      <c r="AU42" s="50">
        <f>VLOOKUP($A42,'RevPAR Raw Data'!$B$6:$BE$43,'RevPAR Raw Data'!H$1,FALSE)</f>
        <v>103.634352469959</v>
      </c>
      <c r="AV42" s="50">
        <f>VLOOKUP($A42,'RevPAR Raw Data'!$B$6:$BE$43,'RevPAR Raw Data'!I$1,FALSE)</f>
        <v>130.38192590120099</v>
      </c>
      <c r="AW42" s="50">
        <f>VLOOKUP($A42,'RevPAR Raw Data'!$B$6:$BE$43,'RevPAR Raw Data'!J$1,FALSE)</f>
        <v>128.192757009345</v>
      </c>
      <c r="AX42" s="50">
        <f>VLOOKUP($A42,'RevPAR Raw Data'!$B$6:$BE$43,'RevPAR Raw Data'!K$1,FALSE)</f>
        <v>89.444399198931904</v>
      </c>
      <c r="AY42" s="51">
        <f>VLOOKUP($A42,'RevPAR Raw Data'!$B$6:$BE$43,'RevPAR Raw Data'!L$1,FALSE)</f>
        <v>104.845103471295</v>
      </c>
      <c r="AZ42" s="50">
        <f>VLOOKUP($A42,'RevPAR Raw Data'!$B$6:$BE$43,'RevPAR Raw Data'!N$1,FALSE)</f>
        <v>115.75327102803701</v>
      </c>
      <c r="BA42" s="50">
        <f>VLOOKUP($A42,'RevPAR Raw Data'!$B$6:$BE$43,'RevPAR Raw Data'!O$1,FALSE)</f>
        <v>126.590333778371</v>
      </c>
      <c r="BB42" s="51">
        <f>VLOOKUP($A42,'RevPAR Raw Data'!$B$6:$BE$43,'RevPAR Raw Data'!P$1,FALSE)</f>
        <v>121.171802403204</v>
      </c>
      <c r="BC42" s="52">
        <f>VLOOKUP($A42,'RevPAR Raw Data'!$B$6:$BE$43,'RevPAR Raw Data'!R$1,FALSE)</f>
        <v>109.509874594697</v>
      </c>
      <c r="BE42" s="129">
        <f>(VLOOKUP($A42,'RevPAR Raw Data'!$B$6:$BE$43,'RevPAR Raw Data'!T$1,FALSE))/100</f>
        <v>0.33264032869014004</v>
      </c>
      <c r="BF42" s="119">
        <f>(VLOOKUP($A42,'RevPAR Raw Data'!$B$6:$BE$43,'RevPAR Raw Data'!U$1,FALSE))/100</f>
        <v>3.33698615073433E-2</v>
      </c>
      <c r="BG42" s="119">
        <f>(VLOOKUP($A42,'RevPAR Raw Data'!$B$6:$BE$43,'RevPAR Raw Data'!V$1,FALSE))/100</f>
        <v>7.5167394022999104E-5</v>
      </c>
      <c r="BH42" s="119">
        <f>(VLOOKUP($A42,'RevPAR Raw Data'!$B$6:$BE$43,'RevPAR Raw Data'!W$1,FALSE))/100</f>
        <v>4.8886034166298799E-3</v>
      </c>
      <c r="BI42" s="119">
        <f>(VLOOKUP($A42,'RevPAR Raw Data'!$B$6:$BE$43,'RevPAR Raw Data'!X$1,FALSE))/100</f>
        <v>1.85141039894904E-2</v>
      </c>
      <c r="BJ42" s="130">
        <f>(VLOOKUP($A42,'RevPAR Raw Data'!$B$6:$BE$43,'RevPAR Raw Data'!Y$1,FALSE))/100</f>
        <v>4.7393384145263596E-2</v>
      </c>
      <c r="BK42" s="119">
        <f>(VLOOKUP($A42,'RevPAR Raw Data'!$B$6:$BE$43,'RevPAR Raw Data'!AA$1,FALSE))/100</f>
        <v>0.28635087524595898</v>
      </c>
      <c r="BL42" s="119">
        <f>(VLOOKUP($A42,'RevPAR Raw Data'!$B$6:$BE$43,'RevPAR Raw Data'!AB$1,FALSE))/100</f>
        <v>0.28863466400466697</v>
      </c>
      <c r="BM42" s="130">
        <f>(VLOOKUP($A42,'RevPAR Raw Data'!$B$6:$BE$43,'RevPAR Raw Data'!AC$1,FALSE))/100</f>
        <v>0.287542821806065</v>
      </c>
      <c r="BN42" s="131">
        <f>(VLOOKUP($A42,'RevPAR Raw Data'!$B$6:$BE$43,'RevPAR Raw Data'!AE$1,FALSE))/100</f>
        <v>0.11302370830387201</v>
      </c>
    </row>
    <row r="43" spans="1:66" x14ac:dyDescent="0.25">
      <c r="A43" s="59" t="s">
        <v>94</v>
      </c>
      <c r="B43" s="118">
        <f>(VLOOKUP($A43,'Occupancy Raw Data'!$B$8:$BE$45,'Occupancy Raw Data'!G$3,FALSE))/100</f>
        <v>0.36355300859598799</v>
      </c>
      <c r="C43" s="115">
        <f>(VLOOKUP($A43,'Occupancy Raw Data'!$B$8:$BE$45,'Occupancy Raw Data'!H$3,FALSE))/100</f>
        <v>0.50979942693409697</v>
      </c>
      <c r="D43" s="115">
        <f>(VLOOKUP($A43,'Occupancy Raw Data'!$B$8:$BE$45,'Occupancy Raw Data'!I$3,FALSE))/100</f>
        <v>0.61489971346704797</v>
      </c>
      <c r="E43" s="115">
        <f>(VLOOKUP($A43,'Occupancy Raw Data'!$B$8:$BE$45,'Occupancy Raw Data'!J$3,FALSE))/100</f>
        <v>0.60034383954154702</v>
      </c>
      <c r="F43" s="115">
        <f>(VLOOKUP($A43,'Occupancy Raw Data'!$B$8:$BE$45,'Occupancy Raw Data'!K$3,FALSE))/100</f>
        <v>0.494785100286532</v>
      </c>
      <c r="G43" s="116">
        <f>(VLOOKUP($A43,'Occupancy Raw Data'!$B$8:$BE$45,'Occupancy Raw Data'!L$3,FALSE))/100</f>
        <v>0.51667621776504202</v>
      </c>
      <c r="H43" s="119">
        <f>(VLOOKUP($A43,'Occupancy Raw Data'!$B$8:$BE$45,'Occupancy Raw Data'!N$3,FALSE))/100</f>
        <v>0.55323782234956997</v>
      </c>
      <c r="I43" s="119">
        <f>(VLOOKUP($A43,'Occupancy Raw Data'!$B$8:$BE$45,'Occupancy Raw Data'!O$3,FALSE))/100</f>
        <v>0.51644699140401107</v>
      </c>
      <c r="J43" s="116">
        <f>(VLOOKUP($A43,'Occupancy Raw Data'!$B$8:$BE$45,'Occupancy Raw Data'!P$3,FALSE))/100</f>
        <v>0.53484240687678997</v>
      </c>
      <c r="K43" s="117">
        <f>(VLOOKUP($A43,'Occupancy Raw Data'!$B$8:$BE$45,'Occupancy Raw Data'!R$3,FALSE))/100</f>
        <v>0.52186655751125599</v>
      </c>
      <c r="M43" s="129">
        <f>(VLOOKUP($A43,'Occupancy Raw Data'!$B$8:$BE$45,'Occupancy Raw Data'!T$3,FALSE))/100</f>
        <v>-6.7481431646210802E-2</v>
      </c>
      <c r="N43" s="119">
        <f>(VLOOKUP($A43,'Occupancy Raw Data'!$B$8:$BE$45,'Occupancy Raw Data'!U$3,FALSE))/100</f>
        <v>-6.8086647564469902E-2</v>
      </c>
      <c r="O43" s="119">
        <f>(VLOOKUP($A43,'Occupancy Raw Data'!$B$8:$BE$45,'Occupancy Raw Data'!V$3,FALSE))/100</f>
        <v>-2.4650010994997501E-2</v>
      </c>
      <c r="P43" s="119">
        <f>(VLOOKUP($A43,'Occupancy Raw Data'!$B$8:$BE$45,'Occupancy Raw Data'!W$3,FALSE))/100</f>
        <v>-3.6780100630238302E-2</v>
      </c>
      <c r="Q43" s="119">
        <f>(VLOOKUP($A43,'Occupancy Raw Data'!$B$8:$BE$45,'Occupancy Raw Data'!X$3,FALSE))/100</f>
        <v>-6.6061901111284904E-2</v>
      </c>
      <c r="R43" s="130">
        <f>(VLOOKUP($A43,'Occupancy Raw Data'!$B$8:$BE$45,'Occupancy Raw Data'!Y$3,FALSE))/100</f>
        <v>-5.0366751422101202E-2</v>
      </c>
      <c r="S43" s="119">
        <f>(VLOOKUP($A43,'Occupancy Raw Data'!$B$8:$BE$45,'Occupancy Raw Data'!AA$3,FALSE))/100</f>
        <v>0.115151758551228</v>
      </c>
      <c r="T43" s="119">
        <f>(VLOOKUP($A43,'Occupancy Raw Data'!$B$8:$BE$45,'Occupancy Raw Data'!AB$3,FALSE))/100</f>
        <v>2.2945569778328498E-2</v>
      </c>
      <c r="U43" s="130">
        <f>(VLOOKUP($A43,'Occupancy Raw Data'!$B$8:$BE$45,'Occupancy Raw Data'!AC$3,FALSE))/100</f>
        <v>6.8645528046752793E-2</v>
      </c>
      <c r="V43" s="131">
        <f>(VLOOKUP($A43,'Occupancy Raw Data'!$B$8:$BE$45,'Occupancy Raw Data'!AE$3,FALSE))/100</f>
        <v>-1.83548897617541E-2</v>
      </c>
      <c r="X43" s="49">
        <f>VLOOKUP($A43,'ADR Raw Data'!$B$6:$BE$43,'ADR Raw Data'!G$1,FALSE)</f>
        <v>88.386412358133597</v>
      </c>
      <c r="Y43" s="50">
        <f>VLOOKUP($A43,'ADR Raw Data'!$B$6:$BE$43,'ADR Raw Data'!H$1,FALSE)</f>
        <v>102.109305305755</v>
      </c>
      <c r="Z43" s="50">
        <f>VLOOKUP($A43,'ADR Raw Data'!$B$6:$BE$43,'ADR Raw Data'!I$1,FALSE)</f>
        <v>109.249030754892</v>
      </c>
      <c r="AA43" s="50">
        <f>VLOOKUP($A43,'ADR Raw Data'!$B$6:$BE$43,'ADR Raw Data'!J$1,FALSE)</f>
        <v>107.32819969453899</v>
      </c>
      <c r="AB43" s="50">
        <f>VLOOKUP($A43,'ADR Raw Data'!$B$6:$BE$43,'ADR Raw Data'!K$1,FALSE)</f>
        <v>97.721547370859298</v>
      </c>
      <c r="AC43" s="51">
        <f>VLOOKUP($A43,'ADR Raw Data'!$B$6:$BE$43,'ADR Raw Data'!L$1,FALSE)</f>
        <v>102.24995430346</v>
      </c>
      <c r="AD43" s="50">
        <f>VLOOKUP($A43,'ADR Raw Data'!$B$6:$BE$43,'ADR Raw Data'!N$1,FALSE)</f>
        <v>102.695388440024</v>
      </c>
      <c r="AE43" s="50">
        <f>VLOOKUP($A43,'ADR Raw Data'!$B$6:$BE$43,'ADR Raw Data'!O$1,FALSE)</f>
        <v>100.616362627607</v>
      </c>
      <c r="AF43" s="51">
        <f>VLOOKUP($A43,'ADR Raw Data'!$B$6:$BE$43,'ADR Raw Data'!P$1,FALSE)</f>
        <v>101.691628629593</v>
      </c>
      <c r="AG43" s="52">
        <f>VLOOKUP($A43,'ADR Raw Data'!$B$6:$BE$43,'ADR Raw Data'!R$1,FALSE)</f>
        <v>102.08646628808</v>
      </c>
      <c r="AI43" s="129">
        <f>(VLOOKUP($A43,'ADR Raw Data'!$B$6:$BE$43,'ADR Raw Data'!T$1,FALSE))/100</f>
        <v>-2.9327187236082301E-2</v>
      </c>
      <c r="AJ43" s="119">
        <f>(VLOOKUP($A43,'ADR Raw Data'!$B$6:$BE$43,'ADR Raw Data'!U$1,FALSE))/100</f>
        <v>9.5672722073283107E-3</v>
      </c>
      <c r="AK43" s="119">
        <f>(VLOOKUP($A43,'ADR Raw Data'!$B$6:$BE$43,'ADR Raw Data'!V$1,FALSE))/100</f>
        <v>2.1289972338180897E-2</v>
      </c>
      <c r="AL43" s="119">
        <f>(VLOOKUP($A43,'ADR Raw Data'!$B$6:$BE$43,'ADR Raw Data'!W$1,FALSE))/100</f>
        <v>1.29500442733421E-2</v>
      </c>
      <c r="AM43" s="119">
        <f>(VLOOKUP($A43,'ADR Raw Data'!$B$6:$BE$43,'ADR Raw Data'!X$1,FALSE))/100</f>
        <v>-6.6528002628896497E-3</v>
      </c>
      <c r="AN43" s="130">
        <f>(VLOOKUP($A43,'ADR Raw Data'!$B$6:$BE$43,'ADR Raw Data'!Y$1,FALSE))/100</f>
        <v>6.2793744524791096E-3</v>
      </c>
      <c r="AO43" s="119">
        <f>(VLOOKUP($A43,'ADR Raw Data'!$B$6:$BE$43,'ADR Raw Data'!AA$1,FALSE))/100</f>
        <v>3.4980678191203499E-2</v>
      </c>
      <c r="AP43" s="119">
        <f>(VLOOKUP($A43,'ADR Raw Data'!$B$6:$BE$43,'ADR Raw Data'!AB$1,FALSE))/100</f>
        <v>-9.6931348192119907E-3</v>
      </c>
      <c r="AQ43" s="130">
        <f>(VLOOKUP($A43,'ADR Raw Data'!$B$6:$BE$43,'ADR Raw Data'!AC$1,FALSE))/100</f>
        <v>1.2630684186733701E-2</v>
      </c>
      <c r="AR43" s="131">
        <f>(VLOOKUP($A43,'ADR Raw Data'!$B$6:$BE$43,'ADR Raw Data'!AE$1,FALSE))/100</f>
        <v>7.8416902360487293E-3</v>
      </c>
      <c r="AS43" s="40"/>
      <c r="AT43" s="49">
        <f>VLOOKUP($A43,'RevPAR Raw Data'!$B$6:$BE$43,'RevPAR Raw Data'!G$1,FALSE)</f>
        <v>32.133146131805098</v>
      </c>
      <c r="AU43" s="50">
        <f>VLOOKUP($A43,'RevPAR Raw Data'!$B$6:$BE$43,'RevPAR Raw Data'!H$1,FALSE)</f>
        <v>52.0552653295128</v>
      </c>
      <c r="AV43" s="50">
        <f>VLOOKUP($A43,'RevPAR Raw Data'!$B$6:$BE$43,'RevPAR Raw Data'!I$1,FALSE)</f>
        <v>67.177197707736298</v>
      </c>
      <c r="AW43" s="50">
        <f>VLOOKUP($A43,'RevPAR Raw Data'!$B$6:$BE$43,'RevPAR Raw Data'!J$1,FALSE)</f>
        <v>64.433823495702001</v>
      </c>
      <c r="AX43" s="50">
        <f>VLOOKUP($A43,'RevPAR Raw Data'!$B$6:$BE$43,'RevPAR Raw Data'!K$1,FALSE)</f>
        <v>48.351165616045797</v>
      </c>
      <c r="AY43" s="51">
        <f>VLOOKUP($A43,'RevPAR Raw Data'!$B$6:$BE$43,'RevPAR Raw Data'!L$1,FALSE)</f>
        <v>52.830119656160399</v>
      </c>
      <c r="AZ43" s="50">
        <f>VLOOKUP($A43,'RevPAR Raw Data'!$B$6:$BE$43,'RevPAR Raw Data'!N$1,FALSE)</f>
        <v>56.8149730659025</v>
      </c>
      <c r="BA43" s="50">
        <f>VLOOKUP($A43,'RevPAR Raw Data'!$B$6:$BE$43,'RevPAR Raw Data'!O$1,FALSE)</f>
        <v>51.963017765042899</v>
      </c>
      <c r="BB43" s="51">
        <f>VLOOKUP($A43,'RevPAR Raw Data'!$B$6:$BE$43,'RevPAR Raw Data'!P$1,FALSE)</f>
        <v>54.388995415472699</v>
      </c>
      <c r="BC43" s="52">
        <f>VLOOKUP($A43,'RevPAR Raw Data'!$B$6:$BE$43,'RevPAR Raw Data'!R$1,FALSE)</f>
        <v>53.275512730249602</v>
      </c>
      <c r="BE43" s="129">
        <f>(VLOOKUP($A43,'RevPAR Raw Data'!$B$6:$BE$43,'RevPAR Raw Data'!T$1,FALSE))/100</f>
        <v>-9.4829578301445908E-2</v>
      </c>
      <c r="BF43" s="119">
        <f>(VLOOKUP($A43,'RevPAR Raw Data'!$B$6:$BE$43,'RevPAR Raw Data'!U$1,FALSE))/100</f>
        <v>-5.9170778848075305E-2</v>
      </c>
      <c r="BG43" s="119">
        <f>(VLOOKUP($A43,'RevPAR Raw Data'!$B$6:$BE$43,'RevPAR Raw Data'!V$1,FALSE))/100</f>
        <v>-3.8848367090359996E-3</v>
      </c>
      <c r="BH43" s="119">
        <f>(VLOOKUP($A43,'RevPAR Raw Data'!$B$6:$BE$43,'RevPAR Raw Data'!W$1,FALSE))/100</f>
        <v>-2.4306360288435701E-2</v>
      </c>
      <c r="BI43" s="119">
        <f>(VLOOKUP($A43,'RevPAR Raw Data'!$B$6:$BE$43,'RevPAR Raw Data'!X$1,FALSE))/100</f>
        <v>-7.2275204741094404E-2</v>
      </c>
      <c r="BJ43" s="130">
        <f>(VLOOKUP($A43,'RevPAR Raw Data'!$B$6:$BE$43,'RevPAR Raw Data'!Y$1,FALSE))/100</f>
        <v>-4.4403648661756404E-2</v>
      </c>
      <c r="BK43" s="119">
        <f>(VLOOKUP($A43,'RevPAR Raw Data'!$B$6:$BE$43,'RevPAR Raw Data'!AA$1,FALSE))/100</f>
        <v>0.15416052335146399</v>
      </c>
      <c r="BL43" s="119">
        <f>(VLOOKUP($A43,'RevPAR Raw Data'!$B$6:$BE$43,'RevPAR Raw Data'!AB$1,FALSE))/100</f>
        <v>1.3030020457751501E-2</v>
      </c>
      <c r="BM43" s="130">
        <f>(VLOOKUP($A43,'RevPAR Raw Data'!$B$6:$BE$43,'RevPAR Raw Data'!AC$1,FALSE))/100</f>
        <v>8.2143252219076604E-2</v>
      </c>
      <c r="BN43" s="131">
        <f>(VLOOKUP($A43,'RevPAR Raw Data'!$B$6:$BE$43,'RevPAR Raw Data'!AE$1,FALSE))/100</f>
        <v>-1.0657132885533899E-2</v>
      </c>
    </row>
    <row r="44" spans="1:66" x14ac:dyDescent="0.25">
      <c r="A44" s="59" t="s">
        <v>44</v>
      </c>
      <c r="B44" s="118">
        <f>(VLOOKUP($A44,'Occupancy Raw Data'!$B$8:$BE$45,'Occupancy Raw Data'!G$3,FALSE))/100</f>
        <v>0.41685649202733399</v>
      </c>
      <c r="C44" s="115">
        <f>(VLOOKUP($A44,'Occupancy Raw Data'!$B$8:$BE$45,'Occupancy Raw Data'!H$3,FALSE))/100</f>
        <v>0.516799544419134</v>
      </c>
      <c r="D44" s="115">
        <f>(VLOOKUP($A44,'Occupancy Raw Data'!$B$8:$BE$45,'Occupancy Raw Data'!I$3,FALSE))/100</f>
        <v>0.53502277904327999</v>
      </c>
      <c r="E44" s="115">
        <f>(VLOOKUP($A44,'Occupancy Raw Data'!$B$8:$BE$45,'Occupancy Raw Data'!J$3,FALSE))/100</f>
        <v>0.55894077448747093</v>
      </c>
      <c r="F44" s="115">
        <f>(VLOOKUP($A44,'Occupancy Raw Data'!$B$8:$BE$45,'Occupancy Raw Data'!K$3,FALSE))/100</f>
        <v>0.53302961275626404</v>
      </c>
      <c r="G44" s="116">
        <f>(VLOOKUP($A44,'Occupancy Raw Data'!$B$8:$BE$45,'Occupancy Raw Data'!L$3,FALSE))/100</f>
        <v>0.51212984054669697</v>
      </c>
      <c r="H44" s="119">
        <f>(VLOOKUP($A44,'Occupancy Raw Data'!$B$8:$BE$45,'Occupancy Raw Data'!N$3,FALSE))/100</f>
        <v>0.50427107061503396</v>
      </c>
      <c r="I44" s="119">
        <f>(VLOOKUP($A44,'Occupancy Raw Data'!$B$8:$BE$45,'Occupancy Raw Data'!O$3,FALSE))/100</f>
        <v>0.47921412300683303</v>
      </c>
      <c r="J44" s="116">
        <f>(VLOOKUP($A44,'Occupancy Raw Data'!$B$8:$BE$45,'Occupancy Raw Data'!P$3,FALSE))/100</f>
        <v>0.49174259681093296</v>
      </c>
      <c r="K44" s="117">
        <f>(VLOOKUP($A44,'Occupancy Raw Data'!$B$8:$BE$45,'Occupancy Raw Data'!R$3,FALSE))/100</f>
        <v>0.50630491376504994</v>
      </c>
      <c r="M44" s="129">
        <f>(VLOOKUP($A44,'Occupancy Raw Data'!$B$8:$BE$45,'Occupancy Raw Data'!T$3,FALSE))/100</f>
        <v>1.3148788927335599E-2</v>
      </c>
      <c r="N44" s="119">
        <f>(VLOOKUP($A44,'Occupancy Raw Data'!$B$8:$BE$45,'Occupancy Raw Data'!U$3,FALSE))/100</f>
        <v>4.2504307869040699E-2</v>
      </c>
      <c r="O44" s="119">
        <f>(VLOOKUP($A44,'Occupancy Raw Data'!$B$8:$BE$45,'Occupancy Raw Data'!V$3,FALSE))/100</f>
        <v>3.24175824175824E-2</v>
      </c>
      <c r="P44" s="119">
        <f>(VLOOKUP($A44,'Occupancy Raw Data'!$B$8:$BE$45,'Occupancy Raw Data'!W$3,FALSE))/100</f>
        <v>2.7210884353741398E-2</v>
      </c>
      <c r="Q44" s="119">
        <f>(VLOOKUP($A44,'Occupancy Raw Data'!$B$8:$BE$45,'Occupancy Raw Data'!X$3,FALSE))/100</f>
        <v>0.116279069767441</v>
      </c>
      <c r="R44" s="130">
        <f>(VLOOKUP($A44,'Occupancy Raw Data'!$B$8:$BE$45,'Occupancy Raw Data'!Y$3,FALSE))/100</f>
        <v>4.6427740283918995E-2</v>
      </c>
      <c r="S44" s="119">
        <f>(VLOOKUP($A44,'Occupancy Raw Data'!$B$8:$BE$45,'Occupancy Raw Data'!AA$3,FALSE))/100</f>
        <v>7.9219987812309489E-2</v>
      </c>
      <c r="T44" s="119">
        <f>(VLOOKUP($A44,'Occupancy Raw Data'!$B$8:$BE$45,'Occupancy Raw Data'!AB$3,FALSE))/100</f>
        <v>5.3763440860214997E-3</v>
      </c>
      <c r="U44" s="130">
        <f>(VLOOKUP($A44,'Occupancy Raw Data'!$B$8:$BE$45,'Occupancy Raw Data'!AC$3,FALSE))/100</f>
        <v>4.1930618401206605E-2</v>
      </c>
      <c r="V44" s="131">
        <f>(VLOOKUP($A44,'Occupancy Raw Data'!$B$8:$BE$45,'Occupancy Raw Data'!AE$3,FALSE))/100</f>
        <v>4.5175917373415003E-2</v>
      </c>
      <c r="X44" s="49">
        <f>VLOOKUP($A44,'ADR Raw Data'!$B$6:$BE$43,'ADR Raw Data'!G$1,FALSE)</f>
        <v>78.253130122950793</v>
      </c>
      <c r="Y44" s="50">
        <f>VLOOKUP($A44,'ADR Raw Data'!$B$6:$BE$43,'ADR Raw Data'!H$1,FALSE)</f>
        <v>83.367830523415904</v>
      </c>
      <c r="Z44" s="50">
        <f>VLOOKUP($A44,'ADR Raw Data'!$B$6:$BE$43,'ADR Raw Data'!I$1,FALSE)</f>
        <v>84.646713038850393</v>
      </c>
      <c r="AA44" s="50">
        <f>VLOOKUP($A44,'ADR Raw Data'!$B$6:$BE$43,'ADR Raw Data'!J$1,FALSE)</f>
        <v>83.532685838003005</v>
      </c>
      <c r="AB44" s="50">
        <f>VLOOKUP($A44,'ADR Raw Data'!$B$6:$BE$43,'ADR Raw Data'!K$1,FALSE)</f>
        <v>83.879332478632406</v>
      </c>
      <c r="AC44" s="51">
        <f>VLOOKUP($A44,'ADR Raw Data'!$B$6:$BE$43,'ADR Raw Data'!L$1,FALSE)</f>
        <v>82.944861714666899</v>
      </c>
      <c r="AD44" s="50">
        <f>VLOOKUP($A44,'ADR Raw Data'!$B$6:$BE$43,'ADR Raw Data'!N$1,FALSE)</f>
        <v>89.950162732919196</v>
      </c>
      <c r="AE44" s="50">
        <f>VLOOKUP($A44,'ADR Raw Data'!$B$6:$BE$43,'ADR Raw Data'!O$1,FALSE)</f>
        <v>85.433054664289898</v>
      </c>
      <c r="AF44" s="51">
        <f>VLOOKUP($A44,'ADR Raw Data'!$B$6:$BE$43,'ADR Raw Data'!P$1,FALSE)</f>
        <v>87.749151476548903</v>
      </c>
      <c r="AG44" s="52">
        <f>VLOOKUP($A44,'ADR Raw Data'!$B$6:$BE$43,'ADR Raw Data'!R$1,FALSE)</f>
        <v>84.278035719450401</v>
      </c>
      <c r="AI44" s="129">
        <f>(VLOOKUP($A44,'ADR Raw Data'!$B$6:$BE$43,'ADR Raw Data'!T$1,FALSE))/100</f>
        <v>-1.6463772211829299E-2</v>
      </c>
      <c r="AJ44" s="119">
        <f>(VLOOKUP($A44,'ADR Raw Data'!$B$6:$BE$43,'ADR Raw Data'!U$1,FALSE))/100</f>
        <v>-3.4383488486641103E-3</v>
      </c>
      <c r="AK44" s="119">
        <f>(VLOOKUP($A44,'ADR Raw Data'!$B$6:$BE$43,'ADR Raw Data'!V$1,FALSE))/100</f>
        <v>-3.7130594108006398E-2</v>
      </c>
      <c r="AL44" s="119">
        <f>(VLOOKUP($A44,'ADR Raw Data'!$B$6:$BE$43,'ADR Raw Data'!W$1,FALSE))/100</f>
        <v>-1.95576094311255E-2</v>
      </c>
      <c r="AM44" s="119">
        <f>(VLOOKUP($A44,'ADR Raw Data'!$B$6:$BE$43,'ADR Raw Data'!X$1,FALSE))/100</f>
        <v>4.5061677248669406E-2</v>
      </c>
      <c r="AN44" s="130">
        <f>(VLOOKUP($A44,'ADR Raw Data'!$B$6:$BE$43,'ADR Raw Data'!Y$1,FALSE))/100</f>
        <v>-7.2393080592830098E-3</v>
      </c>
      <c r="AO44" s="119">
        <f>(VLOOKUP($A44,'ADR Raw Data'!$B$6:$BE$43,'ADR Raw Data'!AA$1,FALSE))/100</f>
        <v>4.2711178990156799E-2</v>
      </c>
      <c r="AP44" s="119">
        <f>(VLOOKUP($A44,'ADR Raw Data'!$B$6:$BE$43,'ADR Raw Data'!AB$1,FALSE))/100</f>
        <v>-2.3688504279140501E-2</v>
      </c>
      <c r="AQ44" s="130">
        <f>(VLOOKUP($A44,'ADR Raw Data'!$B$6:$BE$43,'ADR Raw Data'!AC$1,FALSE))/100</f>
        <v>9.8649036611121402E-3</v>
      </c>
      <c r="AR44" s="131">
        <f>(VLOOKUP($A44,'ADR Raw Data'!$B$6:$BE$43,'ADR Raw Data'!AE$1,FALSE))/100</f>
        <v>-2.3913861417399701E-3</v>
      </c>
      <c r="AS44" s="40"/>
      <c r="AT44" s="49">
        <f>VLOOKUP($A44,'RevPAR Raw Data'!$B$6:$BE$43,'RevPAR Raw Data'!G$1,FALSE)</f>
        <v>32.620325313211801</v>
      </c>
      <c r="AU44" s="50">
        <f>VLOOKUP($A44,'RevPAR Raw Data'!$B$6:$BE$43,'RevPAR Raw Data'!H$1,FALSE)</f>
        <v>43.084456833712899</v>
      </c>
      <c r="AV44" s="50">
        <f>VLOOKUP($A44,'RevPAR Raw Data'!$B$6:$BE$43,'RevPAR Raw Data'!I$1,FALSE)</f>
        <v>45.287919646924799</v>
      </c>
      <c r="AW44" s="50">
        <f>VLOOKUP($A44,'RevPAR Raw Data'!$B$6:$BE$43,'RevPAR Raw Data'!J$1,FALSE)</f>
        <v>46.689824117312</v>
      </c>
      <c r="AX44" s="50">
        <f>VLOOKUP($A44,'RevPAR Raw Data'!$B$6:$BE$43,'RevPAR Raw Data'!K$1,FALSE)</f>
        <v>44.710168109339399</v>
      </c>
      <c r="AY44" s="51">
        <f>VLOOKUP($A44,'RevPAR Raw Data'!$B$6:$BE$43,'RevPAR Raw Data'!L$1,FALSE)</f>
        <v>42.478538804100197</v>
      </c>
      <c r="AZ44" s="50">
        <f>VLOOKUP($A44,'RevPAR Raw Data'!$B$6:$BE$43,'RevPAR Raw Data'!N$1,FALSE)</f>
        <v>45.359264863325699</v>
      </c>
      <c r="BA44" s="50">
        <f>VLOOKUP($A44,'RevPAR Raw Data'!$B$6:$BE$43,'RevPAR Raw Data'!O$1,FALSE)</f>
        <v>40.940726366742503</v>
      </c>
      <c r="BB44" s="51">
        <f>VLOOKUP($A44,'RevPAR Raw Data'!$B$6:$BE$43,'RevPAR Raw Data'!P$1,FALSE)</f>
        <v>43.149995615034101</v>
      </c>
      <c r="BC44" s="52">
        <f>VLOOKUP($A44,'RevPAR Raw Data'!$B$6:$BE$43,'RevPAR Raw Data'!R$1,FALSE)</f>
        <v>42.670383607224203</v>
      </c>
      <c r="BE44" s="129">
        <f>(VLOOKUP($A44,'RevPAR Raw Data'!$B$6:$BE$43,'RevPAR Raw Data'!T$1,FALSE))/100</f>
        <v>-3.53146195025474E-3</v>
      </c>
      <c r="BF44" s="119">
        <f>(VLOOKUP($A44,'RevPAR Raw Data'!$B$6:$BE$43,'RevPAR Raw Data'!U$1,FALSE))/100</f>
        <v>3.89198143823518E-2</v>
      </c>
      <c r="BG44" s="119">
        <f>(VLOOKUP($A44,'RevPAR Raw Data'!$B$6:$BE$43,'RevPAR Raw Data'!V$1,FALSE))/100</f>
        <v>-5.9166957851340797E-3</v>
      </c>
      <c r="BH44" s="119">
        <f>(VLOOKUP($A44,'RevPAR Raw Data'!$B$6:$BE$43,'RevPAR Raw Data'!W$1,FALSE))/100</f>
        <v>7.1210950741499805E-3</v>
      </c>
      <c r="BI44" s="119">
        <f>(VLOOKUP($A44,'RevPAR Raw Data'!$B$6:$BE$43,'RevPAR Raw Data'!X$1,FALSE))/100</f>
        <v>0.166580476928747</v>
      </c>
      <c r="BJ44" s="130">
        <f>(VLOOKUP($A44,'RevPAR Raw Data'!$B$6:$BE$43,'RevPAR Raw Data'!Y$1,FALSE))/100</f>
        <v>3.8852327510224299E-2</v>
      </c>
      <c r="BK44" s="119">
        <f>(VLOOKUP($A44,'RevPAR Raw Data'!$B$6:$BE$43,'RevPAR Raw Data'!AA$1,FALSE))/100</f>
        <v>0.125314745881516</v>
      </c>
      <c r="BL44" s="119">
        <f>(VLOOKUP($A44,'RevPAR Raw Data'!$B$6:$BE$43,'RevPAR Raw Data'!AB$1,FALSE))/100</f>
        <v>-1.8439517743006898E-2</v>
      </c>
      <c r="BM44" s="130">
        <f>(VLOOKUP($A44,'RevPAR Raw Data'!$B$6:$BE$43,'RevPAR Raw Data'!AC$1,FALSE))/100</f>
        <v>5.2209163573297496E-2</v>
      </c>
      <c r="BN44" s="131">
        <f>(VLOOKUP($A44,'RevPAR Raw Data'!$B$6:$BE$43,'RevPAR Raw Data'!AE$1,FALSE))/100</f>
        <v>4.2676498168927907E-2</v>
      </c>
    </row>
    <row r="45" spans="1:66" x14ac:dyDescent="0.25">
      <c r="A45" s="59"/>
      <c r="B45" s="53"/>
      <c r="C45" s="120"/>
      <c r="D45" s="120"/>
      <c r="E45" s="120"/>
      <c r="F45" s="120"/>
      <c r="G45" s="121"/>
      <c r="H45" s="120"/>
      <c r="I45" s="120"/>
      <c r="J45" s="121"/>
      <c r="K45" s="54"/>
      <c r="M45" s="132"/>
      <c r="N45" s="136"/>
      <c r="O45" s="136"/>
      <c r="P45" s="136"/>
      <c r="Q45" s="136"/>
      <c r="R45" s="137"/>
      <c r="S45" s="136"/>
      <c r="T45" s="136"/>
      <c r="U45" s="137"/>
      <c r="V45" s="133"/>
      <c r="X45" s="55"/>
      <c r="Y45" s="56"/>
      <c r="Z45" s="56"/>
      <c r="AA45" s="56"/>
      <c r="AB45" s="56"/>
      <c r="AC45" s="57"/>
      <c r="AD45" s="56"/>
      <c r="AE45" s="56"/>
      <c r="AF45" s="57"/>
      <c r="AG45" s="58"/>
      <c r="AI45" s="134"/>
      <c r="AJ45" s="138"/>
      <c r="AK45" s="138"/>
      <c r="AL45" s="138"/>
      <c r="AM45" s="138"/>
      <c r="AN45" s="139"/>
      <c r="AO45" s="138"/>
      <c r="AP45" s="138"/>
      <c r="AQ45" s="139"/>
      <c r="AR45" s="135"/>
      <c r="AS45" s="40"/>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25">
      <c r="A46" s="46" t="s">
        <v>76</v>
      </c>
      <c r="B46" s="53"/>
      <c r="C46" s="120"/>
      <c r="D46" s="120"/>
      <c r="E46" s="120"/>
      <c r="F46" s="120"/>
      <c r="G46" s="121"/>
      <c r="H46" s="120"/>
      <c r="I46" s="120"/>
      <c r="J46" s="121"/>
      <c r="K46" s="54"/>
      <c r="M46" s="132"/>
      <c r="N46" s="136"/>
      <c r="O46" s="136"/>
      <c r="P46" s="136"/>
      <c r="Q46" s="136"/>
      <c r="R46" s="137"/>
      <c r="S46" s="136"/>
      <c r="T46" s="136"/>
      <c r="U46" s="137"/>
      <c r="V46" s="133"/>
      <c r="X46" s="55"/>
      <c r="Y46" s="56"/>
      <c r="Z46" s="56"/>
      <c r="AA46" s="56"/>
      <c r="AB46" s="56"/>
      <c r="AC46" s="57"/>
      <c r="AD46" s="56"/>
      <c r="AE46" s="56"/>
      <c r="AF46" s="57"/>
      <c r="AG46" s="58"/>
      <c r="AI46" s="134"/>
      <c r="AJ46" s="138"/>
      <c r="AK46" s="138"/>
      <c r="AL46" s="138"/>
      <c r="AM46" s="138"/>
      <c r="AN46" s="139"/>
      <c r="AO46" s="138"/>
      <c r="AP46" s="138"/>
      <c r="AQ46" s="139"/>
      <c r="AR46" s="135"/>
      <c r="AS46" s="40"/>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25">
      <c r="A47" s="59" t="s">
        <v>77</v>
      </c>
      <c r="B47" s="118">
        <f>(VLOOKUP($A47,'Occupancy Raw Data'!$B$8:$BE$45,'Occupancy Raw Data'!G$3,FALSE))/100</f>
        <v>0.40210852524761398</v>
      </c>
      <c r="C47" s="115">
        <f>(VLOOKUP($A47,'Occupancy Raw Data'!$B$8:$BE$45,'Occupancy Raw Data'!H$3,FALSE))/100</f>
        <v>0.54654554293005997</v>
      </c>
      <c r="D47" s="115">
        <f>(VLOOKUP($A47,'Occupancy Raw Data'!$B$8:$BE$45,'Occupancy Raw Data'!I$3,FALSE))/100</f>
        <v>0.61171537947377996</v>
      </c>
      <c r="E47" s="115">
        <f>(VLOOKUP($A47,'Occupancy Raw Data'!$B$8:$BE$45,'Occupancy Raw Data'!J$3,FALSE))/100</f>
        <v>0.61411557391991201</v>
      </c>
      <c r="F47" s="115">
        <f>(VLOOKUP($A47,'Occupancy Raw Data'!$B$8:$BE$45,'Occupancy Raw Data'!K$3,FALSE))/100</f>
        <v>0.53339004678860003</v>
      </c>
      <c r="G47" s="116">
        <f>(VLOOKUP($A47,'Occupancy Raw Data'!$B$8:$BE$45,'Occupancy Raw Data'!L$3,FALSE))/100</f>
        <v>0.54157501367199301</v>
      </c>
      <c r="H47" s="119">
        <f>(VLOOKUP($A47,'Occupancy Raw Data'!$B$8:$BE$45,'Occupancy Raw Data'!N$3,FALSE))/100</f>
        <v>0.55581211642462103</v>
      </c>
      <c r="I47" s="119">
        <f>(VLOOKUP($A47,'Occupancy Raw Data'!$B$8:$BE$45,'Occupancy Raw Data'!O$3,FALSE))/100</f>
        <v>0.52169289663972696</v>
      </c>
      <c r="J47" s="116">
        <f>(VLOOKUP($A47,'Occupancy Raw Data'!$B$8:$BE$45,'Occupancy Raw Data'!P$3,FALSE))/100</f>
        <v>0.53875250653217399</v>
      </c>
      <c r="K47" s="117">
        <f>(VLOOKUP($A47,'Occupancy Raw Data'!$B$8:$BE$45,'Occupancy Raw Data'!R$3,FALSE))/100</f>
        <v>0.54076858306061604</v>
      </c>
      <c r="M47" s="129">
        <f>(VLOOKUP($A47,'Occupancy Raw Data'!$B$8:$BE$45,'Occupancy Raw Data'!T$3,FALSE))/100</f>
        <v>7.7667234485395698E-3</v>
      </c>
      <c r="N47" s="119">
        <f>(VLOOKUP($A47,'Occupancy Raw Data'!$B$8:$BE$45,'Occupancy Raw Data'!U$3,FALSE))/100</f>
        <v>-1.8242835333559998E-2</v>
      </c>
      <c r="O47" s="119">
        <f>(VLOOKUP($A47,'Occupancy Raw Data'!$B$8:$BE$45,'Occupancy Raw Data'!V$3,FALSE))/100</f>
        <v>1.05720519227155E-2</v>
      </c>
      <c r="P47" s="119">
        <f>(VLOOKUP($A47,'Occupancy Raw Data'!$B$8:$BE$45,'Occupancy Raw Data'!W$3,FALSE))/100</f>
        <v>2.40823369402513E-2</v>
      </c>
      <c r="Q47" s="119">
        <f>(VLOOKUP($A47,'Occupancy Raw Data'!$B$8:$BE$45,'Occupancy Raw Data'!X$3,FALSE))/100</f>
        <v>3.3179678523384999E-3</v>
      </c>
      <c r="R47" s="130">
        <f>(VLOOKUP($A47,'Occupancy Raw Data'!$B$8:$BE$45,'Occupancy Raw Data'!Y$3,FALSE))/100</f>
        <v>5.7749625239409495E-3</v>
      </c>
      <c r="S47" s="119">
        <f>(VLOOKUP($A47,'Occupancy Raw Data'!$B$8:$BE$45,'Occupancy Raw Data'!AA$3,FALSE))/100</f>
        <v>5.1944578656411701E-2</v>
      </c>
      <c r="T47" s="119">
        <f>(VLOOKUP($A47,'Occupancy Raw Data'!$B$8:$BE$45,'Occupancy Raw Data'!AB$3,FALSE))/100</f>
        <v>3.7208834946960395E-2</v>
      </c>
      <c r="U47" s="130">
        <f>(VLOOKUP($A47,'Occupancy Raw Data'!$B$8:$BE$45,'Occupancy Raw Data'!AC$3,FALSE))/100</f>
        <v>4.4758082202923793E-2</v>
      </c>
      <c r="V47" s="131">
        <f>(VLOOKUP($A47,'Occupancy Raw Data'!$B$8:$BE$45,'Occupancy Raw Data'!AE$3,FALSE))/100</f>
        <v>1.6572105368362199E-2</v>
      </c>
      <c r="X47" s="49">
        <f>VLOOKUP($A47,'ADR Raw Data'!$B$6:$BE$43,'ADR Raw Data'!G$1,FALSE)</f>
        <v>99.618754816773702</v>
      </c>
      <c r="Y47" s="50">
        <f>VLOOKUP($A47,'ADR Raw Data'!$B$6:$BE$43,'ADR Raw Data'!H$1,FALSE)</f>
        <v>108.803730613152</v>
      </c>
      <c r="Z47" s="50">
        <f>VLOOKUP($A47,'ADR Raw Data'!$B$6:$BE$43,'ADR Raw Data'!I$1,FALSE)</f>
        <v>113.24399473527301</v>
      </c>
      <c r="AA47" s="50">
        <f>VLOOKUP($A47,'ADR Raw Data'!$B$6:$BE$43,'ADR Raw Data'!J$1,FALSE)</f>
        <v>111.841922030376</v>
      </c>
      <c r="AB47" s="50">
        <f>VLOOKUP($A47,'ADR Raw Data'!$B$6:$BE$43,'ADR Raw Data'!K$1,FALSE)</f>
        <v>105.623417634996</v>
      </c>
      <c r="AC47" s="51">
        <f>VLOOKUP($A47,'ADR Raw Data'!$B$6:$BE$43,'ADR Raw Data'!L$1,FALSE)</f>
        <v>108.505442907312</v>
      </c>
      <c r="AD47" s="50">
        <f>VLOOKUP($A47,'ADR Raw Data'!$B$6:$BE$43,'ADR Raw Data'!N$1,FALSE)</f>
        <v>117.345742319886</v>
      </c>
      <c r="AE47" s="50">
        <f>VLOOKUP($A47,'ADR Raw Data'!$B$6:$BE$43,'ADR Raw Data'!O$1,FALSE)</f>
        <v>116.80595655465601</v>
      </c>
      <c r="AF47" s="51">
        <f>VLOOKUP($A47,'ADR Raw Data'!$B$6:$BE$43,'ADR Raw Data'!P$1,FALSE)</f>
        <v>117.084395601297</v>
      </c>
      <c r="AG47" s="52">
        <f>VLOOKUP($A47,'ADR Raw Data'!$B$6:$BE$43,'ADR Raw Data'!R$1,FALSE)</f>
        <v>110.947434024656</v>
      </c>
      <c r="AI47" s="129">
        <f>(VLOOKUP($A47,'ADR Raw Data'!$B$6:$BE$43,'ADR Raw Data'!T$1,FALSE))/100</f>
        <v>-1.3741023496174501E-3</v>
      </c>
      <c r="AJ47" s="119">
        <f>(VLOOKUP($A47,'ADR Raw Data'!$B$6:$BE$43,'ADR Raw Data'!U$1,FALSE))/100</f>
        <v>-1.08285557596639E-2</v>
      </c>
      <c r="AK47" s="119">
        <f>(VLOOKUP($A47,'ADR Raw Data'!$B$6:$BE$43,'ADR Raw Data'!V$1,FALSE))/100</f>
        <v>1.7557440687841299E-3</v>
      </c>
      <c r="AL47" s="119">
        <f>(VLOOKUP($A47,'ADR Raw Data'!$B$6:$BE$43,'ADR Raw Data'!W$1,FALSE))/100</f>
        <v>-6.5576960504969799E-3</v>
      </c>
      <c r="AM47" s="119">
        <f>(VLOOKUP($A47,'ADR Raw Data'!$B$6:$BE$43,'ADR Raw Data'!X$1,FALSE))/100</f>
        <v>-2.0178910991699103E-2</v>
      </c>
      <c r="AN47" s="130">
        <f>(VLOOKUP($A47,'ADR Raw Data'!$B$6:$BE$43,'ADR Raw Data'!Y$1,FALSE))/100</f>
        <v>-7.3191353780529501E-3</v>
      </c>
      <c r="AO47" s="119">
        <f>(VLOOKUP($A47,'ADR Raw Data'!$B$6:$BE$43,'ADR Raw Data'!AA$1,FALSE))/100</f>
        <v>8.1446534585972105E-3</v>
      </c>
      <c r="AP47" s="119">
        <f>(VLOOKUP($A47,'ADR Raw Data'!$B$6:$BE$43,'ADR Raw Data'!AB$1,FALSE))/100</f>
        <v>1.0940258358253302E-3</v>
      </c>
      <c r="AQ47" s="130">
        <f>(VLOOKUP($A47,'ADR Raw Data'!$B$6:$BE$43,'ADR Raw Data'!AC$1,FALSE))/100</f>
        <v>4.7182040898853996E-3</v>
      </c>
      <c r="AR47" s="131">
        <f>(VLOOKUP($A47,'ADR Raw Data'!$B$6:$BE$43,'ADR Raw Data'!AE$1,FALSE))/100</f>
        <v>-3.2367146316870099E-3</v>
      </c>
      <c r="AS47" s="40"/>
      <c r="AT47" s="49">
        <f>VLOOKUP($A47,'RevPAR Raw Data'!$B$6:$BE$43,'RevPAR Raw Data'!G$1,FALSE)</f>
        <v>40.0575505863766</v>
      </c>
      <c r="AU47" s="50">
        <f>VLOOKUP($A47,'RevPAR Raw Data'!$B$6:$BE$43,'RevPAR Raw Data'!H$1,FALSE)</f>
        <v>59.466194020781401</v>
      </c>
      <c r="AV47" s="50">
        <f>VLOOKUP($A47,'RevPAR Raw Data'!$B$6:$BE$43,'RevPAR Raw Data'!I$1,FALSE)</f>
        <v>69.273093212614597</v>
      </c>
      <c r="AW47" s="50">
        <f>VLOOKUP($A47,'RevPAR Raw Data'!$B$6:$BE$43,'RevPAR Raw Data'!J$1,FALSE)</f>
        <v>68.683866135990698</v>
      </c>
      <c r="AX47" s="50">
        <f>VLOOKUP($A47,'RevPAR Raw Data'!$B$6:$BE$43,'RevPAR Raw Data'!K$1,FALSE)</f>
        <v>56.338479674302697</v>
      </c>
      <c r="AY47" s="51">
        <f>VLOOKUP($A47,'RevPAR Raw Data'!$B$6:$BE$43,'RevPAR Raw Data'!L$1,FALSE)</f>
        <v>58.763836726013203</v>
      </c>
      <c r="AZ47" s="50">
        <f>VLOOKUP($A47,'RevPAR Raw Data'!$B$6:$BE$43,'RevPAR Raw Data'!N$1,FALSE)</f>
        <v>65.222185392234294</v>
      </c>
      <c r="BA47" s="50">
        <f>VLOOKUP($A47,'RevPAR Raw Data'!$B$6:$BE$43,'RevPAR Raw Data'!O$1,FALSE)</f>
        <v>60.936837819772698</v>
      </c>
      <c r="BB47" s="51">
        <f>VLOOKUP($A47,'RevPAR Raw Data'!$B$6:$BE$43,'RevPAR Raw Data'!P$1,FALSE)</f>
        <v>63.0795116060035</v>
      </c>
      <c r="BC47" s="52">
        <f>VLOOKUP($A47,'RevPAR Raw Data'!$B$6:$BE$43,'RevPAR Raw Data'!R$1,FALSE)</f>
        <v>59.996886691724697</v>
      </c>
      <c r="BE47" s="129">
        <f>(VLOOKUP($A47,'RevPAR Raw Data'!$B$6:$BE$43,'RevPAR Raw Data'!T$1,FALSE))/100</f>
        <v>6.3819488259826591E-3</v>
      </c>
      <c r="BF47" s="119">
        <f>(VLOOKUP($A47,'RevPAR Raw Data'!$B$6:$BE$43,'RevPAR Raw Data'!U$1,FALSE))/100</f>
        <v>-2.88738475336002E-2</v>
      </c>
      <c r="BG47" s="119">
        <f>(VLOOKUP($A47,'RevPAR Raw Data'!$B$6:$BE$43,'RevPAR Raw Data'!V$1,FALSE))/100</f>
        <v>1.2346357808957799E-2</v>
      </c>
      <c r="BH47" s="119">
        <f>(VLOOKUP($A47,'RevPAR Raw Data'!$B$6:$BE$43,'RevPAR Raw Data'!W$1,FALSE))/100</f>
        <v>1.7366716243914501E-2</v>
      </c>
      <c r="BI47" s="119">
        <f>(VLOOKUP($A47,'RevPAR Raw Data'!$B$6:$BE$43,'RevPAR Raw Data'!X$1,FALSE))/100</f>
        <v>-1.6927896117326199E-2</v>
      </c>
      <c r="BJ47" s="130">
        <f>(VLOOKUP($A47,'RevPAR Raw Data'!$B$6:$BE$43,'RevPAR Raw Data'!Y$1,FALSE))/100</f>
        <v>-1.58644058662791E-3</v>
      </c>
      <c r="BK47" s="119">
        <f>(VLOOKUP($A47,'RevPAR Raw Data'!$B$6:$BE$43,'RevPAR Raw Data'!AA$1,FALSE))/100</f>
        <v>6.0512302707218205E-2</v>
      </c>
      <c r="BL47" s="119">
        <f>(VLOOKUP($A47,'RevPAR Raw Data'!$B$6:$BE$43,'RevPAR Raw Data'!AB$1,FALSE))/100</f>
        <v>3.83435682095387E-2</v>
      </c>
      <c r="BM47" s="130">
        <f>(VLOOKUP($A47,'RevPAR Raw Data'!$B$6:$BE$43,'RevPAR Raw Data'!AC$1,FALSE))/100</f>
        <v>4.9687464059314498E-2</v>
      </c>
      <c r="BN47" s="131">
        <f>(VLOOKUP($A47,'RevPAR Raw Data'!$B$6:$BE$43,'RevPAR Raw Data'!AE$1,FALSE))/100</f>
        <v>1.3281751560751599E-2</v>
      </c>
    </row>
    <row r="48" spans="1:66" x14ac:dyDescent="0.25">
      <c r="A48" s="59" t="s">
        <v>78</v>
      </c>
      <c r="B48" s="118">
        <f>(VLOOKUP($A48,'Occupancy Raw Data'!$B$8:$BE$45,'Occupancy Raw Data'!G$3,FALSE))/100</f>
        <v>0.42924159499608999</v>
      </c>
      <c r="C48" s="115">
        <f>(VLOOKUP($A48,'Occupancy Raw Data'!$B$8:$BE$45,'Occupancy Raw Data'!H$3,FALSE))/100</f>
        <v>0.60906958561376001</v>
      </c>
      <c r="D48" s="115">
        <f>(VLOOKUP($A48,'Occupancy Raw Data'!$B$8:$BE$45,'Occupancy Raw Data'!I$3,FALSE))/100</f>
        <v>0.65285379202501903</v>
      </c>
      <c r="E48" s="115">
        <f>(VLOOKUP($A48,'Occupancy Raw Data'!$B$8:$BE$45,'Occupancy Raw Data'!J$3,FALSE))/100</f>
        <v>0.63096168881938997</v>
      </c>
      <c r="F48" s="115">
        <f>(VLOOKUP($A48,'Occupancy Raw Data'!$B$8:$BE$45,'Occupancy Raw Data'!K$3,FALSE))/100</f>
        <v>0.546520719311962</v>
      </c>
      <c r="G48" s="116">
        <f>(VLOOKUP($A48,'Occupancy Raw Data'!$B$8:$BE$45,'Occupancy Raw Data'!L$3,FALSE))/100</f>
        <v>0.57372947615324399</v>
      </c>
      <c r="H48" s="119">
        <f>(VLOOKUP($A48,'Occupancy Raw Data'!$B$8:$BE$45,'Occupancy Raw Data'!N$3,FALSE))/100</f>
        <v>0.48240813135261901</v>
      </c>
      <c r="I48" s="119">
        <f>(VLOOKUP($A48,'Occupancy Raw Data'!$B$8:$BE$45,'Occupancy Raw Data'!O$3,FALSE))/100</f>
        <v>0.46677091477716898</v>
      </c>
      <c r="J48" s="116">
        <f>(VLOOKUP($A48,'Occupancy Raw Data'!$B$8:$BE$45,'Occupancy Raw Data'!P$3,FALSE))/100</f>
        <v>0.47458952306489399</v>
      </c>
      <c r="K48" s="117">
        <f>(VLOOKUP($A48,'Occupancy Raw Data'!$B$8:$BE$45,'Occupancy Raw Data'!R$3,FALSE))/100</f>
        <v>0.54540377527085804</v>
      </c>
      <c r="M48" s="129">
        <f>(VLOOKUP($A48,'Occupancy Raw Data'!$B$8:$BE$45,'Occupancy Raw Data'!T$3,FALSE))/100</f>
        <v>2.8089887640449399E-2</v>
      </c>
      <c r="N48" s="119">
        <f>(VLOOKUP($A48,'Occupancy Raw Data'!$B$8:$BE$45,'Occupancy Raw Data'!U$3,FALSE))/100</f>
        <v>9.1036414565826285E-2</v>
      </c>
      <c r="O48" s="119">
        <f>(VLOOKUP($A48,'Occupancy Raw Data'!$B$8:$BE$45,'Occupancy Raw Data'!V$3,FALSE))/100</f>
        <v>9.436435124508509E-2</v>
      </c>
      <c r="P48" s="119">
        <f>(VLOOKUP($A48,'Occupancy Raw Data'!$B$8:$BE$45,'Occupancy Raw Data'!W$3,FALSE))/100</f>
        <v>8.7601078167115903E-2</v>
      </c>
      <c r="Q48" s="119">
        <f>(VLOOKUP($A48,'Occupancy Raw Data'!$B$8:$BE$45,'Occupancy Raw Data'!X$3,FALSE))/100</f>
        <v>3.55555555555555E-2</v>
      </c>
      <c r="R48" s="130">
        <f>(VLOOKUP($A48,'Occupancy Raw Data'!$B$8:$BE$45,'Occupancy Raw Data'!Y$3,FALSE))/100</f>
        <v>7.0303383897316205E-2</v>
      </c>
      <c r="S48" s="119">
        <f>(VLOOKUP($A48,'Occupancy Raw Data'!$B$8:$BE$45,'Occupancy Raw Data'!AA$3,FALSE))/100</f>
        <v>-0.12357954545454501</v>
      </c>
      <c r="T48" s="119">
        <f>(VLOOKUP($A48,'Occupancy Raw Data'!$B$8:$BE$45,'Occupancy Raw Data'!AB$3,FALSE))/100</f>
        <v>-0.124633431085043</v>
      </c>
      <c r="U48" s="130">
        <f>(VLOOKUP($A48,'Occupancy Raw Data'!$B$8:$BE$45,'Occupancy Raw Data'!AC$3,FALSE))/100</f>
        <v>-0.124098124098124</v>
      </c>
      <c r="V48" s="131">
        <f>(VLOOKUP($A48,'Occupancy Raw Data'!$B$8:$BE$45,'Occupancy Raw Data'!AE$3,FALSE))/100</f>
        <v>1.4333194848358899E-2</v>
      </c>
      <c r="X48" s="49">
        <f>VLOOKUP($A48,'ADR Raw Data'!$B$6:$BE$43,'ADR Raw Data'!G$1,FALSE)</f>
        <v>93.2654644808743</v>
      </c>
      <c r="Y48" s="50">
        <f>VLOOKUP($A48,'ADR Raw Data'!$B$6:$BE$43,'ADR Raw Data'!H$1,FALSE)</f>
        <v>98.470295250320902</v>
      </c>
      <c r="Z48" s="50">
        <f>VLOOKUP($A48,'ADR Raw Data'!$B$6:$BE$43,'ADR Raw Data'!I$1,FALSE)</f>
        <v>98.895149700598793</v>
      </c>
      <c r="AA48" s="50">
        <f>VLOOKUP($A48,'ADR Raw Data'!$B$6:$BE$43,'ADR Raw Data'!J$1,FALSE)</f>
        <v>98.830904584882205</v>
      </c>
      <c r="AB48" s="50">
        <f>VLOOKUP($A48,'ADR Raw Data'!$B$6:$BE$43,'ADR Raw Data'!K$1,FALSE)</f>
        <v>98.042603719599398</v>
      </c>
      <c r="AC48" s="51">
        <f>VLOOKUP($A48,'ADR Raw Data'!$B$6:$BE$43,'ADR Raw Data'!L$1,FALSE)</f>
        <v>97.786009811937802</v>
      </c>
      <c r="AD48" s="50">
        <f>VLOOKUP($A48,'ADR Raw Data'!$B$6:$BE$43,'ADR Raw Data'!N$1,FALSE)</f>
        <v>105.522868719611</v>
      </c>
      <c r="AE48" s="50">
        <f>VLOOKUP($A48,'ADR Raw Data'!$B$6:$BE$43,'ADR Raw Data'!O$1,FALSE)</f>
        <v>105.37800670016701</v>
      </c>
      <c r="AF48" s="51">
        <f>VLOOKUP($A48,'ADR Raw Data'!$B$6:$BE$43,'ADR Raw Data'!P$1,FALSE)</f>
        <v>105.451630971993</v>
      </c>
      <c r="AG48" s="52">
        <f>VLOOKUP($A48,'ADR Raw Data'!$B$6:$BE$43,'ADR Raw Data'!R$1,FALSE)</f>
        <v>99.691818554167497</v>
      </c>
      <c r="AI48" s="129">
        <f>(VLOOKUP($A48,'ADR Raw Data'!$B$6:$BE$43,'ADR Raw Data'!T$1,FALSE))/100</f>
        <v>6.1961141398132302E-2</v>
      </c>
      <c r="AJ48" s="119">
        <f>(VLOOKUP($A48,'ADR Raw Data'!$B$6:$BE$43,'ADR Raw Data'!U$1,FALSE))/100</f>
        <v>6.5235663845985808E-2</v>
      </c>
      <c r="AK48" s="119">
        <f>(VLOOKUP($A48,'ADR Raw Data'!$B$6:$BE$43,'ADR Raw Data'!V$1,FALSE))/100</f>
        <v>4.85356702030591E-2</v>
      </c>
      <c r="AL48" s="119">
        <f>(VLOOKUP($A48,'ADR Raw Data'!$B$6:$BE$43,'ADR Raw Data'!W$1,FALSE))/100</f>
        <v>5.7778125274264201E-2</v>
      </c>
      <c r="AM48" s="119">
        <f>(VLOOKUP($A48,'ADR Raw Data'!$B$6:$BE$43,'ADR Raw Data'!X$1,FALSE))/100</f>
        <v>2.8824374465673E-2</v>
      </c>
      <c r="AN48" s="130">
        <f>(VLOOKUP($A48,'ADR Raw Data'!$B$6:$BE$43,'ADR Raw Data'!Y$1,FALSE))/100</f>
        <v>5.2413956255048105E-2</v>
      </c>
      <c r="AO48" s="119">
        <f>(VLOOKUP($A48,'ADR Raw Data'!$B$6:$BE$43,'ADR Raw Data'!AA$1,FALSE))/100</f>
        <v>-7.6337667679831503E-3</v>
      </c>
      <c r="AP48" s="119">
        <f>(VLOOKUP($A48,'ADR Raw Data'!$B$6:$BE$43,'ADR Raw Data'!AB$1,FALSE))/100</f>
        <v>-3.8930194141316703E-2</v>
      </c>
      <c r="AQ48" s="130">
        <f>(VLOOKUP($A48,'ADR Raw Data'!$B$6:$BE$43,'ADR Raw Data'!AC$1,FALSE))/100</f>
        <v>-2.3273148336518702E-2</v>
      </c>
      <c r="AR48" s="131">
        <f>(VLOOKUP($A48,'ADR Raw Data'!$B$6:$BE$43,'ADR Raw Data'!AE$1,FALSE))/100</f>
        <v>2.51244616807045E-2</v>
      </c>
      <c r="AS48" s="40"/>
      <c r="AT48" s="49">
        <f>VLOOKUP($A48,'RevPAR Raw Data'!$B$6:$BE$43,'RevPAR Raw Data'!G$1,FALSE)</f>
        <v>40.033416731821703</v>
      </c>
      <c r="AU48" s="50">
        <f>VLOOKUP($A48,'RevPAR Raw Data'!$B$6:$BE$43,'RevPAR Raw Data'!H$1,FALSE)</f>
        <v>59.975261923377602</v>
      </c>
      <c r="AV48" s="50">
        <f>VLOOKUP($A48,'RevPAR Raw Data'!$B$6:$BE$43,'RevPAR Raw Data'!I$1,FALSE)</f>
        <v>64.564073494917906</v>
      </c>
      <c r="AW48" s="50">
        <f>VLOOKUP($A48,'RevPAR Raw Data'!$B$6:$BE$43,'RevPAR Raw Data'!J$1,FALSE)</f>
        <v>62.358514464425298</v>
      </c>
      <c r="AX48" s="50">
        <f>VLOOKUP($A48,'RevPAR Raw Data'!$B$6:$BE$43,'RevPAR Raw Data'!K$1,FALSE)</f>
        <v>53.5823143080531</v>
      </c>
      <c r="AY48" s="51">
        <f>VLOOKUP($A48,'RevPAR Raw Data'!$B$6:$BE$43,'RevPAR Raw Data'!L$1,FALSE)</f>
        <v>56.102716184519103</v>
      </c>
      <c r="AZ48" s="50">
        <f>VLOOKUP($A48,'RevPAR Raw Data'!$B$6:$BE$43,'RevPAR Raw Data'!N$1,FALSE)</f>
        <v>50.905089913995297</v>
      </c>
      <c r="BA48" s="50">
        <f>VLOOKUP($A48,'RevPAR Raw Data'!$B$6:$BE$43,'RevPAR Raw Data'!O$1,FALSE)</f>
        <v>49.187388584831801</v>
      </c>
      <c r="BB48" s="51">
        <f>VLOOKUP($A48,'RevPAR Raw Data'!$B$6:$BE$43,'RevPAR Raw Data'!P$1,FALSE)</f>
        <v>50.046239249413603</v>
      </c>
      <c r="BC48" s="52">
        <f>VLOOKUP($A48,'RevPAR Raw Data'!$B$6:$BE$43,'RevPAR Raw Data'!R$1,FALSE)</f>
        <v>54.372294203060399</v>
      </c>
      <c r="BE48" s="129">
        <f>(VLOOKUP($A48,'RevPAR Raw Data'!$B$6:$BE$43,'RevPAR Raw Data'!T$1,FALSE))/100</f>
        <v>9.1791510538529297E-2</v>
      </c>
      <c r="BF48" s="119">
        <f>(VLOOKUP($A48,'RevPAR Raw Data'!$B$6:$BE$43,'RevPAR Raw Data'!U$1,FALSE))/100</f>
        <v>0.16221089935017199</v>
      </c>
      <c r="BG48" s="119">
        <f>(VLOOKUP($A48,'RevPAR Raw Data'!$B$6:$BE$43,'RevPAR Raw Data'!V$1,FALSE))/100</f>
        <v>0.14748005847910101</v>
      </c>
      <c r="BH48" s="119">
        <f>(VLOOKUP($A48,'RevPAR Raw Data'!$B$6:$BE$43,'RevPAR Raw Data'!W$1,FALSE))/100</f>
        <v>0.15044062950987999</v>
      </c>
      <c r="BI48" s="119">
        <f>(VLOOKUP($A48,'RevPAR Raw Data'!$B$6:$BE$43,'RevPAR Raw Data'!X$1,FALSE))/100</f>
        <v>6.5404796668897008E-2</v>
      </c>
      <c r="BJ48" s="130">
        <f>(VLOOKUP($A48,'RevPAR Raw Data'!$B$6:$BE$43,'RevPAR Raw Data'!Y$1,FALSE))/100</f>
        <v>0.12640221864053999</v>
      </c>
      <c r="BK48" s="119">
        <f>(VLOOKUP($A48,'RevPAR Raw Data'!$B$6:$BE$43,'RevPAR Raw Data'!AA$1,FALSE))/100</f>
        <v>-0.13026993479523499</v>
      </c>
      <c r="BL48" s="119">
        <f>(VLOOKUP($A48,'RevPAR Raw Data'!$B$6:$BE$43,'RevPAR Raw Data'!AB$1,FALSE))/100</f>
        <v>-0.15871162155772101</v>
      </c>
      <c r="BM48" s="130">
        <f>(VLOOKUP($A48,'RevPAR Raw Data'!$B$6:$BE$43,'RevPAR Raw Data'!AC$1,FALSE))/100</f>
        <v>-0.14448311838422301</v>
      </c>
      <c r="BN48" s="131">
        <f>(VLOOKUP($A48,'RevPAR Raw Data'!$B$6:$BE$43,'RevPAR Raw Data'!AE$1,FALSE))/100</f>
        <v>3.98177703337931E-2</v>
      </c>
    </row>
    <row r="49" spans="1:66" x14ac:dyDescent="0.25">
      <c r="A49" s="59" t="s">
        <v>79</v>
      </c>
      <c r="B49" s="118">
        <f>(VLOOKUP($A49,'Occupancy Raw Data'!$B$8:$BE$45,'Occupancy Raw Data'!G$3,FALSE))/100</f>
        <v>0.27910447761194002</v>
      </c>
      <c r="C49" s="115">
        <f>(VLOOKUP($A49,'Occupancy Raw Data'!$B$8:$BE$45,'Occupancy Raw Data'!H$3,FALSE))/100</f>
        <v>0.37089552238805901</v>
      </c>
      <c r="D49" s="115">
        <f>(VLOOKUP($A49,'Occupancy Raw Data'!$B$8:$BE$45,'Occupancy Raw Data'!I$3,FALSE))/100</f>
        <v>0.37164179104477596</v>
      </c>
      <c r="E49" s="115">
        <f>(VLOOKUP($A49,'Occupancy Raw Data'!$B$8:$BE$45,'Occupancy Raw Data'!J$3,FALSE))/100</f>
        <v>0.37835820895522304</v>
      </c>
      <c r="F49" s="115">
        <f>(VLOOKUP($A49,'Occupancy Raw Data'!$B$8:$BE$45,'Occupancy Raw Data'!K$3,FALSE))/100</f>
        <v>0.31119402985074601</v>
      </c>
      <c r="G49" s="116">
        <f>(VLOOKUP($A49,'Occupancy Raw Data'!$B$8:$BE$45,'Occupancy Raw Data'!L$3,FALSE))/100</f>
        <v>0.342238805970149</v>
      </c>
      <c r="H49" s="119">
        <f>(VLOOKUP($A49,'Occupancy Raw Data'!$B$8:$BE$45,'Occupancy Raw Data'!N$3,FALSE))/100</f>
        <v>0.34104477611940198</v>
      </c>
      <c r="I49" s="119">
        <f>(VLOOKUP($A49,'Occupancy Raw Data'!$B$8:$BE$45,'Occupancy Raw Data'!O$3,FALSE))/100</f>
        <v>0.323880597014925</v>
      </c>
      <c r="J49" s="116">
        <f>(VLOOKUP($A49,'Occupancy Raw Data'!$B$8:$BE$45,'Occupancy Raw Data'!P$3,FALSE))/100</f>
        <v>0.33246268656716405</v>
      </c>
      <c r="K49" s="117">
        <f>(VLOOKUP($A49,'Occupancy Raw Data'!$B$8:$BE$45,'Occupancy Raw Data'!R$3,FALSE))/100</f>
        <v>0.33944562899786701</v>
      </c>
      <c r="M49" s="129">
        <f>(VLOOKUP($A49,'Occupancy Raw Data'!$B$8:$BE$45,'Occupancy Raw Data'!T$3,FALSE))/100</f>
        <v>-0.18685643945222299</v>
      </c>
      <c r="N49" s="119">
        <f>(VLOOKUP($A49,'Occupancy Raw Data'!$B$8:$BE$45,'Occupancy Raw Data'!U$3,FALSE))/100</f>
        <v>-0.19496870486278201</v>
      </c>
      <c r="O49" s="119">
        <f>(VLOOKUP($A49,'Occupancy Raw Data'!$B$8:$BE$45,'Occupancy Raw Data'!V$3,FALSE))/100</f>
        <v>-0.18204073092481501</v>
      </c>
      <c r="P49" s="119">
        <f>(VLOOKUP($A49,'Occupancy Raw Data'!$B$8:$BE$45,'Occupancy Raw Data'!W$3,FALSE))/100</f>
        <v>-0.164656016791044</v>
      </c>
      <c r="Q49" s="119">
        <f>(VLOOKUP($A49,'Occupancy Raw Data'!$B$8:$BE$45,'Occupancy Raw Data'!X$3,FALSE))/100</f>
        <v>-0.333761872455902</v>
      </c>
      <c r="R49" s="130">
        <f>(VLOOKUP($A49,'Occupancy Raw Data'!$B$8:$BE$45,'Occupancy Raw Data'!Y$3,FALSE))/100</f>
        <v>-0.21445186348956899</v>
      </c>
      <c r="S49" s="119">
        <f>(VLOOKUP($A49,'Occupancy Raw Data'!$B$8:$BE$45,'Occupancy Raw Data'!AA$3,FALSE))/100</f>
        <v>-0.31353807883658602</v>
      </c>
      <c r="T49" s="119">
        <f>(VLOOKUP($A49,'Occupancy Raw Data'!$B$8:$BE$45,'Occupancy Raw Data'!AB$3,FALSE))/100</f>
        <v>-0.36261381116700597</v>
      </c>
      <c r="U49" s="130">
        <f>(VLOOKUP($A49,'Occupancy Raw Data'!$B$8:$BE$45,'Occupancy Raw Data'!AC$3,FALSE))/100</f>
        <v>-0.33835242800084003</v>
      </c>
      <c r="V49" s="131">
        <f>(VLOOKUP($A49,'Occupancy Raw Data'!$B$8:$BE$45,'Occupancy Raw Data'!AE$3,FALSE))/100</f>
        <v>-0.25356675935573297</v>
      </c>
      <c r="X49" s="49">
        <f>VLOOKUP($A49,'ADR Raw Data'!$B$6:$BE$43,'ADR Raw Data'!G$1,FALSE)</f>
        <v>91.766604278074794</v>
      </c>
      <c r="Y49" s="50">
        <f>VLOOKUP($A49,'ADR Raw Data'!$B$6:$BE$43,'ADR Raw Data'!H$1,FALSE)</f>
        <v>93.818631790744405</v>
      </c>
      <c r="Z49" s="50">
        <f>VLOOKUP($A49,'ADR Raw Data'!$B$6:$BE$43,'ADR Raw Data'!I$1,FALSE)</f>
        <v>95.249759036144496</v>
      </c>
      <c r="AA49" s="50">
        <f>VLOOKUP($A49,'ADR Raw Data'!$B$6:$BE$43,'ADR Raw Data'!J$1,FALSE)</f>
        <v>94.762071005917093</v>
      </c>
      <c r="AB49" s="50">
        <f>VLOOKUP($A49,'ADR Raw Data'!$B$6:$BE$43,'ADR Raw Data'!K$1,FALSE)</f>
        <v>91.492709832134196</v>
      </c>
      <c r="AC49" s="51">
        <f>VLOOKUP($A49,'ADR Raw Data'!$B$6:$BE$43,'ADR Raw Data'!L$1,FALSE)</f>
        <v>93.580366332315705</v>
      </c>
      <c r="AD49" s="50">
        <f>VLOOKUP($A49,'ADR Raw Data'!$B$6:$BE$43,'ADR Raw Data'!N$1,FALSE)</f>
        <v>98.135864332603902</v>
      </c>
      <c r="AE49" s="50">
        <f>VLOOKUP($A49,'ADR Raw Data'!$B$6:$BE$43,'ADR Raw Data'!O$1,FALSE)</f>
        <v>103.022811059907</v>
      </c>
      <c r="AF49" s="51">
        <f>VLOOKUP($A49,'ADR Raw Data'!$B$6:$BE$43,'ADR Raw Data'!P$1,FALSE)</f>
        <v>100.51626262626201</v>
      </c>
      <c r="AG49" s="52">
        <f>VLOOKUP($A49,'ADR Raw Data'!$B$6:$BE$43,'ADR Raw Data'!R$1,FALSE)</f>
        <v>95.521284547738603</v>
      </c>
      <c r="AI49" s="129">
        <f>(VLOOKUP($A49,'ADR Raw Data'!$B$6:$BE$43,'ADR Raw Data'!T$1,FALSE))/100</f>
        <v>0.126590796042962</v>
      </c>
      <c r="AJ49" s="119">
        <f>(VLOOKUP($A49,'ADR Raw Data'!$B$6:$BE$43,'ADR Raw Data'!U$1,FALSE))/100</f>
        <v>4.9249272851247403E-2</v>
      </c>
      <c r="AK49" s="119">
        <f>(VLOOKUP($A49,'ADR Raw Data'!$B$6:$BE$43,'ADR Raw Data'!V$1,FALSE))/100</f>
        <v>7.4126147564335096E-2</v>
      </c>
      <c r="AL49" s="119">
        <f>(VLOOKUP($A49,'ADR Raw Data'!$B$6:$BE$43,'ADR Raw Data'!W$1,FALSE))/100</f>
        <v>7.7565131061655204E-2</v>
      </c>
      <c r="AM49" s="119">
        <f>(VLOOKUP($A49,'ADR Raw Data'!$B$6:$BE$43,'ADR Raw Data'!X$1,FALSE))/100</f>
        <v>-3.2529118335993104E-2</v>
      </c>
      <c r="AN49" s="130">
        <f>(VLOOKUP($A49,'ADR Raw Data'!$B$6:$BE$43,'ADR Raw Data'!Y$1,FALSE))/100</f>
        <v>5.3769225239766898E-2</v>
      </c>
      <c r="AO49" s="119">
        <f>(VLOOKUP($A49,'ADR Raw Data'!$B$6:$BE$43,'ADR Raw Data'!AA$1,FALSE))/100</f>
        <v>-4.3514343784148098E-2</v>
      </c>
      <c r="AP49" s="119">
        <f>(VLOOKUP($A49,'ADR Raw Data'!$B$6:$BE$43,'ADR Raw Data'!AB$1,FALSE))/100</f>
        <v>-2.7593059793849101E-3</v>
      </c>
      <c r="AQ49" s="130">
        <f>(VLOOKUP($A49,'ADR Raw Data'!$B$6:$BE$43,'ADR Raw Data'!AC$1,FALSE))/100</f>
        <v>-2.3717260956691598E-2</v>
      </c>
      <c r="AR49" s="131">
        <f>(VLOOKUP($A49,'ADR Raw Data'!$B$6:$BE$43,'ADR Raw Data'!AE$1,FALSE))/100</f>
        <v>2.4100570967560301E-2</v>
      </c>
      <c r="AS49" s="40"/>
      <c r="AT49" s="49">
        <f>VLOOKUP($A49,'RevPAR Raw Data'!$B$6:$BE$43,'RevPAR Raw Data'!G$1,FALSE)</f>
        <v>25.612470149253699</v>
      </c>
      <c r="AU49" s="50">
        <f>VLOOKUP($A49,'RevPAR Raw Data'!$B$6:$BE$43,'RevPAR Raw Data'!H$1,FALSE)</f>
        <v>34.7969104477611</v>
      </c>
      <c r="AV49" s="50">
        <f>VLOOKUP($A49,'RevPAR Raw Data'!$B$6:$BE$43,'RevPAR Raw Data'!I$1,FALSE)</f>
        <v>35.398791044776097</v>
      </c>
      <c r="AW49" s="50">
        <f>VLOOKUP($A49,'RevPAR Raw Data'!$B$6:$BE$43,'RevPAR Raw Data'!J$1,FALSE)</f>
        <v>35.854007462686504</v>
      </c>
      <c r="AX49" s="50">
        <f>VLOOKUP($A49,'RevPAR Raw Data'!$B$6:$BE$43,'RevPAR Raw Data'!K$1,FALSE)</f>
        <v>28.471985074626801</v>
      </c>
      <c r="AY49" s="51">
        <f>VLOOKUP($A49,'RevPAR Raw Data'!$B$6:$BE$43,'RevPAR Raw Data'!L$1,FALSE)</f>
        <v>32.026832835820798</v>
      </c>
      <c r="AZ49" s="50">
        <f>VLOOKUP($A49,'RevPAR Raw Data'!$B$6:$BE$43,'RevPAR Raw Data'!N$1,FALSE)</f>
        <v>33.468723880596997</v>
      </c>
      <c r="BA49" s="50">
        <f>VLOOKUP($A49,'RevPAR Raw Data'!$B$6:$BE$43,'RevPAR Raw Data'!O$1,FALSE)</f>
        <v>33.367089552238802</v>
      </c>
      <c r="BB49" s="51">
        <f>VLOOKUP($A49,'RevPAR Raw Data'!$B$6:$BE$43,'RevPAR Raw Data'!P$1,FALSE)</f>
        <v>33.417906716417903</v>
      </c>
      <c r="BC49" s="52">
        <f>VLOOKUP($A49,'RevPAR Raw Data'!$B$6:$BE$43,'RevPAR Raw Data'!R$1,FALSE)</f>
        <v>32.424282515991401</v>
      </c>
      <c r="BE49" s="129">
        <f>(VLOOKUP($A49,'RevPAR Raw Data'!$B$6:$BE$43,'RevPAR Raw Data'!T$1,FALSE))/100</f>
        <v>-8.3919948825271401E-2</v>
      </c>
      <c r="BF49" s="119">
        <f>(VLOOKUP($A49,'RevPAR Raw Data'!$B$6:$BE$43,'RevPAR Raw Data'!U$1,FALSE))/100</f>
        <v>-0.15532149895477601</v>
      </c>
      <c r="BG49" s="119">
        <f>(VLOOKUP($A49,'RevPAR Raw Data'!$B$6:$BE$43,'RevPAR Raw Data'!V$1,FALSE))/100</f>
        <v>-0.12140856144373201</v>
      </c>
      <c r="BH49" s="119">
        <f>(VLOOKUP($A49,'RevPAR Raw Data'!$B$6:$BE$43,'RevPAR Raw Data'!W$1,FALSE))/100</f>
        <v>-9.986245125187701E-2</v>
      </c>
      <c r="BI49" s="119">
        <f>(VLOOKUP($A49,'RevPAR Raw Data'!$B$6:$BE$43,'RevPAR Raw Data'!X$1,FALSE))/100</f>
        <v>-0.35543401134673402</v>
      </c>
      <c r="BJ49" s="130">
        <f>(VLOOKUP($A49,'RevPAR Raw Data'!$B$6:$BE$43,'RevPAR Raw Data'!Y$1,FALSE))/100</f>
        <v>-0.17221354880086101</v>
      </c>
      <c r="BK49" s="119">
        <f>(VLOOKUP($A49,'RevPAR Raw Data'!$B$6:$BE$43,'RevPAR Raw Data'!AA$1,FALSE))/100</f>
        <v>-0.34340901886881703</v>
      </c>
      <c r="BL49" s="119">
        <f>(VLOOKUP($A49,'RevPAR Raw Data'!$B$6:$BE$43,'RevPAR Raw Data'!AB$1,FALSE))/100</f>
        <v>-0.36437255468902996</v>
      </c>
      <c r="BM49" s="130">
        <f>(VLOOKUP($A49,'RevPAR Raw Data'!$B$6:$BE$43,'RevPAR Raw Data'!AC$1,FALSE))/100</f>
        <v>-0.354044896127306</v>
      </c>
      <c r="BN49" s="131">
        <f>(VLOOKUP($A49,'RevPAR Raw Data'!$B$6:$BE$43,'RevPAR Raw Data'!AE$1,FALSE))/100</f>
        <v>-0.23557729206704001</v>
      </c>
    </row>
    <row r="50" spans="1:66" x14ac:dyDescent="0.25">
      <c r="A50" s="59" t="s">
        <v>80</v>
      </c>
      <c r="B50" s="118">
        <f>(VLOOKUP($A50,'Occupancy Raw Data'!$B$8:$BE$45,'Occupancy Raw Data'!G$3,FALSE))/100</f>
        <v>0.38645795972741703</v>
      </c>
      <c r="C50" s="115">
        <f>(VLOOKUP($A50,'Occupancy Raw Data'!$B$8:$BE$45,'Occupancy Raw Data'!H$3,FALSE))/100</f>
        <v>0.468463390889993</v>
      </c>
      <c r="D50" s="115">
        <f>(VLOOKUP($A50,'Occupancy Raw Data'!$B$8:$BE$45,'Occupancy Raw Data'!I$3,FALSE))/100</f>
        <v>0.51183583542552602</v>
      </c>
      <c r="E50" s="115">
        <f>(VLOOKUP($A50,'Occupancy Raw Data'!$B$8:$BE$45,'Occupancy Raw Data'!J$3,FALSE))/100</f>
        <v>0.50888968591484296</v>
      </c>
      <c r="F50" s="115">
        <f>(VLOOKUP($A50,'Occupancy Raw Data'!$B$8:$BE$45,'Occupancy Raw Data'!K$3,FALSE))/100</f>
        <v>0.47463749551672896</v>
      </c>
      <c r="G50" s="116">
        <f>(VLOOKUP($A50,'Occupancy Raw Data'!$B$8:$BE$45,'Occupancy Raw Data'!L$3,FALSE))/100</f>
        <v>0.47005687349490105</v>
      </c>
      <c r="H50" s="119">
        <f>(VLOOKUP($A50,'Occupancy Raw Data'!$B$8:$BE$45,'Occupancy Raw Data'!N$3,FALSE))/100</f>
        <v>0.52100732694573904</v>
      </c>
      <c r="I50" s="119">
        <f>(VLOOKUP($A50,'Occupancy Raw Data'!$B$8:$BE$45,'Occupancy Raw Data'!O$3,FALSE))/100</f>
        <v>0.51803555874365903</v>
      </c>
      <c r="J50" s="116">
        <f>(VLOOKUP($A50,'Occupancy Raw Data'!$B$8:$BE$45,'Occupancy Raw Data'!P$3,FALSE))/100</f>
        <v>0.51952144284469903</v>
      </c>
      <c r="K50" s="117">
        <f>(VLOOKUP($A50,'Occupancy Raw Data'!$B$8:$BE$45,'Occupancy Raw Data'!R$3,FALSE))/100</f>
        <v>0.48418960759484397</v>
      </c>
      <c r="M50" s="129">
        <f>(VLOOKUP($A50,'Occupancy Raw Data'!$B$8:$BE$45,'Occupancy Raw Data'!T$3,FALSE))/100</f>
        <v>8.4222623256256408E-3</v>
      </c>
      <c r="N50" s="119">
        <f>(VLOOKUP($A50,'Occupancy Raw Data'!$B$8:$BE$45,'Occupancy Raw Data'!U$3,FALSE))/100</f>
        <v>1.3415928356062401E-2</v>
      </c>
      <c r="O50" s="119">
        <f>(VLOOKUP($A50,'Occupancy Raw Data'!$B$8:$BE$45,'Occupancy Raw Data'!V$3,FALSE))/100</f>
        <v>9.9353019832742299E-3</v>
      </c>
      <c r="P50" s="119">
        <f>(VLOOKUP($A50,'Occupancy Raw Data'!$B$8:$BE$45,'Occupancy Raw Data'!W$3,FALSE))/100</f>
        <v>2.4057726774880602E-2</v>
      </c>
      <c r="Q50" s="119">
        <f>(VLOOKUP($A50,'Occupancy Raw Data'!$B$8:$BE$45,'Occupancy Raw Data'!X$3,FALSE))/100</f>
        <v>4.5532972590331899E-2</v>
      </c>
      <c r="R50" s="130">
        <f>(VLOOKUP($A50,'Occupancy Raw Data'!$B$8:$BE$45,'Occupancy Raw Data'!Y$3,FALSE))/100</f>
        <v>2.0445578183205998E-2</v>
      </c>
      <c r="S50" s="119">
        <f>(VLOOKUP($A50,'Occupancy Raw Data'!$B$8:$BE$45,'Occupancy Raw Data'!AA$3,FALSE))/100</f>
        <v>6.4276175122795806E-2</v>
      </c>
      <c r="T50" s="119">
        <f>(VLOOKUP($A50,'Occupancy Raw Data'!$B$8:$BE$45,'Occupancy Raw Data'!AB$3,FALSE))/100</f>
        <v>1.20855757639082E-2</v>
      </c>
      <c r="U50" s="130">
        <f>(VLOOKUP($A50,'Occupancy Raw Data'!$B$8:$BE$45,'Occupancy Raw Data'!AC$3,FALSE))/100</f>
        <v>3.7599547833062401E-2</v>
      </c>
      <c r="V50" s="131">
        <f>(VLOOKUP($A50,'Occupancy Raw Data'!$B$8:$BE$45,'Occupancy Raw Data'!AE$3,FALSE))/100</f>
        <v>2.5643758908538202E-2</v>
      </c>
      <c r="X50" s="49">
        <f>VLOOKUP($A50,'ADR Raw Data'!$B$6:$BE$43,'ADR Raw Data'!G$1,FALSE)</f>
        <v>89.183379516075505</v>
      </c>
      <c r="Y50" s="50">
        <f>VLOOKUP($A50,'ADR Raw Data'!$B$6:$BE$43,'ADR Raw Data'!H$1,FALSE)</f>
        <v>93.252427540194603</v>
      </c>
      <c r="Z50" s="50">
        <f>VLOOKUP($A50,'ADR Raw Data'!$B$6:$BE$43,'ADR Raw Data'!I$1,FALSE)</f>
        <v>96.8362981130186</v>
      </c>
      <c r="AA50" s="50">
        <f>VLOOKUP($A50,'ADR Raw Data'!$B$6:$BE$43,'ADR Raw Data'!J$1,FALSE)</f>
        <v>96.914497080144898</v>
      </c>
      <c r="AB50" s="50">
        <f>VLOOKUP($A50,'ADR Raw Data'!$B$6:$BE$43,'ADR Raw Data'!K$1,FALSE)</f>
        <v>94.374797322826097</v>
      </c>
      <c r="AC50" s="51">
        <f>VLOOKUP($A50,'ADR Raw Data'!$B$6:$BE$43,'ADR Raw Data'!L$1,FALSE)</f>
        <v>94.383416465920305</v>
      </c>
      <c r="AD50" s="50">
        <f>VLOOKUP($A50,'ADR Raw Data'!$B$6:$BE$43,'ADR Raw Data'!N$1,FALSE)</f>
        <v>107.527077248365</v>
      </c>
      <c r="AE50" s="50">
        <f>VLOOKUP($A50,'ADR Raw Data'!$B$6:$BE$43,'ADR Raw Data'!O$1,FALSE)</f>
        <v>109.080864447851</v>
      </c>
      <c r="AF50" s="51">
        <f>VLOOKUP($A50,'ADR Raw Data'!$B$6:$BE$43,'ADR Raw Data'!P$1,FALSE)</f>
        <v>108.301748853493</v>
      </c>
      <c r="AG50" s="52">
        <f>VLOOKUP($A50,'ADR Raw Data'!$B$6:$BE$43,'ADR Raw Data'!R$1,FALSE)</f>
        <v>98.650264476677805</v>
      </c>
      <c r="AI50" s="129">
        <f>(VLOOKUP($A50,'ADR Raw Data'!$B$6:$BE$43,'ADR Raw Data'!T$1,FALSE))/100</f>
        <v>-1.97978261715601E-2</v>
      </c>
      <c r="AJ50" s="119">
        <f>(VLOOKUP($A50,'ADR Raw Data'!$B$6:$BE$43,'ADR Raw Data'!U$1,FALSE))/100</f>
        <v>-1.0021293932367701E-2</v>
      </c>
      <c r="AK50" s="119">
        <f>(VLOOKUP($A50,'ADR Raw Data'!$B$6:$BE$43,'ADR Raw Data'!V$1,FALSE))/100</f>
        <v>-1.70753402594979E-2</v>
      </c>
      <c r="AL50" s="119">
        <f>(VLOOKUP($A50,'ADR Raw Data'!$B$6:$BE$43,'ADR Raw Data'!W$1,FALSE))/100</f>
        <v>-1.6293837413088902E-2</v>
      </c>
      <c r="AM50" s="119">
        <f>(VLOOKUP($A50,'ADR Raw Data'!$B$6:$BE$43,'ADR Raw Data'!X$1,FALSE))/100</f>
        <v>5.8168493880353198E-3</v>
      </c>
      <c r="AN50" s="130">
        <f>(VLOOKUP($A50,'ADR Raw Data'!$B$6:$BE$43,'ADR Raw Data'!Y$1,FALSE))/100</f>
        <v>-1.14170515712814E-2</v>
      </c>
      <c r="AO50" s="119">
        <f>(VLOOKUP($A50,'ADR Raw Data'!$B$6:$BE$43,'ADR Raw Data'!AA$1,FALSE))/100</f>
        <v>2.8424416811640301E-2</v>
      </c>
      <c r="AP50" s="119">
        <f>(VLOOKUP($A50,'ADR Raw Data'!$B$6:$BE$43,'ADR Raw Data'!AB$1,FALSE))/100</f>
        <v>-4.32059071571752E-3</v>
      </c>
      <c r="AQ50" s="130">
        <f>(VLOOKUP($A50,'ADR Raw Data'!$B$6:$BE$43,'ADR Raw Data'!AC$1,FALSE))/100</f>
        <v>1.11229773950196E-2</v>
      </c>
      <c r="AR50" s="131">
        <f>(VLOOKUP($A50,'ADR Raw Data'!$B$6:$BE$43,'ADR Raw Data'!AE$1,FALSE))/100</f>
        <v>-3.5305369178313599E-3</v>
      </c>
      <c r="AS50" s="40"/>
      <c r="AT50" s="49">
        <f>VLOOKUP($A50,'RevPAR Raw Data'!$B$6:$BE$43,'RevPAR Raw Data'!G$1,FALSE)</f>
        <v>34.465626889378399</v>
      </c>
      <c r="AU50" s="50">
        <f>VLOOKUP($A50,'RevPAR Raw Data'!$B$6:$BE$43,'RevPAR Raw Data'!H$1,FALSE)</f>
        <v>43.685348414202998</v>
      </c>
      <c r="AV50" s="50">
        <f>VLOOKUP($A50,'RevPAR Raw Data'!$B$6:$BE$43,'RevPAR Raw Data'!I$1,FALSE)</f>
        <v>49.564287544192197</v>
      </c>
      <c r="AW50" s="50">
        <f>VLOOKUP($A50,'RevPAR Raw Data'!$B$6:$BE$43,'RevPAR Raw Data'!J$1,FALSE)</f>
        <v>49.318787979709903</v>
      </c>
      <c r="AX50" s="50">
        <f>VLOOKUP($A50,'RevPAR Raw Data'!$B$6:$BE$43,'RevPAR Raw Data'!K$1,FALSE)</f>
        <v>44.7938174412051</v>
      </c>
      <c r="AY50" s="51">
        <f>VLOOKUP($A50,'RevPAR Raw Data'!$B$6:$BE$43,'RevPAR Raw Data'!L$1,FALSE)</f>
        <v>44.365573653737698</v>
      </c>
      <c r="AZ50" s="50">
        <f>VLOOKUP($A50,'RevPAR Raw Data'!$B$6:$BE$43,'RevPAR Raw Data'!N$1,FALSE)</f>
        <v>56.022395091458698</v>
      </c>
      <c r="BA50" s="50">
        <f>VLOOKUP($A50,'RevPAR Raw Data'!$B$6:$BE$43,'RevPAR Raw Data'!O$1,FALSE)</f>
        <v>56.507766562483901</v>
      </c>
      <c r="BB50" s="51">
        <f>VLOOKUP($A50,'RevPAR Raw Data'!$B$6:$BE$43,'RevPAR Raw Data'!P$1,FALSE)</f>
        <v>56.2650808269713</v>
      </c>
      <c r="BC50" s="52">
        <f>VLOOKUP($A50,'RevPAR Raw Data'!$B$6:$BE$43,'RevPAR Raw Data'!R$1,FALSE)</f>
        <v>47.765432846090199</v>
      </c>
      <c r="BE50" s="129">
        <f>(VLOOKUP($A50,'RevPAR Raw Data'!$B$6:$BE$43,'RevPAR Raw Data'!T$1,FALSE))/100</f>
        <v>-1.1542306331428401E-2</v>
      </c>
      <c r="BF50" s="119">
        <f>(VLOOKUP($A50,'RevPAR Raw Data'!$B$6:$BE$43,'RevPAR Raw Data'!U$1,FALSE))/100</f>
        <v>3.26018946226307E-3</v>
      </c>
      <c r="BG50" s="119">
        <f>(VLOOKUP($A50,'RevPAR Raw Data'!$B$6:$BE$43,'RevPAR Raw Data'!V$1,FALSE))/100</f>
        <v>-7.3096869381690001E-3</v>
      </c>
      <c r="BH50" s="119">
        <f>(VLOOKUP($A50,'RevPAR Raw Data'!$B$6:$BE$43,'RevPAR Raw Data'!W$1,FALSE))/100</f>
        <v>7.3718966731932999E-3</v>
      </c>
      <c r="BI50" s="119">
        <f>(VLOOKUP($A50,'RevPAR Raw Data'!$B$6:$BE$43,'RevPAR Raw Data'!X$1,FALSE))/100</f>
        <v>5.16146804221147E-2</v>
      </c>
      <c r="BJ50" s="130">
        <f>(VLOOKUP($A50,'RevPAR Raw Data'!$B$6:$BE$43,'RevPAR Raw Data'!Y$1,FALSE))/100</f>
        <v>8.7950983914022503E-3</v>
      </c>
      <c r="BK50" s="119">
        <f>(VLOOKUP($A50,'RevPAR Raw Data'!$B$6:$BE$43,'RevPAR Raw Data'!AA$1,FALSE))/100</f>
        <v>9.4527604727184397E-2</v>
      </c>
      <c r="BL50" s="119">
        <f>(VLOOKUP($A50,'RevPAR Raw Data'!$B$6:$BE$43,'RevPAR Raw Data'!AB$1,FALSE))/100</f>
        <v>7.7127682217510698E-3</v>
      </c>
      <c r="BM50" s="130">
        <f>(VLOOKUP($A50,'RevPAR Raw Data'!$B$6:$BE$43,'RevPAR Raw Data'!AC$1,FALSE))/100</f>
        <v>4.91407441486921E-2</v>
      </c>
      <c r="BN50" s="131">
        <f>(VLOOKUP($A50,'RevPAR Raw Data'!$B$6:$BE$43,'RevPAR Raw Data'!AE$1,FALSE))/100</f>
        <v>2.2022685753168299E-2</v>
      </c>
    </row>
    <row r="51" spans="1:66" x14ac:dyDescent="0.25">
      <c r="A51" s="62" t="s">
        <v>81</v>
      </c>
      <c r="B51" s="118">
        <f>(VLOOKUP($A51,'Occupancy Raw Data'!$B$8:$BE$45,'Occupancy Raw Data'!G$3,FALSE))/100</f>
        <v>0.44453839938365497</v>
      </c>
      <c r="C51" s="115">
        <f>(VLOOKUP($A51,'Occupancy Raw Data'!$B$8:$BE$45,'Occupancy Raw Data'!H$3,FALSE))/100</f>
        <v>0.62899073604299305</v>
      </c>
      <c r="D51" s="115">
        <f>(VLOOKUP($A51,'Occupancy Raw Data'!$B$8:$BE$45,'Occupancy Raw Data'!I$3,FALSE))/100</f>
        <v>0.71311798861266096</v>
      </c>
      <c r="E51" s="115">
        <f>(VLOOKUP($A51,'Occupancy Raw Data'!$B$8:$BE$45,'Occupancy Raw Data'!J$3,FALSE))/100</f>
        <v>0.71005505759437693</v>
      </c>
      <c r="F51" s="115">
        <f>(VLOOKUP($A51,'Occupancy Raw Data'!$B$8:$BE$45,'Occupancy Raw Data'!K$3,FALSE))/100</f>
        <v>0.59067591183268497</v>
      </c>
      <c r="G51" s="116">
        <f>(VLOOKUP($A51,'Occupancy Raw Data'!$B$8:$BE$45,'Occupancy Raw Data'!L$3,FALSE))/100</f>
        <v>0.61747561869327394</v>
      </c>
      <c r="H51" s="119">
        <f>(VLOOKUP($A51,'Occupancy Raw Data'!$B$8:$BE$45,'Occupancy Raw Data'!N$3,FALSE))/100</f>
        <v>0.50382396602589308</v>
      </c>
      <c r="I51" s="119">
        <f>(VLOOKUP($A51,'Occupancy Raw Data'!$B$8:$BE$45,'Occupancy Raw Data'!O$3,FALSE))/100</f>
        <v>0.51429054625401593</v>
      </c>
      <c r="J51" s="116">
        <f>(VLOOKUP($A51,'Occupancy Raw Data'!$B$8:$BE$45,'Occupancy Raw Data'!P$3,FALSE))/100</f>
        <v>0.50905725613995501</v>
      </c>
      <c r="K51" s="117">
        <f>(VLOOKUP($A51,'Occupancy Raw Data'!$B$8:$BE$45,'Occupancy Raw Data'!R$3,FALSE))/100</f>
        <v>0.58649894367804001</v>
      </c>
      <c r="M51" s="129">
        <f>(VLOOKUP($A51,'Occupancy Raw Data'!$B$8:$BE$45,'Occupancy Raw Data'!T$3,FALSE))/100</f>
        <v>3.81864689047254E-2</v>
      </c>
      <c r="N51" s="119">
        <f>(VLOOKUP($A51,'Occupancy Raw Data'!$B$8:$BE$45,'Occupancy Raw Data'!U$3,FALSE))/100</f>
        <v>2.7380913899152398E-2</v>
      </c>
      <c r="O51" s="119">
        <f>(VLOOKUP($A51,'Occupancy Raw Data'!$B$8:$BE$45,'Occupancy Raw Data'!V$3,FALSE))/100</f>
        <v>2.4942247600234602E-2</v>
      </c>
      <c r="P51" s="119">
        <f>(VLOOKUP($A51,'Occupancy Raw Data'!$B$8:$BE$45,'Occupancy Raw Data'!W$3,FALSE))/100</f>
        <v>3.5866398786625002E-2</v>
      </c>
      <c r="Q51" s="119">
        <f>(VLOOKUP($A51,'Occupancy Raw Data'!$B$8:$BE$45,'Occupancy Raw Data'!X$3,FALSE))/100</f>
        <v>6.2131346191393301E-2</v>
      </c>
      <c r="R51" s="130">
        <f>(VLOOKUP($A51,'Occupancy Raw Data'!$B$8:$BE$45,'Occupancy Raw Data'!Y$3,FALSE))/100</f>
        <v>3.6808141194556304E-2</v>
      </c>
      <c r="S51" s="119">
        <f>(VLOOKUP($A51,'Occupancy Raw Data'!$B$8:$BE$45,'Occupancy Raw Data'!AA$3,FALSE))/100</f>
        <v>6.1474414083633001E-2</v>
      </c>
      <c r="T51" s="119">
        <f>(VLOOKUP($A51,'Occupancy Raw Data'!$B$8:$BE$45,'Occupancy Raw Data'!AB$3,FALSE))/100</f>
        <v>4.2774724374809302E-2</v>
      </c>
      <c r="U51" s="130">
        <f>(VLOOKUP($A51,'Occupancy Raw Data'!$B$8:$BE$45,'Occupancy Raw Data'!AC$3,FALSE))/100</f>
        <v>5.1945377221434101E-2</v>
      </c>
      <c r="V51" s="131">
        <f>(VLOOKUP($A51,'Occupancy Raw Data'!$B$8:$BE$45,'Occupancy Raw Data'!AE$3,FALSE))/100</f>
        <v>4.05212330569358E-2</v>
      </c>
      <c r="X51" s="49">
        <f>VLOOKUP($A51,'ADR Raw Data'!$B$6:$BE$43,'ADR Raw Data'!G$1,FALSE)</f>
        <v>123.886217187301</v>
      </c>
      <c r="Y51" s="50">
        <f>VLOOKUP($A51,'ADR Raw Data'!$B$6:$BE$43,'ADR Raw Data'!H$1,FALSE)</f>
        <v>148.165437815552</v>
      </c>
      <c r="Z51" s="50">
        <f>VLOOKUP($A51,'ADR Raw Data'!$B$6:$BE$43,'ADR Raw Data'!I$1,FALSE)</f>
        <v>158.77844084321401</v>
      </c>
      <c r="AA51" s="50">
        <f>VLOOKUP($A51,'ADR Raw Data'!$B$6:$BE$43,'ADR Raw Data'!J$1,FALSE)</f>
        <v>153.217938973721</v>
      </c>
      <c r="AB51" s="50">
        <f>VLOOKUP($A51,'ADR Raw Data'!$B$6:$BE$43,'ADR Raw Data'!K$1,FALSE)</f>
        <v>136.640809632881</v>
      </c>
      <c r="AC51" s="51">
        <f>VLOOKUP($A51,'ADR Raw Data'!$B$6:$BE$43,'ADR Raw Data'!L$1,FALSE)</f>
        <v>146.07807158812099</v>
      </c>
      <c r="AD51" s="50">
        <f>VLOOKUP($A51,'ADR Raw Data'!$B$6:$BE$43,'ADR Raw Data'!N$1,FALSE)</f>
        <v>118.624352901685</v>
      </c>
      <c r="AE51" s="50">
        <f>VLOOKUP($A51,'ADR Raw Data'!$B$6:$BE$43,'ADR Raw Data'!O$1,FALSE)</f>
        <v>119.039329533413</v>
      </c>
      <c r="AF51" s="51">
        <f>VLOOKUP($A51,'ADR Raw Data'!$B$6:$BE$43,'ADR Raw Data'!P$1,FALSE)</f>
        <v>118.833974271423</v>
      </c>
      <c r="AG51" s="52">
        <f>VLOOKUP($A51,'ADR Raw Data'!$B$6:$BE$43,'ADR Raw Data'!R$1,FALSE)</f>
        <v>139.32185168572201</v>
      </c>
      <c r="AI51" s="129">
        <f>(VLOOKUP($A51,'ADR Raw Data'!$B$6:$BE$43,'ADR Raw Data'!T$1,FALSE))/100</f>
        <v>3.7121841658396597E-2</v>
      </c>
      <c r="AJ51" s="119">
        <f>(VLOOKUP($A51,'ADR Raw Data'!$B$6:$BE$43,'ADR Raw Data'!U$1,FALSE))/100</f>
        <v>3.9681865161694703E-2</v>
      </c>
      <c r="AK51" s="119">
        <f>(VLOOKUP($A51,'ADR Raw Data'!$B$6:$BE$43,'ADR Raw Data'!V$1,FALSE))/100</f>
        <v>6.0604556659255598E-2</v>
      </c>
      <c r="AL51" s="119">
        <f>(VLOOKUP($A51,'ADR Raw Data'!$B$6:$BE$43,'ADR Raw Data'!W$1,FALSE))/100</f>
        <v>4.6895896462476598E-2</v>
      </c>
      <c r="AM51" s="119">
        <f>(VLOOKUP($A51,'ADR Raw Data'!$B$6:$BE$43,'ADR Raw Data'!X$1,FALSE))/100</f>
        <v>4.2153305615271502E-2</v>
      </c>
      <c r="AN51" s="130">
        <f>(VLOOKUP($A51,'ADR Raw Data'!$B$6:$BE$43,'ADR Raw Data'!Y$1,FALSE))/100</f>
        <v>4.6161717619585298E-2</v>
      </c>
      <c r="AO51" s="119">
        <f>(VLOOKUP($A51,'ADR Raw Data'!$B$6:$BE$43,'ADR Raw Data'!AA$1,FALSE))/100</f>
        <v>4.5096708228434104E-2</v>
      </c>
      <c r="AP51" s="119">
        <f>(VLOOKUP($A51,'ADR Raw Data'!$B$6:$BE$43,'ADR Raw Data'!AB$1,FALSE))/100</f>
        <v>4.4054789073464898E-2</v>
      </c>
      <c r="AQ51" s="130">
        <f>(VLOOKUP($A51,'ADR Raw Data'!$B$6:$BE$43,'ADR Raw Data'!AC$1,FALSE))/100</f>
        <v>4.45483909585229E-2</v>
      </c>
      <c r="AR51" s="131">
        <f>(VLOOKUP($A51,'ADR Raw Data'!$B$6:$BE$43,'ADR Raw Data'!AE$1,FALSE))/100</f>
        <v>4.5273453130270896E-2</v>
      </c>
      <c r="AS51" s="40"/>
      <c r="AT51" s="49">
        <f>VLOOKUP($A51,'RevPAR Raw Data'!$B$6:$BE$43,'RevPAR Raw Data'!G$1,FALSE)</f>
        <v>55.072180694139</v>
      </c>
      <c r="AU51" s="50">
        <f>VLOOKUP($A51,'RevPAR Raw Data'!$B$6:$BE$43,'RevPAR Raw Data'!H$1,FALSE)</f>
        <v>93.194687787736996</v>
      </c>
      <c r="AV51" s="50">
        <f>VLOOKUP($A51,'RevPAR Raw Data'!$B$6:$BE$43,'RevPAR Raw Data'!I$1,FALSE)</f>
        <v>113.227762369167</v>
      </c>
      <c r="AW51" s="50">
        <f>VLOOKUP($A51,'RevPAR Raw Data'!$B$6:$BE$43,'RevPAR Raw Data'!J$1,FALSE)</f>
        <v>108.793172482477</v>
      </c>
      <c r="AX51" s="50">
        <f>VLOOKUP($A51,'RevPAR Raw Data'!$B$6:$BE$43,'RevPAR Raw Data'!K$1,FALSE)</f>
        <v>80.710434823458598</v>
      </c>
      <c r="AY51" s="51">
        <f>VLOOKUP($A51,'RevPAR Raw Data'!$B$6:$BE$43,'RevPAR Raw Data'!L$1,FALSE)</f>
        <v>90.199647631395905</v>
      </c>
      <c r="AZ51" s="50">
        <f>VLOOKUP($A51,'RevPAR Raw Data'!$B$6:$BE$43,'RevPAR Raw Data'!N$1,FALSE)</f>
        <v>59.765791946182603</v>
      </c>
      <c r="BA51" s="50">
        <f>VLOOKUP($A51,'RevPAR Raw Data'!$B$6:$BE$43,'RevPAR Raw Data'!O$1,FALSE)</f>
        <v>61.220801811451203</v>
      </c>
      <c r="BB51" s="51">
        <f>VLOOKUP($A51,'RevPAR Raw Data'!$B$6:$BE$43,'RevPAR Raw Data'!P$1,FALSE)</f>
        <v>60.493296878816899</v>
      </c>
      <c r="BC51" s="52">
        <f>VLOOKUP($A51,'RevPAR Raw Data'!$B$6:$BE$43,'RevPAR Raw Data'!R$1,FALSE)</f>
        <v>81.712118844944797</v>
      </c>
      <c r="BE51" s="129">
        <f>(VLOOKUP($A51,'RevPAR Raw Data'!$B$6:$BE$43,'RevPAR Raw Data'!T$1,FALSE))/100</f>
        <v>7.6725862615296597E-2</v>
      </c>
      <c r="BF51" s="119">
        <f>(VLOOKUP($A51,'RevPAR Raw Data'!$B$6:$BE$43,'RevPAR Raw Data'!U$1,FALSE))/100</f>
        <v>6.8149304794197299E-2</v>
      </c>
      <c r="BG51" s="119">
        <f>(VLOOKUP($A51,'RevPAR Raw Data'!$B$6:$BE$43,'RevPAR Raw Data'!V$1,FALSE))/100</f>
        <v>8.705841811738789E-2</v>
      </c>
      <c r="BH51" s="119">
        <f>(VLOOKUP($A51,'RevPAR Raw Data'!$B$6:$BE$43,'RevPAR Raw Data'!W$1,FALSE))/100</f>
        <v>8.4444282173081198E-2</v>
      </c>
      <c r="BI51" s="119">
        <f>(VLOOKUP($A51,'RevPAR Raw Data'!$B$6:$BE$43,'RevPAR Raw Data'!X$1,FALSE))/100</f>
        <v>0.106903693430958</v>
      </c>
      <c r="BJ51" s="130">
        <f>(VLOOKUP($A51,'RevPAR Raw Data'!$B$6:$BE$43,'RevPAR Raw Data'!Y$1,FALSE))/100</f>
        <v>8.466898583406661E-2</v>
      </c>
      <c r="BK51" s="119">
        <f>(VLOOKUP($A51,'RevPAR Raw Data'!$B$6:$BE$43,'RevPAR Raw Data'!AA$1,FALSE))/100</f>
        <v>0.10934341602750999</v>
      </c>
      <c r="BL51" s="119">
        <f>(VLOOKUP($A51,'RevPAR Raw Data'!$B$6:$BE$43,'RevPAR Raw Data'!AB$1,FALSE))/100</f>
        <v>8.8713944908282105E-2</v>
      </c>
      <c r="BM51" s="130">
        <f>(VLOOKUP($A51,'RevPAR Raw Data'!$B$6:$BE$43,'RevPAR Raw Data'!AC$1,FALSE))/100</f>
        <v>9.8807851152905399E-2</v>
      </c>
      <c r="BN51" s="131">
        <f>(VLOOKUP($A51,'RevPAR Raw Data'!$B$6:$BE$43,'RevPAR Raw Data'!AE$1,FALSE))/100</f>
        <v>8.7629222332790704E-2</v>
      </c>
    </row>
    <row r="52" spans="1:66" x14ac:dyDescent="0.25">
      <c r="A52" s="59" t="s">
        <v>82</v>
      </c>
      <c r="B52" s="118">
        <f>(VLOOKUP($A52,'Occupancy Raw Data'!$B$8:$BE$45,'Occupancy Raw Data'!G$3,FALSE))/100</f>
        <v>0.30368745253564999</v>
      </c>
      <c r="C52" s="115">
        <f>(VLOOKUP($A52,'Occupancy Raw Data'!$B$8:$BE$45,'Occupancy Raw Data'!H$3,FALSE))/100</f>
        <v>0.40553539785671999</v>
      </c>
      <c r="D52" s="115">
        <f>(VLOOKUP($A52,'Occupancy Raw Data'!$B$8:$BE$45,'Occupancy Raw Data'!I$3,FALSE))/100</f>
        <v>0.441059826175006</v>
      </c>
      <c r="E52" s="115">
        <f>(VLOOKUP($A52,'Occupancy Raw Data'!$B$8:$BE$45,'Occupancy Raw Data'!J$3,FALSE))/100</f>
        <v>0.44662897645768196</v>
      </c>
      <c r="F52" s="115">
        <f>(VLOOKUP($A52,'Occupancy Raw Data'!$B$8:$BE$45,'Occupancy Raw Data'!K$3,FALSE))/100</f>
        <v>0.39574719432959199</v>
      </c>
      <c r="G52" s="116">
        <f>(VLOOKUP($A52,'Occupancy Raw Data'!$B$8:$BE$45,'Occupancy Raw Data'!L$3,FALSE))/100</f>
        <v>0.39853176947093</v>
      </c>
      <c r="H52" s="119">
        <f>(VLOOKUP($A52,'Occupancy Raw Data'!$B$8:$BE$45,'Occupancy Raw Data'!N$3,FALSE))/100</f>
        <v>0.42747447472787103</v>
      </c>
      <c r="I52" s="119">
        <f>(VLOOKUP($A52,'Occupancy Raw Data'!$B$8:$BE$45,'Occupancy Raw Data'!O$3,FALSE))/100</f>
        <v>0.39507214581047995</v>
      </c>
      <c r="J52" s="116">
        <f>(VLOOKUP($A52,'Occupancy Raw Data'!$B$8:$BE$45,'Occupancy Raw Data'!P$3,FALSE))/100</f>
        <v>0.41127331026917502</v>
      </c>
      <c r="K52" s="117">
        <f>(VLOOKUP($A52,'Occupancy Raw Data'!$B$8:$BE$45,'Occupancy Raw Data'!R$3,FALSE))/100</f>
        <v>0.40217220969899997</v>
      </c>
      <c r="M52" s="129">
        <f>(VLOOKUP($A52,'Occupancy Raw Data'!$B$8:$BE$45,'Occupancy Raw Data'!T$3,FALSE))/100</f>
        <v>9.5327401772209705E-2</v>
      </c>
      <c r="N52" s="119">
        <f>(VLOOKUP($A52,'Occupancy Raw Data'!$B$8:$BE$45,'Occupancy Raw Data'!U$3,FALSE))/100</f>
        <v>5.8467223396599301E-2</v>
      </c>
      <c r="O52" s="119">
        <f>(VLOOKUP($A52,'Occupancy Raw Data'!$B$8:$BE$45,'Occupancy Raw Data'!V$3,FALSE))/100</f>
        <v>4.8398938913661496E-2</v>
      </c>
      <c r="P52" s="119">
        <f>(VLOOKUP($A52,'Occupancy Raw Data'!$B$8:$BE$45,'Occupancy Raw Data'!W$3,FALSE))/100</f>
        <v>6.3143589540388692E-2</v>
      </c>
      <c r="Q52" s="119">
        <f>(VLOOKUP($A52,'Occupancy Raw Data'!$B$8:$BE$45,'Occupancy Raw Data'!X$3,FALSE))/100</f>
        <v>-0.111139839022495</v>
      </c>
      <c r="R52" s="130">
        <f>(VLOOKUP($A52,'Occupancy Raw Data'!$B$8:$BE$45,'Occupancy Raw Data'!Y$3,FALSE))/100</f>
        <v>2.3754534503681798E-2</v>
      </c>
      <c r="S52" s="119">
        <f>(VLOOKUP($A52,'Occupancy Raw Data'!$B$8:$BE$45,'Occupancy Raw Data'!AA$3,FALSE))/100</f>
        <v>-0.17281187847285198</v>
      </c>
      <c r="T52" s="119">
        <f>(VLOOKUP($A52,'Occupancy Raw Data'!$B$8:$BE$45,'Occupancy Raw Data'!AB$3,FALSE))/100</f>
        <v>-0.21732247860023002</v>
      </c>
      <c r="U52" s="130">
        <f>(VLOOKUP($A52,'Occupancy Raw Data'!$B$8:$BE$45,'Occupancy Raw Data'!AC$3,FALSE))/100</f>
        <v>-0.19480552613022201</v>
      </c>
      <c r="V52" s="131">
        <f>(VLOOKUP($A52,'Occupancy Raw Data'!$B$8:$BE$45,'Occupancy Raw Data'!AE$3,FALSE))/100</f>
        <v>-5.1471926499142499E-2</v>
      </c>
      <c r="X52" s="49">
        <f>VLOOKUP($A52,'ADR Raw Data'!$B$6:$BE$43,'ADR Raw Data'!G$1,FALSE)</f>
        <v>83.213898305084697</v>
      </c>
      <c r="Y52" s="50">
        <f>VLOOKUP($A52,'ADR Raw Data'!$B$6:$BE$43,'ADR Raw Data'!H$1,FALSE)</f>
        <v>87.630657511443999</v>
      </c>
      <c r="Z52" s="50">
        <f>VLOOKUP($A52,'ADR Raw Data'!$B$6:$BE$43,'ADR Raw Data'!I$1,FALSE)</f>
        <v>88.6844365792997</v>
      </c>
      <c r="AA52" s="50">
        <f>VLOOKUP($A52,'ADR Raw Data'!$B$6:$BE$43,'ADR Raw Data'!J$1,FALSE)</f>
        <v>88.274562629888507</v>
      </c>
      <c r="AB52" s="50">
        <f>VLOOKUP($A52,'ADR Raw Data'!$B$6:$BE$43,'ADR Raw Data'!K$1,FALSE)</f>
        <v>89.396187633262201</v>
      </c>
      <c r="AC52" s="51">
        <f>VLOOKUP($A52,'ADR Raw Data'!$B$6:$BE$43,'ADR Raw Data'!L$1,FALSE)</f>
        <v>87.685737455007398</v>
      </c>
      <c r="AD52" s="50">
        <f>VLOOKUP($A52,'ADR Raw Data'!$B$6:$BE$43,'ADR Raw Data'!N$1,FALSE)</f>
        <v>99.858821555467799</v>
      </c>
      <c r="AE52" s="50">
        <f>VLOOKUP($A52,'ADR Raw Data'!$B$6:$BE$43,'ADR Raw Data'!O$1,FALSE)</f>
        <v>99.365155916275</v>
      </c>
      <c r="AF52" s="51">
        <f>VLOOKUP($A52,'ADR Raw Data'!$B$6:$BE$43,'ADR Raw Data'!P$1,FALSE)</f>
        <v>99.621712146081194</v>
      </c>
      <c r="AG52" s="52">
        <f>VLOOKUP($A52,'ADR Raw Data'!$B$6:$BE$43,'ADR Raw Data'!R$1,FALSE)</f>
        <v>91.173190060845798</v>
      </c>
      <c r="AI52" s="129">
        <f>(VLOOKUP($A52,'ADR Raw Data'!$B$6:$BE$43,'ADR Raw Data'!T$1,FALSE))/100</f>
        <v>-2.9373626400103599E-2</v>
      </c>
      <c r="AJ52" s="119">
        <f>(VLOOKUP($A52,'ADR Raw Data'!$B$6:$BE$43,'ADR Raw Data'!U$1,FALSE))/100</f>
        <v>-1.47449855560362E-2</v>
      </c>
      <c r="AK52" s="119">
        <f>(VLOOKUP($A52,'ADR Raw Data'!$B$6:$BE$43,'ADR Raw Data'!V$1,FALSE))/100</f>
        <v>-2.72546791160579E-2</v>
      </c>
      <c r="AL52" s="119">
        <f>(VLOOKUP($A52,'ADR Raw Data'!$B$6:$BE$43,'ADR Raw Data'!W$1,FALSE))/100</f>
        <v>-2.3478578036589301E-2</v>
      </c>
      <c r="AM52" s="119">
        <f>(VLOOKUP($A52,'ADR Raw Data'!$B$6:$BE$43,'ADR Raw Data'!X$1,FALSE))/100</f>
        <v>-6.4887502640220807E-2</v>
      </c>
      <c r="AN52" s="130">
        <f>(VLOOKUP($A52,'ADR Raw Data'!$B$6:$BE$43,'ADR Raw Data'!Y$1,FALSE))/100</f>
        <v>-3.4330438317951503E-2</v>
      </c>
      <c r="AO52" s="119">
        <f>(VLOOKUP($A52,'ADR Raw Data'!$B$6:$BE$43,'ADR Raw Data'!AA$1,FALSE))/100</f>
        <v>-6.2910031932671501E-2</v>
      </c>
      <c r="AP52" s="119">
        <f>(VLOOKUP($A52,'ADR Raw Data'!$B$6:$BE$43,'ADR Raw Data'!AB$1,FALSE))/100</f>
        <v>-7.51537116973158E-2</v>
      </c>
      <c r="AQ52" s="130">
        <f>(VLOOKUP($A52,'ADR Raw Data'!$B$6:$BE$43,'ADR Raw Data'!AC$1,FALSE))/100</f>
        <v>-6.8921228575905602E-2</v>
      </c>
      <c r="AR52" s="131">
        <f>(VLOOKUP($A52,'ADR Raw Data'!$B$6:$BE$43,'ADR Raw Data'!AE$1,FALSE))/100</f>
        <v>-5.3989620723533298E-2</v>
      </c>
      <c r="AS52" s="40"/>
      <c r="AT52" s="49">
        <f>VLOOKUP($A52,'RevPAR Raw Data'!$B$6:$BE$43,'RevPAR Raw Data'!G$1,FALSE)</f>
        <v>25.271016791831901</v>
      </c>
      <c r="AU52" s="50">
        <f>VLOOKUP($A52,'RevPAR Raw Data'!$B$6:$BE$43,'RevPAR Raw Data'!H$1,FALSE)</f>
        <v>35.537333558349502</v>
      </c>
      <c r="AV52" s="50">
        <f>VLOOKUP($A52,'RevPAR Raw Data'!$B$6:$BE$43,'RevPAR Raw Data'!I$1,FALSE)</f>
        <v>39.115142182094303</v>
      </c>
      <c r="AW52" s="50">
        <f>VLOOKUP($A52,'RevPAR Raw Data'!$B$6:$BE$43,'RevPAR Raw Data'!J$1,FALSE)</f>
        <v>39.425977554636702</v>
      </c>
      <c r="AX52" s="50">
        <f>VLOOKUP($A52,'RevPAR Raw Data'!$B$6:$BE$43,'RevPAR Raw Data'!K$1,FALSE)</f>
        <v>35.378290439625303</v>
      </c>
      <c r="AY52" s="51">
        <f>VLOOKUP($A52,'RevPAR Raw Data'!$B$6:$BE$43,'RevPAR Raw Data'!L$1,FALSE)</f>
        <v>34.945552105307499</v>
      </c>
      <c r="AZ52" s="50">
        <f>VLOOKUP($A52,'RevPAR Raw Data'!$B$6:$BE$43,'RevPAR Raw Data'!N$1,FALSE)</f>
        <v>42.687097291367799</v>
      </c>
      <c r="BA52" s="50">
        <f>VLOOKUP($A52,'RevPAR Raw Data'!$B$6:$BE$43,'RevPAR Raw Data'!O$1,FALSE)</f>
        <v>39.256405366635697</v>
      </c>
      <c r="BB52" s="51">
        <f>VLOOKUP($A52,'RevPAR Raw Data'!$B$6:$BE$43,'RevPAR Raw Data'!P$1,FALSE)</f>
        <v>40.971751329001698</v>
      </c>
      <c r="BC52" s="52">
        <f>VLOOKUP($A52,'RevPAR Raw Data'!$B$6:$BE$43,'RevPAR Raw Data'!R$1,FALSE)</f>
        <v>36.667323312077301</v>
      </c>
      <c r="BE52" s="129">
        <f>(VLOOKUP($A52,'RevPAR Raw Data'!$B$6:$BE$43,'RevPAR Raw Data'!T$1,FALSE))/100</f>
        <v>6.31536638867565E-2</v>
      </c>
      <c r="BF52" s="119">
        <f>(VLOOKUP($A52,'RevPAR Raw Data'!$B$6:$BE$43,'RevPAR Raw Data'!U$1,FALSE))/100</f>
        <v>4.2860139476078606E-2</v>
      </c>
      <c r="BG52" s="119">
        <f>(VLOOKUP($A52,'RevPAR Raw Data'!$B$6:$BE$43,'RevPAR Raw Data'!V$1,FALSE))/100</f>
        <v>1.9825162247954001E-2</v>
      </c>
      <c r="BH52" s="119">
        <f>(VLOOKUP($A52,'RevPAR Raw Data'!$B$6:$BE$43,'RevPAR Raw Data'!W$1,FALSE))/100</f>
        <v>3.8182489809264898E-2</v>
      </c>
      <c r="BI52" s="119">
        <f>(VLOOKUP($A52,'RevPAR Raw Data'!$B$6:$BE$43,'RevPAR Raw Data'!X$1,FALSE))/100</f>
        <v>-0.16881575506470997</v>
      </c>
      <c r="BJ52" s="130">
        <f>(VLOOKUP($A52,'RevPAR Raw Data'!$B$6:$BE$43,'RevPAR Raw Data'!Y$1,FALSE))/100</f>
        <v>-1.1391407395819899E-2</v>
      </c>
      <c r="BK52" s="119">
        <f>(VLOOKUP($A52,'RevPAR Raw Data'!$B$6:$BE$43,'RevPAR Raw Data'!AA$1,FALSE))/100</f>
        <v>-0.224850309612451</v>
      </c>
      <c r="BL52" s="119">
        <f>(VLOOKUP($A52,'RevPAR Raw Data'!$B$6:$BE$43,'RevPAR Raw Data'!AB$1,FALSE))/100</f>
        <v>-0.276143599395478</v>
      </c>
      <c r="BM52" s="130">
        <f>(VLOOKUP($A52,'RevPAR Raw Data'!$B$6:$BE$43,'RevPAR Raw Data'!AC$1,FALSE))/100</f>
        <v>-0.25030051851185697</v>
      </c>
      <c r="BN52" s="131">
        <f>(VLOOKUP($A52,'RevPAR Raw Data'!$B$6:$BE$43,'RevPAR Raw Data'!AE$1,FALSE))/100</f>
        <v>-0.10268259743307701</v>
      </c>
    </row>
    <row r="53" spans="1:66" x14ac:dyDescent="0.25">
      <c r="A53" s="59" t="s">
        <v>83</v>
      </c>
      <c r="B53" s="118">
        <f>(VLOOKUP($A53,'Occupancy Raw Data'!$B$8:$BE$45,'Occupancy Raw Data'!G$3,FALSE))/100</f>
        <v>0.37441705529646901</v>
      </c>
      <c r="C53" s="115">
        <f>(VLOOKUP($A53,'Occupancy Raw Data'!$B$8:$BE$45,'Occupancy Raw Data'!H$3,FALSE))/100</f>
        <v>0.56251387963579802</v>
      </c>
      <c r="D53" s="115">
        <f>(VLOOKUP($A53,'Occupancy Raw Data'!$B$8:$BE$45,'Occupancy Raw Data'!I$3,FALSE))/100</f>
        <v>0.59626915389740098</v>
      </c>
      <c r="E53" s="115">
        <f>(VLOOKUP($A53,'Occupancy Raw Data'!$B$8:$BE$45,'Occupancy Raw Data'!J$3,FALSE))/100</f>
        <v>0.60493004663557604</v>
      </c>
      <c r="F53" s="115">
        <f>(VLOOKUP($A53,'Occupancy Raw Data'!$B$8:$BE$45,'Occupancy Raw Data'!K$3,FALSE))/100</f>
        <v>0.53031312458361002</v>
      </c>
      <c r="G53" s="116">
        <f>(VLOOKUP($A53,'Occupancy Raw Data'!$B$8:$BE$45,'Occupancy Raw Data'!L$3,FALSE))/100</f>
        <v>0.533688652009771</v>
      </c>
      <c r="H53" s="119">
        <f>(VLOOKUP($A53,'Occupancy Raw Data'!$B$8:$BE$45,'Occupancy Raw Data'!N$3,FALSE))/100</f>
        <v>0.486786586719964</v>
      </c>
      <c r="I53" s="119">
        <f>(VLOOKUP($A53,'Occupancy Raw Data'!$B$8:$BE$45,'Occupancy Raw Data'!O$3,FALSE))/100</f>
        <v>0.44725738396624398</v>
      </c>
      <c r="J53" s="116">
        <f>(VLOOKUP($A53,'Occupancy Raw Data'!$B$8:$BE$45,'Occupancy Raw Data'!P$3,FALSE))/100</f>
        <v>0.46702198534310396</v>
      </c>
      <c r="K53" s="117">
        <f>(VLOOKUP($A53,'Occupancy Raw Data'!$B$8:$BE$45,'Occupancy Raw Data'!R$3,FALSE))/100</f>
        <v>0.51464103296215202</v>
      </c>
      <c r="M53" s="129">
        <f>(VLOOKUP($A53,'Occupancy Raw Data'!$B$8:$BE$45,'Occupancy Raw Data'!T$3,FALSE))/100</f>
        <v>-4.7182404084254399E-2</v>
      </c>
      <c r="N53" s="119">
        <f>(VLOOKUP($A53,'Occupancy Raw Data'!$B$8:$BE$45,'Occupancy Raw Data'!U$3,FALSE))/100</f>
        <v>4.0064725368273005E-2</v>
      </c>
      <c r="O53" s="119">
        <f>(VLOOKUP($A53,'Occupancy Raw Data'!$B$8:$BE$45,'Occupancy Raw Data'!V$3,FALSE))/100</f>
        <v>3.6355200164394599E-2</v>
      </c>
      <c r="P53" s="119">
        <f>(VLOOKUP($A53,'Occupancy Raw Data'!$B$8:$BE$45,'Occupancy Raw Data'!W$3,FALSE))/100</f>
        <v>6.5757650400146805E-2</v>
      </c>
      <c r="Q53" s="119">
        <f>(VLOOKUP($A53,'Occupancy Raw Data'!$B$8:$BE$45,'Occupancy Raw Data'!X$3,FALSE))/100</f>
        <v>4.20359366818185E-2</v>
      </c>
      <c r="R53" s="130">
        <f>(VLOOKUP($A53,'Occupancy Raw Data'!$B$8:$BE$45,'Occupancy Raw Data'!Y$3,FALSE))/100</f>
        <v>3.2008015234510002E-2</v>
      </c>
      <c r="S53" s="119">
        <f>(VLOOKUP($A53,'Occupancy Raw Data'!$B$8:$BE$45,'Occupancy Raw Data'!AA$3,FALSE))/100</f>
        <v>3.9975355780866903E-2</v>
      </c>
      <c r="T53" s="119">
        <f>(VLOOKUP($A53,'Occupancy Raw Data'!$B$8:$BE$45,'Occupancy Raw Data'!AB$3,FALSE))/100</f>
        <v>-4.4954157545763103E-2</v>
      </c>
      <c r="U53" s="130">
        <f>(VLOOKUP($A53,'Occupancy Raw Data'!$B$8:$BE$45,'Occupancy Raw Data'!AC$3,FALSE))/100</f>
        <v>-2.50004634664046E-3</v>
      </c>
      <c r="V53" s="131">
        <f>(VLOOKUP($A53,'Occupancy Raw Data'!$B$8:$BE$45,'Occupancy Raw Data'!AE$3,FALSE))/100</f>
        <v>2.2833617897319299E-2</v>
      </c>
      <c r="X53" s="49">
        <f>VLOOKUP($A53,'ADR Raw Data'!$B$6:$BE$43,'ADR Raw Data'!G$1,FALSE)</f>
        <v>93.036957295373597</v>
      </c>
      <c r="Y53" s="50">
        <f>VLOOKUP($A53,'ADR Raw Data'!$B$6:$BE$43,'ADR Raw Data'!H$1,FALSE)</f>
        <v>106.74385708645799</v>
      </c>
      <c r="Z53" s="50">
        <f>VLOOKUP($A53,'ADR Raw Data'!$B$6:$BE$43,'ADR Raw Data'!I$1,FALSE)</f>
        <v>106.68572811918</v>
      </c>
      <c r="AA53" s="50">
        <f>VLOOKUP($A53,'ADR Raw Data'!$B$6:$BE$43,'ADR Raw Data'!J$1,FALSE)</f>
        <v>107.22807635829599</v>
      </c>
      <c r="AB53" s="50">
        <f>VLOOKUP($A53,'ADR Raw Data'!$B$6:$BE$43,'ADR Raw Data'!K$1,FALSE)</f>
        <v>105.61512562814001</v>
      </c>
      <c r="AC53" s="51">
        <f>VLOOKUP($A53,'ADR Raw Data'!$B$6:$BE$43,'ADR Raw Data'!L$1,FALSE)</f>
        <v>104.69306591211701</v>
      </c>
      <c r="AD53" s="50">
        <f>VLOOKUP($A53,'ADR Raw Data'!$B$6:$BE$43,'ADR Raw Data'!N$1,FALSE)</f>
        <v>103.466044708029</v>
      </c>
      <c r="AE53" s="50">
        <f>VLOOKUP($A53,'ADR Raw Data'!$B$6:$BE$43,'ADR Raw Data'!O$1,FALSE)</f>
        <v>99.490575968222402</v>
      </c>
      <c r="AF53" s="51">
        <f>VLOOKUP($A53,'ADR Raw Data'!$B$6:$BE$43,'ADR Raw Data'!P$1,FALSE)</f>
        <v>101.562432239657</v>
      </c>
      <c r="AG53" s="52">
        <f>VLOOKUP($A53,'ADR Raw Data'!$B$6:$BE$43,'ADR Raw Data'!R$1,FALSE)</f>
        <v>103.881362963876</v>
      </c>
      <c r="AI53" s="129">
        <f>(VLOOKUP($A53,'ADR Raw Data'!$B$6:$BE$43,'ADR Raw Data'!T$1,FALSE))/100</f>
        <v>9.7877508697193204E-3</v>
      </c>
      <c r="AJ53" s="119">
        <f>(VLOOKUP($A53,'ADR Raw Data'!$B$6:$BE$43,'ADR Raw Data'!U$1,FALSE))/100</f>
        <v>4.7506397269665795E-2</v>
      </c>
      <c r="AK53" s="119">
        <f>(VLOOKUP($A53,'ADR Raw Data'!$B$6:$BE$43,'ADR Raw Data'!V$1,FALSE))/100</f>
        <v>1.33224357343141E-2</v>
      </c>
      <c r="AL53" s="119">
        <f>(VLOOKUP($A53,'ADR Raw Data'!$B$6:$BE$43,'ADR Raw Data'!W$1,FALSE))/100</f>
        <v>4.3666139988918502E-2</v>
      </c>
      <c r="AM53" s="119">
        <f>(VLOOKUP($A53,'ADR Raw Data'!$B$6:$BE$43,'ADR Raw Data'!X$1,FALSE))/100</f>
        <v>6.4737173084195007E-2</v>
      </c>
      <c r="AN53" s="130">
        <f>(VLOOKUP($A53,'ADR Raw Data'!$B$6:$BE$43,'ADR Raw Data'!Y$1,FALSE))/100</f>
        <v>3.8400484313797195E-2</v>
      </c>
      <c r="AO53" s="119">
        <f>(VLOOKUP($A53,'ADR Raw Data'!$B$6:$BE$43,'ADR Raw Data'!AA$1,FALSE))/100</f>
        <v>6.7833602991727998E-2</v>
      </c>
      <c r="AP53" s="119">
        <f>(VLOOKUP($A53,'ADR Raw Data'!$B$6:$BE$43,'ADR Raw Data'!AB$1,FALSE))/100</f>
        <v>1.6357474326052401E-2</v>
      </c>
      <c r="AQ53" s="130">
        <f>(VLOOKUP($A53,'ADR Raw Data'!$B$6:$BE$43,'ADR Raw Data'!AC$1,FALSE))/100</f>
        <v>4.2826352378047099E-2</v>
      </c>
      <c r="AR53" s="131">
        <f>(VLOOKUP($A53,'ADR Raw Data'!$B$6:$BE$43,'ADR Raw Data'!AE$1,FALSE))/100</f>
        <v>3.9753836261894798E-2</v>
      </c>
      <c r="AS53" s="40"/>
      <c r="AT53" s="49">
        <f>VLOOKUP($A53,'RevPAR Raw Data'!$B$6:$BE$43,'RevPAR Raw Data'!G$1,FALSE)</f>
        <v>34.834623584277097</v>
      </c>
      <c r="AU53" s="50">
        <f>VLOOKUP($A53,'RevPAR Raw Data'!$B$6:$BE$43,'RevPAR Raw Data'!H$1,FALSE)</f>
        <v>60.0449011769931</v>
      </c>
      <c r="AV53" s="50">
        <f>VLOOKUP($A53,'RevPAR Raw Data'!$B$6:$BE$43,'RevPAR Raw Data'!I$1,FALSE)</f>
        <v>63.613408838551997</v>
      </c>
      <c r="AW53" s="50">
        <f>VLOOKUP($A53,'RevPAR Raw Data'!$B$6:$BE$43,'RevPAR Raw Data'!J$1,FALSE)</f>
        <v>64.865485232067499</v>
      </c>
      <c r="AX53" s="50">
        <f>VLOOKUP($A53,'RevPAR Raw Data'!$B$6:$BE$43,'RevPAR Raw Data'!K$1,FALSE)</f>
        <v>56.009087275149902</v>
      </c>
      <c r="AY53" s="51">
        <f>VLOOKUP($A53,'RevPAR Raw Data'!$B$6:$BE$43,'RevPAR Raw Data'!L$1,FALSE)</f>
        <v>55.873501221407899</v>
      </c>
      <c r="AZ53" s="50">
        <f>VLOOKUP($A53,'RevPAR Raw Data'!$B$6:$BE$43,'RevPAR Raw Data'!N$1,FALSE)</f>
        <v>50.365882744836703</v>
      </c>
      <c r="BA53" s="50">
        <f>VLOOKUP($A53,'RevPAR Raw Data'!$B$6:$BE$43,'RevPAR Raw Data'!O$1,FALSE)</f>
        <v>44.497894736842099</v>
      </c>
      <c r="BB53" s="51">
        <f>VLOOKUP($A53,'RevPAR Raw Data'!$B$6:$BE$43,'RevPAR Raw Data'!P$1,FALSE)</f>
        <v>47.431888740839398</v>
      </c>
      <c r="BC53" s="52">
        <f>VLOOKUP($A53,'RevPAR Raw Data'!$B$6:$BE$43,'RevPAR Raw Data'!R$1,FALSE)</f>
        <v>53.461611941245501</v>
      </c>
      <c r="BE53" s="129">
        <f>(VLOOKUP($A53,'RevPAR Raw Data'!$B$6:$BE$43,'RevPAR Raw Data'!T$1,FALSE))/100</f>
        <v>-3.7856462831146201E-2</v>
      </c>
      <c r="BF53" s="119">
        <f>(VLOOKUP($A53,'RevPAR Raw Data'!$B$6:$BE$43,'RevPAR Raw Data'!U$1,FALSE))/100</f>
        <v>8.9474453397783996E-2</v>
      </c>
      <c r="BG53" s="119">
        <f>(VLOOKUP($A53,'RevPAR Raw Data'!$B$6:$BE$43,'RevPAR Raw Data'!V$1,FALSE))/100</f>
        <v>5.0161975716507004E-2</v>
      </c>
      <c r="BH53" s="119">
        <f>(VLOOKUP($A53,'RevPAR Raw Data'!$B$6:$BE$43,'RevPAR Raw Data'!W$1,FALSE))/100</f>
        <v>0.11229517315678</v>
      </c>
      <c r="BI53" s="119">
        <f>(VLOOKUP($A53,'RevPAR Raw Data'!$B$6:$BE$43,'RevPAR Raw Data'!X$1,FALSE))/100</f>
        <v>0.10949439747474</v>
      </c>
      <c r="BJ53" s="130">
        <f>(VLOOKUP($A53,'RevPAR Raw Data'!$B$6:$BE$43,'RevPAR Raw Data'!Y$1,FALSE))/100</f>
        <v>7.1637622835235795E-2</v>
      </c>
      <c r="BK53" s="119">
        <f>(VLOOKUP($A53,'RevPAR Raw Data'!$B$6:$BE$43,'RevPAR Raw Data'!AA$1,FALSE))/100</f>
        <v>0.110520631186087</v>
      </c>
      <c r="BL53" s="119">
        <f>(VLOOKUP($A53,'RevPAR Raw Data'!$B$6:$BE$43,'RevPAR Raw Data'!AB$1,FALSE))/100</f>
        <v>-2.93320196976148E-2</v>
      </c>
      <c r="BM53" s="130">
        <f>(VLOOKUP($A53,'RevPAR Raw Data'!$B$6:$BE$43,'RevPAR Raw Data'!AC$1,FALSE))/100</f>
        <v>4.0219238165604E-2</v>
      </c>
      <c r="BN53" s="131">
        <f>(VLOOKUP($A53,'RevPAR Raw Data'!$B$6:$BE$43,'RevPAR Raw Data'!AE$1,FALSE))/100</f>
        <v>6.3495178066370894E-2</v>
      </c>
    </row>
    <row r="54" spans="1:66" x14ac:dyDescent="0.25">
      <c r="A54" s="62" t="s">
        <v>84</v>
      </c>
      <c r="B54" s="118">
        <f>(VLOOKUP($A54,'Occupancy Raw Data'!$B$8:$BE$45,'Occupancy Raw Data'!G$3,FALSE))/100</f>
        <v>0.32143663880731799</v>
      </c>
      <c r="C54" s="115">
        <f>(VLOOKUP($A54,'Occupancy Raw Data'!$B$8:$BE$45,'Occupancy Raw Data'!H$3,FALSE))/100</f>
        <v>0.43844590015812002</v>
      </c>
      <c r="D54" s="115">
        <f>(VLOOKUP($A54,'Occupancy Raw Data'!$B$8:$BE$45,'Occupancy Raw Data'!I$3,FALSE))/100</f>
        <v>0.48576914388976694</v>
      </c>
      <c r="E54" s="115">
        <f>(VLOOKUP($A54,'Occupancy Raw Data'!$B$8:$BE$45,'Occupancy Raw Data'!J$3,FALSE))/100</f>
        <v>0.51603794894962696</v>
      </c>
      <c r="F54" s="115">
        <f>(VLOOKUP($A54,'Occupancy Raw Data'!$B$8:$BE$45,'Occupancy Raw Data'!K$3,FALSE))/100</f>
        <v>0.46318048339733403</v>
      </c>
      <c r="G54" s="116">
        <f>(VLOOKUP($A54,'Occupancy Raw Data'!$B$8:$BE$45,'Occupancy Raw Data'!L$3,FALSE))/100</f>
        <v>0.44497402304043299</v>
      </c>
      <c r="H54" s="119">
        <f>(VLOOKUP($A54,'Occupancy Raw Data'!$B$8:$BE$45,'Occupancy Raw Data'!N$3,FALSE))/100</f>
        <v>0.53648068669527804</v>
      </c>
      <c r="I54" s="119">
        <f>(VLOOKUP($A54,'Occupancy Raw Data'!$B$8:$BE$45,'Occupancy Raw Data'!O$3,FALSE))/100</f>
        <v>0.45448384910774697</v>
      </c>
      <c r="J54" s="116">
        <f>(VLOOKUP($A54,'Occupancy Raw Data'!$B$8:$BE$45,'Occupancy Raw Data'!P$3,FALSE))/100</f>
        <v>0.49548226790151295</v>
      </c>
      <c r="K54" s="117">
        <f>(VLOOKUP($A54,'Occupancy Raw Data'!$B$8:$BE$45,'Occupancy Raw Data'!R$3,FALSE))/100</f>
        <v>0.45940495014359894</v>
      </c>
      <c r="M54" s="129">
        <f>(VLOOKUP($A54,'Occupancy Raw Data'!$B$8:$BE$45,'Occupancy Raw Data'!T$3,FALSE))/100</f>
        <v>7.7557145280419196E-2</v>
      </c>
      <c r="N54" s="119">
        <f>(VLOOKUP($A54,'Occupancy Raw Data'!$B$8:$BE$45,'Occupancy Raw Data'!U$3,FALSE))/100</f>
        <v>2.1497967914565898E-2</v>
      </c>
      <c r="O54" s="119">
        <f>(VLOOKUP($A54,'Occupancy Raw Data'!$B$8:$BE$45,'Occupancy Raw Data'!V$3,FALSE))/100</f>
        <v>5.5967882950922102E-2</v>
      </c>
      <c r="P54" s="119">
        <f>(VLOOKUP($A54,'Occupancy Raw Data'!$B$8:$BE$45,'Occupancy Raw Data'!W$3,FALSE))/100</f>
        <v>0.119011564151573</v>
      </c>
      <c r="Q54" s="119">
        <f>(VLOOKUP($A54,'Occupancy Raw Data'!$B$8:$BE$45,'Occupancy Raw Data'!X$3,FALSE))/100</f>
        <v>0.112288188305266</v>
      </c>
      <c r="R54" s="130">
        <f>(VLOOKUP($A54,'Occupancy Raw Data'!$B$8:$BE$45,'Occupancy Raw Data'!Y$3,FALSE))/100</f>
        <v>7.7356902508096903E-2</v>
      </c>
      <c r="S54" s="119">
        <f>(VLOOKUP($A54,'Occupancy Raw Data'!$B$8:$BE$45,'Occupancy Raw Data'!AA$3,FALSE))/100</f>
        <v>0.16620493932036201</v>
      </c>
      <c r="T54" s="119">
        <f>(VLOOKUP($A54,'Occupancy Raw Data'!$B$8:$BE$45,'Occupancy Raw Data'!AB$3,FALSE))/100</f>
        <v>6.7311805218461099E-2</v>
      </c>
      <c r="U54" s="130">
        <f>(VLOOKUP($A54,'Occupancy Raw Data'!$B$8:$BE$45,'Occupancy Raw Data'!AC$3,FALSE))/100</f>
        <v>0.118667457317914</v>
      </c>
      <c r="V54" s="131">
        <f>(VLOOKUP($A54,'Occupancy Raw Data'!$B$8:$BE$45,'Occupancy Raw Data'!AE$3,FALSE))/100</f>
        <v>8.975783737098951E-2</v>
      </c>
      <c r="X54" s="49">
        <f>VLOOKUP($A54,'ADR Raw Data'!$B$6:$BE$43,'ADR Raw Data'!G$1,FALSE)</f>
        <v>89.213675333801802</v>
      </c>
      <c r="Y54" s="50">
        <f>VLOOKUP($A54,'ADR Raw Data'!$B$6:$BE$43,'ADR Raw Data'!H$1,FALSE)</f>
        <v>94.374374034002997</v>
      </c>
      <c r="Z54" s="50">
        <f>VLOOKUP($A54,'ADR Raw Data'!$B$6:$BE$43,'ADR Raw Data'!I$1,FALSE)</f>
        <v>97.363269007207606</v>
      </c>
      <c r="AA54" s="50">
        <f>VLOOKUP($A54,'ADR Raw Data'!$B$6:$BE$43,'ADR Raw Data'!J$1,FALSE)</f>
        <v>99.556721383234802</v>
      </c>
      <c r="AB54" s="50">
        <f>VLOOKUP($A54,'ADR Raw Data'!$B$6:$BE$43,'ADR Raw Data'!K$1,FALSE)</f>
        <v>101.828102901731</v>
      </c>
      <c r="AC54" s="51">
        <f>VLOOKUP($A54,'ADR Raw Data'!$B$6:$BE$43,'ADR Raw Data'!L$1,FALSE)</f>
        <v>97.035106858216096</v>
      </c>
      <c r="AD54" s="50">
        <f>VLOOKUP($A54,'ADR Raw Data'!$B$6:$BE$43,'ADR Raw Data'!N$1,FALSE)</f>
        <v>122.69432421052601</v>
      </c>
      <c r="AE54" s="50">
        <f>VLOOKUP($A54,'ADR Raw Data'!$B$6:$BE$43,'ADR Raw Data'!O$1,FALSE)</f>
        <v>115.642224155069</v>
      </c>
      <c r="AF54" s="51">
        <f>VLOOKUP($A54,'ADR Raw Data'!$B$6:$BE$43,'ADR Raw Data'!P$1,FALSE)</f>
        <v>119.460035331661</v>
      </c>
      <c r="AG54" s="52">
        <f>VLOOKUP($A54,'ADR Raw Data'!$B$6:$BE$43,'ADR Raw Data'!R$1,FALSE)</f>
        <v>103.945384048045</v>
      </c>
      <c r="AI54" s="129">
        <f>(VLOOKUP($A54,'ADR Raw Data'!$B$6:$BE$43,'ADR Raw Data'!T$1,FALSE))/100</f>
        <v>-6.92262448084299E-3</v>
      </c>
      <c r="AJ54" s="119">
        <f>(VLOOKUP($A54,'ADR Raw Data'!$B$6:$BE$43,'ADR Raw Data'!U$1,FALSE))/100</f>
        <v>-9.4440216032282004E-3</v>
      </c>
      <c r="AK54" s="119">
        <f>(VLOOKUP($A54,'ADR Raw Data'!$B$6:$BE$43,'ADR Raw Data'!V$1,FALSE))/100</f>
        <v>2.1278183551207901E-2</v>
      </c>
      <c r="AL54" s="119">
        <f>(VLOOKUP($A54,'ADR Raw Data'!$B$6:$BE$43,'ADR Raw Data'!W$1,FALSE))/100</f>
        <v>6.2047111706951902E-2</v>
      </c>
      <c r="AM54" s="119">
        <f>(VLOOKUP($A54,'ADR Raw Data'!$B$6:$BE$43,'ADR Raw Data'!X$1,FALSE))/100</f>
        <v>7.2722928346179896E-2</v>
      </c>
      <c r="AN54" s="130">
        <f>(VLOOKUP($A54,'ADR Raw Data'!$B$6:$BE$43,'ADR Raw Data'!Y$1,FALSE))/100</f>
        <v>3.1310506359645898E-2</v>
      </c>
      <c r="AO54" s="119">
        <f>(VLOOKUP($A54,'ADR Raw Data'!$B$6:$BE$43,'ADR Raw Data'!AA$1,FALSE))/100</f>
        <v>9.7568575675618607E-2</v>
      </c>
      <c r="AP54" s="119">
        <f>(VLOOKUP($A54,'ADR Raw Data'!$B$6:$BE$43,'ADR Raw Data'!AB$1,FALSE))/100</f>
        <v>3.44806356060086E-2</v>
      </c>
      <c r="AQ54" s="130">
        <f>(VLOOKUP($A54,'ADR Raw Data'!$B$6:$BE$43,'ADR Raw Data'!AC$1,FALSE))/100</f>
        <v>6.8634580772206896E-2</v>
      </c>
      <c r="AR54" s="131">
        <f>(VLOOKUP($A54,'ADR Raw Data'!$B$6:$BE$43,'ADR Raw Data'!AE$1,FALSE))/100</f>
        <v>4.5707364758331398E-2</v>
      </c>
      <c r="AS54" s="40"/>
      <c r="AT54" s="49">
        <f>VLOOKUP($A54,'RevPAR Raw Data'!$B$6:$BE$43,'RevPAR Raw Data'!G$1,FALSE)</f>
        <v>28.676543934944601</v>
      </c>
      <c r="AU54" s="50">
        <f>VLOOKUP($A54,'RevPAR Raw Data'!$B$6:$BE$43,'RevPAR Raw Data'!H$1,FALSE)</f>
        <v>41.378057375197599</v>
      </c>
      <c r="AV54" s="50">
        <f>VLOOKUP($A54,'RevPAR Raw Data'!$B$6:$BE$43,'RevPAR Raw Data'!I$1,FALSE)</f>
        <v>47.296071831940303</v>
      </c>
      <c r="AW54" s="50">
        <f>VLOOKUP($A54,'RevPAR Raw Data'!$B$6:$BE$43,'RevPAR Raw Data'!J$1,FALSE)</f>
        <v>51.375046306754001</v>
      </c>
      <c r="AX54" s="50">
        <f>VLOOKUP($A54,'RevPAR Raw Data'!$B$6:$BE$43,'RevPAR Raw Data'!K$1,FALSE)</f>
        <v>47.164789925457399</v>
      </c>
      <c r="AY54" s="51">
        <f>VLOOKUP($A54,'RevPAR Raw Data'!$B$6:$BE$43,'RevPAR Raw Data'!L$1,FALSE)</f>
        <v>43.178101874858797</v>
      </c>
      <c r="AZ54" s="50">
        <f>VLOOKUP($A54,'RevPAR Raw Data'!$B$6:$BE$43,'RevPAR Raw Data'!N$1,FALSE)</f>
        <v>65.823135306076296</v>
      </c>
      <c r="BA54" s="50">
        <f>VLOOKUP($A54,'RevPAR Raw Data'!$B$6:$BE$43,'RevPAR Raw Data'!O$1,FALSE)</f>
        <v>52.557523153376998</v>
      </c>
      <c r="BB54" s="51">
        <f>VLOOKUP($A54,'RevPAR Raw Data'!$B$6:$BE$43,'RevPAR Raw Data'!P$1,FALSE)</f>
        <v>59.190329229726601</v>
      </c>
      <c r="BC54" s="52">
        <f>VLOOKUP($A54,'RevPAR Raw Data'!$B$6:$BE$43,'RevPAR Raw Data'!R$1,FALSE)</f>
        <v>47.753023976249601</v>
      </c>
      <c r="BE54" s="129">
        <f>(VLOOKUP($A54,'RevPAR Raw Data'!$B$6:$BE$43,'RevPAR Raw Data'!T$1,FALSE))/100</f>
        <v>7.0097621806993707E-2</v>
      </c>
      <c r="BF54" s="119">
        <f>(VLOOKUP($A54,'RevPAR Raw Data'!$B$6:$BE$43,'RevPAR Raw Data'!U$1,FALSE))/100</f>
        <v>1.1850919037927099E-2</v>
      </c>
      <c r="BG54" s="119">
        <f>(VLOOKUP($A54,'RevPAR Raw Data'!$B$6:$BE$43,'RevPAR Raw Data'!V$1,FALSE))/100</f>
        <v>7.8436961388532303E-2</v>
      </c>
      <c r="BH54" s="119">
        <f>(VLOOKUP($A54,'RevPAR Raw Data'!$B$6:$BE$43,'RevPAR Raw Data'!W$1,FALSE))/100</f>
        <v>0.18844299967385703</v>
      </c>
      <c r="BI54" s="119">
        <f>(VLOOKUP($A54,'RevPAR Raw Data'!$B$6:$BE$43,'RevPAR Raw Data'!X$1,FALSE))/100</f>
        <v>0.193177042523692</v>
      </c>
      <c r="BJ54" s="130">
        <f>(VLOOKUP($A54,'RevPAR Raw Data'!$B$6:$BE$43,'RevPAR Raw Data'!Y$1,FALSE))/100</f>
        <v>0.11108949265568499</v>
      </c>
      <c r="BK54" s="119">
        <f>(VLOOKUP($A54,'RevPAR Raw Data'!$B$6:$BE$43,'RevPAR Raw Data'!AA$1,FALSE))/100</f>
        <v>0.27998989419572101</v>
      </c>
      <c r="BL54" s="119">
        <f>(VLOOKUP($A54,'RevPAR Raw Data'!$B$6:$BE$43,'RevPAR Raw Data'!AB$1,FALSE))/100</f>
        <v>0.10411339465218999</v>
      </c>
      <c r="BM54" s="130">
        <f>(VLOOKUP($A54,'RevPAR Raw Data'!$B$6:$BE$43,'RevPAR Raw Data'!AC$1,FALSE))/100</f>
        <v>0.19544672927444001</v>
      </c>
      <c r="BN54" s="131">
        <f>(VLOOKUP($A54,'RevPAR Raw Data'!$B$6:$BE$43,'RevPAR Raw Data'!AE$1,FALSE))/100</f>
        <v>0.13956779634195501</v>
      </c>
    </row>
    <row r="55" spans="1:66" x14ac:dyDescent="0.25">
      <c r="A55" s="59" t="s">
        <v>85</v>
      </c>
      <c r="B55" s="118">
        <f>(VLOOKUP($A55,'Occupancy Raw Data'!$B$8:$BE$45,'Occupancy Raw Data'!G$3,FALSE))/100</f>
        <v>0.27508532423208099</v>
      </c>
      <c r="C55" s="115">
        <f>(VLOOKUP($A55,'Occupancy Raw Data'!$B$8:$BE$45,'Occupancy Raw Data'!H$3,FALSE))/100</f>
        <v>0.42866894197952199</v>
      </c>
      <c r="D55" s="115">
        <f>(VLOOKUP($A55,'Occupancy Raw Data'!$B$8:$BE$45,'Occupancy Raw Data'!I$3,FALSE))/100</f>
        <v>0.440273037542662</v>
      </c>
      <c r="E55" s="115">
        <f>(VLOOKUP($A55,'Occupancy Raw Data'!$B$8:$BE$45,'Occupancy Raw Data'!J$3,FALSE))/100</f>
        <v>0.43071672354948803</v>
      </c>
      <c r="F55" s="115">
        <f>(VLOOKUP($A55,'Occupancy Raw Data'!$B$8:$BE$45,'Occupancy Raw Data'!K$3,FALSE))/100</f>
        <v>0.36245733788395901</v>
      </c>
      <c r="G55" s="116">
        <f>(VLOOKUP($A55,'Occupancy Raw Data'!$B$8:$BE$45,'Occupancy Raw Data'!L$3,FALSE))/100</f>
        <v>0.38744027303754203</v>
      </c>
      <c r="H55" s="119">
        <f>(VLOOKUP($A55,'Occupancy Raw Data'!$B$8:$BE$45,'Occupancy Raw Data'!N$3,FALSE))/100</f>
        <v>0.35290102389078398</v>
      </c>
      <c r="I55" s="119">
        <f>(VLOOKUP($A55,'Occupancy Raw Data'!$B$8:$BE$45,'Occupancy Raw Data'!O$3,FALSE))/100</f>
        <v>0.364505119453924</v>
      </c>
      <c r="J55" s="116">
        <f>(VLOOKUP($A55,'Occupancy Raw Data'!$B$8:$BE$45,'Occupancy Raw Data'!P$3,FALSE))/100</f>
        <v>0.35870307167235405</v>
      </c>
      <c r="K55" s="117">
        <f>(VLOOKUP($A55,'Occupancy Raw Data'!$B$8:$BE$45,'Occupancy Raw Data'!R$3,FALSE))/100</f>
        <v>0.37922964407606002</v>
      </c>
      <c r="M55" s="129">
        <f>(VLOOKUP($A55,'Occupancy Raw Data'!$B$8:$BE$45,'Occupancy Raw Data'!T$3,FALSE))/100</f>
        <v>-0.17714651921844399</v>
      </c>
      <c r="N55" s="119">
        <f>(VLOOKUP($A55,'Occupancy Raw Data'!$B$8:$BE$45,'Occupancy Raw Data'!U$3,FALSE))/100</f>
        <v>-0.15862972706025</v>
      </c>
      <c r="O55" s="119">
        <f>(VLOOKUP($A55,'Occupancy Raw Data'!$B$8:$BE$45,'Occupancy Raw Data'!V$3,FALSE))/100</f>
        <v>-0.16688665547866399</v>
      </c>
      <c r="P55" s="119">
        <f>(VLOOKUP($A55,'Occupancy Raw Data'!$B$8:$BE$45,'Occupancy Raw Data'!W$3,FALSE))/100</f>
        <v>-0.16772650033455702</v>
      </c>
      <c r="Q55" s="119">
        <f>(VLOOKUP($A55,'Occupancy Raw Data'!$B$8:$BE$45,'Occupancy Raw Data'!X$3,FALSE))/100</f>
        <v>-0.19257471073004201</v>
      </c>
      <c r="R55" s="130">
        <f>(VLOOKUP($A55,'Occupancy Raw Data'!$B$8:$BE$45,'Occupancy Raw Data'!Y$3,FALSE))/100</f>
        <v>-0.17167107668315601</v>
      </c>
      <c r="S55" s="119">
        <f>(VLOOKUP($A55,'Occupancy Raw Data'!$B$8:$BE$45,'Occupancy Raw Data'!AA$3,FALSE))/100</f>
        <v>-0.13044172170795701</v>
      </c>
      <c r="T55" s="119">
        <f>(VLOOKUP($A55,'Occupancy Raw Data'!$B$8:$BE$45,'Occupancy Raw Data'!AB$3,FALSE))/100</f>
        <v>-1.30987872492546E-2</v>
      </c>
      <c r="U55" s="130">
        <f>(VLOOKUP($A55,'Occupancy Raw Data'!$B$8:$BE$45,'Occupancy Raw Data'!AC$3,FALSE))/100</f>
        <v>-7.45325646118149E-2</v>
      </c>
      <c r="V55" s="131">
        <f>(VLOOKUP($A55,'Occupancy Raw Data'!$B$8:$BE$45,'Occupancy Raw Data'!AE$3,FALSE))/100</f>
        <v>-0.14748891545020601</v>
      </c>
      <c r="X55" s="49">
        <f>VLOOKUP($A55,'ADR Raw Data'!$B$6:$BE$43,'ADR Raw Data'!G$1,FALSE)</f>
        <v>76.075037220843598</v>
      </c>
      <c r="Y55" s="50">
        <f>VLOOKUP($A55,'ADR Raw Data'!$B$6:$BE$43,'ADR Raw Data'!H$1,FALSE)</f>
        <v>85.052834394904394</v>
      </c>
      <c r="Z55" s="50">
        <f>VLOOKUP($A55,'ADR Raw Data'!$B$6:$BE$43,'ADR Raw Data'!I$1,FALSE)</f>
        <v>86.426294573643403</v>
      </c>
      <c r="AA55" s="50">
        <f>VLOOKUP($A55,'ADR Raw Data'!$B$6:$BE$43,'ADR Raw Data'!J$1,FALSE)</f>
        <v>86.703819334389806</v>
      </c>
      <c r="AB55" s="50">
        <f>VLOOKUP($A55,'ADR Raw Data'!$B$6:$BE$43,'ADR Raw Data'!K$1,FALSE)</f>
        <v>81.946346516007495</v>
      </c>
      <c r="AC55" s="51">
        <f>VLOOKUP($A55,'ADR Raw Data'!$B$6:$BE$43,'ADR Raw Data'!L$1,FALSE)</f>
        <v>83.875968992248005</v>
      </c>
      <c r="AD55" s="50">
        <f>VLOOKUP($A55,'ADR Raw Data'!$B$6:$BE$43,'ADR Raw Data'!N$1,FALSE)</f>
        <v>84.182456479690501</v>
      </c>
      <c r="AE55" s="50">
        <f>VLOOKUP($A55,'ADR Raw Data'!$B$6:$BE$43,'ADR Raw Data'!O$1,FALSE)</f>
        <v>84.038089887640396</v>
      </c>
      <c r="AF55" s="51">
        <f>VLOOKUP($A55,'ADR Raw Data'!$B$6:$BE$43,'ADR Raw Data'!P$1,FALSE)</f>
        <v>84.109105613701203</v>
      </c>
      <c r="AG55" s="52">
        <f>VLOOKUP($A55,'ADR Raw Data'!$B$6:$BE$43,'ADR Raw Data'!R$1,FALSE)</f>
        <v>83.9389740293134</v>
      </c>
      <c r="AI55" s="129">
        <f>(VLOOKUP($A55,'ADR Raw Data'!$B$6:$BE$43,'ADR Raw Data'!T$1,FALSE))/100</f>
        <v>-4.1000576705207396E-2</v>
      </c>
      <c r="AJ55" s="119">
        <f>(VLOOKUP($A55,'ADR Raw Data'!$B$6:$BE$43,'ADR Raw Data'!U$1,FALSE))/100</f>
        <v>-4.49648095565277E-2</v>
      </c>
      <c r="AK55" s="119">
        <f>(VLOOKUP($A55,'ADR Raw Data'!$B$6:$BE$43,'ADR Raw Data'!V$1,FALSE))/100</f>
        <v>-2.8796102941755598E-2</v>
      </c>
      <c r="AL55" s="119">
        <f>(VLOOKUP($A55,'ADR Raw Data'!$B$6:$BE$43,'ADR Raw Data'!W$1,FALSE))/100</f>
        <v>-2.1231597115482601E-2</v>
      </c>
      <c r="AM55" s="119">
        <f>(VLOOKUP($A55,'ADR Raw Data'!$B$6:$BE$43,'ADR Raw Data'!X$1,FALSE))/100</f>
        <v>-5.49285480243056E-2</v>
      </c>
      <c r="AN55" s="130">
        <f>(VLOOKUP($A55,'ADR Raw Data'!$B$6:$BE$43,'ADR Raw Data'!Y$1,FALSE))/100</f>
        <v>-3.6967348597366098E-2</v>
      </c>
      <c r="AO55" s="119">
        <f>(VLOOKUP($A55,'ADR Raw Data'!$B$6:$BE$43,'ADR Raw Data'!AA$1,FALSE))/100</f>
        <v>-1.9205703478608102E-2</v>
      </c>
      <c r="AP55" s="119">
        <f>(VLOOKUP($A55,'ADR Raw Data'!$B$6:$BE$43,'ADR Raw Data'!AB$1,FALSE))/100</f>
        <v>6.6965136736614802E-3</v>
      </c>
      <c r="AQ55" s="130">
        <f>(VLOOKUP($A55,'ADR Raw Data'!$B$6:$BE$43,'ADR Raw Data'!AC$1,FALSE))/100</f>
        <v>-7.0976308905230899E-3</v>
      </c>
      <c r="AR55" s="131">
        <f>(VLOOKUP($A55,'ADR Raw Data'!$B$6:$BE$43,'ADR Raw Data'!AE$1,FALSE))/100</f>
        <v>-2.9628011050303701E-2</v>
      </c>
      <c r="AS55" s="40"/>
      <c r="AT55" s="49">
        <f>VLOOKUP($A55,'RevPAR Raw Data'!$B$6:$BE$43,'RevPAR Raw Data'!G$1,FALSE)</f>
        <v>20.927126279863401</v>
      </c>
      <c r="AU55" s="50">
        <f>VLOOKUP($A55,'RevPAR Raw Data'!$B$6:$BE$43,'RevPAR Raw Data'!H$1,FALSE)</f>
        <v>36.4595085324232</v>
      </c>
      <c r="AV55" s="50">
        <f>VLOOKUP($A55,'RevPAR Raw Data'!$B$6:$BE$43,'RevPAR Raw Data'!I$1,FALSE)</f>
        <v>38.051167235494802</v>
      </c>
      <c r="AW55" s="50">
        <f>VLOOKUP($A55,'RevPAR Raw Data'!$B$6:$BE$43,'RevPAR Raw Data'!J$1,FALSE)</f>
        <v>37.344784982935103</v>
      </c>
      <c r="AX55" s="50">
        <f>VLOOKUP($A55,'RevPAR Raw Data'!$B$6:$BE$43,'RevPAR Raw Data'!K$1,FALSE)</f>
        <v>29.702054607508501</v>
      </c>
      <c r="AY55" s="51">
        <f>VLOOKUP($A55,'RevPAR Raw Data'!$B$6:$BE$43,'RevPAR Raw Data'!L$1,FALSE)</f>
        <v>32.496928327645001</v>
      </c>
      <c r="AZ55" s="50">
        <f>VLOOKUP($A55,'RevPAR Raw Data'!$B$6:$BE$43,'RevPAR Raw Data'!N$1,FALSE)</f>
        <v>29.7080750853242</v>
      </c>
      <c r="BA55" s="50">
        <f>VLOOKUP($A55,'RevPAR Raw Data'!$B$6:$BE$43,'RevPAR Raw Data'!O$1,FALSE)</f>
        <v>30.632313993174002</v>
      </c>
      <c r="BB55" s="51">
        <f>VLOOKUP($A55,'RevPAR Raw Data'!$B$6:$BE$43,'RevPAR Raw Data'!P$1,FALSE)</f>
        <v>30.170194539249099</v>
      </c>
      <c r="BC55" s="52">
        <f>VLOOKUP($A55,'RevPAR Raw Data'!$B$6:$BE$43,'RevPAR Raw Data'!R$1,FALSE)</f>
        <v>31.832147245246201</v>
      </c>
      <c r="BE55" s="129">
        <f>(VLOOKUP($A55,'RevPAR Raw Data'!$B$6:$BE$43,'RevPAR Raw Data'!T$1,FALSE))/100</f>
        <v>-0.21088398647437601</v>
      </c>
      <c r="BF55" s="119">
        <f>(VLOOKUP($A55,'RevPAR Raw Data'!$B$6:$BE$43,'RevPAR Raw Data'!U$1,FALSE))/100</f>
        <v>-0.19646178114950899</v>
      </c>
      <c r="BG55" s="119">
        <f>(VLOOKUP($A55,'RevPAR Raw Data'!$B$6:$BE$43,'RevPAR Raw Data'!V$1,FALSE))/100</f>
        <v>-0.19087707310965002</v>
      </c>
      <c r="BH55" s="119">
        <f>(VLOOKUP($A55,'RevPAR Raw Data'!$B$6:$BE$43,'RevPAR Raw Data'!W$1,FALSE))/100</f>
        <v>-0.185396995969347</v>
      </c>
      <c r="BI55" s="119">
        <f>(VLOOKUP($A55,'RevPAR Raw Data'!$B$6:$BE$43,'RevPAR Raw Data'!X$1,FALSE))/100</f>
        <v>-0.23692540950774599</v>
      </c>
      <c r="BJ55" s="130">
        <f>(VLOOKUP($A55,'RevPAR Raw Data'!$B$6:$BE$43,'RevPAR Raw Data'!Y$1,FALSE))/100</f>
        <v>-0.20229220074469101</v>
      </c>
      <c r="BK55" s="119">
        <f>(VLOOKUP($A55,'RevPAR Raw Data'!$B$6:$BE$43,'RevPAR Raw Data'!AA$1,FALSE))/100</f>
        <v>-0.14714220015820301</v>
      </c>
      <c r="BL55" s="119">
        <f>(VLOOKUP($A55,'RevPAR Raw Data'!$B$6:$BE$43,'RevPAR Raw Data'!AB$1,FALSE))/100</f>
        <v>-6.4899897835162005E-3</v>
      </c>
      <c r="BM55" s="130">
        <f>(VLOOKUP($A55,'RevPAR Raw Data'!$B$6:$BE$43,'RevPAR Raw Data'!AC$1,FALSE))/100</f>
        <v>-8.1101190869399195E-2</v>
      </c>
      <c r="BN55" s="131">
        <f>(VLOOKUP($A55,'RevPAR Raw Data'!$B$6:$BE$43,'RevPAR Raw Data'!AE$1,FALSE))/100</f>
        <v>-0.17274712328375399</v>
      </c>
    </row>
    <row r="56" spans="1:66" ht="15" thickBot="1" x14ac:dyDescent="0.3">
      <c r="A56" s="59" t="s">
        <v>86</v>
      </c>
      <c r="B56" s="124">
        <f>(VLOOKUP($A56,'Occupancy Raw Data'!$B$8:$BE$45,'Occupancy Raw Data'!G$3,FALSE))/100</f>
        <v>0.31404958677685901</v>
      </c>
      <c r="C56" s="125">
        <f>(VLOOKUP($A56,'Occupancy Raw Data'!$B$8:$BE$45,'Occupancy Raw Data'!H$3,FALSE))/100</f>
        <v>0.43368107302533504</v>
      </c>
      <c r="D56" s="125">
        <f>(VLOOKUP($A56,'Occupancy Raw Data'!$B$8:$BE$45,'Occupancy Raw Data'!I$3,FALSE))/100</f>
        <v>0.49844194553583498</v>
      </c>
      <c r="E56" s="125">
        <f>(VLOOKUP($A56,'Occupancy Raw Data'!$B$8:$BE$45,'Occupancy Raw Data'!J$3,FALSE))/100</f>
        <v>0.50643544235198401</v>
      </c>
      <c r="F56" s="125">
        <f>(VLOOKUP($A56,'Occupancy Raw Data'!$B$8:$BE$45,'Occupancy Raw Data'!K$3,FALSE))/100</f>
        <v>0.40834575260804695</v>
      </c>
      <c r="G56" s="126">
        <f>(VLOOKUP($A56,'Occupancy Raw Data'!$B$8:$BE$45,'Occupancy Raw Data'!L$3,FALSE))/100</f>
        <v>0.43219076005961199</v>
      </c>
      <c r="H56" s="127">
        <f>(VLOOKUP($A56,'Occupancy Raw Data'!$B$8:$BE$45,'Occupancy Raw Data'!N$3,FALSE))/100</f>
        <v>0.44777130470125898</v>
      </c>
      <c r="I56" s="127">
        <f>(VLOOKUP($A56,'Occupancy Raw Data'!$B$8:$BE$45,'Occupancy Raw Data'!O$3,FALSE))/100</f>
        <v>0.43503590299417394</v>
      </c>
      <c r="J56" s="126">
        <f>(VLOOKUP($A56,'Occupancy Raw Data'!$B$8:$BE$45,'Occupancy Raw Data'!P$3,FALSE))/100</f>
        <v>0.44140360384771699</v>
      </c>
      <c r="K56" s="128">
        <f>(VLOOKUP($A56,'Occupancy Raw Data'!$B$8:$BE$45,'Occupancy Raw Data'!R$3,FALSE))/100</f>
        <v>0.43482300114192801</v>
      </c>
      <c r="M56" s="140">
        <f>(VLOOKUP($A56,'Occupancy Raw Data'!$B$8:$BE$45,'Occupancy Raw Data'!T$3,FALSE))/100</f>
        <v>-4.3456199737260899E-2</v>
      </c>
      <c r="N56" s="127">
        <f>(VLOOKUP($A56,'Occupancy Raw Data'!$B$8:$BE$45,'Occupancy Raw Data'!U$3,FALSE))/100</f>
        <v>-7.3952826673790092E-2</v>
      </c>
      <c r="O56" s="127">
        <f>(VLOOKUP($A56,'Occupancy Raw Data'!$B$8:$BE$45,'Occupancy Raw Data'!V$3,FALSE))/100</f>
        <v>-2.4002429976735601E-2</v>
      </c>
      <c r="P56" s="127">
        <f>(VLOOKUP($A56,'Occupancy Raw Data'!$B$8:$BE$45,'Occupancy Raw Data'!W$3,FALSE))/100</f>
        <v>-2.3659326868398601E-2</v>
      </c>
      <c r="Q56" s="127">
        <f>(VLOOKUP($A56,'Occupancy Raw Data'!$B$8:$BE$45,'Occupancy Raw Data'!X$3,FALSE))/100</f>
        <v>-0.149612338660123</v>
      </c>
      <c r="R56" s="141">
        <f>(VLOOKUP($A56,'Occupancy Raw Data'!$B$8:$BE$45,'Occupancy Raw Data'!Y$3,FALSE))/100</f>
        <v>-6.2991596290776594E-2</v>
      </c>
      <c r="S56" s="127">
        <f>(VLOOKUP($A56,'Occupancy Raw Data'!$B$8:$BE$45,'Occupancy Raw Data'!AA$3,FALSE))/100</f>
        <v>-0.10556879207081399</v>
      </c>
      <c r="T56" s="127">
        <f>(VLOOKUP($A56,'Occupancy Raw Data'!$B$8:$BE$45,'Occupancy Raw Data'!AB$3,FALSE))/100</f>
        <v>-0.13172635839437699</v>
      </c>
      <c r="U56" s="141">
        <f>(VLOOKUP($A56,'Occupancy Raw Data'!$B$8:$BE$45,'Occupancy Raw Data'!AC$3,FALSE))/100</f>
        <v>-0.11865298341309</v>
      </c>
      <c r="V56" s="142">
        <f>(VLOOKUP($A56,'Occupancy Raw Data'!$B$8:$BE$45,'Occupancy Raw Data'!AE$3,FALSE))/100</f>
        <v>-7.9846363333323692E-2</v>
      </c>
      <c r="X56" s="63">
        <f>VLOOKUP($A56,'ADR Raw Data'!$B$6:$BE$43,'ADR Raw Data'!G$1,FALSE)</f>
        <v>91.687169974115605</v>
      </c>
      <c r="Y56" s="64">
        <f>VLOOKUP($A56,'ADR Raw Data'!$B$6:$BE$43,'ADR Raw Data'!H$1,FALSE)</f>
        <v>99.633127147766302</v>
      </c>
      <c r="Z56" s="64">
        <f>VLOOKUP($A56,'ADR Raw Data'!$B$6:$BE$43,'ADR Raw Data'!I$1,FALSE)</f>
        <v>108.85631965207899</v>
      </c>
      <c r="AA56" s="64">
        <f>VLOOKUP($A56,'ADR Raw Data'!$B$6:$BE$43,'ADR Raw Data'!J$1,FALSE)</f>
        <v>107.812907972177</v>
      </c>
      <c r="AB56" s="64">
        <f>VLOOKUP($A56,'ADR Raw Data'!$B$6:$BE$43,'ADR Raw Data'!K$1,FALSE)</f>
        <v>99.922909754478994</v>
      </c>
      <c r="AC56" s="65">
        <f>VLOOKUP($A56,'ADR Raw Data'!$B$6:$BE$43,'ADR Raw Data'!L$1,FALSE)</f>
        <v>102.57750470219401</v>
      </c>
      <c r="AD56" s="64">
        <f>VLOOKUP($A56,'ADR Raw Data'!$B$6:$BE$43,'ADR Raw Data'!N$1,FALSE)</f>
        <v>121.94167322238999</v>
      </c>
      <c r="AE56" s="64">
        <f>VLOOKUP($A56,'ADR Raw Data'!$B$6:$BE$43,'ADR Raw Data'!O$1,FALSE)</f>
        <v>126.57334475241301</v>
      </c>
      <c r="AF56" s="65">
        <f>VLOOKUP($A56,'ADR Raw Data'!$B$6:$BE$43,'ADR Raw Data'!P$1,FALSE)</f>
        <v>124.22410067526</v>
      </c>
      <c r="AG56" s="66">
        <f>VLOOKUP($A56,'ADR Raw Data'!$B$6:$BE$43,'ADR Raw Data'!R$1,FALSE)</f>
        <v>108.855846167542</v>
      </c>
      <c r="AI56" s="140">
        <f>(VLOOKUP($A56,'ADR Raw Data'!$B$6:$BE$43,'ADR Raw Data'!T$1,FALSE))/100</f>
        <v>-1.5369134367487901E-2</v>
      </c>
      <c r="AJ56" s="127">
        <f>(VLOOKUP($A56,'ADR Raw Data'!$B$6:$BE$43,'ADR Raw Data'!U$1,FALSE))/100</f>
        <v>1.9539255145016098E-2</v>
      </c>
      <c r="AK56" s="127">
        <f>(VLOOKUP($A56,'ADR Raw Data'!$B$6:$BE$43,'ADR Raw Data'!V$1,FALSE))/100</f>
        <v>4.7378839143198001E-2</v>
      </c>
      <c r="AL56" s="127">
        <f>(VLOOKUP($A56,'ADR Raw Data'!$B$6:$BE$43,'ADR Raw Data'!W$1,FALSE))/100</f>
        <v>4.1536495531407598E-2</v>
      </c>
      <c r="AM56" s="127">
        <f>(VLOOKUP($A56,'ADR Raw Data'!$B$6:$BE$43,'ADR Raw Data'!X$1,FALSE))/100</f>
        <v>2.6791451184070798E-2</v>
      </c>
      <c r="AN56" s="141">
        <f>(VLOOKUP($A56,'ADR Raw Data'!$B$6:$BE$43,'ADR Raw Data'!Y$1,FALSE))/100</f>
        <v>2.9273393486932999E-2</v>
      </c>
      <c r="AO56" s="127">
        <f>(VLOOKUP($A56,'ADR Raw Data'!$B$6:$BE$43,'ADR Raw Data'!AA$1,FALSE))/100</f>
        <v>6.4983493459755598E-2</v>
      </c>
      <c r="AP56" s="127">
        <f>(VLOOKUP($A56,'ADR Raw Data'!$B$6:$BE$43,'ADR Raw Data'!AB$1,FALSE))/100</f>
        <v>7.9366753751671001E-2</v>
      </c>
      <c r="AQ56" s="141">
        <f>(VLOOKUP($A56,'ADR Raw Data'!$B$6:$BE$43,'ADR Raw Data'!AC$1,FALSE))/100</f>
        <v>7.1967348954100896E-2</v>
      </c>
      <c r="AR56" s="142">
        <f>(VLOOKUP($A56,'ADR Raw Data'!$B$6:$BE$43,'ADR Raw Data'!AE$1,FALSE))/100</f>
        <v>4.0956364364515906E-2</v>
      </c>
      <c r="AS56" s="40"/>
      <c r="AT56" s="63">
        <f>VLOOKUP($A56,'RevPAR Raw Data'!$B$6:$BE$43,'RevPAR Raw Data'!G$1,FALSE)</f>
        <v>28.794317843110601</v>
      </c>
      <c r="AU56" s="64">
        <f>VLOOKUP($A56,'RevPAR Raw Data'!$B$6:$BE$43,'RevPAR Raw Data'!H$1,FALSE)</f>
        <v>43.2090014903129</v>
      </c>
      <c r="AV56" s="64">
        <f>VLOOKUP($A56,'RevPAR Raw Data'!$B$6:$BE$43,'RevPAR Raw Data'!I$1,FALSE)</f>
        <v>54.258555751253198</v>
      </c>
      <c r="AW56" s="64">
        <f>VLOOKUP($A56,'RevPAR Raw Data'!$B$6:$BE$43,'RevPAR Raw Data'!J$1,FALSE)</f>
        <v>54.600277740143603</v>
      </c>
      <c r="AX56" s="64">
        <f>VLOOKUP($A56,'RevPAR Raw Data'!$B$6:$BE$43,'RevPAR Raw Data'!K$1,FALSE)</f>
        <v>40.8030957864787</v>
      </c>
      <c r="AY56" s="65">
        <f>VLOOKUP($A56,'RevPAR Raw Data'!$B$6:$BE$43,'RevPAR Raw Data'!L$1,FALSE)</f>
        <v>44.333049722259801</v>
      </c>
      <c r="AZ56" s="64">
        <f>VLOOKUP($A56,'RevPAR Raw Data'!$B$6:$BE$43,'RevPAR Raw Data'!N$1,FALSE)</f>
        <v>54.6019821162444</v>
      </c>
      <c r="BA56" s="64">
        <f>VLOOKUP($A56,'RevPAR Raw Data'!$B$6:$BE$43,'RevPAR Raw Data'!O$1,FALSE)</f>
        <v>55.063949329359097</v>
      </c>
      <c r="BB56" s="65">
        <f>VLOOKUP($A56,'RevPAR Raw Data'!$B$6:$BE$43,'RevPAR Raw Data'!P$1,FALSE)</f>
        <v>54.832965722801703</v>
      </c>
      <c r="BC56" s="66">
        <f>VLOOKUP($A56,'RevPAR Raw Data'!$B$6:$BE$43,'RevPAR Raw Data'!R$1,FALSE)</f>
        <v>47.333025722414597</v>
      </c>
      <c r="BE56" s="140">
        <f>(VLOOKUP($A56,'RevPAR Raw Data'!$B$6:$BE$43,'RevPAR Raw Data'!T$1,FALSE))/100</f>
        <v>-5.8157449931886498E-2</v>
      </c>
      <c r="BF56" s="127">
        <f>(VLOOKUP($A56,'RevPAR Raw Data'!$B$6:$BE$43,'RevPAR Raw Data'!U$1,FALSE))/100</f>
        <v>-5.5858554677848303E-2</v>
      </c>
      <c r="BG56" s="127">
        <f>(VLOOKUP($A56,'RevPAR Raw Data'!$B$6:$BE$43,'RevPAR Raw Data'!V$1,FALSE))/100</f>
        <v>2.2239201897548702E-2</v>
      </c>
      <c r="BH56" s="127">
        <f>(VLOOKUP($A56,'RevPAR Raw Data'!$B$6:$BE$43,'RevPAR Raw Data'!W$1,FALSE))/100</f>
        <v>1.6894443138263601E-2</v>
      </c>
      <c r="BI56" s="127">
        <f>(VLOOKUP($A56,'RevPAR Raw Data'!$B$6:$BE$43,'RevPAR Raw Data'!X$1,FALSE))/100</f>
        <v>-0.12682921914379999</v>
      </c>
      <c r="BJ56" s="141">
        <f>(VLOOKUP($A56,'RevPAR Raw Data'!$B$6:$BE$43,'RevPAR Raw Data'!Y$1,FALSE))/100</f>
        <v>-3.5562180588433398E-2</v>
      </c>
      <c r="BK56" s="127">
        <f>(VLOOKUP($A56,'RevPAR Raw Data'!$B$6:$BE$43,'RevPAR Raw Data'!AA$1,FALSE))/100</f>
        <v>-4.7445527520146996E-2</v>
      </c>
      <c r="BL56" s="127">
        <f>(VLOOKUP($A56,'RevPAR Raw Data'!$B$6:$BE$43,'RevPAR Raw Data'!AB$1,FALSE))/100</f>
        <v>-6.28142980919974E-2</v>
      </c>
      <c r="BM56" s="141">
        <f>(VLOOKUP($A56,'RevPAR Raw Data'!$B$6:$BE$43,'RevPAR Raw Data'!AC$1,FALSE))/100</f>
        <v>-5.5224775120724302E-2</v>
      </c>
      <c r="BN56" s="142">
        <f>(VLOOKUP($A56,'RevPAR Raw Data'!$B$6:$BE$43,'RevPAR Raw Data'!AE$1,FALSE))/100</f>
        <v>-4.2160215718668799E-2</v>
      </c>
    </row>
    <row r="57" spans="1:66" ht="14.25" customHeight="1" x14ac:dyDescent="0.25">
      <c r="A57" s="152" t="s">
        <v>122</v>
      </c>
      <c r="B57" s="152"/>
      <c r="C57" s="152"/>
      <c r="D57" s="152"/>
      <c r="E57" s="152"/>
      <c r="F57" s="152"/>
      <c r="G57" s="152"/>
      <c r="H57" s="152"/>
      <c r="I57" s="152"/>
      <c r="J57" s="152"/>
      <c r="K57" s="152"/>
      <c r="AS57" s="40"/>
    </row>
    <row r="58" spans="1:66" x14ac:dyDescent="0.25">
      <c r="A58" s="152"/>
      <c r="B58" s="152"/>
      <c r="C58" s="152"/>
      <c r="D58" s="152"/>
      <c r="E58" s="152"/>
      <c r="F58" s="152"/>
      <c r="G58" s="152"/>
      <c r="H58" s="152"/>
      <c r="I58" s="152"/>
      <c r="J58" s="152"/>
      <c r="K58" s="152"/>
      <c r="AS58" s="40"/>
    </row>
    <row r="59" spans="1:66" x14ac:dyDescent="0.25">
      <c r="A59" s="152"/>
      <c r="B59" s="152"/>
      <c r="C59" s="152"/>
      <c r="D59" s="152"/>
      <c r="E59" s="152"/>
      <c r="F59" s="152"/>
      <c r="G59" s="152"/>
      <c r="H59" s="152"/>
      <c r="I59" s="152"/>
      <c r="J59" s="152"/>
      <c r="K59" s="152"/>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6UZbhaPLolzuU0Ig8ICVUWyXEN5xZCSlvLI73sG6YbGnoXEgYCEIjLcc6HqPNYlZEQk1EKcsuI1b6kVLD0iF1w==" saltValue="mq16DC3JqfA+ChrwAk42/A=="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7" right="0.7" top="0.75" bottom="0.75" header="0.3" footer="0.3"/>
  <pageSetup paperSize="5" scale="2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zoomScaleSheetLayoutView="96" workbookViewId="0">
      <pane xSplit="1" ySplit="3" topLeftCell="B4" activePane="bottomRight" state="frozen"/>
      <selection sqref="A1:A3"/>
      <selection pane="topRight" sqref="A1:A3"/>
      <selection pane="bottomLeft" sqref="A1:A3"/>
      <selection pane="bottomRight" activeCell="W4" sqref="W4"/>
    </sheetView>
  </sheetViews>
  <sheetFormatPr defaultColWidth="9.140625" defaultRowHeight="14.25" outlineLevelCol="1" x14ac:dyDescent="0.25"/>
  <cols>
    <col min="1" max="1" width="39" style="41" bestFit="1" customWidth="1"/>
    <col min="2" max="2" width="9.5703125" style="41" bestFit="1" customWidth="1"/>
    <col min="3" max="3" width="7.5703125" style="41" customWidth="1"/>
    <col min="4" max="4" width="6.85546875" style="41" customWidth="1"/>
    <col min="5" max="5" width="7.42578125" style="41" customWidth="1"/>
    <col min="6" max="6" width="8.5703125" style="41" bestFit="1" customWidth="1"/>
    <col min="7" max="7" width="12.5703125" style="43" bestFit="1" customWidth="1"/>
    <col min="8" max="9" width="8.5703125" style="41" bestFit="1" customWidth="1"/>
    <col min="10" max="10" width="12.140625" style="43" bestFit="1" customWidth="1"/>
    <col min="11" max="11" width="14.28515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53" t="str">
        <f>'Occupancy Raw Data'!B2</f>
        <v>January 12 - February 08, 2025
Rolling-28 Day Period</v>
      </c>
      <c r="B1" s="149" t="s">
        <v>66</v>
      </c>
      <c r="C1" s="150"/>
      <c r="D1" s="150"/>
      <c r="E1" s="150"/>
      <c r="F1" s="150"/>
      <c r="G1" s="150"/>
      <c r="H1" s="150"/>
      <c r="I1" s="150"/>
      <c r="J1" s="150"/>
      <c r="K1" s="151"/>
      <c r="L1" s="40"/>
      <c r="M1" s="149" t="s">
        <v>73</v>
      </c>
      <c r="N1" s="150"/>
      <c r="O1" s="150"/>
      <c r="P1" s="150"/>
      <c r="Q1" s="150"/>
      <c r="R1" s="150"/>
      <c r="S1" s="150"/>
      <c r="T1" s="150"/>
      <c r="U1" s="150"/>
      <c r="V1" s="151"/>
      <c r="X1" s="149" t="s">
        <v>67</v>
      </c>
      <c r="Y1" s="150"/>
      <c r="Z1" s="150"/>
      <c r="AA1" s="150"/>
      <c r="AB1" s="150"/>
      <c r="AC1" s="150"/>
      <c r="AD1" s="150"/>
      <c r="AE1" s="150"/>
      <c r="AF1" s="150"/>
      <c r="AG1" s="151"/>
      <c r="AI1" s="149" t="s">
        <v>74</v>
      </c>
      <c r="AJ1" s="150"/>
      <c r="AK1" s="150"/>
      <c r="AL1" s="150"/>
      <c r="AM1" s="150"/>
      <c r="AN1" s="150"/>
      <c r="AO1" s="150"/>
      <c r="AP1" s="150"/>
      <c r="AQ1" s="150"/>
      <c r="AR1" s="151"/>
      <c r="AS1" s="40"/>
      <c r="AT1" s="149" t="s">
        <v>68</v>
      </c>
      <c r="AU1" s="150"/>
      <c r="AV1" s="150"/>
      <c r="AW1" s="150"/>
      <c r="AX1" s="150"/>
      <c r="AY1" s="150"/>
      <c r="AZ1" s="150"/>
      <c r="BA1" s="150"/>
      <c r="BB1" s="150"/>
      <c r="BC1" s="151"/>
      <c r="BE1" s="149" t="s">
        <v>75</v>
      </c>
      <c r="BF1" s="150"/>
      <c r="BG1" s="150"/>
      <c r="BH1" s="150"/>
      <c r="BI1" s="150"/>
      <c r="BJ1" s="150"/>
      <c r="BK1" s="150"/>
      <c r="BL1" s="150"/>
      <c r="BM1" s="150"/>
      <c r="BN1" s="151"/>
    </row>
    <row r="2" spans="1:66" x14ac:dyDescent="0.25">
      <c r="A2" s="153"/>
      <c r="B2" s="42"/>
      <c r="C2" s="43"/>
      <c r="D2" s="43"/>
      <c r="E2" s="43"/>
      <c r="F2" s="43"/>
      <c r="G2" s="147" t="s">
        <v>64</v>
      </c>
      <c r="H2" s="43"/>
      <c r="I2" s="43"/>
      <c r="J2" s="147" t="s">
        <v>65</v>
      </c>
      <c r="K2" s="148" t="s">
        <v>56</v>
      </c>
      <c r="L2" s="44"/>
      <c r="M2" s="42"/>
      <c r="N2" s="43"/>
      <c r="O2" s="43"/>
      <c r="P2" s="43"/>
      <c r="Q2" s="43"/>
      <c r="R2" s="147" t="s">
        <v>64</v>
      </c>
      <c r="S2" s="43"/>
      <c r="T2" s="43"/>
      <c r="U2" s="147" t="s">
        <v>65</v>
      </c>
      <c r="V2" s="148" t="s">
        <v>56</v>
      </c>
      <c r="X2" s="42"/>
      <c r="Y2" s="43"/>
      <c r="Z2" s="43"/>
      <c r="AA2" s="43"/>
      <c r="AB2" s="43"/>
      <c r="AC2" s="147" t="s">
        <v>64</v>
      </c>
      <c r="AD2" s="43"/>
      <c r="AE2" s="43"/>
      <c r="AF2" s="147" t="s">
        <v>65</v>
      </c>
      <c r="AG2" s="148" t="s">
        <v>56</v>
      </c>
      <c r="AI2" s="42"/>
      <c r="AJ2" s="43"/>
      <c r="AK2" s="43"/>
      <c r="AL2" s="43"/>
      <c r="AM2" s="43"/>
      <c r="AN2" s="147" t="s">
        <v>64</v>
      </c>
      <c r="AO2" s="43"/>
      <c r="AP2" s="43"/>
      <c r="AQ2" s="147" t="s">
        <v>65</v>
      </c>
      <c r="AR2" s="148" t="s">
        <v>56</v>
      </c>
      <c r="AS2" s="44"/>
      <c r="AT2" s="42"/>
      <c r="AU2" s="43"/>
      <c r="AV2" s="43"/>
      <c r="AW2" s="43"/>
      <c r="AX2" s="43"/>
      <c r="AY2" s="147" t="s">
        <v>64</v>
      </c>
      <c r="AZ2" s="43"/>
      <c r="BA2" s="43"/>
      <c r="BB2" s="147" t="s">
        <v>65</v>
      </c>
      <c r="BC2" s="148" t="s">
        <v>56</v>
      </c>
      <c r="BE2" s="42"/>
      <c r="BF2" s="43"/>
      <c r="BG2" s="43"/>
      <c r="BH2" s="43"/>
      <c r="BI2" s="43"/>
      <c r="BJ2" s="147" t="s">
        <v>64</v>
      </c>
      <c r="BK2" s="43"/>
      <c r="BL2" s="43"/>
      <c r="BM2" s="147" t="s">
        <v>65</v>
      </c>
      <c r="BN2" s="148" t="s">
        <v>56</v>
      </c>
    </row>
    <row r="3" spans="1:66" x14ac:dyDescent="0.25">
      <c r="A3" s="153"/>
      <c r="B3" s="45" t="s">
        <v>57</v>
      </c>
      <c r="C3" s="44" t="s">
        <v>58</v>
      </c>
      <c r="D3" s="44" t="s">
        <v>59</v>
      </c>
      <c r="E3" s="44" t="s">
        <v>60</v>
      </c>
      <c r="F3" s="44" t="s">
        <v>61</v>
      </c>
      <c r="G3" s="147"/>
      <c r="H3" s="44" t="s">
        <v>62</v>
      </c>
      <c r="I3" s="44" t="s">
        <v>63</v>
      </c>
      <c r="J3" s="147"/>
      <c r="K3" s="148"/>
      <c r="L3" s="44"/>
      <c r="M3" s="45" t="s">
        <v>57</v>
      </c>
      <c r="N3" s="44" t="s">
        <v>58</v>
      </c>
      <c r="O3" s="44" t="s">
        <v>59</v>
      </c>
      <c r="P3" s="44" t="s">
        <v>60</v>
      </c>
      <c r="Q3" s="44" t="s">
        <v>61</v>
      </c>
      <c r="R3" s="147"/>
      <c r="S3" s="44" t="s">
        <v>62</v>
      </c>
      <c r="T3" s="44" t="s">
        <v>63</v>
      </c>
      <c r="U3" s="147"/>
      <c r="V3" s="148"/>
      <c r="X3" s="45" t="s">
        <v>57</v>
      </c>
      <c r="Y3" s="44" t="s">
        <v>58</v>
      </c>
      <c r="Z3" s="44" t="s">
        <v>59</v>
      </c>
      <c r="AA3" s="44" t="s">
        <v>60</v>
      </c>
      <c r="AB3" s="44" t="s">
        <v>61</v>
      </c>
      <c r="AC3" s="147"/>
      <c r="AD3" s="44" t="s">
        <v>62</v>
      </c>
      <c r="AE3" s="44" t="s">
        <v>63</v>
      </c>
      <c r="AF3" s="147"/>
      <c r="AG3" s="148"/>
      <c r="AI3" s="45" t="s">
        <v>57</v>
      </c>
      <c r="AJ3" s="44" t="s">
        <v>58</v>
      </c>
      <c r="AK3" s="44" t="s">
        <v>59</v>
      </c>
      <c r="AL3" s="44" t="s">
        <v>60</v>
      </c>
      <c r="AM3" s="44" t="s">
        <v>61</v>
      </c>
      <c r="AN3" s="147"/>
      <c r="AO3" s="44" t="s">
        <v>62</v>
      </c>
      <c r="AP3" s="44" t="s">
        <v>63</v>
      </c>
      <c r="AQ3" s="147"/>
      <c r="AR3" s="148"/>
      <c r="AS3" s="44"/>
      <c r="AT3" s="45" t="s">
        <v>57</v>
      </c>
      <c r="AU3" s="44" t="s">
        <v>58</v>
      </c>
      <c r="AV3" s="44" t="s">
        <v>59</v>
      </c>
      <c r="AW3" s="44" t="s">
        <v>60</v>
      </c>
      <c r="AX3" s="44" t="s">
        <v>61</v>
      </c>
      <c r="AY3" s="147"/>
      <c r="AZ3" s="44" t="s">
        <v>62</v>
      </c>
      <c r="BA3" s="44" t="s">
        <v>63</v>
      </c>
      <c r="BB3" s="147"/>
      <c r="BC3" s="148"/>
      <c r="BE3" s="45" t="s">
        <v>57</v>
      </c>
      <c r="BF3" s="44" t="s">
        <v>58</v>
      </c>
      <c r="BG3" s="44" t="s">
        <v>59</v>
      </c>
      <c r="BH3" s="44" t="s">
        <v>60</v>
      </c>
      <c r="BI3" s="44" t="s">
        <v>61</v>
      </c>
      <c r="BJ3" s="147"/>
      <c r="BK3" s="44" t="s">
        <v>62</v>
      </c>
      <c r="BL3" s="44" t="s">
        <v>63</v>
      </c>
      <c r="BM3" s="147"/>
      <c r="BN3" s="148"/>
    </row>
    <row r="4" spans="1:66" x14ac:dyDescent="0.25">
      <c r="A4" s="46" t="s">
        <v>15</v>
      </c>
      <c r="B4" s="129">
        <f>(VLOOKUP($A4,'Occupancy Raw Data'!$B$8:$BE$45,'Occupancy Raw Data'!AG$3,FALSE))/100</f>
        <v>0.44705939888740504</v>
      </c>
      <c r="C4" s="119">
        <f>(VLOOKUP($A4,'Occupancy Raw Data'!$B$8:$BE$45,'Occupancy Raw Data'!AH$3,FALSE))/100</f>
        <v>0.53477886410294806</v>
      </c>
      <c r="D4" s="119">
        <f>(VLOOKUP($A4,'Occupancy Raw Data'!$B$8:$BE$45,'Occupancy Raw Data'!AI$3,FALSE))/100</f>
        <v>0.58899377824524102</v>
      </c>
      <c r="E4" s="119">
        <f>(VLOOKUP($A4,'Occupancy Raw Data'!$B$8:$BE$45,'Occupancy Raw Data'!AJ$3,FALSE))/100</f>
        <v>0.59054720229181901</v>
      </c>
      <c r="F4" s="119">
        <f>(VLOOKUP($A4,'Occupancy Raw Data'!$B$8:$BE$45,'Occupancy Raw Data'!AK$3,FALSE))/100</f>
        <v>0.55240906506629694</v>
      </c>
      <c r="G4" s="130">
        <f>(VLOOKUP($A4,'Occupancy Raw Data'!$B$8:$BE$45,'Occupancy Raw Data'!AL$3,FALSE))/100</f>
        <v>0.54275747005733599</v>
      </c>
      <c r="H4" s="119">
        <f>(VLOOKUP($A4,'Occupancy Raw Data'!$B$8:$BE$45,'Occupancy Raw Data'!AN$3,FALSE))/100</f>
        <v>0.58145676344758901</v>
      </c>
      <c r="I4" s="119">
        <f>(VLOOKUP($A4,'Occupancy Raw Data'!$B$8:$BE$45,'Occupancy Raw Data'!AO$3,FALSE))/100</f>
        <v>0.59717622413304805</v>
      </c>
      <c r="J4" s="130">
        <f>(VLOOKUP($A4,'Occupancy Raw Data'!$B$8:$BE$45,'Occupancy Raw Data'!AP$3,FALSE))/100</f>
        <v>0.58931709925738196</v>
      </c>
      <c r="K4" s="131">
        <f>(VLOOKUP($A4,'Occupancy Raw Data'!$B$8:$BE$45,'Occupancy Raw Data'!AR$3,FALSE))/100</f>
        <v>0.55606184246242496</v>
      </c>
      <c r="M4" s="118">
        <f>(VLOOKUP($A4,'Occupancy Raw Data'!$B$8:$BE$45,'Occupancy Raw Data'!AT$3,FALSE))/100</f>
        <v>3.24087765416656E-3</v>
      </c>
      <c r="N4" s="115">
        <f>(VLOOKUP($A4,'Occupancy Raw Data'!$B$8:$BE$45,'Occupancy Raw Data'!AU$3,FALSE))/100</f>
        <v>6.6919848892242496E-3</v>
      </c>
      <c r="O4" s="115">
        <f>(VLOOKUP($A4,'Occupancy Raw Data'!$B$8:$BE$45,'Occupancy Raw Data'!AV$3,FALSE))/100</f>
        <v>1.0187703384020601E-2</v>
      </c>
      <c r="P4" s="115">
        <f>(VLOOKUP($A4,'Occupancy Raw Data'!$B$8:$BE$45,'Occupancy Raw Data'!AW$3,FALSE))/100</f>
        <v>7.0406819611244596E-3</v>
      </c>
      <c r="Q4" s="115">
        <f>(VLOOKUP($A4,'Occupancy Raw Data'!$B$8:$BE$45,'Occupancy Raw Data'!AX$3,FALSE))/100</f>
        <v>6.7638354795789704E-3</v>
      </c>
      <c r="R4" s="116">
        <f>(VLOOKUP($A4,'Occupancy Raw Data'!$B$8:$BE$45,'Occupancy Raw Data'!AY$3,FALSE))/100</f>
        <v>6.9663367627515503E-3</v>
      </c>
      <c r="S4" s="115">
        <f>(VLOOKUP($A4,'Occupancy Raw Data'!$B$8:$BE$45,'Occupancy Raw Data'!BA$3,FALSE))/100</f>
        <v>1.74740560252283E-2</v>
      </c>
      <c r="T4" s="115">
        <f>(VLOOKUP($A4,'Occupancy Raw Data'!$B$8:$BE$45,'Occupancy Raw Data'!BB$3,FALSE))/100</f>
        <v>2.4127017819129102E-2</v>
      </c>
      <c r="U4" s="116">
        <f>(VLOOKUP($A4,'Occupancy Raw Data'!$B$8:$BE$45,'Occupancy Raw Data'!BC$3,FALSE))/100</f>
        <v>2.0835037405281299E-2</v>
      </c>
      <c r="V4" s="117">
        <f>(VLOOKUP($A4,'Occupancy Raw Data'!$B$8:$BE$45,'Occupancy Raw Data'!BE$3,FALSE))/100</f>
        <v>1.11262807027493E-2</v>
      </c>
      <c r="X4" s="49">
        <f>VLOOKUP($A4,'ADR Raw Data'!$B$6:$BE$43,'ADR Raw Data'!AG$1,FALSE)</f>
        <v>148.448017130224</v>
      </c>
      <c r="Y4" s="50">
        <f>VLOOKUP($A4,'ADR Raw Data'!$B$6:$BE$43,'ADR Raw Data'!AH$1,FALSE)</f>
        <v>153.309659870552</v>
      </c>
      <c r="Z4" s="50">
        <f>VLOOKUP($A4,'ADR Raw Data'!$B$6:$BE$43,'ADR Raw Data'!AI$1,FALSE)</f>
        <v>156.25675196769399</v>
      </c>
      <c r="AA4" s="50">
        <f>VLOOKUP($A4,'ADR Raw Data'!$B$6:$BE$43,'ADR Raw Data'!AJ$1,FALSE)</f>
        <v>154.82660621057701</v>
      </c>
      <c r="AB4" s="50">
        <f>VLOOKUP($A4,'ADR Raw Data'!$B$6:$BE$43,'ADR Raw Data'!AK$1,FALSE)</f>
        <v>148.96760274149699</v>
      </c>
      <c r="AC4" s="51">
        <f>VLOOKUP($A4,'ADR Raw Data'!$B$6:$BE$43,'ADR Raw Data'!AL$1,FALSE)</f>
        <v>152.59461511612901</v>
      </c>
      <c r="AD4" s="50">
        <f>VLOOKUP($A4,'ADR Raw Data'!$B$6:$BE$43,'ADR Raw Data'!AN$1,FALSE)</f>
        <v>154.87421775262999</v>
      </c>
      <c r="AE4" s="50">
        <f>VLOOKUP($A4,'ADR Raw Data'!$B$6:$BE$43,'ADR Raw Data'!AO$1,FALSE)</f>
        <v>160.14321847221299</v>
      </c>
      <c r="AF4" s="51">
        <f>VLOOKUP($A4,'ADR Raw Data'!$B$6:$BE$43,'ADR Raw Data'!AP$1,FALSE)</f>
        <v>157.54405742642501</v>
      </c>
      <c r="AG4" s="52">
        <f>VLOOKUP($A4,'ADR Raw Data'!$B$6:$BE$43,'ADR Raw Data'!AR$1,FALSE)</f>
        <v>154.09349590935599</v>
      </c>
      <c r="AI4" s="118">
        <f>(VLOOKUP($A4,'ADR Raw Data'!$B$6:$BE$43,'ADR Raw Data'!AT$1,FALSE))/100</f>
        <v>6.107010477778E-2</v>
      </c>
      <c r="AJ4" s="115">
        <f>(VLOOKUP($A4,'ADR Raw Data'!$B$6:$BE$43,'ADR Raw Data'!AU$1,FALSE))/100</f>
        <v>6.18485474878821E-2</v>
      </c>
      <c r="AK4" s="115">
        <f>(VLOOKUP($A4,'ADR Raw Data'!$B$6:$BE$43,'ADR Raw Data'!AV$1,FALSE))/100</f>
        <v>4.1386790248144401E-2</v>
      </c>
      <c r="AL4" s="115">
        <f>(VLOOKUP($A4,'ADR Raw Data'!$B$6:$BE$43,'ADR Raw Data'!AW$1,FALSE))/100</f>
        <v>3.44123140917766E-2</v>
      </c>
      <c r="AM4" s="115">
        <f>(VLOOKUP($A4,'ADR Raw Data'!$B$6:$BE$43,'ADR Raw Data'!AX$1,FALSE))/100</f>
        <v>1.1061198729760399E-2</v>
      </c>
      <c r="AN4" s="116">
        <f>(VLOOKUP($A4,'ADR Raw Data'!$B$6:$BE$43,'ADR Raw Data'!AY$1,FALSE))/100</f>
        <v>4.0745294406107101E-2</v>
      </c>
      <c r="AO4" s="115">
        <f>(VLOOKUP($A4,'ADR Raw Data'!$B$6:$BE$43,'ADR Raw Data'!BA$1,FALSE))/100</f>
        <v>-3.1032186680765299E-3</v>
      </c>
      <c r="AP4" s="115">
        <f>(VLOOKUP($A4,'ADR Raw Data'!$B$6:$BE$43,'ADR Raw Data'!BB$1,FALSE))/100</f>
        <v>1.27760491138576E-2</v>
      </c>
      <c r="AQ4" s="116">
        <f>(VLOOKUP($A4,'ADR Raw Data'!$B$6:$BE$43,'ADR Raw Data'!BC$1,FALSE))/100</f>
        <v>5.0424873270747197E-3</v>
      </c>
      <c r="AR4" s="117">
        <f>(VLOOKUP($A4,'ADR Raw Data'!$B$6:$BE$43,'ADR Raw Data'!BE$1,FALSE))/100</f>
        <v>2.9623505279485797E-2</v>
      </c>
      <c r="AT4" s="49">
        <f>VLOOKUP($A4,'RevPAR Raw Data'!$B$6:$BE$43,'RevPAR Raw Data'!AG$1,FALSE)</f>
        <v>66.365081304265402</v>
      </c>
      <c r="AU4" s="50">
        <f>VLOOKUP($A4,'RevPAR Raw Data'!$B$6:$BE$43,'RevPAR Raw Data'!AH$1,FALSE)</f>
        <v>81.986765761583499</v>
      </c>
      <c r="AV4" s="50">
        <f>VLOOKUP($A4,'RevPAR Raw Data'!$B$6:$BE$43,'RevPAR Raw Data'!AI$1,FALSE)</f>
        <v>92.034254717781707</v>
      </c>
      <c r="AW4" s="50">
        <f>VLOOKUP($A4,'RevPAR Raw Data'!$B$6:$BE$43,'RevPAR Raw Data'!AJ$1,FALSE)</f>
        <v>91.432419137993904</v>
      </c>
      <c r="AX4" s="50">
        <f>VLOOKUP($A4,'RevPAR Raw Data'!$B$6:$BE$43,'RevPAR Raw Data'!AK$1,FALSE)</f>
        <v>82.291054155598005</v>
      </c>
      <c r="AY4" s="51">
        <f>VLOOKUP($A4,'RevPAR Raw Data'!$B$6:$BE$43,'RevPAR Raw Data'!AL$1,FALSE)</f>
        <v>82.8218672448033</v>
      </c>
      <c r="AZ4" s="50">
        <f>VLOOKUP($A4,'RevPAR Raw Data'!$B$6:$BE$43,'RevPAR Raw Data'!AN$1,FALSE)</f>
        <v>90.052661395921902</v>
      </c>
      <c r="BA4" s="50">
        <f>VLOOKUP($A4,'RevPAR Raw Data'!$B$6:$BE$43,'RevPAR Raw Data'!AO$1,FALSE)</f>
        <v>95.633722527750294</v>
      </c>
      <c r="BB4" s="51">
        <f>VLOOKUP($A4,'RevPAR Raw Data'!$B$6:$BE$43,'RevPAR Raw Data'!AP$1,FALSE)</f>
        <v>92.843406927779398</v>
      </c>
      <c r="BC4" s="52">
        <f>VLOOKUP($A4,'RevPAR Raw Data'!$B$6:$BE$43,'RevPAR Raw Data'!AR$1,FALSE)</f>
        <v>85.685513246832997</v>
      </c>
      <c r="BE4" s="129">
        <f>(VLOOKUP($A4,'RevPAR Raw Data'!$B$6:$BE$43,'RevPAR Raw Data'!AT$1,FALSE))/100</f>
        <v>6.4508903169858398E-2</v>
      </c>
      <c r="BF4" s="119">
        <f>(VLOOKUP($A4,'RevPAR Raw Data'!$B$6:$BE$43,'RevPAR Raw Data'!AU$1,FALSE))/100</f>
        <v>6.8954421922315698E-2</v>
      </c>
      <c r="BG4" s="119">
        <f>(VLOOKUP($A4,'RevPAR Raw Data'!$B$6:$BE$43,'RevPAR Raw Data'!AV$1,FALSE))/100</f>
        <v>5.1996129975229899E-2</v>
      </c>
      <c r="BH4" s="119">
        <f>(VLOOKUP($A4,'RevPAR Raw Data'!$B$6:$BE$43,'RevPAR Raw Data'!AW$1,FALSE))/100</f>
        <v>4.1695282211967603E-2</v>
      </c>
      <c r="BI4" s="119">
        <f>(VLOOKUP($A4,'RevPAR Raw Data'!$B$6:$BE$43,'RevPAR Raw Data'!AX$1,FALSE))/100</f>
        <v>1.7899850337754399E-2</v>
      </c>
      <c r="BJ4" s="130">
        <f>(VLOOKUP($A4,'RevPAR Raw Data'!$B$6:$BE$43,'RevPAR Raw Data'!AY$1,FALSE))/100</f>
        <v>4.7995476611188997E-2</v>
      </c>
      <c r="BK4" s="119">
        <f>(VLOOKUP($A4,'RevPAR Raw Data'!$B$6:$BE$43,'RevPAR Raw Data'!BA$1,FALSE))/100</f>
        <v>1.4316611540287301E-2</v>
      </c>
      <c r="BL4" s="119">
        <f>(VLOOKUP($A4,'RevPAR Raw Data'!$B$6:$BE$43,'RevPAR Raw Data'!BB$1,FALSE))/100</f>
        <v>3.7211314897614998E-2</v>
      </c>
      <c r="BM4" s="130">
        <f>(VLOOKUP($A4,'RevPAR Raw Data'!$B$6:$BE$43,'RevPAR Raw Data'!BC$1,FALSE))/100</f>
        <v>2.5982585144431299E-2</v>
      </c>
      <c r="BN4" s="131">
        <f>(VLOOKUP($A4,'RevPAR Raw Data'!$B$6:$BE$43,'RevPAR Raw Data'!BE$1,FALSE))/100</f>
        <v>4.1079385417374104E-2</v>
      </c>
    </row>
    <row r="5" spans="1:66" x14ac:dyDescent="0.25">
      <c r="A5" s="46" t="s">
        <v>69</v>
      </c>
      <c r="B5" s="129">
        <f>(VLOOKUP($A5,'Occupancy Raw Data'!$B$8:$BE$45,'Occupancy Raw Data'!AG$3,FALSE))/100</f>
        <v>0.42502147284362302</v>
      </c>
      <c r="C5" s="119">
        <f>(VLOOKUP($A5,'Occupancy Raw Data'!$B$8:$BE$45,'Occupancy Raw Data'!AH$3,FALSE))/100</f>
        <v>0.52618758366671003</v>
      </c>
      <c r="D5" s="119">
        <f>(VLOOKUP($A5,'Occupancy Raw Data'!$B$8:$BE$45,'Occupancy Raw Data'!AI$3,FALSE))/100</f>
        <v>0.575733564442243</v>
      </c>
      <c r="E5" s="119">
        <f>(VLOOKUP($A5,'Occupancy Raw Data'!$B$8:$BE$45,'Occupancy Raw Data'!AJ$3,FALSE))/100</f>
        <v>0.57203169493623796</v>
      </c>
      <c r="F5" s="119">
        <f>(VLOOKUP($A5,'Occupancy Raw Data'!$B$8:$BE$45,'Occupancy Raw Data'!AK$3,FALSE))/100</f>
        <v>0.51662900829515901</v>
      </c>
      <c r="G5" s="130">
        <f>(VLOOKUP($A5,'Occupancy Raw Data'!$B$8:$BE$45,'Occupancy Raw Data'!AL$3,FALSE))/100</f>
        <v>0.52312051776489399</v>
      </c>
      <c r="H5" s="119">
        <f>(VLOOKUP($A5,'Occupancy Raw Data'!$B$8:$BE$45,'Occupancy Raw Data'!AN$3,FALSE))/100</f>
        <v>0.52398550825568202</v>
      </c>
      <c r="I5" s="119">
        <f>(VLOOKUP($A5,'Occupancy Raw Data'!$B$8:$BE$45,'Occupancy Raw Data'!AO$3,FALSE))/100</f>
        <v>0.53642837027798995</v>
      </c>
      <c r="J5" s="130">
        <f>(VLOOKUP($A5,'Occupancy Raw Data'!$B$8:$BE$45,'Occupancy Raw Data'!AP$3,FALSE))/100</f>
        <v>0.53020752172436192</v>
      </c>
      <c r="K5" s="131">
        <f>(VLOOKUP($A5,'Occupancy Raw Data'!$B$8:$BE$45,'Occupancy Raw Data'!AR$3,FALSE))/100</f>
        <v>0.52514550921648595</v>
      </c>
      <c r="M5" s="118">
        <f>(VLOOKUP($A5,'Occupancy Raw Data'!$B$8:$BE$45,'Occupancy Raw Data'!AT$3,FALSE))/100</f>
        <v>5.6325206675129802E-2</v>
      </c>
      <c r="N5" s="115">
        <f>(VLOOKUP($A5,'Occupancy Raw Data'!$B$8:$BE$45,'Occupancy Raw Data'!AU$3,FALSE))/100</f>
        <v>2.8541494551059799E-2</v>
      </c>
      <c r="O5" s="115">
        <f>(VLOOKUP($A5,'Occupancy Raw Data'!$B$8:$BE$45,'Occupancy Raw Data'!AV$3,FALSE))/100</f>
        <v>3.0292858280798699E-2</v>
      </c>
      <c r="P5" s="115">
        <f>(VLOOKUP($A5,'Occupancy Raw Data'!$B$8:$BE$45,'Occupancy Raw Data'!AW$3,FALSE))/100</f>
        <v>1.6896069822129701E-2</v>
      </c>
      <c r="Q5" s="115">
        <f>(VLOOKUP($A5,'Occupancy Raw Data'!$B$8:$BE$45,'Occupancy Raw Data'!AX$3,FALSE))/100</f>
        <v>2.3644414233340599E-2</v>
      </c>
      <c r="R5" s="116">
        <f>(VLOOKUP($A5,'Occupancy Raw Data'!$B$8:$BE$45,'Occupancy Raw Data'!AY$3,FALSE))/100</f>
        <v>2.9775478091252E-2</v>
      </c>
      <c r="S5" s="115">
        <f>(VLOOKUP($A5,'Occupancy Raw Data'!$B$8:$BE$45,'Occupancy Raw Data'!BA$3,FALSE))/100</f>
        <v>5.8248762810350803E-2</v>
      </c>
      <c r="T5" s="115">
        <f>(VLOOKUP($A5,'Occupancy Raw Data'!$B$8:$BE$45,'Occupancy Raw Data'!BB$3,FALSE))/100</f>
        <v>6.4103584587058296E-2</v>
      </c>
      <c r="U5" s="116">
        <f>(VLOOKUP($A5,'Occupancy Raw Data'!$B$8:$BE$45,'Occupancy Raw Data'!BC$3,FALSE))/100</f>
        <v>6.1203614780462497E-2</v>
      </c>
      <c r="V5" s="117">
        <f>(VLOOKUP($A5,'Occupancy Raw Data'!$B$8:$BE$45,'Occupancy Raw Data'!BE$3,FALSE))/100</f>
        <v>3.8648861698430001E-2</v>
      </c>
      <c r="X5" s="49">
        <f>VLOOKUP($A5,'ADR Raw Data'!$B$6:$BE$43,'ADR Raw Data'!AG$1,FALSE)</f>
        <v>124.913974293423</v>
      </c>
      <c r="Y5" s="50">
        <f>VLOOKUP($A5,'ADR Raw Data'!$B$6:$BE$43,'ADR Raw Data'!AH$1,FALSE)</f>
        <v>129.11989219067999</v>
      </c>
      <c r="Z5" s="50">
        <f>VLOOKUP($A5,'ADR Raw Data'!$B$6:$BE$43,'ADR Raw Data'!AI$1,FALSE)</f>
        <v>124.758506486011</v>
      </c>
      <c r="AA5" s="50">
        <f>VLOOKUP($A5,'ADR Raw Data'!$B$6:$BE$43,'ADR Raw Data'!AJ$1,FALSE)</f>
        <v>122.540945356362</v>
      </c>
      <c r="AB5" s="50">
        <f>VLOOKUP($A5,'ADR Raw Data'!$B$6:$BE$43,'ADR Raw Data'!AK$1,FALSE)</f>
        <v>113.976328629671</v>
      </c>
      <c r="AC5" s="51">
        <f>VLOOKUP($A5,'ADR Raw Data'!$B$6:$BE$43,'ADR Raw Data'!AL$1,FALSE)</f>
        <v>123.04651673927501</v>
      </c>
      <c r="AD5" s="50">
        <f>VLOOKUP($A5,'ADR Raw Data'!$B$6:$BE$43,'ADR Raw Data'!AN$1,FALSE)</f>
        <v>117.76540035885201</v>
      </c>
      <c r="AE5" s="50">
        <f>VLOOKUP($A5,'ADR Raw Data'!$B$6:$BE$43,'ADR Raw Data'!AO$1,FALSE)</f>
        <v>125.625256563325</v>
      </c>
      <c r="AF5" s="51">
        <f>VLOOKUP($A5,'ADR Raw Data'!$B$6:$BE$43,'ADR Raw Data'!AP$1,FALSE)</f>
        <v>121.74180998317399</v>
      </c>
      <c r="AG5" s="52">
        <f>VLOOKUP($A5,'ADR Raw Data'!$B$6:$BE$43,'ADR Raw Data'!AR$1,FALSE)</f>
        <v>122.67012536809</v>
      </c>
      <c r="AI5" s="118">
        <f>(VLOOKUP($A5,'ADR Raw Data'!$B$6:$BE$43,'ADR Raw Data'!AT$1,FALSE))/100</f>
        <v>0.20007804067762</v>
      </c>
      <c r="AJ5" s="115">
        <f>(VLOOKUP($A5,'ADR Raw Data'!$B$6:$BE$43,'ADR Raw Data'!AU$1,FALSE))/100</f>
        <v>0.14236623888473601</v>
      </c>
      <c r="AK5" s="115">
        <f>(VLOOKUP($A5,'ADR Raw Data'!$B$6:$BE$43,'ADR Raw Data'!AV$1,FALSE))/100</f>
        <v>4.8236403801094195E-2</v>
      </c>
      <c r="AL5" s="115">
        <f>(VLOOKUP($A5,'ADR Raw Data'!$B$6:$BE$43,'ADR Raw Data'!AW$1,FALSE))/100</f>
        <v>3.8659203926358E-2</v>
      </c>
      <c r="AM5" s="115">
        <f>(VLOOKUP($A5,'ADR Raw Data'!$B$6:$BE$43,'ADR Raw Data'!AX$1,FALSE))/100</f>
        <v>3.4845126848926503E-2</v>
      </c>
      <c r="AN5" s="116">
        <f>(VLOOKUP($A5,'ADR Raw Data'!$B$6:$BE$43,'ADR Raw Data'!AY$1,FALSE))/100</f>
        <v>8.4566340787193009E-2</v>
      </c>
      <c r="AO5" s="115">
        <f>(VLOOKUP($A5,'ADR Raw Data'!$B$6:$BE$43,'ADR Raw Data'!BA$1,FALSE))/100</f>
        <v>6.9175171869699903E-2</v>
      </c>
      <c r="AP5" s="115">
        <f>(VLOOKUP($A5,'ADR Raw Data'!$B$6:$BE$43,'ADR Raw Data'!BB$1,FALSE))/100</f>
        <v>0.127034346043569</v>
      </c>
      <c r="AQ5" s="116">
        <f>(VLOOKUP($A5,'ADR Raw Data'!$B$6:$BE$43,'ADR Raw Data'!BC$1,FALSE))/100</f>
        <v>9.863776560486541E-2</v>
      </c>
      <c r="AR5" s="117">
        <f>(VLOOKUP($A5,'ADR Raw Data'!$B$6:$BE$43,'ADR Raw Data'!BE$1,FALSE))/100</f>
        <v>8.8400915629626306E-2</v>
      </c>
      <c r="AT5" s="49">
        <f>VLOOKUP($A5,'RevPAR Raw Data'!$B$6:$BE$43,'RevPAR Raw Data'!AG$1,FALSE)</f>
        <v>53.091121332941199</v>
      </c>
      <c r="AU5" s="50">
        <f>VLOOKUP($A5,'RevPAR Raw Data'!$B$6:$BE$43,'RevPAR Raw Data'!AH$1,FALSE)</f>
        <v>67.941284075120095</v>
      </c>
      <c r="AV5" s="50">
        <f>VLOOKUP($A5,'RevPAR Raw Data'!$B$6:$BE$43,'RevPAR Raw Data'!AI$1,FALSE)</f>
        <v>71.827659633682003</v>
      </c>
      <c r="AW5" s="50">
        <f>VLOOKUP($A5,'RevPAR Raw Data'!$B$6:$BE$43,'RevPAR Raw Data'!AJ$1,FALSE)</f>
        <v>70.097304671288796</v>
      </c>
      <c r="AX5" s="50">
        <f>VLOOKUP($A5,'RevPAR Raw Data'!$B$6:$BE$43,'RevPAR Raw Data'!AK$1,FALSE)</f>
        <v>58.8834776290701</v>
      </c>
      <c r="AY5" s="51">
        <f>VLOOKUP($A5,'RevPAR Raw Data'!$B$6:$BE$43,'RevPAR Raw Data'!AL$1,FALSE)</f>
        <v>64.368157545816601</v>
      </c>
      <c r="AZ5" s="50">
        <f>VLOOKUP($A5,'RevPAR Raw Data'!$B$6:$BE$43,'RevPAR Raw Data'!AN$1,FALSE)</f>
        <v>61.707363161967301</v>
      </c>
      <c r="BA5" s="50">
        <f>VLOOKUP($A5,'RevPAR Raw Data'!$B$6:$BE$43,'RevPAR Raw Data'!AO$1,FALSE)</f>
        <v>67.388951644019102</v>
      </c>
      <c r="BB5" s="51">
        <f>VLOOKUP($A5,'RevPAR Raw Data'!$B$6:$BE$43,'RevPAR Raw Data'!AP$1,FALSE)</f>
        <v>64.548423361416994</v>
      </c>
      <c r="BC5" s="52">
        <f>VLOOKUP($A5,'RevPAR Raw Data'!$B$6:$BE$43,'RevPAR Raw Data'!AR$1,FALSE)</f>
        <v>64.419665452076103</v>
      </c>
      <c r="BE5" s="129">
        <f>(VLOOKUP($A5,'RevPAR Raw Data'!$B$6:$BE$43,'RevPAR Raw Data'!AT$1,FALSE))/100</f>
        <v>0.26767268434507202</v>
      </c>
      <c r="BF5" s="119">
        <f>(VLOOKUP($A5,'RevPAR Raw Data'!$B$6:$BE$43,'RevPAR Raw Data'!AU$1,FALSE))/100</f>
        <v>0.17497107866718001</v>
      </c>
      <c r="BG5" s="119">
        <f>(VLOOKUP($A5,'RevPAR Raw Data'!$B$6:$BE$43,'RevPAR Raw Data'!AV$1,FALSE))/100</f>
        <v>7.9990480626214902E-2</v>
      </c>
      <c r="BH5" s="119">
        <f>(VLOOKUP($A5,'RevPAR Raw Data'!$B$6:$BE$43,'RevPAR Raw Data'!AW$1,FALSE))/100</f>
        <v>5.6208462357295402E-2</v>
      </c>
      <c r="BI5" s="119">
        <f>(VLOOKUP($A5,'RevPAR Raw Data'!$B$6:$BE$43,'RevPAR Raw Data'!AX$1,FALSE))/100</f>
        <v>5.9313433695496492E-2</v>
      </c>
      <c r="BJ5" s="130">
        <f>(VLOOKUP($A5,'RevPAR Raw Data'!$B$6:$BE$43,'RevPAR Raw Data'!AY$1,FALSE))/100</f>
        <v>0.116859822105811</v>
      </c>
      <c r="BK5" s="119">
        <f>(VLOOKUP($A5,'RevPAR Raw Data'!$B$6:$BE$43,'RevPAR Raw Data'!BA$1,FALSE))/100</f>
        <v>0.131453302858654</v>
      </c>
      <c r="BL5" s="119">
        <f>(VLOOKUP($A5,'RevPAR Raw Data'!$B$6:$BE$43,'RevPAR Raw Data'!BB$1,FALSE))/100</f>
        <v>0.19928128757769301</v>
      </c>
      <c r="BM5" s="130">
        <f>(VLOOKUP($A5,'RevPAR Raw Data'!$B$6:$BE$43,'RevPAR Raw Data'!BC$1,FALSE))/100</f>
        <v>0.16587836819421301</v>
      </c>
      <c r="BN5" s="131">
        <f>(VLOOKUP($A5,'RevPAR Raw Data'!$B$6:$BE$43,'RevPAR Raw Data'!BE$1,FALSE))/100</f>
        <v>0.13046637209024001</v>
      </c>
    </row>
    <row r="6" spans="1:66" x14ac:dyDescent="0.25">
      <c r="B6" s="134"/>
      <c r="C6" s="138"/>
      <c r="D6" s="138"/>
      <c r="E6" s="138"/>
      <c r="F6" s="138"/>
      <c r="G6" s="139"/>
      <c r="H6" s="138"/>
      <c r="I6" s="138"/>
      <c r="J6" s="139"/>
      <c r="K6" s="135"/>
      <c r="M6" s="143"/>
      <c r="N6" s="145"/>
      <c r="O6" s="145"/>
      <c r="P6" s="145"/>
      <c r="Q6" s="145"/>
      <c r="R6" s="146"/>
      <c r="S6" s="145"/>
      <c r="T6" s="145"/>
      <c r="U6" s="146"/>
      <c r="V6" s="144"/>
      <c r="X6" s="55"/>
      <c r="Y6" s="56"/>
      <c r="Z6" s="56"/>
      <c r="AA6" s="56"/>
      <c r="AB6" s="56"/>
      <c r="AC6" s="57"/>
      <c r="AD6" s="56"/>
      <c r="AE6" s="56"/>
      <c r="AF6" s="57"/>
      <c r="AG6" s="58"/>
      <c r="AI6" s="143"/>
      <c r="AJ6" s="145"/>
      <c r="AK6" s="145"/>
      <c r="AL6" s="145"/>
      <c r="AM6" s="145"/>
      <c r="AN6" s="146"/>
      <c r="AO6" s="145"/>
      <c r="AP6" s="145"/>
      <c r="AQ6" s="146"/>
      <c r="AR6" s="144"/>
      <c r="AT6" s="55"/>
      <c r="AU6" s="56"/>
      <c r="AV6" s="56"/>
      <c r="AW6" s="56"/>
      <c r="AX6" s="56"/>
      <c r="AY6" s="57"/>
      <c r="AZ6" s="56"/>
      <c r="BA6" s="56"/>
      <c r="BB6" s="57"/>
      <c r="BC6" s="58"/>
      <c r="BE6" s="134"/>
      <c r="BF6" s="138"/>
      <c r="BG6" s="138"/>
      <c r="BH6" s="138"/>
      <c r="BI6" s="138"/>
      <c r="BJ6" s="139"/>
      <c r="BK6" s="138"/>
      <c r="BL6" s="138"/>
      <c r="BM6" s="139"/>
      <c r="BN6" s="135"/>
    </row>
    <row r="7" spans="1:66" x14ac:dyDescent="0.25">
      <c r="A7" s="46" t="s">
        <v>123</v>
      </c>
      <c r="B7" s="134"/>
      <c r="C7" s="138"/>
      <c r="D7" s="138"/>
      <c r="E7" s="138"/>
      <c r="F7" s="138"/>
      <c r="G7" s="139"/>
      <c r="H7" s="138"/>
      <c r="I7" s="138"/>
      <c r="J7" s="139"/>
      <c r="K7" s="135"/>
      <c r="M7" s="143"/>
      <c r="N7" s="145"/>
      <c r="O7" s="145"/>
      <c r="P7" s="145"/>
      <c r="Q7" s="145"/>
      <c r="R7" s="146"/>
      <c r="S7" s="145"/>
      <c r="T7" s="145"/>
      <c r="U7" s="146"/>
      <c r="V7" s="144"/>
      <c r="X7" s="55"/>
      <c r="Y7" s="56"/>
      <c r="Z7" s="56"/>
      <c r="AA7" s="56"/>
      <c r="AB7" s="56"/>
      <c r="AC7" s="57"/>
      <c r="AD7" s="56"/>
      <c r="AE7" s="56"/>
      <c r="AF7" s="57"/>
      <c r="AG7" s="58"/>
      <c r="AI7" s="143"/>
      <c r="AJ7" s="145"/>
      <c r="AK7" s="145"/>
      <c r="AL7" s="145"/>
      <c r="AM7" s="145"/>
      <c r="AN7" s="146"/>
      <c r="AO7" s="145"/>
      <c r="AP7" s="145"/>
      <c r="AQ7" s="146"/>
      <c r="AR7" s="144"/>
      <c r="AT7" s="55"/>
      <c r="AU7" s="56"/>
      <c r="AV7" s="56"/>
      <c r="AW7" s="56"/>
      <c r="AX7" s="56"/>
      <c r="AY7" s="57"/>
      <c r="AZ7" s="56"/>
      <c r="BA7" s="56"/>
      <c r="BB7" s="57"/>
      <c r="BC7" s="58"/>
      <c r="BE7" s="134"/>
      <c r="BF7" s="138"/>
      <c r="BG7" s="138"/>
      <c r="BH7" s="138"/>
      <c r="BI7" s="138"/>
      <c r="BJ7" s="139"/>
      <c r="BK7" s="138"/>
      <c r="BL7" s="138"/>
      <c r="BM7" s="139"/>
      <c r="BN7" s="135"/>
    </row>
    <row r="8" spans="1:66" x14ac:dyDescent="0.25">
      <c r="A8" s="59" t="s">
        <v>116</v>
      </c>
      <c r="B8" s="129">
        <f>(VLOOKUP($A8,'Occupancy Raw Data'!$B$8:$BE$51,'Occupancy Raw Data'!AG$3,FALSE))/100</f>
        <v>0.38913948646773</v>
      </c>
      <c r="C8" s="119">
        <f>(VLOOKUP($A8,'Occupancy Raw Data'!$B$8:$BE$51,'Occupancy Raw Data'!AH$3,FALSE))/100</f>
        <v>0.54293893129770898</v>
      </c>
      <c r="D8" s="119">
        <f>(VLOOKUP($A8,'Occupancy Raw Data'!$B$8:$BE$51,'Occupancy Raw Data'!AI$3,FALSE))/100</f>
        <v>0.60105829285218493</v>
      </c>
      <c r="E8" s="119">
        <f>(VLOOKUP($A8,'Occupancy Raw Data'!$B$8:$BE$51,'Occupancy Raw Data'!AJ$3,FALSE))/100</f>
        <v>0.61190145732130397</v>
      </c>
      <c r="F8" s="119">
        <f>(VLOOKUP($A8,'Occupancy Raw Data'!$B$8:$BE$51,'Occupancy Raw Data'!AK$3,FALSE))/100</f>
        <v>0.54675572519083904</v>
      </c>
      <c r="G8" s="130">
        <f>(VLOOKUP($A8,'Occupancy Raw Data'!$B$8:$BE$51,'Occupancy Raw Data'!AL$3,FALSE))/100</f>
        <v>0.53835877862595405</v>
      </c>
      <c r="H8" s="119">
        <f>(VLOOKUP($A8,'Occupancy Raw Data'!$B$8:$BE$51,'Occupancy Raw Data'!AN$3,FALSE))/100</f>
        <v>0.58266828591256004</v>
      </c>
      <c r="I8" s="119">
        <f>(VLOOKUP($A8,'Occupancy Raw Data'!$B$8:$BE$51,'Occupancy Raw Data'!AO$3,FALSE))/100</f>
        <v>0.62959750173490603</v>
      </c>
      <c r="J8" s="130">
        <f>(VLOOKUP($A8,'Occupancy Raw Data'!$B$8:$BE$51,'Occupancy Raw Data'!AP$3,FALSE))/100</f>
        <v>0.60613289382373303</v>
      </c>
      <c r="K8" s="131">
        <f>(VLOOKUP($A8,'Occupancy Raw Data'!$B$8:$BE$51,'Occupancy Raw Data'!AR$3,FALSE))/100</f>
        <v>0.55772281153960501</v>
      </c>
      <c r="M8" s="118">
        <f>(VLOOKUP($A8,'Occupancy Raw Data'!$B$8:$BE$51,'Occupancy Raw Data'!AT$3,FALSE))/100</f>
        <v>8.1662556434761308E-2</v>
      </c>
      <c r="N8" s="115">
        <f>(VLOOKUP($A8,'Occupancy Raw Data'!$B$8:$BE$51,'Occupancy Raw Data'!AU$3,FALSE))/100</f>
        <v>0.116254900900028</v>
      </c>
      <c r="O8" s="115">
        <f>(VLOOKUP($A8,'Occupancy Raw Data'!$B$8:$BE$51,'Occupancy Raw Data'!AV$3,FALSE))/100</f>
        <v>4.57807166039296E-2</v>
      </c>
      <c r="P8" s="115">
        <f>(VLOOKUP($A8,'Occupancy Raw Data'!$B$8:$BE$51,'Occupancy Raw Data'!AW$3,FALSE))/100</f>
        <v>2.2525642793703501E-2</v>
      </c>
      <c r="Q8" s="115">
        <f>(VLOOKUP($A8,'Occupancy Raw Data'!$B$8:$BE$51,'Occupancy Raw Data'!AX$3,FALSE))/100</f>
        <v>0.103723697949792</v>
      </c>
      <c r="R8" s="116">
        <f>(VLOOKUP($A8,'Occupancy Raw Data'!$B$8:$BE$51,'Occupancy Raw Data'!AY$3,FALSE))/100</f>
        <v>7.04255060191398E-2</v>
      </c>
      <c r="S8" s="115">
        <f>(VLOOKUP($A8,'Occupancy Raw Data'!$B$8:$BE$51,'Occupancy Raw Data'!BA$3,FALSE))/100</f>
        <v>0.19105046984981799</v>
      </c>
      <c r="T8" s="115">
        <f>(VLOOKUP($A8,'Occupancy Raw Data'!$B$8:$BE$51,'Occupancy Raw Data'!BB$3,FALSE))/100</f>
        <v>7.3246151094109604E-2</v>
      </c>
      <c r="U8" s="116">
        <f>(VLOOKUP($A8,'Occupancy Raw Data'!$B$8:$BE$51,'Occupancy Raw Data'!BC$3,FALSE))/100</f>
        <v>0.126814337523244</v>
      </c>
      <c r="V8" s="117">
        <f>(VLOOKUP($A8,'Occupancy Raw Data'!$B$8:$BE$51,'Occupancy Raw Data'!BE$3,FALSE))/100</f>
        <v>8.7321356194438593E-2</v>
      </c>
      <c r="X8" s="49">
        <f>VLOOKUP($A8,'ADR Raw Data'!$B$6:$BE$49,'ADR Raw Data'!AG$1,FALSE)</f>
        <v>346.47501337494401</v>
      </c>
      <c r="Y8" s="50">
        <f>VLOOKUP($A8,'ADR Raw Data'!$B$6:$BE$49,'ADR Raw Data'!AH$1,FALSE)</f>
        <v>305.32980028758499</v>
      </c>
      <c r="Z8" s="50">
        <f>VLOOKUP($A8,'ADR Raw Data'!$B$6:$BE$49,'ADR Raw Data'!AI$1,FALSE)</f>
        <v>265.20557223264501</v>
      </c>
      <c r="AA8" s="50">
        <f>VLOOKUP($A8,'ADR Raw Data'!$B$6:$BE$49,'ADR Raw Data'!AJ$1,FALSE)</f>
        <v>261.24414374822697</v>
      </c>
      <c r="AB8" s="50">
        <f>VLOOKUP($A8,'ADR Raw Data'!$B$6:$BE$49,'ADR Raw Data'!AK$1,FALSE)</f>
        <v>254.27141202601899</v>
      </c>
      <c r="AC8" s="51">
        <f>VLOOKUP($A8,'ADR Raw Data'!$B$6:$BE$49,'ADR Raw Data'!AL$1,FALSE)</f>
        <v>281.92595920208799</v>
      </c>
      <c r="AD8" s="50">
        <f>VLOOKUP($A8,'ADR Raw Data'!$B$6:$BE$49,'ADR Raw Data'!AN$1,FALSE)</f>
        <v>301.17803483697998</v>
      </c>
      <c r="AE8" s="50">
        <f>VLOOKUP($A8,'ADR Raw Data'!$B$6:$BE$49,'ADR Raw Data'!AO$1,FALSE)</f>
        <v>337.15949297327001</v>
      </c>
      <c r="AF8" s="51">
        <f>VLOOKUP($A8,'ADR Raw Data'!$B$6:$BE$49,'ADR Raw Data'!AP$1,FALSE)</f>
        <v>319.86522075134098</v>
      </c>
      <c r="AG8" s="52">
        <f>VLOOKUP($A8,'ADR Raw Data'!$B$6:$BE$49,'ADR Raw Data'!AR$1,FALSE)</f>
        <v>293.706636892858</v>
      </c>
      <c r="AI8" s="118">
        <f>(VLOOKUP($A8,'ADR Raw Data'!$B$6:$BE$49,'ADR Raw Data'!AT$1,FALSE))/100</f>
        <v>0.40003643959031004</v>
      </c>
      <c r="AJ8" s="115">
        <f>(VLOOKUP($A8,'ADR Raw Data'!$B$6:$BE$49,'ADR Raw Data'!AU$1,FALSE))/100</f>
        <v>0.24933318413837999</v>
      </c>
      <c r="AK8" s="115">
        <f>(VLOOKUP($A8,'ADR Raw Data'!$B$6:$BE$49,'ADR Raw Data'!AV$1,FALSE))/100</f>
        <v>6.1084317807951399E-2</v>
      </c>
      <c r="AL8" s="115">
        <f>(VLOOKUP($A8,'ADR Raw Data'!$B$6:$BE$49,'ADR Raw Data'!AW$1,FALSE))/100</f>
        <v>6.0167872626986398E-2</v>
      </c>
      <c r="AM8" s="115">
        <f>(VLOOKUP($A8,'ADR Raw Data'!$B$6:$BE$49,'ADR Raw Data'!AX$1,FALSE))/100</f>
        <v>6.0424476026383102E-2</v>
      </c>
      <c r="AN8" s="116">
        <f>(VLOOKUP($A8,'ADR Raw Data'!$B$6:$BE$49,'ADR Raw Data'!AY$1,FALSE))/100</f>
        <v>0.14755525955013701</v>
      </c>
      <c r="AO8" s="115">
        <f>(VLOOKUP($A8,'ADR Raw Data'!$B$6:$BE$49,'ADR Raw Data'!BA$1,FALSE))/100</f>
        <v>5.1551647236097599E-2</v>
      </c>
      <c r="AP8" s="115">
        <f>(VLOOKUP($A8,'ADR Raw Data'!$B$6:$BE$49,'ADR Raw Data'!BB$1,FALSE))/100</f>
        <v>0.14389772051410599</v>
      </c>
      <c r="AQ8" s="116">
        <f>(VLOOKUP($A8,'ADR Raw Data'!$B$6:$BE$49,'ADR Raw Data'!BC$1,FALSE))/100</f>
        <v>9.9356044430586599E-2</v>
      </c>
      <c r="AR8" s="117">
        <f>(VLOOKUP($A8,'ADR Raw Data'!$B$6:$BE$49,'ADR Raw Data'!BE$1,FALSE))/100</f>
        <v>0.13293923824078602</v>
      </c>
      <c r="AT8" s="49">
        <f>VLOOKUP($A8,'RevPAR Raw Data'!$B$6:$BE$49,'RevPAR Raw Data'!AG$1,FALSE)</f>
        <v>134.82710877862499</v>
      </c>
      <c r="AU8" s="50">
        <f>VLOOKUP($A8,'RevPAR Raw Data'!$B$6:$BE$49,'RevPAR Raw Data'!AH$1,FALSE)</f>
        <v>165.77543546148499</v>
      </c>
      <c r="AV8" s="50">
        <f>VLOOKUP($A8,'RevPAR Raw Data'!$B$6:$BE$49,'RevPAR Raw Data'!AI$1,FALSE)</f>
        <v>159.40400850104001</v>
      </c>
      <c r="AW8" s="50">
        <f>VLOOKUP($A8,'RevPAR Raw Data'!$B$6:$BE$49,'RevPAR Raw Data'!AJ$1,FALSE)</f>
        <v>159.855672276197</v>
      </c>
      <c r="AX8" s="50">
        <f>VLOOKUP($A8,'RevPAR Raw Data'!$B$6:$BE$49,'RevPAR Raw Data'!AK$1,FALSE)</f>
        <v>139.024350277585</v>
      </c>
      <c r="AY8" s="51">
        <f>VLOOKUP($A8,'RevPAR Raw Data'!$B$6:$BE$49,'RevPAR Raw Data'!AL$1,FALSE)</f>
        <v>151.77731505898601</v>
      </c>
      <c r="AZ8" s="50">
        <f>VLOOKUP($A8,'RevPAR Raw Data'!$B$6:$BE$49,'RevPAR Raw Data'!AN$1,FALSE)</f>
        <v>175.48688931297701</v>
      </c>
      <c r="BA8" s="50">
        <f>VLOOKUP($A8,'RevPAR Raw Data'!$B$6:$BE$49,'RevPAR Raw Data'!AO$1,FALSE)</f>
        <v>212.27477446217901</v>
      </c>
      <c r="BB8" s="51">
        <f>VLOOKUP($A8,'RevPAR Raw Data'!$B$6:$BE$49,'RevPAR Raw Data'!AP$1,FALSE)</f>
        <v>193.88083188757801</v>
      </c>
      <c r="BC8" s="52">
        <f>VLOOKUP($A8,'RevPAR Raw Data'!$B$6:$BE$49,'RevPAR Raw Data'!AR$1,FALSE)</f>
        <v>163.80689129572701</v>
      </c>
      <c r="BE8" s="129">
        <f>(VLOOKUP($A8,'RevPAR Raw Data'!$B$6:$BE$49,'RevPAR Raw Data'!AT$1,FALSE))/100</f>
        <v>0.51436699434907607</v>
      </c>
      <c r="BF8" s="119">
        <f>(VLOOKUP($A8,'RevPAR Raw Data'!$B$6:$BE$49,'RevPAR Raw Data'!AU$1,FALSE))/100</f>
        <v>0.39457428965150498</v>
      </c>
      <c r="BG8" s="119">
        <f>(VLOOKUP($A8,'RevPAR Raw Data'!$B$6:$BE$49,'RevPAR Raw Data'!AV$1,FALSE))/100</f>
        <v>0.10966151825439101</v>
      </c>
      <c r="BH8" s="119">
        <f>(VLOOKUP($A8,'RevPAR Raw Data'!$B$6:$BE$49,'RevPAR Raw Data'!AW$1,FALSE))/100</f>
        <v>8.4048835427142587E-2</v>
      </c>
      <c r="BI8" s="119">
        <f>(VLOOKUP($A8,'RevPAR Raw Data'!$B$6:$BE$49,'RevPAR Raw Data'!AX$1,FALSE))/100</f>
        <v>0.17041562407631003</v>
      </c>
      <c r="BJ8" s="130">
        <f>(VLOOKUP($A8,'RevPAR Raw Data'!$B$6:$BE$49,'RevPAR Raw Data'!AY$1,FALSE))/100</f>
        <v>0.22837241938888098</v>
      </c>
      <c r="BK8" s="119">
        <f>(VLOOKUP($A8,'RevPAR Raw Data'!$B$6:$BE$49,'RevPAR Raw Data'!BA$1,FALSE))/100</f>
        <v>0.25245108351190398</v>
      </c>
      <c r="BL8" s="119">
        <f>(VLOOKUP($A8,'RevPAR Raw Data'!$B$6:$BE$49,'RevPAR Raw Data'!BB$1,FALSE))/100</f>
        <v>0.22768382578709001</v>
      </c>
      <c r="BM8" s="130">
        <f>(VLOOKUP($A8,'RevPAR Raw Data'!$B$6:$BE$49,'RevPAR Raw Data'!BC$1,FALSE))/100</f>
        <v>0.238770152907225</v>
      </c>
      <c r="BN8" s="131">
        <f>(VLOOKUP($A8,'RevPAR Raw Data'!$B$6:$BE$49,'RevPAR Raw Data'!BE$1,FALSE))/100</f>
        <v>0.231869029009865</v>
      </c>
    </row>
    <row r="9" spans="1:66" x14ac:dyDescent="0.25">
      <c r="A9" s="59" t="s">
        <v>117</v>
      </c>
      <c r="B9" s="129">
        <f>(VLOOKUP($A9,'Occupancy Raw Data'!$B$8:$BE$51,'Occupancy Raw Data'!AG$3,FALSE))/100</f>
        <v>0.45579368559526401</v>
      </c>
      <c r="C9" s="119">
        <f>(VLOOKUP($A9,'Occupancy Raw Data'!$B$8:$BE$51,'Occupancy Raw Data'!AH$3,FALSE))/100</f>
        <v>0.61505152378864203</v>
      </c>
      <c r="D9" s="119">
        <f>(VLOOKUP($A9,'Occupancy Raw Data'!$B$8:$BE$51,'Occupancy Raw Data'!AI$3,FALSE))/100</f>
        <v>0.69603705327778898</v>
      </c>
      <c r="E9" s="119">
        <f>(VLOOKUP($A9,'Occupancy Raw Data'!$B$8:$BE$51,'Occupancy Raw Data'!AJ$3,FALSE))/100</f>
        <v>0.68231564715340198</v>
      </c>
      <c r="F9" s="119">
        <f>(VLOOKUP($A9,'Occupancy Raw Data'!$B$8:$BE$51,'Occupancy Raw Data'!AK$3,FALSE))/100</f>
        <v>0.57280019001680893</v>
      </c>
      <c r="G9" s="130">
        <f>(VLOOKUP($A9,'Occupancy Raw Data'!$B$8:$BE$51,'Occupancy Raw Data'!AL$3,FALSE))/100</f>
        <v>0.60439961996638092</v>
      </c>
      <c r="H9" s="119">
        <f>(VLOOKUP($A9,'Occupancy Raw Data'!$B$8:$BE$51,'Occupancy Raw Data'!AN$3,FALSE))/100</f>
        <v>0.57885697580939799</v>
      </c>
      <c r="I9" s="119">
        <f>(VLOOKUP($A9,'Occupancy Raw Data'!$B$8:$BE$51,'Occupancy Raw Data'!AO$3,FALSE))/100</f>
        <v>0.61592852444639301</v>
      </c>
      <c r="J9" s="130">
        <f>(VLOOKUP($A9,'Occupancy Raw Data'!$B$8:$BE$51,'Occupancy Raw Data'!AP$3,FALSE))/100</f>
        <v>0.59739275012789494</v>
      </c>
      <c r="K9" s="131">
        <f>(VLOOKUP($A9,'Occupancy Raw Data'!$B$8:$BE$51,'Occupancy Raw Data'!AR$3,FALSE))/100</f>
        <v>0.60239765715538507</v>
      </c>
      <c r="M9" s="118">
        <f>(VLOOKUP($A9,'Occupancy Raw Data'!$B$8:$BE$51,'Occupancy Raw Data'!AT$3,FALSE))/100</f>
        <v>0.13321433737722999</v>
      </c>
      <c r="N9" s="115">
        <f>(VLOOKUP($A9,'Occupancy Raw Data'!$B$8:$BE$51,'Occupancy Raw Data'!AU$3,FALSE))/100</f>
        <v>7.2786325005768399E-2</v>
      </c>
      <c r="O9" s="115">
        <f>(VLOOKUP($A9,'Occupancy Raw Data'!$B$8:$BE$51,'Occupancy Raw Data'!AV$3,FALSE))/100</f>
        <v>2.4483318635883097E-2</v>
      </c>
      <c r="P9" s="115">
        <f>(VLOOKUP($A9,'Occupancy Raw Data'!$B$8:$BE$51,'Occupancy Raw Data'!AW$3,FALSE))/100</f>
        <v>3.7649922008844501E-3</v>
      </c>
      <c r="Q9" s="115">
        <f>(VLOOKUP($A9,'Occupancy Raw Data'!$B$8:$BE$51,'Occupancy Raw Data'!AX$3,FALSE))/100</f>
        <v>2.9135952458569099E-2</v>
      </c>
      <c r="R9" s="116">
        <f>(VLOOKUP($A9,'Occupancy Raw Data'!$B$8:$BE$51,'Occupancy Raw Data'!AY$3,FALSE))/100</f>
        <v>4.5211996526280697E-2</v>
      </c>
      <c r="S9" s="115">
        <f>(VLOOKUP($A9,'Occupancy Raw Data'!$B$8:$BE$51,'Occupancy Raw Data'!BA$3,FALSE))/100</f>
        <v>0.102047926540075</v>
      </c>
      <c r="T9" s="115">
        <f>(VLOOKUP($A9,'Occupancy Raw Data'!$B$8:$BE$51,'Occupancy Raw Data'!BB$3,FALSE))/100</f>
        <v>0.151486423151872</v>
      </c>
      <c r="U9" s="116">
        <f>(VLOOKUP($A9,'Occupancy Raw Data'!$B$8:$BE$51,'Occupancy Raw Data'!BC$3,FALSE))/100</f>
        <v>0.12699201552077299</v>
      </c>
      <c r="V9" s="117">
        <f>(VLOOKUP($A9,'Occupancy Raw Data'!$B$8:$BE$51,'Occupancy Raw Data'!BE$3,FALSE))/100</f>
        <v>6.7153268257250501E-2</v>
      </c>
      <c r="X9" s="49">
        <f>VLOOKUP($A9,'ADR Raw Data'!$B$6:$BE$49,'ADR Raw Data'!AG$1,FALSE)</f>
        <v>201.28464193373799</v>
      </c>
      <c r="Y9" s="50">
        <f>VLOOKUP($A9,'ADR Raw Data'!$B$6:$BE$49,'ADR Raw Data'!AH$1,FALSE)</f>
        <v>202.29416154234599</v>
      </c>
      <c r="Z9" s="50">
        <f>VLOOKUP($A9,'ADR Raw Data'!$B$6:$BE$49,'ADR Raw Data'!AI$1,FALSE)</f>
        <v>188.937349555721</v>
      </c>
      <c r="AA9" s="50">
        <f>VLOOKUP($A9,'ADR Raw Data'!$B$6:$BE$49,'ADR Raw Data'!AJ$1,FALSE)</f>
        <v>185.083370241936</v>
      </c>
      <c r="AB9" s="50">
        <f>VLOOKUP($A9,'ADR Raw Data'!$B$6:$BE$49,'ADR Raw Data'!AK$1,FALSE)</f>
        <v>167.43619400009501</v>
      </c>
      <c r="AC9" s="51">
        <f>VLOOKUP($A9,'ADR Raw Data'!$B$6:$BE$49,'ADR Raw Data'!AL$1,FALSE)</f>
        <v>188.57250785973301</v>
      </c>
      <c r="AD9" s="50">
        <f>VLOOKUP($A9,'ADR Raw Data'!$B$6:$BE$49,'ADR Raw Data'!AN$1,FALSE)</f>
        <v>169.79960592765599</v>
      </c>
      <c r="AE9" s="50">
        <f>VLOOKUP($A9,'ADR Raw Data'!$B$6:$BE$49,'ADR Raw Data'!AO$1,FALSE)</f>
        <v>189.63267316306201</v>
      </c>
      <c r="AF9" s="51">
        <f>VLOOKUP($A9,'ADR Raw Data'!$B$6:$BE$49,'ADR Raw Data'!AP$1,FALSE)</f>
        <v>180.02382762681</v>
      </c>
      <c r="AG9" s="52">
        <f>VLOOKUP($A9,'ADR Raw Data'!$B$6:$BE$49,'ADR Raw Data'!AR$1,FALSE)</f>
        <v>186.15032067697001</v>
      </c>
      <c r="AI9" s="118">
        <f>(VLOOKUP($A9,'ADR Raw Data'!$B$6:$BE$49,'ADR Raw Data'!AT$1,FALSE))/100</f>
        <v>0.28765067474628397</v>
      </c>
      <c r="AJ9" s="115">
        <f>(VLOOKUP($A9,'ADR Raw Data'!$B$6:$BE$49,'ADR Raw Data'!AU$1,FALSE))/100</f>
        <v>0.180035732031888</v>
      </c>
      <c r="AK9" s="115">
        <f>(VLOOKUP($A9,'ADR Raw Data'!$B$6:$BE$49,'ADR Raw Data'!AV$1,FALSE))/100</f>
        <v>5.3708443142396999E-2</v>
      </c>
      <c r="AL9" s="115">
        <f>(VLOOKUP($A9,'ADR Raw Data'!$B$6:$BE$49,'ADR Raw Data'!AW$1,FALSE))/100</f>
        <v>4.8648059996150496E-2</v>
      </c>
      <c r="AM9" s="115">
        <f>(VLOOKUP($A9,'ADR Raw Data'!$B$6:$BE$49,'ADR Raw Data'!AX$1,FALSE))/100</f>
        <v>4.58586832272996E-2</v>
      </c>
      <c r="AN9" s="116">
        <f>(VLOOKUP($A9,'ADR Raw Data'!$B$6:$BE$49,'ADR Raw Data'!AY$1,FALSE))/100</f>
        <v>0.10802361209613701</v>
      </c>
      <c r="AO9" s="115">
        <f>(VLOOKUP($A9,'ADR Raw Data'!$B$6:$BE$49,'ADR Raw Data'!BA$1,FALSE))/100</f>
        <v>9.4631006740043003E-2</v>
      </c>
      <c r="AP9" s="115">
        <f>(VLOOKUP($A9,'ADR Raw Data'!$B$6:$BE$49,'ADR Raw Data'!BB$1,FALSE))/100</f>
        <v>0.18350333528521101</v>
      </c>
      <c r="AQ9" s="116">
        <f>(VLOOKUP($A9,'ADR Raw Data'!$B$6:$BE$49,'ADR Raw Data'!BC$1,FALSE))/100</f>
        <v>0.14157032261782801</v>
      </c>
      <c r="AR9" s="117">
        <f>(VLOOKUP($A9,'ADR Raw Data'!$B$6:$BE$49,'ADR Raw Data'!BE$1,FALSE))/100</f>
        <v>0.115760191056648</v>
      </c>
      <c r="AT9" s="49">
        <f>VLOOKUP($A9,'RevPAR Raw Data'!$B$6:$BE$49,'RevPAR Raw Data'!AG$1,FALSE)</f>
        <v>91.744268800701605</v>
      </c>
      <c r="AU9" s="50">
        <f>VLOOKUP($A9,'RevPAR Raw Data'!$B$6:$BE$49,'RevPAR Raw Data'!AH$1,FALSE)</f>
        <v>124.421332310165</v>
      </c>
      <c r="AV9" s="50">
        <f>VLOOKUP($A9,'RevPAR Raw Data'!$B$6:$BE$49,'RevPAR Raw Data'!AI$1,FALSE)</f>
        <v>131.50739603887999</v>
      </c>
      <c r="AW9" s="50">
        <f>VLOOKUP($A9,'RevPAR Raw Data'!$B$6:$BE$49,'RevPAR Raw Data'!AJ$1,FALSE)</f>
        <v>126.28527954395901</v>
      </c>
      <c r="AX9" s="50">
        <f>VLOOKUP($A9,'RevPAR Raw Data'!$B$6:$BE$49,'RevPAR Raw Data'!AK$1,FALSE)</f>
        <v>95.907483738946098</v>
      </c>
      <c r="AY9" s="51">
        <f>VLOOKUP($A9,'RevPAR Raw Data'!$B$6:$BE$49,'RevPAR Raw Data'!AL$1,FALSE)</f>
        <v>113.97315208653001</v>
      </c>
      <c r="AZ9" s="50">
        <f>VLOOKUP($A9,'RevPAR Raw Data'!$B$6:$BE$49,'RevPAR Raw Data'!AN$1,FALSE)</f>
        <v>98.289686380910595</v>
      </c>
      <c r="BA9" s="50">
        <f>VLOOKUP($A9,'RevPAR Raw Data'!$B$6:$BE$49,'RevPAR Raw Data'!AO$1,FALSE)</f>
        <v>116.80017256815</v>
      </c>
      <c r="BB9" s="51">
        <f>VLOOKUP($A9,'RevPAR Raw Data'!$B$6:$BE$49,'RevPAR Raw Data'!AP$1,FALSE)</f>
        <v>107.54492947452999</v>
      </c>
      <c r="BC9" s="52">
        <f>VLOOKUP($A9,'RevPAR Raw Data'!$B$6:$BE$49,'RevPAR Raw Data'!AR$1,FALSE)</f>
        <v>112.13651705453</v>
      </c>
      <c r="BE9" s="129">
        <f>(VLOOKUP($A9,'RevPAR Raw Data'!$B$6:$BE$49,'RevPAR Raw Data'!AT$1,FALSE))/100</f>
        <v>0.45918420615595301</v>
      </c>
      <c r="BF9" s="119">
        <f>(VLOOKUP($A9,'RevPAR Raw Data'!$B$6:$BE$49,'RevPAR Raw Data'!AU$1,FALSE))/100</f>
        <v>0.26592619634198</v>
      </c>
      <c r="BG9" s="119">
        <f>(VLOOKUP($A9,'RevPAR Raw Data'!$B$6:$BE$49,'RevPAR Raw Data'!AV$1,FALSE))/100</f>
        <v>7.95067227051727E-2</v>
      </c>
      <c r="BH9" s="119">
        <f>(VLOOKUP($A9,'RevPAR Raw Data'!$B$6:$BE$49,'RevPAR Raw Data'!AW$1,FALSE))/100</f>
        <v>5.25962117635086E-2</v>
      </c>
      <c r="BI9" s="119">
        <f>(VLOOKUP($A9,'RevPAR Raw Data'!$B$6:$BE$49,'RevPAR Raw Data'!AX$1,FALSE))/100</f>
        <v>7.6330772100191999E-2</v>
      </c>
      <c r="BJ9" s="130">
        <f>(VLOOKUP($A9,'RevPAR Raw Data'!$B$6:$BE$49,'RevPAR Raw Data'!AY$1,FALSE))/100</f>
        <v>0.15811957179726499</v>
      </c>
      <c r="BK9" s="119">
        <f>(VLOOKUP($A9,'RevPAR Raw Data'!$B$6:$BE$49,'RevPAR Raw Data'!BA$1,FALSE))/100</f>
        <v>0.20633583130434002</v>
      </c>
      <c r="BL9" s="119">
        <f>(VLOOKUP($A9,'RevPAR Raw Data'!$B$6:$BE$49,'RevPAR Raw Data'!BB$1,FALSE))/100</f>
        <v>0.36278802233587798</v>
      </c>
      <c r="BM9" s="130">
        <f>(VLOOKUP($A9,'RevPAR Raw Data'!$B$6:$BE$49,'RevPAR Raw Data'!BC$1,FALSE))/100</f>
        <v>0.28654063874576602</v>
      </c>
      <c r="BN9" s="131">
        <f>(VLOOKUP($A9,'RevPAR Raw Data'!$B$6:$BE$49,'RevPAR Raw Data'!BE$1,FALSE))/100</f>
        <v>0.19068713447743602</v>
      </c>
    </row>
    <row r="10" spans="1:66" x14ac:dyDescent="0.25">
      <c r="A10" s="59" t="s">
        <v>118</v>
      </c>
      <c r="B10" s="129">
        <f>(VLOOKUP($A10,'Occupancy Raw Data'!$B$8:$BE$51,'Occupancy Raw Data'!AG$3,FALSE))/100</f>
        <v>0.452800755967871</v>
      </c>
      <c r="C10" s="119">
        <f>(VLOOKUP($A10,'Occupancy Raw Data'!$B$8:$BE$51,'Occupancy Raw Data'!AH$3,FALSE))/100</f>
        <v>0.58736753687968202</v>
      </c>
      <c r="D10" s="119">
        <f>(VLOOKUP($A10,'Occupancy Raw Data'!$B$8:$BE$51,'Occupancy Raw Data'!AI$3,FALSE))/100</f>
        <v>0.66521422839529298</v>
      </c>
      <c r="E10" s="119">
        <f>(VLOOKUP($A10,'Occupancy Raw Data'!$B$8:$BE$51,'Occupancy Raw Data'!AJ$3,FALSE))/100</f>
        <v>0.65704707549929098</v>
      </c>
      <c r="F10" s="119">
        <f>(VLOOKUP($A10,'Occupancy Raw Data'!$B$8:$BE$51,'Occupancy Raw Data'!AK$3,FALSE))/100</f>
        <v>0.56451600806965696</v>
      </c>
      <c r="G10" s="130">
        <f>(VLOOKUP($A10,'Occupancy Raw Data'!$B$8:$BE$51,'Occupancy Raw Data'!AL$3,FALSE))/100</f>
        <v>0.58538912096235896</v>
      </c>
      <c r="H10" s="119">
        <f>(VLOOKUP($A10,'Occupancy Raw Data'!$B$8:$BE$51,'Occupancy Raw Data'!AN$3,FALSE))/100</f>
        <v>0.56297857341062996</v>
      </c>
      <c r="I10" s="119">
        <f>(VLOOKUP($A10,'Occupancy Raw Data'!$B$8:$BE$51,'Occupancy Raw Data'!AO$3,FALSE))/100</f>
        <v>0.58779192728254503</v>
      </c>
      <c r="J10" s="130">
        <f>(VLOOKUP($A10,'Occupancy Raw Data'!$B$8:$BE$51,'Occupancy Raw Data'!AP$3,FALSE))/100</f>
        <v>0.57538520382335101</v>
      </c>
      <c r="K10" s="131">
        <f>(VLOOKUP($A10,'Occupancy Raw Data'!$B$8:$BE$51,'Occupancy Raw Data'!AR$3,FALSE))/100</f>
        <v>0.58253086657838404</v>
      </c>
      <c r="M10" s="118">
        <f>(VLOOKUP($A10,'Occupancy Raw Data'!$B$8:$BE$51,'Occupancy Raw Data'!AT$3,FALSE))/100</f>
        <v>6.2935327512886996E-2</v>
      </c>
      <c r="N10" s="115">
        <f>(VLOOKUP($A10,'Occupancy Raw Data'!$B$8:$BE$51,'Occupancy Raw Data'!AU$3,FALSE))/100</f>
        <v>4.3878186164309003E-2</v>
      </c>
      <c r="O10" s="115">
        <f>(VLOOKUP($A10,'Occupancy Raw Data'!$B$8:$BE$51,'Occupancy Raw Data'!AV$3,FALSE))/100</f>
        <v>5.0339941452812099E-2</v>
      </c>
      <c r="P10" s="115">
        <f>(VLOOKUP($A10,'Occupancy Raw Data'!$B$8:$BE$51,'Occupancy Raw Data'!AW$3,FALSE))/100</f>
        <v>3.4939896269878104E-2</v>
      </c>
      <c r="Q10" s="115">
        <f>(VLOOKUP($A10,'Occupancy Raw Data'!$B$8:$BE$51,'Occupancy Raw Data'!AX$3,FALSE))/100</f>
        <v>2.52081312325768E-2</v>
      </c>
      <c r="R10" s="116">
        <f>(VLOOKUP($A10,'Occupancy Raw Data'!$B$8:$BE$51,'Occupancy Raw Data'!AY$3,FALSE))/100</f>
        <v>4.25471207719164E-2</v>
      </c>
      <c r="S10" s="115">
        <f>(VLOOKUP($A10,'Occupancy Raw Data'!$B$8:$BE$51,'Occupancy Raw Data'!BA$3,FALSE))/100</f>
        <v>6.7317781393273698E-2</v>
      </c>
      <c r="T10" s="115">
        <f>(VLOOKUP($A10,'Occupancy Raw Data'!$B$8:$BE$51,'Occupancy Raw Data'!BB$3,FALSE))/100</f>
        <v>7.8870880320330003E-2</v>
      </c>
      <c r="U10" s="116">
        <f>(VLOOKUP($A10,'Occupancy Raw Data'!$B$8:$BE$51,'Occupancy Raw Data'!BC$3,FALSE))/100</f>
        <v>7.3187715491811398E-2</v>
      </c>
      <c r="V10" s="117">
        <f>(VLOOKUP($A10,'Occupancy Raw Data'!$B$8:$BE$51,'Occupancy Raw Data'!BE$3,FALSE))/100</f>
        <v>5.1020699430796998E-2</v>
      </c>
      <c r="X10" s="49">
        <f>VLOOKUP($A10,'ADR Raw Data'!$B$6:$BE$49,'ADR Raw Data'!AG$1,FALSE)</f>
        <v>146.31438054856201</v>
      </c>
      <c r="Y10" s="50">
        <f>VLOOKUP($A10,'ADR Raw Data'!$B$6:$BE$49,'ADR Raw Data'!AH$1,FALSE)</f>
        <v>149.35880910123899</v>
      </c>
      <c r="Z10" s="50">
        <f>VLOOKUP($A10,'ADR Raw Data'!$B$6:$BE$49,'ADR Raw Data'!AI$1,FALSE)</f>
        <v>143.87134048861799</v>
      </c>
      <c r="AA10" s="50">
        <f>VLOOKUP($A10,'ADR Raw Data'!$B$6:$BE$49,'ADR Raw Data'!AJ$1,FALSE)</f>
        <v>140.87607099646101</v>
      </c>
      <c r="AB10" s="50">
        <f>VLOOKUP($A10,'ADR Raw Data'!$B$6:$BE$49,'ADR Raw Data'!AK$1,FALSE)</f>
        <v>132.37304973961099</v>
      </c>
      <c r="AC10" s="51">
        <f>VLOOKUP($A10,'ADR Raw Data'!$B$6:$BE$49,'ADR Raw Data'!AL$1,FALSE)</f>
        <v>142.46043933011501</v>
      </c>
      <c r="AD10" s="50">
        <f>VLOOKUP($A10,'ADR Raw Data'!$B$6:$BE$49,'ADR Raw Data'!AN$1,FALSE)</f>
        <v>130.75997548856299</v>
      </c>
      <c r="AE10" s="50">
        <f>VLOOKUP($A10,'ADR Raw Data'!$B$6:$BE$49,'ADR Raw Data'!AO$1,FALSE)</f>
        <v>137.062743604465</v>
      </c>
      <c r="AF10" s="51">
        <f>VLOOKUP($A10,'ADR Raw Data'!$B$6:$BE$49,'ADR Raw Data'!AP$1,FALSE)</f>
        <v>133.97929908369201</v>
      </c>
      <c r="AG10" s="52">
        <f>VLOOKUP($A10,'ADR Raw Data'!$B$6:$BE$49,'ADR Raw Data'!AR$1,FALSE)</f>
        <v>140.0669869859</v>
      </c>
      <c r="AI10" s="118">
        <f>(VLOOKUP($A10,'ADR Raw Data'!$B$6:$BE$49,'ADR Raw Data'!AT$1,FALSE))/100</f>
        <v>0.20272641691414703</v>
      </c>
      <c r="AJ10" s="115">
        <f>(VLOOKUP($A10,'ADR Raw Data'!$B$6:$BE$49,'ADR Raw Data'!AU$1,FALSE))/100</f>
        <v>0.14695695312110199</v>
      </c>
      <c r="AK10" s="115">
        <f>(VLOOKUP($A10,'ADR Raw Data'!$B$6:$BE$49,'ADR Raw Data'!AV$1,FALSE))/100</f>
        <v>5.9000227073132801E-2</v>
      </c>
      <c r="AL10" s="115">
        <f>(VLOOKUP($A10,'ADR Raw Data'!$B$6:$BE$49,'ADR Raw Data'!AW$1,FALSE))/100</f>
        <v>4.8520244392319799E-2</v>
      </c>
      <c r="AM10" s="115">
        <f>(VLOOKUP($A10,'ADR Raw Data'!$B$6:$BE$49,'ADR Raw Data'!AX$1,FALSE))/100</f>
        <v>3.81957538365248E-2</v>
      </c>
      <c r="AN10" s="116">
        <f>(VLOOKUP($A10,'ADR Raw Data'!$B$6:$BE$49,'ADR Raw Data'!AY$1,FALSE))/100</f>
        <v>9.0865628548949612E-2</v>
      </c>
      <c r="AO10" s="115">
        <f>(VLOOKUP($A10,'ADR Raw Data'!$B$6:$BE$49,'ADR Raw Data'!BA$1,FALSE))/100</f>
        <v>6.3052953246102592E-2</v>
      </c>
      <c r="AP10" s="115">
        <f>(VLOOKUP($A10,'ADR Raw Data'!$B$6:$BE$49,'ADR Raw Data'!BB$1,FALSE))/100</f>
        <v>0.12931077428121202</v>
      </c>
      <c r="AQ10" s="116">
        <f>(VLOOKUP($A10,'ADR Raw Data'!$B$6:$BE$49,'ADR Raw Data'!BC$1,FALSE))/100</f>
        <v>9.6634922801113105E-2</v>
      </c>
      <c r="AR10" s="117">
        <f>(VLOOKUP($A10,'ADR Raw Data'!$B$6:$BE$49,'ADR Raw Data'!BE$1,FALSE))/100</f>
        <v>9.2006442711647304E-2</v>
      </c>
      <c r="AT10" s="49">
        <f>VLOOKUP($A10,'RevPAR Raw Data'!$B$6:$BE$49,'RevPAR Raw Data'!AG$1,FALSE)</f>
        <v>66.251262121359801</v>
      </c>
      <c r="AU10" s="50">
        <f>VLOOKUP($A10,'RevPAR Raw Data'!$B$6:$BE$49,'RevPAR Raw Data'!AH$1,FALSE)</f>
        <v>87.728515813077905</v>
      </c>
      <c r="AV10" s="50">
        <f>VLOOKUP($A10,'RevPAR Raw Data'!$B$6:$BE$49,'RevPAR Raw Data'!AI$1,FALSE)</f>
        <v>95.705262751332995</v>
      </c>
      <c r="AW10" s="50">
        <f>VLOOKUP($A10,'RevPAR Raw Data'!$B$6:$BE$49,'RevPAR Raw Data'!AJ$1,FALSE)</f>
        <v>92.562210456055595</v>
      </c>
      <c r="AX10" s="50">
        <f>VLOOKUP($A10,'RevPAR Raw Data'!$B$6:$BE$49,'RevPAR Raw Data'!AK$1,FALSE)</f>
        <v>74.726705615011298</v>
      </c>
      <c r="AY10" s="51">
        <f>VLOOKUP($A10,'RevPAR Raw Data'!$B$6:$BE$49,'RevPAR Raw Data'!AL$1,FALSE)</f>
        <v>83.394791351367502</v>
      </c>
      <c r="AZ10" s="50">
        <f>VLOOKUP($A10,'RevPAR Raw Data'!$B$6:$BE$49,'RevPAR Raw Data'!AN$1,FALSE)</f>
        <v>73.615064459760404</v>
      </c>
      <c r="BA10" s="50">
        <f>VLOOKUP($A10,'RevPAR Raw Data'!$B$6:$BE$49,'RevPAR Raw Data'!AO$1,FALSE)</f>
        <v>80.564374221902199</v>
      </c>
      <c r="BB10" s="51">
        <f>VLOOKUP($A10,'RevPAR Raw Data'!$B$6:$BE$49,'RevPAR Raw Data'!AP$1,FALSE)</f>
        <v>77.089706311380397</v>
      </c>
      <c r="BC10" s="52">
        <f>VLOOKUP($A10,'RevPAR Raw Data'!$B$6:$BE$49,'RevPAR Raw Data'!AR$1,FALSE)</f>
        <v>81.593343307920094</v>
      </c>
      <c r="BE10" s="129">
        <f>(VLOOKUP($A10,'RevPAR Raw Data'!$B$6:$BE$49,'RevPAR Raw Data'!AT$1,FALSE))/100</f>
        <v>0.278420397871039</v>
      </c>
      <c r="BF10" s="119">
        <f>(VLOOKUP($A10,'RevPAR Raw Data'!$B$6:$BE$49,'RevPAR Raw Data'!AU$1,FALSE))/100</f>
        <v>0.19728334383259899</v>
      </c>
      <c r="BG10" s="119">
        <f>(VLOOKUP($A10,'RevPAR Raw Data'!$B$6:$BE$49,'RevPAR Raw Data'!AV$1,FALSE))/100</f>
        <v>0.112310236502509</v>
      </c>
      <c r="BH10" s="119">
        <f>(VLOOKUP($A10,'RevPAR Raw Data'!$B$6:$BE$49,'RevPAR Raw Data'!AW$1,FALSE))/100</f>
        <v>8.5155432968254813E-2</v>
      </c>
      <c r="BI10" s="119">
        <f>(VLOOKUP($A10,'RevPAR Raw Data'!$B$6:$BE$49,'RevPAR Raw Data'!AX$1,FALSE))/100</f>
        <v>6.4366728644339996E-2</v>
      </c>
      <c r="BJ10" s="130">
        <f>(VLOOKUP($A10,'RevPAR Raw Data'!$B$6:$BE$49,'RevPAR Raw Data'!AY$1,FALSE))/100</f>
        <v>0.137278820192754</v>
      </c>
      <c r="BK10" s="119">
        <f>(VLOOKUP($A10,'RevPAR Raw Data'!$B$6:$BE$49,'RevPAR Raw Data'!BA$1,FALSE))/100</f>
        <v>0.13461531956219699</v>
      </c>
      <c r="BL10" s="119">
        <f>(VLOOKUP($A10,'RevPAR Raw Data'!$B$6:$BE$49,'RevPAR Raw Data'!BB$1,FALSE))/100</f>
        <v>0.21838050920400501</v>
      </c>
      <c r="BM10" s="130">
        <f>(VLOOKUP($A10,'RevPAR Raw Data'!$B$6:$BE$49,'RevPAR Raw Data'!BC$1,FALSE))/100</f>
        <v>0.17689512752946498</v>
      </c>
      <c r="BN10" s="131">
        <f>(VLOOKUP($A10,'RevPAR Raw Data'!$B$6:$BE$49,'RevPAR Raw Data'!BE$1,FALSE))/100</f>
        <v>0.14772137520173201</v>
      </c>
    </row>
    <row r="11" spans="1:66" x14ac:dyDescent="0.25">
      <c r="A11" s="59" t="s">
        <v>119</v>
      </c>
      <c r="B11" s="129">
        <f>(VLOOKUP($A11,'Occupancy Raw Data'!$B$8:$BE$51,'Occupancy Raw Data'!AG$3,FALSE))/100</f>
        <v>0.390102530527909</v>
      </c>
      <c r="C11" s="119">
        <f>(VLOOKUP($A11,'Occupancy Raw Data'!$B$8:$BE$51,'Occupancy Raw Data'!AH$3,FALSE))/100</f>
        <v>0.50642392499113997</v>
      </c>
      <c r="D11" s="119">
        <f>(VLOOKUP($A11,'Occupancy Raw Data'!$B$8:$BE$51,'Occupancy Raw Data'!AI$3,FALSE))/100</f>
        <v>0.55929291776535106</v>
      </c>
      <c r="E11" s="119">
        <f>(VLOOKUP($A11,'Occupancy Raw Data'!$B$8:$BE$51,'Occupancy Raw Data'!AJ$3,FALSE))/100</f>
        <v>0.55472799678052898</v>
      </c>
      <c r="F11" s="119">
        <f>(VLOOKUP($A11,'Occupancy Raw Data'!$B$8:$BE$51,'Occupancy Raw Data'!AK$3,FALSE))/100</f>
        <v>0.50526467531999397</v>
      </c>
      <c r="G11" s="130">
        <f>(VLOOKUP($A11,'Occupancy Raw Data'!$B$8:$BE$51,'Occupancy Raw Data'!AL$3,FALSE))/100</f>
        <v>0.50316240907698395</v>
      </c>
      <c r="H11" s="119">
        <f>(VLOOKUP($A11,'Occupancy Raw Data'!$B$8:$BE$51,'Occupancy Raw Data'!AN$3,FALSE))/100</f>
        <v>0.51817259005207605</v>
      </c>
      <c r="I11" s="119">
        <f>(VLOOKUP($A11,'Occupancy Raw Data'!$B$8:$BE$51,'Occupancy Raw Data'!AO$3,FALSE))/100</f>
        <v>0.51832073907663401</v>
      </c>
      <c r="J11" s="130">
        <f>(VLOOKUP($A11,'Occupancy Raw Data'!$B$8:$BE$51,'Occupancy Raw Data'!AP$3,FALSE))/100</f>
        <v>0.51824666256213103</v>
      </c>
      <c r="K11" s="131">
        <f>(VLOOKUP($A11,'Occupancy Raw Data'!$B$8:$BE$51,'Occupancy Raw Data'!AR$3,FALSE))/100</f>
        <v>0.50747211257937108</v>
      </c>
      <c r="M11" s="118">
        <f>(VLOOKUP($A11,'Occupancy Raw Data'!$B$8:$BE$51,'Occupancy Raw Data'!AT$3,FALSE))/100</f>
        <v>1.8260820419902398E-2</v>
      </c>
      <c r="N11" s="115">
        <f>(VLOOKUP($A11,'Occupancy Raw Data'!$B$8:$BE$51,'Occupancy Raw Data'!AU$3,FALSE))/100</f>
        <v>-5.6283593865170296E-3</v>
      </c>
      <c r="O11" s="115">
        <f>(VLOOKUP($A11,'Occupancy Raw Data'!$B$8:$BE$51,'Occupancy Raw Data'!AV$3,FALSE))/100</f>
        <v>1.1575661968299501E-2</v>
      </c>
      <c r="P11" s="115">
        <f>(VLOOKUP($A11,'Occupancy Raw Data'!$B$8:$BE$51,'Occupancy Raw Data'!AW$3,FALSE))/100</f>
        <v>9.9128758612002701E-5</v>
      </c>
      <c r="Q11" s="115">
        <f>(VLOOKUP($A11,'Occupancy Raw Data'!$B$8:$BE$51,'Occupancy Raw Data'!AX$3,FALSE))/100</f>
        <v>1.2519591894919899E-2</v>
      </c>
      <c r="R11" s="116">
        <f>(VLOOKUP($A11,'Occupancy Raw Data'!$B$8:$BE$51,'Occupancy Raw Data'!AY$3,FALSE))/100</f>
        <v>6.7355274184626099E-3</v>
      </c>
      <c r="S11" s="115">
        <f>(VLOOKUP($A11,'Occupancy Raw Data'!$B$8:$BE$51,'Occupancy Raw Data'!BA$3,FALSE))/100</f>
        <v>4.8005520922926301E-2</v>
      </c>
      <c r="T11" s="115">
        <f>(VLOOKUP($A11,'Occupancy Raw Data'!$B$8:$BE$51,'Occupancy Raw Data'!BB$3,FALSE))/100</f>
        <v>4.0435872793820507E-2</v>
      </c>
      <c r="U11" s="116">
        <f>(VLOOKUP($A11,'Occupancy Raw Data'!$B$8:$BE$51,'Occupancy Raw Data'!BC$3,FALSE))/100</f>
        <v>4.4206433593443596E-2</v>
      </c>
      <c r="V11" s="117">
        <f>(VLOOKUP($A11,'Occupancy Raw Data'!$B$8:$BE$51,'Occupancy Raw Data'!BE$3,FALSE))/100</f>
        <v>1.7387838992397299E-2</v>
      </c>
      <c r="X11" s="49">
        <f>VLOOKUP($A11,'ADR Raw Data'!$B$6:$BE$49,'ADR Raw Data'!AG$1,FALSE)</f>
        <v>112.88551726792601</v>
      </c>
      <c r="Y11" s="50">
        <f>VLOOKUP($A11,'ADR Raw Data'!$B$6:$BE$49,'ADR Raw Data'!AH$1,FALSE)</f>
        <v>112.391185582294</v>
      </c>
      <c r="Z11" s="50">
        <f>VLOOKUP($A11,'ADR Raw Data'!$B$6:$BE$49,'ADR Raw Data'!AI$1,FALSE)</f>
        <v>108.892500778607</v>
      </c>
      <c r="AA11" s="50">
        <f>VLOOKUP($A11,'ADR Raw Data'!$B$6:$BE$49,'ADR Raw Data'!AJ$1,FALSE)</f>
        <v>107.909954306751</v>
      </c>
      <c r="AB11" s="50">
        <f>VLOOKUP($A11,'ADR Raw Data'!$B$6:$BE$49,'ADR Raw Data'!AK$1,FALSE)</f>
        <v>105.707208155016</v>
      </c>
      <c r="AC11" s="51">
        <f>VLOOKUP($A11,'ADR Raw Data'!$B$6:$BE$49,'ADR Raw Data'!AL$1,FALSE)</f>
        <v>109.359563352035</v>
      </c>
      <c r="AD11" s="50">
        <f>VLOOKUP($A11,'ADR Raw Data'!$B$6:$BE$49,'ADR Raw Data'!AN$1,FALSE)</f>
        <v>112.39574076435299</v>
      </c>
      <c r="AE11" s="50">
        <f>VLOOKUP($A11,'ADR Raw Data'!$B$6:$BE$49,'ADR Raw Data'!AO$1,FALSE)</f>
        <v>114.649494025889</v>
      </c>
      <c r="AF11" s="51">
        <f>VLOOKUP($A11,'ADR Raw Data'!$B$6:$BE$49,'ADR Raw Data'!AP$1,FALSE)</f>
        <v>113.52274800356901</v>
      </c>
      <c r="AG11" s="52">
        <f>VLOOKUP($A11,'ADR Raw Data'!$B$6:$BE$49,'ADR Raw Data'!AR$1,FALSE)</f>
        <v>110.574276066607</v>
      </c>
      <c r="AI11" s="118">
        <f>(VLOOKUP($A11,'ADR Raw Data'!$B$6:$BE$49,'ADR Raw Data'!AT$1,FALSE))/100</f>
        <v>0.13092021192940401</v>
      </c>
      <c r="AJ11" s="115">
        <f>(VLOOKUP($A11,'ADR Raw Data'!$B$6:$BE$49,'ADR Raw Data'!AU$1,FALSE))/100</f>
        <v>9.1210027708794911E-2</v>
      </c>
      <c r="AK11" s="115">
        <f>(VLOOKUP($A11,'ADR Raw Data'!$B$6:$BE$49,'ADR Raw Data'!AV$1,FALSE))/100</f>
        <v>3.5952826413892101E-2</v>
      </c>
      <c r="AL11" s="115">
        <f>(VLOOKUP($A11,'ADR Raw Data'!$B$6:$BE$49,'ADR Raw Data'!AW$1,FALSE))/100</f>
        <v>2.4633609216869502E-2</v>
      </c>
      <c r="AM11" s="115">
        <f>(VLOOKUP($A11,'ADR Raw Data'!$B$6:$BE$49,'ADR Raw Data'!AX$1,FALSE))/100</f>
        <v>2.1988654565775197E-2</v>
      </c>
      <c r="AN11" s="116">
        <f>(VLOOKUP($A11,'ADR Raw Data'!$B$6:$BE$49,'ADR Raw Data'!AY$1,FALSE))/100</f>
        <v>5.58037253938111E-2</v>
      </c>
      <c r="AO11" s="115">
        <f>(VLOOKUP($A11,'ADR Raw Data'!$B$6:$BE$49,'ADR Raw Data'!BA$1,FALSE))/100</f>
        <v>4.3933518963459504E-2</v>
      </c>
      <c r="AP11" s="115">
        <f>(VLOOKUP($A11,'ADR Raw Data'!$B$6:$BE$49,'ADR Raw Data'!BB$1,FALSE))/100</f>
        <v>7.2396557468413503E-2</v>
      </c>
      <c r="AQ11" s="116">
        <f>(VLOOKUP($A11,'ADR Raw Data'!$B$6:$BE$49,'ADR Raw Data'!BC$1,FALSE))/100</f>
        <v>5.8130159607839099E-2</v>
      </c>
      <c r="AR11" s="117">
        <f>(VLOOKUP($A11,'ADR Raw Data'!$B$6:$BE$49,'ADR Raw Data'!BE$1,FALSE))/100</f>
        <v>5.6779813187501797E-2</v>
      </c>
      <c r="AT11" s="49">
        <f>VLOOKUP($A11,'RevPAR Raw Data'!$B$6:$BE$49,'RevPAR Raw Data'!AG$1,FALSE)</f>
        <v>44.036925946169902</v>
      </c>
      <c r="AU11" s="50">
        <f>VLOOKUP($A11,'RevPAR Raw Data'!$B$6:$BE$49,'RevPAR Raw Data'!AH$1,FALSE)</f>
        <v>56.917585336993199</v>
      </c>
      <c r="AV11" s="50">
        <f>VLOOKUP($A11,'RevPAR Raw Data'!$B$6:$BE$49,'RevPAR Raw Data'!AI$1,FALSE)</f>
        <v>60.902804483232899</v>
      </c>
      <c r="AW11" s="50">
        <f>VLOOKUP($A11,'RevPAR Raw Data'!$B$6:$BE$49,'RevPAR Raw Data'!AJ$1,FALSE)</f>
        <v>59.860672785262501</v>
      </c>
      <c r="AX11" s="50">
        <f>VLOOKUP($A11,'RevPAR Raw Data'!$B$6:$BE$49,'RevPAR Raw Data'!AK$1,FALSE)</f>
        <v>53.410118207427601</v>
      </c>
      <c r="AY11" s="51">
        <f>VLOOKUP($A11,'RevPAR Raw Data'!$B$6:$BE$49,'RevPAR Raw Data'!AL$1,FALSE)</f>
        <v>55.0256213518172</v>
      </c>
      <c r="AZ11" s="50">
        <f>VLOOKUP($A11,'RevPAR Raw Data'!$B$6:$BE$49,'RevPAR Raw Data'!AN$1,FALSE)</f>
        <v>58.240392102686599</v>
      </c>
      <c r="BA11" s="50">
        <f>VLOOKUP($A11,'RevPAR Raw Data'!$B$6:$BE$49,'RevPAR Raw Data'!AO$1,FALSE)</f>
        <v>59.425210478261299</v>
      </c>
      <c r="BB11" s="51">
        <f>VLOOKUP($A11,'RevPAR Raw Data'!$B$6:$BE$49,'RevPAR Raw Data'!AP$1,FALSE)</f>
        <v>58.832785277731801</v>
      </c>
      <c r="BC11" s="52">
        <f>VLOOKUP($A11,'RevPAR Raw Data'!$B$6:$BE$49,'RevPAR Raw Data'!AR$1,FALSE)</f>
        <v>56.1133614724558</v>
      </c>
      <c r="BE11" s="129">
        <f>(VLOOKUP($A11,'RevPAR Raw Data'!$B$6:$BE$49,'RevPAR Raw Data'!AT$1,FALSE))/100</f>
        <v>0.15157174282868399</v>
      </c>
      <c r="BF11" s="119">
        <f>(VLOOKUP($A11,'RevPAR Raw Data'!$B$6:$BE$49,'RevPAR Raw Data'!AU$1,FALSE))/100</f>
        <v>8.5068305506678599E-2</v>
      </c>
      <c r="BG11" s="119">
        <f>(VLOOKUP($A11,'RevPAR Raw Data'!$B$6:$BE$49,'RevPAR Raw Data'!AV$1,FALSE))/100</f>
        <v>4.7944666147563798E-2</v>
      </c>
      <c r="BH11" s="119">
        <f>(VLOOKUP($A11,'RevPAR Raw Data'!$B$6:$BE$49,'RevPAR Raw Data'!AW$1,FALSE))/100</f>
        <v>2.4735179874583301E-2</v>
      </c>
      <c r="BI11" s="119">
        <f>(VLOOKUP($A11,'RevPAR Raw Data'!$B$6:$BE$49,'RevPAR Raw Data'!AX$1,FALSE))/100</f>
        <v>3.4783535442177001E-2</v>
      </c>
      <c r="BJ11" s="130">
        <f>(VLOOKUP($A11,'RevPAR Raw Data'!$B$6:$BE$49,'RevPAR Raw Data'!AY$1,FALSE))/100</f>
        <v>6.2915120334716107E-2</v>
      </c>
      <c r="BK11" s="119">
        <f>(VLOOKUP($A11,'RevPAR Raw Data'!$B$6:$BE$49,'RevPAR Raw Data'!BA$1,FALSE))/100</f>
        <v>9.4048091350203894E-2</v>
      </c>
      <c r="BL11" s="119">
        <f>(VLOOKUP($A11,'RevPAR Raw Data'!$B$6:$BE$49,'RevPAR Raw Data'!BB$1,FALSE))/100</f>
        <v>0.115759848250737</v>
      </c>
      <c r="BM11" s="130">
        <f>(VLOOKUP($A11,'RevPAR Raw Data'!$B$6:$BE$49,'RevPAR Raw Data'!BC$1,FALSE))/100</f>
        <v>0.104906320241763</v>
      </c>
      <c r="BN11" s="131">
        <f>(VLOOKUP($A11,'RevPAR Raw Data'!$B$6:$BE$49,'RevPAR Raw Data'!BE$1,FALSE))/100</f>
        <v>7.5154930429621902E-2</v>
      </c>
    </row>
    <row r="12" spans="1:66" x14ac:dyDescent="0.25">
      <c r="A12" s="59" t="s">
        <v>120</v>
      </c>
      <c r="B12" s="129">
        <f>(VLOOKUP($A12,'Occupancy Raw Data'!$B$8:$BE$51,'Occupancy Raw Data'!AG$3,FALSE))/100</f>
        <v>0.42655642581103798</v>
      </c>
      <c r="C12" s="119">
        <f>(VLOOKUP($A12,'Occupancy Raw Data'!$B$8:$BE$51,'Occupancy Raw Data'!AH$3,FALSE))/100</f>
        <v>0.48987993532332602</v>
      </c>
      <c r="D12" s="119">
        <f>(VLOOKUP($A12,'Occupancy Raw Data'!$B$8:$BE$51,'Occupancy Raw Data'!AI$3,FALSE))/100</f>
        <v>0.51188605896586092</v>
      </c>
      <c r="E12" s="119">
        <f>(VLOOKUP($A12,'Occupancy Raw Data'!$B$8:$BE$51,'Occupancy Raw Data'!AJ$3,FALSE))/100</f>
        <v>0.51134708668279705</v>
      </c>
      <c r="F12" s="119">
        <f>(VLOOKUP($A12,'Occupancy Raw Data'!$B$8:$BE$51,'Occupancy Raw Data'!AK$3,FALSE))/100</f>
        <v>0.48732268385261895</v>
      </c>
      <c r="G12" s="130">
        <f>(VLOOKUP($A12,'Occupancy Raw Data'!$B$8:$BE$51,'Occupancy Raw Data'!AL$3,FALSE))/100</f>
        <v>0.48539843812712802</v>
      </c>
      <c r="H12" s="119">
        <f>(VLOOKUP($A12,'Occupancy Raw Data'!$B$8:$BE$51,'Occupancy Raw Data'!AN$3,FALSE))/100</f>
        <v>0.49112989232021803</v>
      </c>
      <c r="I12" s="119">
        <f>(VLOOKUP($A12,'Occupancy Raw Data'!$B$8:$BE$51,'Occupancy Raw Data'!AO$3,FALSE))/100</f>
        <v>0.489774887214601</v>
      </c>
      <c r="J12" s="130">
        <f>(VLOOKUP($A12,'Occupancy Raw Data'!$B$8:$BE$51,'Occupancy Raw Data'!AP$3,FALSE))/100</f>
        <v>0.49045188126299799</v>
      </c>
      <c r="K12" s="131">
        <f>(VLOOKUP($A12,'Occupancy Raw Data'!$B$8:$BE$51,'Occupancy Raw Data'!AR$3,FALSE))/100</f>
        <v>0.48684305349912799</v>
      </c>
      <c r="M12" s="118">
        <f>(VLOOKUP($A12,'Occupancy Raw Data'!$B$8:$BE$51,'Occupancy Raw Data'!AT$3,FALSE))/100</f>
        <v>2.57385548936333E-2</v>
      </c>
      <c r="N12" s="115">
        <f>(VLOOKUP($A12,'Occupancy Raw Data'!$B$8:$BE$51,'Occupancy Raw Data'!AU$3,FALSE))/100</f>
        <v>-8.4370301364649399E-3</v>
      </c>
      <c r="O12" s="115">
        <f>(VLOOKUP($A12,'Occupancy Raw Data'!$B$8:$BE$51,'Occupancy Raw Data'!AV$3,FALSE))/100</f>
        <v>6.3531539788516302E-3</v>
      </c>
      <c r="P12" s="115">
        <f>(VLOOKUP($A12,'Occupancy Raw Data'!$B$8:$BE$51,'Occupancy Raw Data'!AW$3,FALSE))/100</f>
        <v>-4.2748848879653797E-3</v>
      </c>
      <c r="Q12" s="115">
        <f>(VLOOKUP($A12,'Occupancy Raw Data'!$B$8:$BE$51,'Occupancy Raw Data'!AX$3,FALSE))/100</f>
        <v>2.8032267191440002E-3</v>
      </c>
      <c r="R12" s="116">
        <f>(VLOOKUP($A12,'Occupancy Raw Data'!$B$8:$BE$51,'Occupancy Raw Data'!AY$3,FALSE))/100</f>
        <v>3.69592924281552E-3</v>
      </c>
      <c r="S12" s="115">
        <f>(VLOOKUP($A12,'Occupancy Raw Data'!$B$8:$BE$51,'Occupancy Raw Data'!BA$3,FALSE))/100</f>
        <v>1.3712832943357501E-2</v>
      </c>
      <c r="T12" s="115">
        <f>(VLOOKUP($A12,'Occupancy Raw Data'!$B$8:$BE$51,'Occupancy Raw Data'!BB$3,FALSE))/100</f>
        <v>1.95443384630779E-2</v>
      </c>
      <c r="U12" s="116">
        <f>(VLOOKUP($A12,'Occupancy Raw Data'!$B$8:$BE$51,'Occupancy Raw Data'!BC$3,FALSE))/100</f>
        <v>1.66151413899236E-2</v>
      </c>
      <c r="V12" s="117">
        <f>(VLOOKUP($A12,'Occupancy Raw Data'!$B$8:$BE$51,'Occupancy Raw Data'!BE$3,FALSE))/100</f>
        <v>7.3817594131559807E-3</v>
      </c>
      <c r="X12" s="49">
        <f>VLOOKUP($A12,'ADR Raw Data'!$B$6:$BE$49,'ADR Raw Data'!AG$1,FALSE)</f>
        <v>81.3254668387235</v>
      </c>
      <c r="Y12" s="50">
        <f>VLOOKUP($A12,'ADR Raw Data'!$B$6:$BE$49,'ADR Raw Data'!AH$1,FALSE)</f>
        <v>81.685671246986104</v>
      </c>
      <c r="Z12" s="50">
        <f>VLOOKUP($A12,'ADR Raw Data'!$B$6:$BE$49,'ADR Raw Data'!AI$1,FALSE)</f>
        <v>79.557286616783898</v>
      </c>
      <c r="AA12" s="50">
        <f>VLOOKUP($A12,'ADR Raw Data'!$B$6:$BE$49,'ADR Raw Data'!AJ$1,FALSE)</f>
        <v>79.305199031194604</v>
      </c>
      <c r="AB12" s="50">
        <f>VLOOKUP($A12,'ADR Raw Data'!$B$6:$BE$49,'ADR Raw Data'!AK$1,FALSE)</f>
        <v>78.290906908885503</v>
      </c>
      <c r="AC12" s="51">
        <f>VLOOKUP($A12,'ADR Raw Data'!$B$6:$BE$49,'ADR Raw Data'!AL$1,FALSE)</f>
        <v>79.990267717502704</v>
      </c>
      <c r="AD12" s="50">
        <f>VLOOKUP($A12,'ADR Raw Data'!$B$6:$BE$49,'ADR Raw Data'!AN$1,FALSE)</f>
        <v>82.292634724946197</v>
      </c>
      <c r="AE12" s="50">
        <f>VLOOKUP($A12,'ADR Raw Data'!$B$6:$BE$49,'ADR Raw Data'!AO$1,FALSE)</f>
        <v>83.605741571982904</v>
      </c>
      <c r="AF12" s="51">
        <f>VLOOKUP($A12,'ADR Raw Data'!$B$6:$BE$49,'ADR Raw Data'!AP$1,FALSE)</f>
        <v>82.948773977243505</v>
      </c>
      <c r="AG12" s="52">
        <f>VLOOKUP($A12,'ADR Raw Data'!$B$6:$BE$49,'ADR Raw Data'!AR$1,FALSE)</f>
        <v>80.842277866930402</v>
      </c>
      <c r="AI12" s="118">
        <f>(VLOOKUP($A12,'ADR Raw Data'!$B$6:$BE$49,'ADR Raw Data'!AT$1,FALSE))/100</f>
        <v>9.0327358198822191E-2</v>
      </c>
      <c r="AJ12" s="115">
        <f>(VLOOKUP($A12,'ADR Raw Data'!$B$6:$BE$49,'ADR Raw Data'!AU$1,FALSE))/100</f>
        <v>6.8691489941102996E-2</v>
      </c>
      <c r="AK12" s="115">
        <f>(VLOOKUP($A12,'ADR Raw Data'!$B$6:$BE$49,'ADR Raw Data'!AV$1,FALSE))/100</f>
        <v>3.2234899994220599E-2</v>
      </c>
      <c r="AL12" s="115">
        <f>(VLOOKUP($A12,'ADR Raw Data'!$B$6:$BE$49,'ADR Raw Data'!AW$1,FALSE))/100</f>
        <v>2.9458997689667598E-2</v>
      </c>
      <c r="AM12" s="115">
        <f>(VLOOKUP($A12,'ADR Raw Data'!$B$6:$BE$49,'ADR Raw Data'!AX$1,FALSE))/100</f>
        <v>1.3311954166192802E-2</v>
      </c>
      <c r="AN12" s="116">
        <f>(VLOOKUP($A12,'ADR Raw Data'!$B$6:$BE$49,'ADR Raw Data'!AY$1,FALSE))/100</f>
        <v>4.5005961769793698E-2</v>
      </c>
      <c r="AO12" s="115">
        <f>(VLOOKUP($A12,'ADR Raw Data'!$B$6:$BE$49,'ADR Raw Data'!BA$1,FALSE))/100</f>
        <v>2.60454463962905E-2</v>
      </c>
      <c r="AP12" s="115">
        <f>(VLOOKUP($A12,'ADR Raw Data'!$B$6:$BE$49,'ADR Raw Data'!BB$1,FALSE))/100</f>
        <v>4.1764187088056397E-2</v>
      </c>
      <c r="AQ12" s="116">
        <f>(VLOOKUP($A12,'ADR Raw Data'!$B$6:$BE$49,'ADR Raw Data'!BC$1,FALSE))/100</f>
        <v>3.3903495746849602E-2</v>
      </c>
      <c r="AR12" s="117">
        <f>(VLOOKUP($A12,'ADR Raw Data'!$B$6:$BE$49,'ADR Raw Data'!BE$1,FALSE))/100</f>
        <v>4.1848862495950503E-2</v>
      </c>
      <c r="AT12" s="49">
        <f>VLOOKUP($A12,'RevPAR Raw Data'!$B$6:$BE$49,'RevPAR Raw Data'!AG$1,FALSE)</f>
        <v>34.689900462140002</v>
      </c>
      <c r="AU12" s="50">
        <f>VLOOKUP($A12,'RevPAR Raw Data'!$B$6:$BE$49,'RevPAR Raw Data'!AH$1,FALSE)</f>
        <v>40.016171347316003</v>
      </c>
      <c r="AV12" s="50">
        <f>VLOOKUP($A12,'RevPAR Raw Data'!$B$6:$BE$49,'RevPAR Raw Data'!AI$1,FALSE)</f>
        <v>40.724265908282902</v>
      </c>
      <c r="AW12" s="50">
        <f>VLOOKUP($A12,'RevPAR Raw Data'!$B$6:$BE$49,'RevPAR Raw Data'!AJ$1,FALSE)</f>
        <v>40.552482483400802</v>
      </c>
      <c r="AX12" s="50">
        <f>VLOOKUP($A12,'RevPAR Raw Data'!$B$6:$BE$49,'RevPAR Raw Data'!AK$1,FALSE)</f>
        <v>38.152934876093703</v>
      </c>
      <c r="AY12" s="51">
        <f>VLOOKUP($A12,'RevPAR Raw Data'!$B$6:$BE$49,'RevPAR Raw Data'!AL$1,FALSE)</f>
        <v>38.827151015446702</v>
      </c>
      <c r="AZ12" s="50">
        <f>VLOOKUP($A12,'RevPAR Raw Data'!$B$6:$BE$49,'RevPAR Raw Data'!AN$1,FALSE)</f>
        <v>40.416372831209898</v>
      </c>
      <c r="BA12" s="50">
        <f>VLOOKUP($A12,'RevPAR Raw Data'!$B$6:$BE$49,'RevPAR Raw Data'!AO$1,FALSE)</f>
        <v>40.947992648910997</v>
      </c>
      <c r="BB12" s="51">
        <f>VLOOKUP($A12,'RevPAR Raw Data'!$B$6:$BE$49,'RevPAR Raw Data'!AP$1,FALSE)</f>
        <v>40.682382245598298</v>
      </c>
      <c r="BC12" s="52">
        <f>VLOOKUP($A12,'RevPAR Raw Data'!$B$6:$BE$49,'RevPAR Raw Data'!AR$1,FALSE)</f>
        <v>39.357501408561397</v>
      </c>
      <c r="BE12" s="129">
        <f>(VLOOKUP($A12,'RevPAR Raw Data'!$B$6:$BE$49,'RevPAR Raw Data'!AT$1,FALSE))/100</f>
        <v>0.118390808759852</v>
      </c>
      <c r="BF12" s="119">
        <f>(VLOOKUP($A12,'RevPAR Raw Data'!$B$6:$BE$49,'RevPAR Raw Data'!AU$1,FALSE))/100</f>
        <v>5.9674907633886193E-2</v>
      </c>
      <c r="BG12" s="119">
        <f>(VLOOKUP($A12,'RevPAR Raw Data'!$B$6:$BE$49,'RevPAR Raw Data'!AV$1,FALSE))/100</f>
        <v>3.8792847256228405E-2</v>
      </c>
      <c r="BH12" s="119">
        <f>(VLOOKUP($A12,'RevPAR Raw Data'!$B$6:$BE$49,'RevPAR Raw Data'!AW$1,FALSE))/100</f>
        <v>2.5058178977664099E-2</v>
      </c>
      <c r="BI12" s="119">
        <f>(VLOOKUP($A12,'RevPAR Raw Data'!$B$6:$BE$49,'RevPAR Raw Data'!AX$1,FALSE))/100</f>
        <v>1.6152497310939498E-2</v>
      </c>
      <c r="BJ12" s="130">
        <f>(VLOOKUP($A12,'RevPAR Raw Data'!$B$6:$BE$49,'RevPAR Raw Data'!AY$1,FALSE))/100</f>
        <v>4.88682298628152E-2</v>
      </c>
      <c r="BK12" s="119">
        <f>(VLOOKUP($A12,'RevPAR Raw Data'!$B$6:$BE$49,'RevPAR Raw Data'!BA$1,FALSE))/100</f>
        <v>4.0115436195015501E-2</v>
      </c>
      <c r="BL12" s="119">
        <f>(VLOOKUP($A12,'RevPAR Raw Data'!$B$6:$BE$49,'RevPAR Raw Data'!BB$1,FALSE))/100</f>
        <v>6.2124778959218696E-2</v>
      </c>
      <c r="BM12" s="130">
        <f>(VLOOKUP($A12,'RevPAR Raw Data'!$B$6:$BE$49,'RevPAR Raw Data'!BC$1,FALSE))/100</f>
        <v>5.1081948512219803E-2</v>
      </c>
      <c r="BN12" s="131">
        <f>(VLOOKUP($A12,'RevPAR Raw Data'!$B$6:$BE$49,'RevPAR Raw Data'!BE$1,FALSE))/100</f>
        <v>4.9539540143765805E-2</v>
      </c>
    </row>
    <row r="13" spans="1:66" x14ac:dyDescent="0.25">
      <c r="A13" s="59" t="s">
        <v>121</v>
      </c>
      <c r="B13" s="129">
        <f>(VLOOKUP($A13,'Occupancy Raw Data'!$B$8:$BE$51,'Occupancy Raw Data'!AG$3,FALSE))/100</f>
        <v>0.41793346073662202</v>
      </c>
      <c r="C13" s="119">
        <f>(VLOOKUP($A13,'Occupancy Raw Data'!$B$8:$BE$51,'Occupancy Raw Data'!AH$3,FALSE))/100</f>
        <v>0.44206045865184102</v>
      </c>
      <c r="D13" s="119">
        <f>(VLOOKUP($A13,'Occupancy Raw Data'!$B$8:$BE$51,'Occupancy Raw Data'!AI$3,FALSE))/100</f>
        <v>0.45203744054901202</v>
      </c>
      <c r="E13" s="119">
        <f>(VLOOKUP($A13,'Occupancy Raw Data'!$B$8:$BE$51,'Occupancy Raw Data'!AJ$3,FALSE))/100</f>
        <v>0.45841507467116399</v>
      </c>
      <c r="F13" s="119">
        <f>(VLOOKUP($A13,'Occupancy Raw Data'!$B$8:$BE$51,'Occupancy Raw Data'!AK$3,FALSE))/100</f>
        <v>0.45557735324564297</v>
      </c>
      <c r="G13" s="130">
        <f>(VLOOKUP($A13,'Occupancy Raw Data'!$B$8:$BE$51,'Occupancy Raw Data'!AL$3,FALSE))/100</f>
        <v>0.44520453739295296</v>
      </c>
      <c r="H13" s="119">
        <f>(VLOOKUP($A13,'Occupancy Raw Data'!$B$8:$BE$51,'Occupancy Raw Data'!AN$3,FALSE))/100</f>
        <v>0.46571594035036901</v>
      </c>
      <c r="I13" s="119">
        <f>(VLOOKUP($A13,'Occupancy Raw Data'!$B$8:$BE$51,'Occupancy Raw Data'!AO$3,FALSE))/100</f>
        <v>0.46739539597509699</v>
      </c>
      <c r="J13" s="130">
        <f>(VLOOKUP($A13,'Occupancy Raw Data'!$B$8:$BE$51,'Occupancy Raw Data'!AP$3,FALSE))/100</f>
        <v>0.46655566816273297</v>
      </c>
      <c r="K13" s="131">
        <f>(VLOOKUP($A13,'Occupancy Raw Data'!$B$8:$BE$51,'Occupancy Raw Data'!AR$3,FALSE))/100</f>
        <v>0.451304828927025</v>
      </c>
      <c r="M13" s="118">
        <f>(VLOOKUP($A13,'Occupancy Raw Data'!$B$8:$BE$51,'Occupancy Raw Data'!AT$3,FALSE))/100</f>
        <v>5.14365270931368E-2</v>
      </c>
      <c r="N13" s="115">
        <f>(VLOOKUP($A13,'Occupancy Raw Data'!$B$8:$BE$51,'Occupancy Raw Data'!AU$3,FALSE))/100</f>
        <v>2.6236984424256603E-2</v>
      </c>
      <c r="O13" s="115">
        <f>(VLOOKUP($A13,'Occupancy Raw Data'!$B$8:$BE$51,'Occupancy Raw Data'!AV$3,FALSE))/100</f>
        <v>4.7866358528670695E-2</v>
      </c>
      <c r="P13" s="115">
        <f>(VLOOKUP($A13,'Occupancy Raw Data'!$B$8:$BE$51,'Occupancy Raw Data'!AW$3,FALSE))/100</f>
        <v>4.2428695843067604E-2</v>
      </c>
      <c r="Q13" s="115">
        <f>(VLOOKUP($A13,'Occupancy Raw Data'!$B$8:$BE$51,'Occupancy Raw Data'!AX$3,FALSE))/100</f>
        <v>3.5817564016234801E-2</v>
      </c>
      <c r="R13" s="116">
        <f>(VLOOKUP($A13,'Occupancy Raw Data'!$B$8:$BE$51,'Occupancy Raw Data'!AY$3,FALSE))/100</f>
        <v>4.0579316571793103E-2</v>
      </c>
      <c r="S13" s="115">
        <f>(VLOOKUP($A13,'Occupancy Raw Data'!$B$8:$BE$51,'Occupancy Raw Data'!BA$3,FALSE))/100</f>
        <v>3.7253884496691196E-2</v>
      </c>
      <c r="T13" s="115">
        <f>(VLOOKUP($A13,'Occupancy Raw Data'!$B$8:$BE$51,'Occupancy Raw Data'!BB$3,FALSE))/100</f>
        <v>2.33062490925392E-2</v>
      </c>
      <c r="U13" s="116">
        <f>(VLOOKUP($A13,'Occupancy Raw Data'!$B$8:$BE$51,'Occupancy Raw Data'!BC$3,FALSE))/100</f>
        <v>3.0220310963040599E-2</v>
      </c>
      <c r="V13" s="117">
        <f>(VLOOKUP($A13,'Occupancy Raw Data'!$B$8:$BE$51,'Occupancy Raw Data'!BE$3,FALSE))/100</f>
        <v>3.7498743508333002E-2</v>
      </c>
      <c r="X13" s="49">
        <f>VLOOKUP($A13,'ADR Raw Data'!$B$6:$BE$49,'ADR Raw Data'!AG$1,FALSE)</f>
        <v>60.935771128431597</v>
      </c>
      <c r="Y13" s="50">
        <f>VLOOKUP($A13,'ADR Raw Data'!$B$6:$BE$49,'ADR Raw Data'!AH$1,FALSE)</f>
        <v>60.708768821641399</v>
      </c>
      <c r="Z13" s="50">
        <f>VLOOKUP($A13,'ADR Raw Data'!$B$6:$BE$49,'ADR Raw Data'!AI$1,FALSE)</f>
        <v>59.688330966946303</v>
      </c>
      <c r="AA13" s="50">
        <f>VLOOKUP($A13,'ADR Raw Data'!$B$6:$BE$49,'ADR Raw Data'!AJ$1,FALSE)</f>
        <v>59.740889323331999</v>
      </c>
      <c r="AB13" s="50">
        <f>VLOOKUP($A13,'ADR Raw Data'!$B$6:$BE$49,'ADR Raw Data'!AK$1,FALSE)</f>
        <v>59.808581583588797</v>
      </c>
      <c r="AC13" s="51">
        <f>VLOOKUP($A13,'ADR Raw Data'!$B$6:$BE$49,'ADR Raw Data'!AL$1,FALSE)</f>
        <v>60.160625877953201</v>
      </c>
      <c r="AD13" s="50">
        <f>VLOOKUP($A13,'ADR Raw Data'!$B$6:$BE$49,'ADR Raw Data'!AN$1,FALSE)</f>
        <v>63.018624647931098</v>
      </c>
      <c r="AE13" s="50">
        <f>VLOOKUP($A13,'ADR Raw Data'!$B$6:$BE$49,'ADR Raw Data'!AO$1,FALSE)</f>
        <v>63.629681975033201</v>
      </c>
      <c r="AF13" s="51">
        <f>VLOOKUP($A13,'ADR Raw Data'!$B$6:$BE$49,'ADR Raw Data'!AP$1,FALSE)</f>
        <v>63.324703215671001</v>
      </c>
      <c r="AG13" s="52">
        <f>VLOOKUP($A13,'ADR Raw Data'!$B$6:$BE$49,'ADR Raw Data'!AR$1,FALSE)</f>
        <v>61.0951925507269</v>
      </c>
      <c r="AI13" s="118">
        <f>(VLOOKUP($A13,'ADR Raw Data'!$B$6:$BE$49,'ADR Raw Data'!AT$1,FALSE))/100</f>
        <v>3.3452628938463999E-2</v>
      </c>
      <c r="AJ13" s="115">
        <f>(VLOOKUP($A13,'ADR Raw Data'!$B$6:$BE$49,'ADR Raw Data'!AU$1,FALSE))/100</f>
        <v>1.75081003874798E-2</v>
      </c>
      <c r="AK13" s="115">
        <f>(VLOOKUP($A13,'ADR Raw Data'!$B$6:$BE$49,'ADR Raw Data'!AV$1,FALSE))/100</f>
        <v>-3.6514120019157402E-4</v>
      </c>
      <c r="AL13" s="115">
        <f>(VLOOKUP($A13,'ADR Raw Data'!$B$6:$BE$49,'ADR Raw Data'!AW$1,FALSE))/100</f>
        <v>-3.8554132828637201E-3</v>
      </c>
      <c r="AM13" s="115">
        <f>(VLOOKUP($A13,'ADR Raw Data'!$B$6:$BE$49,'ADR Raw Data'!AX$1,FALSE))/100</f>
        <v>-9.083326823922459E-3</v>
      </c>
      <c r="AN13" s="116">
        <f>(VLOOKUP($A13,'ADR Raw Data'!$B$6:$BE$49,'ADR Raw Data'!AY$1,FALSE))/100</f>
        <v>6.8907914053945099E-3</v>
      </c>
      <c r="AO13" s="115">
        <f>(VLOOKUP($A13,'ADR Raw Data'!$B$6:$BE$49,'ADR Raw Data'!BA$1,FALSE))/100</f>
        <v>9.5980187180571403E-5</v>
      </c>
      <c r="AP13" s="115">
        <f>(VLOOKUP($A13,'ADR Raw Data'!$B$6:$BE$49,'ADR Raw Data'!BB$1,FALSE))/100</f>
        <v>2.8668542418498599E-3</v>
      </c>
      <c r="AQ13" s="116">
        <f>(VLOOKUP($A13,'ADR Raw Data'!$B$6:$BE$49,'ADR Raw Data'!BC$1,FALSE))/100</f>
        <v>1.46535022670889E-3</v>
      </c>
      <c r="AR13" s="117">
        <f>(VLOOKUP($A13,'ADR Raw Data'!$B$6:$BE$49,'ADR Raw Data'!BE$1,FALSE))/100</f>
        <v>5.1041391752780696E-3</v>
      </c>
      <c r="AT13" s="49">
        <f>VLOOKUP($A13,'RevPAR Raw Data'!$B$6:$BE$49,'RevPAR Raw Data'!AG$1,FALSE)</f>
        <v>25.4670977103602</v>
      </c>
      <c r="AU13" s="50">
        <f>VLOOKUP($A13,'RevPAR Raw Data'!$B$6:$BE$49,'RevPAR Raw Data'!AH$1,FALSE)</f>
        <v>26.836946189483399</v>
      </c>
      <c r="AV13" s="50">
        <f>VLOOKUP($A13,'RevPAR Raw Data'!$B$6:$BE$49,'RevPAR Raw Data'!AI$1,FALSE)</f>
        <v>26.981360360940698</v>
      </c>
      <c r="AW13" s="50">
        <f>VLOOKUP($A13,'RevPAR Raw Data'!$B$6:$BE$49,'RevPAR Raw Data'!AJ$1,FALSE)</f>
        <v>27.386124240076999</v>
      </c>
      <c r="AX13" s="50">
        <f>VLOOKUP($A13,'RevPAR Raw Data'!$B$6:$BE$49,'RevPAR Raw Data'!AK$1,FALSE)</f>
        <v>27.247435299227501</v>
      </c>
      <c r="AY13" s="51">
        <f>VLOOKUP($A13,'RevPAR Raw Data'!$B$6:$BE$49,'RevPAR Raw Data'!AL$1,FALSE)</f>
        <v>26.783783613264699</v>
      </c>
      <c r="AZ13" s="50">
        <f>VLOOKUP($A13,'RevPAR Raw Data'!$B$6:$BE$49,'RevPAR Raw Data'!AN$1,FALSE)</f>
        <v>29.3487780374981</v>
      </c>
      <c r="BA13" s="50">
        <f>VLOOKUP($A13,'RevPAR Raw Data'!$B$6:$BE$49,'RevPAR Raw Data'!AO$1,FALSE)</f>
        <v>29.740220402490198</v>
      </c>
      <c r="BB13" s="51">
        <f>VLOOKUP($A13,'RevPAR Raw Data'!$B$6:$BE$49,'RevPAR Raw Data'!AP$1,FALSE)</f>
        <v>29.544499219994201</v>
      </c>
      <c r="BC13" s="52">
        <f>VLOOKUP($A13,'RevPAR Raw Data'!$B$6:$BE$49,'RevPAR Raw Data'!AR$1,FALSE)</f>
        <v>27.572555422369501</v>
      </c>
      <c r="BE13" s="129">
        <f>(VLOOKUP($A13,'RevPAR Raw Data'!$B$6:$BE$49,'RevPAR Raw Data'!AT$1,FALSE))/100</f>
        <v>8.6609843086330809E-2</v>
      </c>
      <c r="BF13" s="119">
        <f>(VLOOKUP($A13,'RevPAR Raw Data'!$B$6:$BE$49,'RevPAR Raw Data'!AU$1,FALSE))/100</f>
        <v>4.4204444568901095E-2</v>
      </c>
      <c r="BG13" s="119">
        <f>(VLOOKUP($A13,'RevPAR Raw Data'!$B$6:$BE$49,'RevPAR Raw Data'!AV$1,FALSE))/100</f>
        <v>4.7483739348877202E-2</v>
      </c>
      <c r="BH13" s="119">
        <f>(VLOOKUP($A13,'RevPAR Raw Data'!$B$6:$BE$49,'RevPAR Raw Data'!AW$1,FALSE))/100</f>
        <v>3.8409702402675897E-2</v>
      </c>
      <c r="BI13" s="119">
        <f>(VLOOKUP($A13,'RevPAR Raw Data'!$B$6:$BE$49,'RevPAR Raw Data'!AX$1,FALSE))/100</f>
        <v>2.6408894552316098E-2</v>
      </c>
      <c r="BJ13" s="130">
        <f>(VLOOKUP($A13,'RevPAR Raw Data'!$B$6:$BE$49,'RevPAR Raw Data'!AY$1,FALSE))/100</f>
        <v>4.7749731583057405E-2</v>
      </c>
      <c r="BK13" s="119">
        <f>(VLOOKUP($A13,'RevPAR Raw Data'!$B$6:$BE$49,'RevPAR Raw Data'!BA$1,FALSE))/100</f>
        <v>3.7353440318678904E-2</v>
      </c>
      <c r="BL13" s="119">
        <f>(VLOOKUP($A13,'RevPAR Raw Data'!$B$6:$BE$49,'RevPAR Raw Data'!BB$1,FALSE))/100</f>
        <v>2.6239918953461602E-2</v>
      </c>
      <c r="BM13" s="130">
        <f>(VLOOKUP($A13,'RevPAR Raw Data'!$B$6:$BE$49,'RevPAR Raw Data'!BC$1,FALSE))/100</f>
        <v>3.1729944529270401E-2</v>
      </c>
      <c r="BN13" s="131">
        <f>(VLOOKUP($A13,'RevPAR Raw Data'!$B$6:$BE$49,'RevPAR Raw Data'!BE$1,FALSE))/100</f>
        <v>4.2794281489375703E-2</v>
      </c>
    </row>
    <row r="14" spans="1:66" x14ac:dyDescent="0.25">
      <c r="A14" s="59"/>
      <c r="B14" s="134"/>
      <c r="C14" s="138"/>
      <c r="D14" s="138"/>
      <c r="E14" s="138"/>
      <c r="F14" s="138"/>
      <c r="G14" s="139"/>
      <c r="H14" s="138"/>
      <c r="I14" s="138"/>
      <c r="J14" s="139"/>
      <c r="K14" s="135"/>
      <c r="M14" s="143"/>
      <c r="N14" s="145"/>
      <c r="O14" s="145"/>
      <c r="P14" s="145"/>
      <c r="Q14" s="145"/>
      <c r="R14" s="146"/>
      <c r="S14" s="145"/>
      <c r="T14" s="145"/>
      <c r="U14" s="146"/>
      <c r="V14" s="144"/>
      <c r="X14" s="55"/>
      <c r="Y14" s="56"/>
      <c r="Z14" s="56"/>
      <c r="AA14" s="56"/>
      <c r="AB14" s="56"/>
      <c r="AC14" s="57"/>
      <c r="AD14" s="56"/>
      <c r="AE14" s="56"/>
      <c r="AF14" s="57"/>
      <c r="AG14" s="58"/>
      <c r="AI14" s="143"/>
      <c r="AJ14" s="145"/>
      <c r="AK14" s="145"/>
      <c r="AL14" s="145"/>
      <c r="AM14" s="145"/>
      <c r="AN14" s="146"/>
      <c r="AO14" s="145"/>
      <c r="AP14" s="145"/>
      <c r="AQ14" s="146"/>
      <c r="AR14" s="144"/>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25">
      <c r="A15" s="46" t="s">
        <v>87</v>
      </c>
      <c r="B15" s="129">
        <f>(VLOOKUP($A15,'Occupancy Raw Data'!$B$8:$BE$45,'Occupancy Raw Data'!AG$3,FALSE))/100</f>
        <v>0.51242639446631399</v>
      </c>
      <c r="C15" s="119">
        <f>(VLOOKUP($A15,'Occupancy Raw Data'!$B$8:$BE$45,'Occupancy Raw Data'!AH$3,FALSE))/100</f>
        <v>0.62942375027200204</v>
      </c>
      <c r="D15" s="119">
        <f>(VLOOKUP($A15,'Occupancy Raw Data'!$B$8:$BE$45,'Occupancy Raw Data'!AI$3,FALSE))/100</f>
        <v>0.650553126765268</v>
      </c>
      <c r="E15" s="119">
        <f>(VLOOKUP($A15,'Occupancy Raw Data'!$B$8:$BE$45,'Occupancy Raw Data'!AJ$3,FALSE))/100</f>
        <v>0.64239854580302802</v>
      </c>
      <c r="F15" s="119">
        <f>(VLOOKUP($A15,'Occupancy Raw Data'!$B$8:$BE$45,'Occupancy Raw Data'!AK$3,FALSE))/100</f>
        <v>0.56569932675251999</v>
      </c>
      <c r="G15" s="130">
        <f>(VLOOKUP($A15,'Occupancy Raw Data'!$B$8:$BE$45,'Occupancy Raw Data'!AL$3,FALSE))/100</f>
        <v>0.60010022881182601</v>
      </c>
      <c r="H15" s="119">
        <f>(VLOOKUP($A15,'Occupancy Raw Data'!$B$8:$BE$45,'Occupancy Raw Data'!AN$3,FALSE))/100</f>
        <v>0.533618340073852</v>
      </c>
      <c r="I15" s="119">
        <f>(VLOOKUP($A15,'Occupancy Raw Data'!$B$8:$BE$45,'Occupancy Raw Data'!AO$3,FALSE))/100</f>
        <v>0.57651881484086498</v>
      </c>
      <c r="J15" s="130">
        <f>(VLOOKUP($A15,'Occupancy Raw Data'!$B$8:$BE$45,'Occupancy Raw Data'!AP$3,FALSE))/100</f>
        <v>0.55506857745735805</v>
      </c>
      <c r="K15" s="131">
        <f>(VLOOKUP($A15,'Occupancy Raw Data'!$B$8:$BE$45,'Occupancy Raw Data'!AR$3,FALSE))/100</f>
        <v>0.58723402251064794</v>
      </c>
      <c r="M15" s="118">
        <f>(VLOOKUP($A15,'Occupancy Raw Data'!$B$8:$BE$45,'Occupancy Raw Data'!AT$3,FALSE))/100</f>
        <v>0.21639107486114501</v>
      </c>
      <c r="N15" s="115">
        <f>(VLOOKUP($A15,'Occupancy Raw Data'!$B$8:$BE$45,'Occupancy Raw Data'!AU$3,FALSE))/100</f>
        <v>0.13423284478188</v>
      </c>
      <c r="O15" s="115">
        <f>(VLOOKUP($A15,'Occupancy Raw Data'!$B$8:$BE$45,'Occupancy Raw Data'!AV$3,FALSE))/100</f>
        <v>1.4230640237820801E-2</v>
      </c>
      <c r="P15" s="115">
        <f>(VLOOKUP($A15,'Occupancy Raw Data'!$B$8:$BE$45,'Occupancy Raw Data'!AW$3,FALSE))/100</f>
        <v>-1.8310061107152701E-3</v>
      </c>
      <c r="Q15" s="115">
        <f>(VLOOKUP($A15,'Occupancy Raw Data'!$B$8:$BE$45,'Occupancy Raw Data'!AX$3,FALSE))/100</f>
        <v>2.6382742968212299E-2</v>
      </c>
      <c r="R15" s="116">
        <f>(VLOOKUP($A15,'Occupancy Raw Data'!$B$8:$BE$45,'Occupancy Raw Data'!AY$3,FALSE))/100</f>
        <v>6.6896346150739805E-2</v>
      </c>
      <c r="S15" s="115">
        <f>(VLOOKUP($A15,'Occupancy Raw Data'!$B$8:$BE$45,'Occupancy Raw Data'!BA$3,FALSE))/100</f>
        <v>6.2477674990104697E-2</v>
      </c>
      <c r="T15" s="115">
        <f>(VLOOKUP($A15,'Occupancy Raw Data'!$B$8:$BE$45,'Occupancy Raw Data'!BB$3,FALSE))/100</f>
        <v>0.111230648769381</v>
      </c>
      <c r="U15" s="116">
        <f>(VLOOKUP($A15,'Occupancy Raw Data'!$B$8:$BE$45,'Occupancy Raw Data'!BC$3,FALSE))/100</f>
        <v>8.7249789538810504E-2</v>
      </c>
      <c r="V15" s="117">
        <f>(VLOOKUP($A15,'Occupancy Raw Data'!$B$8:$BE$45,'Occupancy Raw Data'!BE$3,FALSE))/100</f>
        <v>7.2314217406067596E-2</v>
      </c>
      <c r="X15" s="49">
        <f>VLOOKUP($A15,'ADR Raw Data'!$B$6:$BE$43,'ADR Raw Data'!AG$1,FALSE)</f>
        <v>279.61450725551498</v>
      </c>
      <c r="Y15" s="50">
        <f>VLOOKUP($A15,'ADR Raw Data'!$B$6:$BE$43,'ADR Raw Data'!AH$1,FALSE)</f>
        <v>259.62671635901398</v>
      </c>
      <c r="Z15" s="50">
        <f>VLOOKUP($A15,'ADR Raw Data'!$B$6:$BE$43,'ADR Raw Data'!AI$1,FALSE)</f>
        <v>189.98351887828301</v>
      </c>
      <c r="AA15" s="50">
        <f>VLOOKUP($A15,'ADR Raw Data'!$B$6:$BE$43,'ADR Raw Data'!AJ$1,FALSE)</f>
        <v>179.44481953022</v>
      </c>
      <c r="AB15" s="50">
        <f>VLOOKUP($A15,'ADR Raw Data'!$B$6:$BE$43,'ADR Raw Data'!AK$1,FALSE)</f>
        <v>169.08839934724301</v>
      </c>
      <c r="AC15" s="51">
        <f>VLOOKUP($A15,'ADR Raw Data'!$B$6:$BE$43,'ADR Raw Data'!AL$1,FALSE)</f>
        <v>213.70421190311299</v>
      </c>
      <c r="AD15" s="50">
        <f>VLOOKUP($A15,'ADR Raw Data'!$B$6:$BE$43,'ADR Raw Data'!AN$1,FALSE)</f>
        <v>190.46964786324699</v>
      </c>
      <c r="AE15" s="50">
        <f>VLOOKUP($A15,'ADR Raw Data'!$B$6:$BE$43,'ADR Raw Data'!AO$1,FALSE)</f>
        <v>236.25108950677199</v>
      </c>
      <c r="AF15" s="51">
        <f>VLOOKUP($A15,'ADR Raw Data'!$B$6:$BE$43,'ADR Raw Data'!AP$1,FALSE)</f>
        <v>214.24496459882599</v>
      </c>
      <c r="AG15" s="52">
        <f>VLOOKUP($A15,'ADR Raw Data'!$B$6:$BE$43,'ADR Raw Data'!AR$1,FALSE)</f>
        <v>213.85025020145099</v>
      </c>
      <c r="AI15" s="118">
        <f>(VLOOKUP($A15,'ADR Raw Data'!$B$6:$BE$43,'ADR Raw Data'!AT$1,FALSE))/100</f>
        <v>0.98171140351936603</v>
      </c>
      <c r="AJ15" s="115">
        <f>(VLOOKUP($A15,'ADR Raw Data'!$B$6:$BE$43,'ADR Raw Data'!AU$1,FALSE))/100</f>
        <v>0.61835737102568</v>
      </c>
      <c r="AK15" s="115">
        <f>(VLOOKUP($A15,'ADR Raw Data'!$B$6:$BE$43,'ADR Raw Data'!AV$1,FALSE))/100</f>
        <v>9.810848634947901E-2</v>
      </c>
      <c r="AL15" s="115">
        <f>(VLOOKUP($A15,'ADR Raw Data'!$B$6:$BE$43,'ADR Raw Data'!AW$1,FALSE))/100</f>
        <v>5.6371129552557499E-2</v>
      </c>
      <c r="AM15" s="115">
        <f>(VLOOKUP($A15,'ADR Raw Data'!$B$6:$BE$43,'ADR Raw Data'!AX$1,FALSE))/100</f>
        <v>7.9655318832398792E-2</v>
      </c>
      <c r="AN15" s="116">
        <f>(VLOOKUP($A15,'ADR Raw Data'!$B$6:$BE$43,'ADR Raw Data'!AY$1,FALSE))/100</f>
        <v>0.32067179182042699</v>
      </c>
      <c r="AO15" s="115">
        <f>(VLOOKUP($A15,'ADR Raw Data'!$B$6:$BE$43,'ADR Raw Data'!BA$1,FALSE))/100</f>
        <v>0.35394221979875601</v>
      </c>
      <c r="AP15" s="115">
        <f>(VLOOKUP($A15,'ADR Raw Data'!$B$6:$BE$43,'ADR Raw Data'!BB$1,FALSE))/100</f>
        <v>0.66998093708178497</v>
      </c>
      <c r="AQ15" s="116">
        <f>(VLOOKUP($A15,'ADR Raw Data'!$B$6:$BE$43,'ADR Raw Data'!BC$1,FALSE))/100</f>
        <v>0.51860618607237796</v>
      </c>
      <c r="AR15" s="117">
        <f>(VLOOKUP($A15,'ADR Raw Data'!$B$6:$BE$43,'ADR Raw Data'!BE$1,FALSE))/100</f>
        <v>0.36826846369300298</v>
      </c>
      <c r="AT15" s="49">
        <f>VLOOKUP($A15,'RevPAR Raw Data'!$B$6:$BE$43,'RevPAR Raw Data'!AG$1,FALSE)</f>
        <v>143.28185379341801</v>
      </c>
      <c r="AU15" s="50">
        <f>VLOOKUP($A15,'RevPAR Raw Data'!$B$6:$BE$43,'RevPAR Raw Data'!AH$1,FALSE)</f>
        <v>163.41522148149599</v>
      </c>
      <c r="AV15" s="50">
        <f>VLOOKUP($A15,'RevPAR Raw Data'!$B$6:$BE$43,'RevPAR Raw Data'!AI$1,FALSE)</f>
        <v>123.594372240135</v>
      </c>
      <c r="AW15" s="50">
        <f>VLOOKUP($A15,'RevPAR Raw Data'!$B$6:$BE$43,'RevPAR Raw Data'!AJ$1,FALSE)</f>
        <v>115.27509111809999</v>
      </c>
      <c r="AX15" s="50">
        <f>VLOOKUP($A15,'RevPAR Raw Data'!$B$6:$BE$43,'RevPAR Raw Data'!AK$1,FALSE)</f>
        <v>95.653193672396796</v>
      </c>
      <c r="AY15" s="51">
        <f>VLOOKUP($A15,'RevPAR Raw Data'!$B$6:$BE$43,'RevPAR Raw Data'!AL$1,FALSE)</f>
        <v>128.243946461109</v>
      </c>
      <c r="AZ15" s="50">
        <f>VLOOKUP($A15,'RevPAR Raw Data'!$B$6:$BE$43,'RevPAR Raw Data'!AN$1,FALSE)</f>
        <v>101.63809732723701</v>
      </c>
      <c r="BA15" s="50">
        <f>VLOOKUP($A15,'RevPAR Raw Data'!$B$6:$BE$43,'RevPAR Raw Data'!AO$1,FALSE)</f>
        <v>136.20319812730699</v>
      </c>
      <c r="BB15" s="51">
        <f>VLOOKUP($A15,'RevPAR Raw Data'!$B$6:$BE$43,'RevPAR Raw Data'!AP$1,FALSE)</f>
        <v>118.920647727272</v>
      </c>
      <c r="BC15" s="52">
        <f>VLOOKUP($A15,'RevPAR Raw Data'!$B$6:$BE$43,'RevPAR Raw Data'!AR$1,FALSE)</f>
        <v>125.580142640707</v>
      </c>
      <c r="BE15" s="129">
        <f>(VLOOKUP($A15,'RevPAR Raw Data'!$B$6:$BE$43,'RevPAR Raw Data'!AT$1,FALSE))/100</f>
        <v>1.4105360641915101</v>
      </c>
      <c r="BF15" s="119">
        <f>(VLOOKUP($A15,'RevPAR Raw Data'!$B$6:$BE$43,'RevPAR Raw Data'!AU$1,FALSE))/100</f>
        <v>0.835594084812182</v>
      </c>
      <c r="BG15" s="119">
        <f>(VLOOKUP($A15,'RevPAR Raw Data'!$B$6:$BE$43,'RevPAR Raw Data'!AV$1,FALSE))/100</f>
        <v>0.113735273160816</v>
      </c>
      <c r="BH15" s="119">
        <f>(VLOOKUP($A15,'RevPAR Raw Data'!$B$6:$BE$43,'RevPAR Raw Data'!AW$1,FALSE))/100</f>
        <v>5.4436907559163597E-2</v>
      </c>
      <c r="BI15" s="119">
        <f>(VLOOKUP($A15,'RevPAR Raw Data'!$B$6:$BE$43,'RevPAR Raw Data'!AX$1,FALSE))/100</f>
        <v>0.10813958760341701</v>
      </c>
      <c r="BJ15" s="130">
        <f>(VLOOKUP($A15,'RevPAR Raw Data'!$B$6:$BE$43,'RevPAR Raw Data'!AY$1,FALSE))/100</f>
        <v>0.40901990915756398</v>
      </c>
      <c r="BK15" s="119">
        <f>(VLOOKUP($A15,'RevPAR Raw Data'!$B$6:$BE$43,'RevPAR Raw Data'!BA$1,FALSE))/100</f>
        <v>0.43853338176272305</v>
      </c>
      <c r="BL15" s="119">
        <f>(VLOOKUP($A15,'RevPAR Raw Data'!$B$6:$BE$43,'RevPAR Raw Data'!BB$1,FALSE))/100</f>
        <v>0.85573400014589196</v>
      </c>
      <c r="BM15" s="130">
        <f>(VLOOKUP($A15,'RevPAR Raw Data'!$B$6:$BE$43,'RevPAR Raw Data'!BC$1,FALSE))/100</f>
        <v>0.65110425619952905</v>
      </c>
      <c r="BN15" s="131">
        <f>(VLOOKUP($A15,'RevPAR Raw Data'!$B$6:$BE$43,'RevPAR Raw Data'!BE$1,FALSE))/100</f>
        <v>0.46721372684636497</v>
      </c>
    </row>
    <row r="16" spans="1:66" x14ac:dyDescent="0.25">
      <c r="A16" s="59" t="s">
        <v>88</v>
      </c>
      <c r="B16" s="129">
        <f>(VLOOKUP($A16,'Occupancy Raw Data'!$B$8:$BE$45,'Occupancy Raw Data'!AG$3,FALSE))/100</f>
        <v>0.55514161910800996</v>
      </c>
      <c r="C16" s="119">
        <f>(VLOOKUP($A16,'Occupancy Raw Data'!$B$8:$BE$45,'Occupancy Raw Data'!AH$3,FALSE))/100</f>
        <v>0.74651236525047493</v>
      </c>
      <c r="D16" s="119">
        <f>(VLOOKUP($A16,'Occupancy Raw Data'!$B$8:$BE$45,'Occupancy Raw Data'!AI$3,FALSE))/100</f>
        <v>0.79137603043753901</v>
      </c>
      <c r="E16" s="119">
        <f>(VLOOKUP($A16,'Occupancy Raw Data'!$B$8:$BE$45,'Occupancy Raw Data'!AJ$3,FALSE))/100</f>
        <v>0.78128302684421802</v>
      </c>
      <c r="F16" s="119">
        <f>(VLOOKUP($A16,'Occupancy Raw Data'!$B$8:$BE$45,'Occupancy Raw Data'!AK$3,FALSE))/100</f>
        <v>0.67987740435425903</v>
      </c>
      <c r="G16" s="130">
        <f>(VLOOKUP($A16,'Occupancy Raw Data'!$B$8:$BE$45,'Occupancy Raw Data'!AL$3,FALSE))/100</f>
        <v>0.71083808919890001</v>
      </c>
      <c r="H16" s="119">
        <f>(VLOOKUP($A16,'Occupancy Raw Data'!$B$8:$BE$45,'Occupancy Raw Data'!AN$3,FALSE))/100</f>
        <v>0.56280384696681407</v>
      </c>
      <c r="I16" s="119">
        <f>(VLOOKUP($A16,'Occupancy Raw Data'!$B$8:$BE$45,'Occupancy Raw Data'!AO$3,FALSE))/100</f>
        <v>0.58497146480659401</v>
      </c>
      <c r="J16" s="130">
        <f>(VLOOKUP($A16,'Occupancy Raw Data'!$B$8:$BE$45,'Occupancy Raw Data'!AP$3,FALSE))/100</f>
        <v>0.57388765588670398</v>
      </c>
      <c r="K16" s="131">
        <f>(VLOOKUP($A16,'Occupancy Raw Data'!$B$8:$BE$45,'Occupancy Raw Data'!AR$3,FALSE))/100</f>
        <v>0.67170939396684404</v>
      </c>
      <c r="M16" s="118">
        <f>(VLOOKUP($A16,'Occupancy Raw Data'!$B$8:$BE$45,'Occupancy Raw Data'!AT$3,FALSE))/100</f>
        <v>0.25170002847384898</v>
      </c>
      <c r="N16" s="115">
        <f>(VLOOKUP($A16,'Occupancy Raw Data'!$B$8:$BE$45,'Occupancy Raw Data'!AU$3,FALSE))/100</f>
        <v>0.136582153557335</v>
      </c>
      <c r="O16" s="115">
        <f>(VLOOKUP($A16,'Occupancy Raw Data'!$B$8:$BE$45,'Occupancy Raw Data'!AV$3,FALSE))/100</f>
        <v>5.4080462722549801E-2</v>
      </c>
      <c r="P16" s="115">
        <f>(VLOOKUP($A16,'Occupancy Raw Data'!$B$8:$BE$45,'Occupancy Raw Data'!AW$3,FALSE))/100</f>
        <v>4.2786627580275398E-2</v>
      </c>
      <c r="Q16" s="115">
        <f>(VLOOKUP($A16,'Occupancy Raw Data'!$B$8:$BE$45,'Occupancy Raw Data'!AX$3,FALSE))/100</f>
        <v>8.3288282931483201E-2</v>
      </c>
      <c r="R16" s="116">
        <f>(VLOOKUP($A16,'Occupancy Raw Data'!$B$8:$BE$45,'Occupancy Raw Data'!AY$3,FALSE))/100</f>
        <v>0.10107763473162</v>
      </c>
      <c r="S16" s="115">
        <f>(VLOOKUP($A16,'Occupancy Raw Data'!$B$8:$BE$45,'Occupancy Raw Data'!BA$3,FALSE))/100</f>
        <v>0.11885439409309599</v>
      </c>
      <c r="T16" s="115">
        <f>(VLOOKUP($A16,'Occupancy Raw Data'!$B$8:$BE$45,'Occupancy Raw Data'!BB$3,FALSE))/100</f>
        <v>0.23660907070298598</v>
      </c>
      <c r="U16" s="116">
        <f>(VLOOKUP($A16,'Occupancy Raw Data'!$B$8:$BE$45,'Occupancy Raw Data'!BC$3,FALSE))/100</f>
        <v>0.17592371265411</v>
      </c>
      <c r="V16" s="117">
        <f>(VLOOKUP($A16,'Occupancy Raw Data'!$B$8:$BE$45,'Occupancy Raw Data'!BE$3,FALSE))/100</f>
        <v>0.11845507729259</v>
      </c>
      <c r="X16" s="49">
        <f>VLOOKUP($A16,'ADR Raw Data'!$B$6:$BE$43,'ADR Raw Data'!AG$1,FALSE)</f>
        <v>251.272773309218</v>
      </c>
      <c r="Y16" s="50">
        <f>VLOOKUP($A16,'ADR Raw Data'!$B$6:$BE$43,'ADR Raw Data'!AH$1,FALSE)</f>
        <v>243.75268386777</v>
      </c>
      <c r="Z16" s="50">
        <f>VLOOKUP($A16,'ADR Raw Data'!$B$6:$BE$43,'ADR Raw Data'!AI$1,FALSE)</f>
        <v>201.53931657318299</v>
      </c>
      <c r="AA16" s="50">
        <f>VLOOKUP($A16,'ADR Raw Data'!$B$6:$BE$43,'ADR Raw Data'!AJ$1,FALSE)</f>
        <v>195.372685492052</v>
      </c>
      <c r="AB16" s="50">
        <f>VLOOKUP($A16,'ADR Raw Data'!$B$6:$BE$43,'ADR Raw Data'!AK$1,FALSE)</f>
        <v>176.133642157624</v>
      </c>
      <c r="AC16" s="51">
        <f>VLOOKUP($A16,'ADR Raw Data'!$B$6:$BE$43,'ADR Raw Data'!AL$1,FALSE)</f>
        <v>211.95836550970401</v>
      </c>
      <c r="AD16" s="50">
        <f>VLOOKUP($A16,'ADR Raw Data'!$B$6:$BE$43,'ADR Raw Data'!AN$1,FALSE)</f>
        <v>161.965075348575</v>
      </c>
      <c r="AE16" s="50">
        <f>VLOOKUP($A16,'ADR Raw Data'!$B$6:$BE$43,'ADR Raw Data'!AO$1,FALSE)</f>
        <v>195.401014001806</v>
      </c>
      <c r="AF16" s="51">
        <f>VLOOKUP($A16,'ADR Raw Data'!$B$6:$BE$43,'ADR Raw Data'!AP$1,FALSE)</f>
        <v>179.00592804032999</v>
      </c>
      <c r="AG16" s="52">
        <f>VLOOKUP($A16,'ADR Raw Data'!$B$6:$BE$43,'ADR Raw Data'!AR$1,FALSE)</f>
        <v>203.91449702180199</v>
      </c>
      <c r="AI16" s="118">
        <f>(VLOOKUP($A16,'ADR Raw Data'!$B$6:$BE$43,'ADR Raw Data'!AT$1,FALSE))/100</f>
        <v>0.68928267722384506</v>
      </c>
      <c r="AJ16" s="115">
        <f>(VLOOKUP($A16,'ADR Raw Data'!$B$6:$BE$43,'ADR Raw Data'!AU$1,FALSE))/100</f>
        <v>0.418758593863017</v>
      </c>
      <c r="AK16" s="115">
        <f>(VLOOKUP($A16,'ADR Raw Data'!$B$6:$BE$43,'ADR Raw Data'!AV$1,FALSE))/100</f>
        <v>9.5732139980550204E-2</v>
      </c>
      <c r="AL16" s="115">
        <f>(VLOOKUP($A16,'ADR Raw Data'!$B$6:$BE$43,'ADR Raw Data'!AW$1,FALSE))/100</f>
        <v>7.57448488096545E-2</v>
      </c>
      <c r="AM16" s="115">
        <f>(VLOOKUP($A16,'ADR Raw Data'!$B$6:$BE$43,'ADR Raw Data'!AX$1,FALSE))/100</f>
        <v>7.7249516025916801E-2</v>
      </c>
      <c r="AN16" s="116">
        <f>(VLOOKUP($A16,'ADR Raw Data'!$B$6:$BE$43,'ADR Raw Data'!AY$1,FALSE))/100</f>
        <v>0.23145289700754698</v>
      </c>
      <c r="AO16" s="115">
        <f>(VLOOKUP($A16,'ADR Raw Data'!$B$6:$BE$43,'ADR Raw Data'!BA$1,FALSE))/100</f>
        <v>0.23984505787222801</v>
      </c>
      <c r="AP16" s="115">
        <f>(VLOOKUP($A16,'ADR Raw Data'!$B$6:$BE$43,'ADR Raw Data'!BB$1,FALSE))/100</f>
        <v>0.52716503200293408</v>
      </c>
      <c r="AQ16" s="116">
        <f>(VLOOKUP($A16,'ADR Raw Data'!$B$6:$BE$43,'ADR Raw Data'!BC$1,FALSE))/100</f>
        <v>0.38407068006275097</v>
      </c>
      <c r="AR16" s="117">
        <f>(VLOOKUP($A16,'ADR Raw Data'!$B$6:$BE$43,'ADR Raw Data'!BE$1,FALSE))/100</f>
        <v>0.25728546928303397</v>
      </c>
      <c r="AT16" s="49">
        <f>VLOOKUP($A16,'RevPAR Raw Data'!$B$6:$BE$43,'RevPAR Raw Data'!AG$1,FALSE)</f>
        <v>139.49197421264</v>
      </c>
      <c r="AU16" s="50">
        <f>VLOOKUP($A16,'RevPAR Raw Data'!$B$6:$BE$43,'RevPAR Raw Data'!AH$1,FALSE)</f>
        <v>181.96439257028101</v>
      </c>
      <c r="AV16" s="50">
        <f>VLOOKUP($A16,'RevPAR Raw Data'!$B$6:$BE$43,'RevPAR Raw Data'!AI$1,FALSE)</f>
        <v>159.49338432677999</v>
      </c>
      <c r="AW16" s="50">
        <f>VLOOKUP($A16,'RevPAR Raw Data'!$B$6:$BE$43,'RevPAR Raw Data'!AJ$1,FALSE)</f>
        <v>152.641363083914</v>
      </c>
      <c r="AX16" s="50">
        <f>VLOOKUP($A16,'RevPAR Raw Data'!$B$6:$BE$43,'RevPAR Raw Data'!AK$1,FALSE)</f>
        <v>119.749283449587</v>
      </c>
      <c r="AY16" s="51">
        <f>VLOOKUP($A16,'RevPAR Raw Data'!$B$6:$BE$43,'RevPAR Raw Data'!AL$1,FALSE)</f>
        <v>150.66807952863999</v>
      </c>
      <c r="AZ16" s="50">
        <f>VLOOKUP($A16,'RevPAR Raw Data'!$B$6:$BE$43,'RevPAR Raw Data'!AN$1,FALSE)</f>
        <v>91.154567480448094</v>
      </c>
      <c r="BA16" s="50">
        <f>VLOOKUP($A16,'RevPAR Raw Data'!$B$6:$BE$43,'RevPAR Raw Data'!AO$1,FALSE)</f>
        <v>114.30401738533</v>
      </c>
      <c r="BB16" s="51">
        <f>VLOOKUP($A16,'RevPAR Raw Data'!$B$6:$BE$43,'RevPAR Raw Data'!AP$1,FALSE)</f>
        <v>102.729292432889</v>
      </c>
      <c r="BC16" s="52">
        <f>VLOOKUP($A16,'RevPAR Raw Data'!$B$6:$BE$43,'RevPAR Raw Data'!AR$1,FALSE)</f>
        <v>136.971283215569</v>
      </c>
      <c r="BE16" s="129">
        <f>(VLOOKUP($A16,'RevPAR Raw Data'!$B$6:$BE$43,'RevPAR Raw Data'!AT$1,FALSE))/100</f>
        <v>1.1144751751814601</v>
      </c>
      <c r="BF16" s="119">
        <f>(VLOOKUP($A16,'RevPAR Raw Data'!$B$6:$BE$43,'RevPAR Raw Data'!AU$1,FALSE))/100</f>
        <v>0.61253569799080498</v>
      </c>
      <c r="BG16" s="119">
        <f>(VLOOKUP($A16,'RevPAR Raw Data'!$B$6:$BE$43,'RevPAR Raw Data'!AV$1,FALSE))/100</f>
        <v>0.15498984113066799</v>
      </c>
      <c r="BH16" s="119">
        <f>(VLOOKUP($A16,'RevPAR Raw Data'!$B$6:$BE$43,'RevPAR Raw Data'!AW$1,FALSE))/100</f>
        <v>0.121772343027073</v>
      </c>
      <c r="BI16" s="119">
        <f>(VLOOKUP($A16,'RevPAR Raw Data'!$B$6:$BE$43,'RevPAR Raw Data'!AX$1,FALSE))/100</f>
        <v>0.166971778504486</v>
      </c>
      <c r="BJ16" s="130">
        <f>(VLOOKUP($A16,'RevPAR Raw Data'!$B$6:$BE$43,'RevPAR Raw Data'!AY$1,FALSE))/100</f>
        <v>0.35592524312047097</v>
      </c>
      <c r="BK16" s="119">
        <f>(VLOOKUP($A16,'RevPAR Raw Data'!$B$6:$BE$43,'RevPAR Raw Data'!BA$1,FALSE))/100</f>
        <v>0.38720609099495101</v>
      </c>
      <c r="BL16" s="119">
        <f>(VLOOKUP($A16,'RevPAR Raw Data'!$B$6:$BE$43,'RevPAR Raw Data'!BB$1,FALSE))/100</f>
        <v>0.88850613103524489</v>
      </c>
      <c r="BM16" s="130">
        <f>(VLOOKUP($A16,'RevPAR Raw Data'!$B$6:$BE$43,'RevPAR Raw Data'!BC$1,FALSE))/100</f>
        <v>0.62756153267508996</v>
      </c>
      <c r="BN16" s="131">
        <f>(VLOOKUP($A16,'RevPAR Raw Data'!$B$6:$BE$43,'RevPAR Raw Data'!BE$1,FALSE))/100</f>
        <v>0.40621731672580802</v>
      </c>
    </row>
    <row r="17" spans="1:66" x14ac:dyDescent="0.25">
      <c r="A17" s="59" t="s">
        <v>89</v>
      </c>
      <c r="B17" s="129">
        <f>(VLOOKUP($A17,'Occupancy Raw Data'!$B$8:$BE$45,'Occupancy Raw Data'!AG$3,FALSE))/100</f>
        <v>0.49451665312753801</v>
      </c>
      <c r="C17" s="119">
        <f>(VLOOKUP($A17,'Occupancy Raw Data'!$B$8:$BE$45,'Occupancy Raw Data'!AH$3,FALSE))/100</f>
        <v>0.58813972380178692</v>
      </c>
      <c r="D17" s="119">
        <f>(VLOOKUP($A17,'Occupancy Raw Data'!$B$8:$BE$45,'Occupancy Raw Data'!AI$3,FALSE))/100</f>
        <v>0.61195891841708205</v>
      </c>
      <c r="E17" s="119">
        <f>(VLOOKUP($A17,'Occupancy Raw Data'!$B$8:$BE$45,'Occupancy Raw Data'!AJ$3,FALSE))/100</f>
        <v>0.59121504003713499</v>
      </c>
      <c r="F17" s="119">
        <f>(VLOOKUP($A17,'Occupancy Raw Data'!$B$8:$BE$45,'Occupancy Raw Data'!AK$3,FALSE))/100</f>
        <v>0.55886619473134502</v>
      </c>
      <c r="G17" s="130">
        <f>(VLOOKUP($A17,'Occupancy Raw Data'!$B$8:$BE$45,'Occupancy Raw Data'!AL$3,FALSE))/100</f>
        <v>0.56893930602297704</v>
      </c>
      <c r="H17" s="119">
        <f>(VLOOKUP($A17,'Occupancy Raw Data'!$B$8:$BE$45,'Occupancy Raw Data'!AN$3,FALSE))/100</f>
        <v>0.55181617732389399</v>
      </c>
      <c r="I17" s="119">
        <f>(VLOOKUP($A17,'Occupancy Raw Data'!$B$8:$BE$45,'Occupancy Raw Data'!AO$3,FALSE))/100</f>
        <v>0.59217244980851802</v>
      </c>
      <c r="J17" s="130">
        <f>(VLOOKUP($A17,'Occupancy Raw Data'!$B$8:$BE$45,'Occupancy Raw Data'!AP$3,FALSE))/100</f>
        <v>0.571994313566206</v>
      </c>
      <c r="K17" s="131">
        <f>(VLOOKUP($A17,'Occupancy Raw Data'!$B$8:$BE$45,'Occupancy Raw Data'!AR$3,FALSE))/100</f>
        <v>0.56981216532104295</v>
      </c>
      <c r="M17" s="118">
        <f>(VLOOKUP($A17,'Occupancy Raw Data'!$B$8:$BE$45,'Occupancy Raw Data'!AT$3,FALSE))/100</f>
        <v>0.17343869373903398</v>
      </c>
      <c r="N17" s="115">
        <f>(VLOOKUP($A17,'Occupancy Raw Data'!$B$8:$BE$45,'Occupancy Raw Data'!AU$3,FALSE))/100</f>
        <v>0.13275790660262701</v>
      </c>
      <c r="O17" s="115">
        <f>(VLOOKUP($A17,'Occupancy Raw Data'!$B$8:$BE$45,'Occupancy Raw Data'!AV$3,FALSE))/100</f>
        <v>5.6788547153857998E-2</v>
      </c>
      <c r="P17" s="115">
        <f>(VLOOKUP($A17,'Occupancy Raw Data'!$B$8:$BE$45,'Occupancy Raw Data'!AW$3,FALSE))/100</f>
        <v>5.0094783554328805E-3</v>
      </c>
      <c r="Q17" s="115">
        <f>(VLOOKUP($A17,'Occupancy Raw Data'!$B$8:$BE$45,'Occupancy Raw Data'!AX$3,FALSE))/100</f>
        <v>3.81426711100512E-2</v>
      </c>
      <c r="R17" s="116">
        <f>(VLOOKUP($A17,'Occupancy Raw Data'!$B$8:$BE$45,'Occupancy Raw Data'!AY$3,FALSE))/100</f>
        <v>7.4966963084340102E-2</v>
      </c>
      <c r="S17" s="115">
        <f>(VLOOKUP($A17,'Occupancy Raw Data'!$B$8:$BE$45,'Occupancy Raw Data'!BA$3,FALSE))/100</f>
        <v>9.8919563662747498E-2</v>
      </c>
      <c r="T17" s="115">
        <f>(VLOOKUP($A17,'Occupancy Raw Data'!$B$8:$BE$45,'Occupancy Raw Data'!BB$3,FALSE))/100</f>
        <v>0.13730784617404798</v>
      </c>
      <c r="U17" s="116">
        <f>(VLOOKUP($A17,'Occupancy Raw Data'!$B$8:$BE$45,'Occupancy Raw Data'!BC$3,FALSE))/100</f>
        <v>0.11846152672513301</v>
      </c>
      <c r="V17" s="117">
        <f>(VLOOKUP($A17,'Occupancy Raw Data'!$B$8:$BE$45,'Occupancy Raw Data'!BE$3,FALSE))/100</f>
        <v>8.7091692498135809E-2</v>
      </c>
      <c r="X17" s="49">
        <f>VLOOKUP($A17,'ADR Raw Data'!$B$6:$BE$43,'ADR Raw Data'!AG$1,FALSE)</f>
        <v>180.85771780580799</v>
      </c>
      <c r="Y17" s="50">
        <f>VLOOKUP($A17,'ADR Raw Data'!$B$6:$BE$43,'ADR Raw Data'!AH$1,FALSE)</f>
        <v>178.53507152722901</v>
      </c>
      <c r="Z17" s="50">
        <f>VLOOKUP($A17,'ADR Raw Data'!$B$6:$BE$43,'ADR Raw Data'!AI$1,FALSE)</f>
        <v>151.61406770018399</v>
      </c>
      <c r="AA17" s="50">
        <f>VLOOKUP($A17,'ADR Raw Data'!$B$6:$BE$43,'ADR Raw Data'!AJ$1,FALSE)</f>
        <v>147.00956668956701</v>
      </c>
      <c r="AB17" s="50">
        <f>VLOOKUP($A17,'ADR Raw Data'!$B$6:$BE$43,'ADR Raw Data'!AK$1,FALSE)</f>
        <v>143.954833618854</v>
      </c>
      <c r="AC17" s="51">
        <f>VLOOKUP($A17,'ADR Raw Data'!$B$6:$BE$43,'ADR Raw Data'!AL$1,FALSE)</f>
        <v>159.80195214735099</v>
      </c>
      <c r="AD17" s="50">
        <f>VLOOKUP($A17,'ADR Raw Data'!$B$6:$BE$43,'ADR Raw Data'!AN$1,FALSE)</f>
        <v>141.434049421661</v>
      </c>
      <c r="AE17" s="50">
        <f>VLOOKUP($A17,'ADR Raw Data'!$B$6:$BE$43,'ADR Raw Data'!AO$1,FALSE)</f>
        <v>158.658342560384</v>
      </c>
      <c r="AF17" s="51">
        <f>VLOOKUP($A17,'ADR Raw Data'!$B$6:$BE$43,'ADR Raw Data'!AP$1,FALSE)</f>
        <v>150.35000507215099</v>
      </c>
      <c r="AG17" s="52">
        <f>VLOOKUP($A17,'ADR Raw Data'!$B$6:$BE$43,'ADR Raw Data'!AR$1,FALSE)</f>
        <v>157.09105381067999</v>
      </c>
      <c r="AI17" s="118">
        <f>(VLOOKUP($A17,'ADR Raw Data'!$B$6:$BE$43,'ADR Raw Data'!AT$1,FALSE))/100</f>
        <v>0.49806214216928801</v>
      </c>
      <c r="AJ17" s="115">
        <f>(VLOOKUP($A17,'ADR Raw Data'!$B$6:$BE$43,'ADR Raw Data'!AU$1,FALSE))/100</f>
        <v>0.335013456678942</v>
      </c>
      <c r="AK17" s="115">
        <f>(VLOOKUP($A17,'ADR Raw Data'!$B$6:$BE$43,'ADR Raw Data'!AV$1,FALSE))/100</f>
        <v>8.9720835971782709E-2</v>
      </c>
      <c r="AL17" s="115">
        <f>(VLOOKUP($A17,'ADR Raw Data'!$B$6:$BE$43,'ADR Raw Data'!AW$1,FALSE))/100</f>
        <v>6.5707939019030104E-2</v>
      </c>
      <c r="AM17" s="115">
        <f>(VLOOKUP($A17,'ADR Raw Data'!$B$6:$BE$43,'ADR Raw Data'!AX$1,FALSE))/100</f>
        <v>8.6356088249742197E-2</v>
      </c>
      <c r="AN17" s="116">
        <f>(VLOOKUP($A17,'ADR Raw Data'!$B$6:$BE$43,'ADR Raw Data'!AY$1,FALSE))/100</f>
        <v>0.19673986165020799</v>
      </c>
      <c r="AO17" s="115">
        <f>(VLOOKUP($A17,'ADR Raw Data'!$B$6:$BE$43,'ADR Raw Data'!BA$1,FALSE))/100</f>
        <v>0.16195963884652101</v>
      </c>
      <c r="AP17" s="115">
        <f>(VLOOKUP($A17,'ADR Raw Data'!$B$6:$BE$43,'ADR Raw Data'!BB$1,FALSE))/100</f>
        <v>0.31666806238393297</v>
      </c>
      <c r="AQ17" s="116">
        <f>(VLOOKUP($A17,'ADR Raw Data'!$B$6:$BE$43,'ADR Raw Data'!BC$1,FALSE))/100</f>
        <v>0.241546002566735</v>
      </c>
      <c r="AR17" s="117">
        <f>(VLOOKUP($A17,'ADR Raw Data'!$B$6:$BE$43,'ADR Raw Data'!BE$1,FALSE))/100</f>
        <v>0.207784575679754</v>
      </c>
      <c r="AT17" s="49">
        <f>VLOOKUP($A17,'RevPAR Raw Data'!$B$6:$BE$43,'RevPAR Raw Data'!AG$1,FALSE)</f>
        <v>89.437153301612994</v>
      </c>
      <c r="AU17" s="50">
        <f>VLOOKUP($A17,'RevPAR Raw Data'!$B$6:$BE$43,'RevPAR Raw Data'!AH$1,FALSE)</f>
        <v>105.003567656957</v>
      </c>
      <c r="AV17" s="50">
        <f>VLOOKUP($A17,'RevPAR Raw Data'!$B$6:$BE$43,'RevPAR Raw Data'!AI$1,FALSE)</f>
        <v>92.781580886619395</v>
      </c>
      <c r="AW17" s="50">
        <f>VLOOKUP($A17,'RevPAR Raw Data'!$B$6:$BE$43,'RevPAR Raw Data'!AJ$1,FALSE)</f>
        <v>86.914266856214397</v>
      </c>
      <c r="AX17" s="50">
        <f>VLOOKUP($A17,'RevPAR Raw Data'!$B$6:$BE$43,'RevPAR Raw Data'!AK$1,FALSE)</f>
        <v>80.451490077753206</v>
      </c>
      <c r="AY17" s="51">
        <f>VLOOKUP($A17,'RevPAR Raw Data'!$B$6:$BE$43,'RevPAR Raw Data'!AL$1,FALSE)</f>
        <v>90.917611755831402</v>
      </c>
      <c r="AZ17" s="50">
        <f>VLOOKUP($A17,'RevPAR Raw Data'!$B$6:$BE$43,'RevPAR Raw Data'!AN$1,FALSE)</f>
        <v>78.045596495299904</v>
      </c>
      <c r="BA17" s="50">
        <f>VLOOKUP($A17,'RevPAR Raw Data'!$B$6:$BE$43,'RevPAR Raw Data'!AO$1,FALSE)</f>
        <v>93.953099396541703</v>
      </c>
      <c r="BB17" s="51">
        <f>VLOOKUP($A17,'RevPAR Raw Data'!$B$6:$BE$43,'RevPAR Raw Data'!AP$1,FALSE)</f>
        <v>85.999347945920803</v>
      </c>
      <c r="BC17" s="52">
        <f>VLOOKUP($A17,'RevPAR Raw Data'!$B$6:$BE$43,'RevPAR Raw Data'!AR$1,FALSE)</f>
        <v>89.512393524428404</v>
      </c>
      <c r="BE17" s="129">
        <f>(VLOOKUP($A17,'RevPAR Raw Data'!$B$6:$BE$43,'RevPAR Raw Data'!AT$1,FALSE))/100</f>
        <v>0.75788408324702805</v>
      </c>
      <c r="BF17" s="119">
        <f>(VLOOKUP($A17,'RevPAR Raw Data'!$B$6:$BE$43,'RevPAR Raw Data'!AU$1,FALSE))/100</f>
        <v>0.51224704847397595</v>
      </c>
      <c r="BG17" s="119">
        <f>(VLOOKUP($A17,'RevPAR Raw Data'!$B$6:$BE$43,'RevPAR Raw Data'!AV$1,FALSE))/100</f>
        <v>0.151604499049907</v>
      </c>
      <c r="BH17" s="119">
        <f>(VLOOKUP($A17,'RevPAR Raw Data'!$B$6:$BE$43,'RevPAR Raw Data'!AW$1,FALSE))/100</f>
        <v>7.1046579872758905E-2</v>
      </c>
      <c r="BI17" s="119">
        <f>(VLOOKUP($A17,'RevPAR Raw Data'!$B$6:$BE$43,'RevPAR Raw Data'!AX$1,FALSE))/100</f>
        <v>0.127792611232253</v>
      </c>
      <c r="BJ17" s="130">
        <f>(VLOOKUP($A17,'RevPAR Raw Data'!$B$6:$BE$43,'RevPAR Raw Data'!AY$1,FALSE))/100</f>
        <v>0.28645581468009801</v>
      </c>
      <c r="BK17" s="119">
        <f>(VLOOKUP($A17,'RevPAR Raw Data'!$B$6:$BE$43,'RevPAR Raw Data'!BA$1,FALSE))/100</f>
        <v>0.27690017931494199</v>
      </c>
      <c r="BL17" s="119">
        <f>(VLOOKUP($A17,'RevPAR Raw Data'!$B$6:$BE$43,'RevPAR Raw Data'!BB$1,FALSE))/100</f>
        <v>0.49745691815602905</v>
      </c>
      <c r="BM17" s="130">
        <f>(VLOOKUP($A17,'RevPAR Raw Data'!$B$6:$BE$43,'RevPAR Raw Data'!BC$1,FALSE))/100</f>
        <v>0.388621437530276</v>
      </c>
      <c r="BN17" s="131">
        <f>(VLOOKUP($A17,'RevPAR Raw Data'!$B$6:$BE$43,'RevPAR Raw Data'!BE$1,FALSE))/100</f>
        <v>0.31297257854884697</v>
      </c>
    </row>
    <row r="18" spans="1:66" x14ac:dyDescent="0.25">
      <c r="A18" s="59" t="s">
        <v>26</v>
      </c>
      <c r="B18" s="129">
        <f>(VLOOKUP($A18,'Occupancy Raw Data'!$B$8:$BE$45,'Occupancy Raw Data'!AG$3,FALSE))/100</f>
        <v>0.50037330576613792</v>
      </c>
      <c r="C18" s="119">
        <f>(VLOOKUP($A18,'Occupancy Raw Data'!$B$8:$BE$45,'Occupancy Raw Data'!AH$3,FALSE))/100</f>
        <v>0.67823914541695307</v>
      </c>
      <c r="D18" s="119">
        <f>(VLOOKUP($A18,'Occupancy Raw Data'!$B$8:$BE$45,'Occupancy Raw Data'!AI$3,FALSE))/100</f>
        <v>0.763123133471169</v>
      </c>
      <c r="E18" s="119">
        <f>(VLOOKUP($A18,'Occupancy Raw Data'!$B$8:$BE$45,'Occupancy Raw Data'!AJ$3,FALSE))/100</f>
        <v>0.74603721571330095</v>
      </c>
      <c r="F18" s="119">
        <f>(VLOOKUP($A18,'Occupancy Raw Data'!$B$8:$BE$45,'Occupancy Raw Data'!AK$3,FALSE))/100</f>
        <v>0.58425223983459607</v>
      </c>
      <c r="G18" s="130">
        <f>(VLOOKUP($A18,'Occupancy Raw Data'!$B$8:$BE$45,'Occupancy Raw Data'!AL$3,FALSE))/100</f>
        <v>0.654405008040431</v>
      </c>
      <c r="H18" s="119">
        <f>(VLOOKUP($A18,'Occupancy Raw Data'!$B$8:$BE$45,'Occupancy Raw Data'!AN$3,FALSE))/100</f>
        <v>0.51392717665977405</v>
      </c>
      <c r="I18" s="119">
        <f>(VLOOKUP($A18,'Occupancy Raw Data'!$B$8:$BE$45,'Occupancy Raw Data'!AO$3,FALSE))/100</f>
        <v>0.56492648747989793</v>
      </c>
      <c r="J18" s="130">
        <f>(VLOOKUP($A18,'Occupancy Raw Data'!$B$8:$BE$45,'Occupancy Raw Data'!AP$3,FALSE))/100</f>
        <v>0.53942683206983599</v>
      </c>
      <c r="K18" s="131">
        <f>(VLOOKUP($A18,'Occupancy Raw Data'!$B$8:$BE$45,'Occupancy Raw Data'!AR$3,FALSE))/100</f>
        <v>0.62155410062026095</v>
      </c>
      <c r="M18" s="118">
        <f>(VLOOKUP($A18,'Occupancy Raw Data'!$B$8:$BE$45,'Occupancy Raw Data'!AT$3,FALSE))/100</f>
        <v>0.18745154643047302</v>
      </c>
      <c r="N18" s="115">
        <f>(VLOOKUP($A18,'Occupancy Raw Data'!$B$8:$BE$45,'Occupancy Raw Data'!AU$3,FALSE))/100</f>
        <v>0.113698781051169</v>
      </c>
      <c r="O18" s="115">
        <f>(VLOOKUP($A18,'Occupancy Raw Data'!$B$8:$BE$45,'Occupancy Raw Data'!AV$3,FALSE))/100</f>
        <v>7.91443630633967E-2</v>
      </c>
      <c r="P18" s="115">
        <f>(VLOOKUP($A18,'Occupancy Raw Data'!$B$8:$BE$45,'Occupancy Raw Data'!AW$3,FALSE))/100</f>
        <v>7.0061511596665696E-2</v>
      </c>
      <c r="Q18" s="115">
        <f>(VLOOKUP($A18,'Occupancy Raw Data'!$B$8:$BE$45,'Occupancy Raw Data'!AX$3,FALSE))/100</f>
        <v>8.4190327499084991E-2</v>
      </c>
      <c r="R18" s="116">
        <f>(VLOOKUP($A18,'Occupancy Raw Data'!$B$8:$BE$45,'Occupancy Raw Data'!AY$3,FALSE))/100</f>
        <v>0.10029419684533501</v>
      </c>
      <c r="S18" s="115">
        <f>(VLOOKUP($A18,'Occupancy Raw Data'!$B$8:$BE$45,'Occupancy Raw Data'!BA$3,FALSE))/100</f>
        <v>0.12560363203010699</v>
      </c>
      <c r="T18" s="115">
        <f>(VLOOKUP($A18,'Occupancy Raw Data'!$B$8:$BE$45,'Occupancy Raw Data'!BB$3,FALSE))/100</f>
        <v>0.13500289332016099</v>
      </c>
      <c r="U18" s="116">
        <f>(VLOOKUP($A18,'Occupancy Raw Data'!$B$8:$BE$45,'Occupancy Raw Data'!BC$3,FALSE))/100</f>
        <v>0.13050592196057001</v>
      </c>
      <c r="V18" s="117">
        <f>(VLOOKUP($A18,'Occupancy Raw Data'!$B$8:$BE$45,'Occupancy Raw Data'!BE$3,FALSE))/100</f>
        <v>0.10752427384430301</v>
      </c>
      <c r="X18" s="49">
        <f>VLOOKUP($A18,'ADR Raw Data'!$B$6:$BE$43,'ADR Raw Data'!AG$1,FALSE)</f>
        <v>171.74025251076</v>
      </c>
      <c r="Y18" s="50">
        <f>VLOOKUP($A18,'ADR Raw Data'!$B$6:$BE$43,'ADR Raw Data'!AH$1,FALSE)</f>
        <v>187.273883737668</v>
      </c>
      <c r="Z18" s="50">
        <f>VLOOKUP($A18,'ADR Raw Data'!$B$6:$BE$43,'ADR Raw Data'!AI$1,FALSE)</f>
        <v>188.89956914393201</v>
      </c>
      <c r="AA18" s="50">
        <f>VLOOKUP($A18,'ADR Raw Data'!$B$6:$BE$43,'ADR Raw Data'!AJ$1,FALSE)</f>
        <v>183.01381331793601</v>
      </c>
      <c r="AB18" s="50">
        <f>VLOOKUP($A18,'ADR Raw Data'!$B$6:$BE$43,'ADR Raw Data'!AK$1,FALSE)</f>
        <v>153.079221468593</v>
      </c>
      <c r="AC18" s="51">
        <f>VLOOKUP($A18,'ADR Raw Data'!$B$6:$BE$43,'ADR Raw Data'!AL$1,FALSE)</f>
        <v>178.20045214796599</v>
      </c>
      <c r="AD18" s="50">
        <f>VLOOKUP($A18,'ADR Raw Data'!$B$6:$BE$43,'ADR Raw Data'!AN$1,FALSE)</f>
        <v>137.68530591719201</v>
      </c>
      <c r="AE18" s="50">
        <f>VLOOKUP($A18,'ADR Raw Data'!$B$6:$BE$43,'ADR Raw Data'!AO$1,FALSE)</f>
        <v>148.06779647232199</v>
      </c>
      <c r="AF18" s="51">
        <f>VLOOKUP($A18,'ADR Raw Data'!$B$6:$BE$43,'ADR Raw Data'!AP$1,FALSE)</f>
        <v>143.12195049241399</v>
      </c>
      <c r="AG18" s="52">
        <f>VLOOKUP($A18,'ADR Raw Data'!$B$6:$BE$43,'ADR Raw Data'!AR$1,FALSE)</f>
        <v>169.502308022308</v>
      </c>
      <c r="AI18" s="118">
        <f>(VLOOKUP($A18,'ADR Raw Data'!$B$6:$BE$43,'ADR Raw Data'!AT$1,FALSE))/100</f>
        <v>0.30377990844456698</v>
      </c>
      <c r="AJ18" s="115">
        <f>(VLOOKUP($A18,'ADR Raw Data'!$B$6:$BE$43,'ADR Raw Data'!AU$1,FALSE))/100</f>
        <v>0.160310241940198</v>
      </c>
      <c r="AK18" s="115">
        <f>(VLOOKUP($A18,'ADR Raw Data'!$B$6:$BE$43,'ADR Raw Data'!AV$1,FALSE))/100</f>
        <v>8.9693354081562801E-2</v>
      </c>
      <c r="AL18" s="115">
        <f>(VLOOKUP($A18,'ADR Raw Data'!$B$6:$BE$43,'ADR Raw Data'!AW$1,FALSE))/100</f>
        <v>8.5062926950012302E-2</v>
      </c>
      <c r="AM18" s="115">
        <f>(VLOOKUP($A18,'ADR Raw Data'!$B$6:$BE$43,'ADR Raw Data'!AX$1,FALSE))/100</f>
        <v>7.4158946387551106E-2</v>
      </c>
      <c r="AN18" s="116">
        <f>(VLOOKUP($A18,'ADR Raw Data'!$B$6:$BE$43,'ADR Raw Data'!AY$1,FALSE))/100</f>
        <v>0.12553061533881299</v>
      </c>
      <c r="AO18" s="115">
        <f>(VLOOKUP($A18,'ADR Raw Data'!$B$6:$BE$43,'ADR Raw Data'!BA$1,FALSE))/100</f>
        <v>0.141153088791554</v>
      </c>
      <c r="AP18" s="115">
        <f>(VLOOKUP($A18,'ADR Raw Data'!$B$6:$BE$43,'ADR Raw Data'!BB$1,FALSE))/100</f>
        <v>0.21122259495996001</v>
      </c>
      <c r="AQ18" s="116">
        <f>(VLOOKUP($A18,'ADR Raw Data'!$B$6:$BE$43,'ADR Raw Data'!BC$1,FALSE))/100</f>
        <v>0.178105065610667</v>
      </c>
      <c r="AR18" s="117">
        <f>(VLOOKUP($A18,'ADR Raw Data'!$B$6:$BE$43,'ADR Raw Data'!BE$1,FALSE))/100</f>
        <v>0.134621191688754</v>
      </c>
      <c r="AT18" s="49">
        <f>VLOOKUP($A18,'RevPAR Raw Data'!$B$6:$BE$43,'RevPAR Raw Data'!AG$1,FALSE)</f>
        <v>85.934237881920495</v>
      </c>
      <c r="AU18" s="50">
        <f>VLOOKUP($A18,'RevPAR Raw Data'!$B$6:$BE$43,'RevPAR Raw Data'!AH$1,FALSE)</f>
        <v>127.01647886515001</v>
      </c>
      <c r="AV18" s="50">
        <f>VLOOKUP($A18,'RevPAR Raw Data'!$B$6:$BE$43,'RevPAR Raw Data'!AI$1,FALSE)</f>
        <v>144.15363111647099</v>
      </c>
      <c r="AW18" s="50">
        <f>VLOOKUP($A18,'RevPAR Raw Data'!$B$6:$BE$43,'RevPAR Raw Data'!AJ$1,FALSE)</f>
        <v>136.535115724787</v>
      </c>
      <c r="AX18" s="50">
        <f>VLOOKUP($A18,'RevPAR Raw Data'!$B$6:$BE$43,'RevPAR Raw Data'!AK$1,FALSE)</f>
        <v>89.436878015161895</v>
      </c>
      <c r="AY18" s="51">
        <f>VLOOKUP($A18,'RevPAR Raw Data'!$B$6:$BE$43,'RevPAR Raw Data'!AL$1,FALSE)</f>
        <v>116.61526832069799</v>
      </c>
      <c r="AZ18" s="50">
        <f>VLOOKUP($A18,'RevPAR Raw Data'!$B$6:$BE$43,'RevPAR Raw Data'!AN$1,FALSE)</f>
        <v>70.760220537560301</v>
      </c>
      <c r="BA18" s="50">
        <f>VLOOKUP($A18,'RevPAR Raw Data'!$B$6:$BE$43,'RevPAR Raw Data'!AO$1,FALSE)</f>
        <v>83.647420169997702</v>
      </c>
      <c r="BB18" s="51">
        <f>VLOOKUP($A18,'RevPAR Raw Data'!$B$6:$BE$43,'RevPAR Raw Data'!AP$1,FALSE)</f>
        <v>77.203820353778994</v>
      </c>
      <c r="BC18" s="52">
        <f>VLOOKUP($A18,'RevPAR Raw Data'!$B$6:$BE$43,'RevPAR Raw Data'!AR$1,FALSE)</f>
        <v>105.354854615864</v>
      </c>
      <c r="BE18" s="129">
        <f>(VLOOKUP($A18,'RevPAR Raw Data'!$B$6:$BE$43,'RevPAR Raw Data'!AT$1,FALSE))/100</f>
        <v>0.548175468487482</v>
      </c>
      <c r="BF18" s="119">
        <f>(VLOOKUP($A18,'RevPAR Raw Data'!$B$6:$BE$43,'RevPAR Raw Data'!AU$1,FALSE))/100</f>
        <v>0.29223610208998602</v>
      </c>
      <c r="BG18" s="119">
        <f>(VLOOKUP($A18,'RevPAR Raw Data'!$B$6:$BE$43,'RevPAR Raw Data'!AV$1,FALSE))/100</f>
        <v>0.17593644052476398</v>
      </c>
      <c r="BH18" s="119">
        <f>(VLOOKUP($A18,'RevPAR Raw Data'!$B$6:$BE$43,'RevPAR Raw Data'!AW$1,FALSE))/100</f>
        <v>0.16108407578963199</v>
      </c>
      <c r="BI18" s="119">
        <f>(VLOOKUP($A18,'RevPAR Raw Data'!$B$6:$BE$43,'RevPAR Raw Data'!AX$1,FALSE))/100</f>
        <v>0.16459273986999101</v>
      </c>
      <c r="BJ18" s="130">
        <f>(VLOOKUP($A18,'RevPAR Raw Data'!$B$6:$BE$43,'RevPAR Raw Data'!AY$1,FALSE))/100</f>
        <v>0.23841480442905499</v>
      </c>
      <c r="BK18" s="119">
        <f>(VLOOKUP($A18,'RevPAR Raw Data'!$B$6:$BE$43,'RevPAR Raw Data'!BA$1,FALSE))/100</f>
        <v>0.28448606144614902</v>
      </c>
      <c r="BL18" s="119">
        <f>(VLOOKUP($A18,'RevPAR Raw Data'!$B$6:$BE$43,'RevPAR Raw Data'!BB$1,FALSE))/100</f>
        <v>0.374741149734309</v>
      </c>
      <c r="BM18" s="130">
        <f>(VLOOKUP($A18,'RevPAR Raw Data'!$B$6:$BE$43,'RevPAR Raw Data'!BC$1,FALSE))/100</f>
        <v>0.33185475336460596</v>
      </c>
      <c r="BN18" s="131">
        <f>(VLOOKUP($A18,'RevPAR Raw Data'!$B$6:$BE$43,'RevPAR Raw Data'!BE$1,FALSE))/100</f>
        <v>0.256620511413446</v>
      </c>
    </row>
    <row r="19" spans="1:66" x14ac:dyDescent="0.25">
      <c r="A19" s="59" t="s">
        <v>24</v>
      </c>
      <c r="B19" s="129">
        <f>(VLOOKUP($A19,'Occupancy Raw Data'!$B$8:$BE$45,'Occupancy Raw Data'!AG$3,FALSE))/100</f>
        <v>0.46908822564775299</v>
      </c>
      <c r="C19" s="119">
        <f>(VLOOKUP($A19,'Occupancy Raw Data'!$B$8:$BE$45,'Occupancy Raw Data'!AH$3,FALSE))/100</f>
        <v>0.59695801902263002</v>
      </c>
      <c r="D19" s="119">
        <f>(VLOOKUP($A19,'Occupancy Raw Data'!$B$8:$BE$45,'Occupancy Raw Data'!AI$3,FALSE))/100</f>
        <v>0.63352738602820502</v>
      </c>
      <c r="E19" s="119">
        <f>(VLOOKUP($A19,'Occupancy Raw Data'!$B$8:$BE$45,'Occupancy Raw Data'!AJ$3,FALSE))/100</f>
        <v>0.64127582814037298</v>
      </c>
      <c r="F19" s="119">
        <f>(VLOOKUP($A19,'Occupancy Raw Data'!$B$8:$BE$45,'Occupancy Raw Data'!AK$3,FALSE))/100</f>
        <v>0.57732043292882895</v>
      </c>
      <c r="G19" s="130">
        <f>(VLOOKUP($A19,'Occupancy Raw Data'!$B$8:$BE$45,'Occupancy Raw Data'!AL$3,FALSE))/100</f>
        <v>0.58363397835355801</v>
      </c>
      <c r="H19" s="119">
        <f>(VLOOKUP($A19,'Occupancy Raw Data'!$B$8:$BE$45,'Occupancy Raw Data'!AN$3,FALSE))/100</f>
        <v>0.52386028205969093</v>
      </c>
      <c r="I19" s="119">
        <f>(VLOOKUP($A19,'Occupancy Raw Data'!$B$8:$BE$45,'Occupancy Raw Data'!AO$3,FALSE))/100</f>
        <v>0.54042308953755303</v>
      </c>
      <c r="J19" s="130">
        <f>(VLOOKUP($A19,'Occupancy Raw Data'!$B$8:$BE$45,'Occupancy Raw Data'!AP$3,FALSE))/100</f>
        <v>0.53214168579862209</v>
      </c>
      <c r="K19" s="131">
        <f>(VLOOKUP($A19,'Occupancy Raw Data'!$B$8:$BE$45,'Occupancy Raw Data'!AR$3,FALSE))/100</f>
        <v>0.56892189476643307</v>
      </c>
      <c r="M19" s="118">
        <f>(VLOOKUP($A19,'Occupancy Raw Data'!$B$8:$BE$45,'Occupancy Raw Data'!AT$3,FALSE))/100</f>
        <v>0.16968199405627601</v>
      </c>
      <c r="N19" s="115">
        <f>(VLOOKUP($A19,'Occupancy Raw Data'!$B$8:$BE$45,'Occupancy Raw Data'!AU$3,FALSE))/100</f>
        <v>9.0912217179214702E-2</v>
      </c>
      <c r="O19" s="115">
        <f>(VLOOKUP($A19,'Occupancy Raw Data'!$B$8:$BE$45,'Occupancy Raw Data'!AV$3,FALSE))/100</f>
        <v>6.3229895233331002E-2</v>
      </c>
      <c r="P19" s="115">
        <f>(VLOOKUP($A19,'Occupancy Raw Data'!$B$8:$BE$45,'Occupancy Raw Data'!AW$3,FALSE))/100</f>
        <v>5.3592306967556E-2</v>
      </c>
      <c r="Q19" s="115">
        <f>(VLOOKUP($A19,'Occupancy Raw Data'!$B$8:$BE$45,'Occupancy Raw Data'!AX$3,FALSE))/100</f>
        <v>0.11258441047873599</v>
      </c>
      <c r="R19" s="116">
        <f>(VLOOKUP($A19,'Occupancy Raw Data'!$B$8:$BE$45,'Occupancy Raw Data'!AY$3,FALSE))/100</f>
        <v>9.226939078142779E-2</v>
      </c>
      <c r="S19" s="115">
        <f>(VLOOKUP($A19,'Occupancy Raw Data'!$B$8:$BE$45,'Occupancy Raw Data'!BA$3,FALSE))/100</f>
        <v>0.142508987746886</v>
      </c>
      <c r="T19" s="115">
        <f>(VLOOKUP($A19,'Occupancy Raw Data'!$B$8:$BE$45,'Occupancy Raw Data'!BB$3,FALSE))/100</f>
        <v>0.13625511789574601</v>
      </c>
      <c r="U19" s="116">
        <f>(VLOOKUP($A19,'Occupancy Raw Data'!$B$8:$BE$45,'Occupancy Raw Data'!BC$3,FALSE))/100</f>
        <v>0.139324811041563</v>
      </c>
      <c r="V19" s="117">
        <f>(VLOOKUP($A19,'Occupancy Raw Data'!$B$8:$BE$45,'Occupancy Raw Data'!BE$3,FALSE))/100</f>
        <v>0.104459809050317</v>
      </c>
      <c r="X19" s="49">
        <f>VLOOKUP($A19,'ADR Raw Data'!$B$6:$BE$43,'ADR Raw Data'!AG$1,FALSE)</f>
        <v>163.910644118161</v>
      </c>
      <c r="Y19" s="50">
        <f>VLOOKUP($A19,'ADR Raw Data'!$B$6:$BE$43,'ADR Raw Data'!AH$1,FALSE)</f>
        <v>158.57812169493801</v>
      </c>
      <c r="Z19" s="50">
        <f>VLOOKUP($A19,'ADR Raw Data'!$B$6:$BE$43,'ADR Raw Data'!AI$1,FALSE)</f>
        <v>136.795803403869</v>
      </c>
      <c r="AA19" s="50">
        <f>VLOOKUP($A19,'ADR Raw Data'!$B$6:$BE$43,'ADR Raw Data'!AJ$1,FALSE)</f>
        <v>136.06506137322501</v>
      </c>
      <c r="AB19" s="50">
        <f>VLOOKUP($A19,'ADR Raw Data'!$B$6:$BE$43,'ADR Raw Data'!AK$1,FALSE)</f>
        <v>133.29499573924099</v>
      </c>
      <c r="AC19" s="51">
        <f>VLOOKUP($A19,'ADR Raw Data'!$B$6:$BE$43,'ADR Raw Data'!AL$1,FALSE)</f>
        <v>144.75719289126101</v>
      </c>
      <c r="AD19" s="50">
        <f>VLOOKUP($A19,'ADR Raw Data'!$B$6:$BE$43,'ADR Raw Data'!AN$1,FALSE)</f>
        <v>144.47211770230001</v>
      </c>
      <c r="AE19" s="50">
        <f>VLOOKUP($A19,'ADR Raw Data'!$B$6:$BE$43,'ADR Raw Data'!AO$1,FALSE)</f>
        <v>166.576764527385</v>
      </c>
      <c r="AF19" s="51">
        <f>VLOOKUP($A19,'ADR Raw Data'!$B$6:$BE$43,'ADR Raw Data'!AP$1,FALSE)</f>
        <v>155.69644183359</v>
      </c>
      <c r="AG19" s="52">
        <f>VLOOKUP($A19,'ADR Raw Data'!$B$6:$BE$43,'ADR Raw Data'!AR$1,FALSE)</f>
        <v>147.680632283302</v>
      </c>
      <c r="AI19" s="118">
        <f>(VLOOKUP($A19,'ADR Raw Data'!$B$6:$BE$43,'ADR Raw Data'!AT$1,FALSE))/100</f>
        <v>0.40993777565735401</v>
      </c>
      <c r="AJ19" s="115">
        <f>(VLOOKUP($A19,'ADR Raw Data'!$B$6:$BE$43,'ADR Raw Data'!AU$1,FALSE))/100</f>
        <v>0.29642323411538302</v>
      </c>
      <c r="AK19" s="115">
        <f>(VLOOKUP($A19,'ADR Raw Data'!$B$6:$BE$43,'ADR Raw Data'!AV$1,FALSE))/100</f>
        <v>3.9266567387418898E-2</v>
      </c>
      <c r="AL19" s="115">
        <f>(VLOOKUP($A19,'ADR Raw Data'!$B$6:$BE$43,'ADR Raw Data'!AW$1,FALSE))/100</f>
        <v>3.4394459740669403E-2</v>
      </c>
      <c r="AM19" s="115">
        <f>(VLOOKUP($A19,'ADR Raw Data'!$B$6:$BE$43,'ADR Raw Data'!AX$1,FALSE))/100</f>
        <v>6.1204266791441003E-2</v>
      </c>
      <c r="AN19" s="116">
        <f>(VLOOKUP($A19,'ADR Raw Data'!$B$6:$BE$43,'ADR Raw Data'!AY$1,FALSE))/100</f>
        <v>0.146825329409144</v>
      </c>
      <c r="AO19" s="115">
        <f>(VLOOKUP($A19,'ADR Raw Data'!$B$6:$BE$43,'ADR Raw Data'!BA$1,FALSE))/100</f>
        <v>0.13422124893779</v>
      </c>
      <c r="AP19" s="115">
        <f>(VLOOKUP($A19,'ADR Raw Data'!$B$6:$BE$43,'ADR Raw Data'!BB$1,FALSE))/100</f>
        <v>0.26586259663869899</v>
      </c>
      <c r="AQ19" s="116">
        <f>(VLOOKUP($A19,'ADR Raw Data'!$B$6:$BE$43,'ADR Raw Data'!BC$1,FALSE))/100</f>
        <v>0.202083581020364</v>
      </c>
      <c r="AR19" s="117">
        <f>(VLOOKUP($A19,'ADR Raw Data'!$B$6:$BE$43,'ADR Raw Data'!BE$1,FALSE))/100</f>
        <v>0.16212006326518702</v>
      </c>
      <c r="AT19" s="49">
        <f>VLOOKUP($A19,'RevPAR Raw Data'!$B$6:$BE$43,'RevPAR Raw Data'!AG$1,FALSE)</f>
        <v>76.888553214168496</v>
      </c>
      <c r="AU19" s="50">
        <f>VLOOKUP($A19,'RevPAR Raw Data'!$B$6:$BE$43,'RevPAR Raw Data'!AH$1,FALSE)</f>
        <v>94.664481387340103</v>
      </c>
      <c r="AV19" s="50">
        <f>VLOOKUP($A19,'RevPAR Raw Data'!$B$6:$BE$43,'RevPAR Raw Data'!AI$1,FALSE)</f>
        <v>86.663887750081898</v>
      </c>
      <c r="AW19" s="50">
        <f>VLOOKUP($A19,'RevPAR Raw Data'!$B$6:$BE$43,'RevPAR Raw Data'!AJ$1,FALSE)</f>
        <v>87.255234913086198</v>
      </c>
      <c r="AX19" s="50">
        <f>VLOOKUP($A19,'RevPAR Raw Data'!$B$6:$BE$43,'RevPAR Raw Data'!AK$1,FALSE)</f>
        <v>76.953924647425296</v>
      </c>
      <c r="AY19" s="51">
        <f>VLOOKUP($A19,'RevPAR Raw Data'!$B$6:$BE$43,'RevPAR Raw Data'!AL$1,FALSE)</f>
        <v>84.485216382420404</v>
      </c>
      <c r="AZ19" s="50">
        <f>VLOOKUP($A19,'RevPAR Raw Data'!$B$6:$BE$43,'RevPAR Raw Data'!AN$1,FALSE)</f>
        <v>75.683204329288202</v>
      </c>
      <c r="BA19" s="50">
        <f>VLOOKUP($A19,'RevPAR Raw Data'!$B$6:$BE$43,'RevPAR Raw Data'!AO$1,FALSE)</f>
        <v>90.021929731059302</v>
      </c>
      <c r="BB19" s="51">
        <f>VLOOKUP($A19,'RevPAR Raw Data'!$B$6:$BE$43,'RevPAR Raw Data'!AP$1,FALSE)</f>
        <v>82.852567030173802</v>
      </c>
      <c r="BC19" s="52">
        <f>VLOOKUP($A19,'RevPAR Raw Data'!$B$6:$BE$43,'RevPAR Raw Data'!AR$1,FALSE)</f>
        <v>84.018745138921403</v>
      </c>
      <c r="BE19" s="129">
        <f>(VLOOKUP($A19,'RevPAR Raw Data'!$B$6:$BE$43,'RevPAR Raw Data'!AT$1,FALSE))/100</f>
        <v>0.64917882892616607</v>
      </c>
      <c r="BF19" s="119">
        <f>(VLOOKUP($A19,'RevPAR Raw Data'!$B$6:$BE$43,'RevPAR Raw Data'!AU$1,FALSE))/100</f>
        <v>0.41428394473146002</v>
      </c>
      <c r="BG19" s="119">
        <f>(VLOOKUP($A19,'RevPAR Raw Data'!$B$6:$BE$43,'RevPAR Raw Data'!AV$1,FALSE))/100</f>
        <v>0.104979283562829</v>
      </c>
      <c r="BH19" s="119">
        <f>(VLOOKUP($A19,'RevPAR Raw Data'!$B$6:$BE$43,'RevPAR Raw Data'!AW$1,FALSE))/100</f>
        <v>8.9830045152630711E-2</v>
      </c>
      <c r="BI19" s="119">
        <f>(VLOOKUP($A19,'RevPAR Raw Data'!$B$6:$BE$43,'RevPAR Raw Data'!AX$1,FALSE))/100</f>
        <v>0.18067932356567501</v>
      </c>
      <c r="BJ19" s="130">
        <f>(VLOOKUP($A19,'RevPAR Raw Data'!$B$6:$BE$43,'RevPAR Raw Data'!AY$1,FALSE))/100</f>
        <v>0.25264220388643599</v>
      </c>
      <c r="BK19" s="119">
        <f>(VLOOKUP($A19,'RevPAR Raw Data'!$B$6:$BE$43,'RevPAR Raw Data'!BA$1,FALSE))/100</f>
        <v>0.295857971004924</v>
      </c>
      <c r="BL19" s="119">
        <f>(VLOOKUP($A19,'RevPAR Raw Data'!$B$6:$BE$43,'RevPAR Raw Data'!BB$1,FALSE))/100</f>
        <v>0.43834285398352102</v>
      </c>
      <c r="BM19" s="130">
        <f>(VLOOKUP($A19,'RevPAR Raw Data'!$B$6:$BE$43,'RevPAR Raw Data'!BC$1,FALSE))/100</f>
        <v>0.369563648802192</v>
      </c>
      <c r="BN19" s="131">
        <f>(VLOOKUP($A19,'RevPAR Raw Data'!$B$6:$BE$43,'RevPAR Raw Data'!BE$1,FALSE))/100</f>
        <v>0.28351490316741101</v>
      </c>
    </row>
    <row r="20" spans="1:66" x14ac:dyDescent="0.25">
      <c r="A20" s="59" t="s">
        <v>27</v>
      </c>
      <c r="B20" s="129">
        <f>(VLOOKUP($A20,'Occupancy Raw Data'!$B$8:$BE$45,'Occupancy Raw Data'!AG$3,FALSE))/100</f>
        <v>0.45726991492652702</v>
      </c>
      <c r="C20" s="119">
        <f>(VLOOKUP($A20,'Occupancy Raw Data'!$B$8:$BE$45,'Occupancy Raw Data'!AH$3,FALSE))/100</f>
        <v>0.52231797591426299</v>
      </c>
      <c r="D20" s="119">
        <f>(VLOOKUP($A20,'Occupancy Raw Data'!$B$8:$BE$45,'Occupancy Raw Data'!AI$3,FALSE))/100</f>
        <v>0.54861341288255405</v>
      </c>
      <c r="E20" s="119">
        <f>(VLOOKUP($A20,'Occupancy Raw Data'!$B$8:$BE$45,'Occupancy Raw Data'!AJ$3,FALSE))/100</f>
        <v>0.55576731852833905</v>
      </c>
      <c r="F20" s="119">
        <f>(VLOOKUP($A20,'Occupancy Raw Data'!$B$8:$BE$45,'Occupancy Raw Data'!AK$3,FALSE))/100</f>
        <v>0.50585570655176193</v>
      </c>
      <c r="G20" s="130">
        <f>(VLOOKUP($A20,'Occupancy Raw Data'!$B$8:$BE$45,'Occupancy Raw Data'!AL$3,FALSE))/100</f>
        <v>0.51796486576068901</v>
      </c>
      <c r="H20" s="119">
        <f>(VLOOKUP($A20,'Occupancy Raw Data'!$B$8:$BE$45,'Occupancy Raw Data'!AN$3,FALSE))/100</f>
        <v>0.51021986520826401</v>
      </c>
      <c r="I20" s="119">
        <f>(VLOOKUP($A20,'Occupancy Raw Data'!$B$8:$BE$45,'Occupancy Raw Data'!AO$3,FALSE))/100</f>
        <v>0.53615622583139899</v>
      </c>
      <c r="J20" s="130">
        <f>(VLOOKUP($A20,'Occupancy Raw Data'!$B$8:$BE$45,'Occupancy Raw Data'!AP$3,FALSE))/100</f>
        <v>0.523188045519832</v>
      </c>
      <c r="K20" s="131">
        <f>(VLOOKUP($A20,'Occupancy Raw Data'!$B$8:$BE$45,'Occupancy Raw Data'!AR$3,FALSE))/100</f>
        <v>0.51945720283472996</v>
      </c>
      <c r="M20" s="118">
        <f>(VLOOKUP($A20,'Occupancy Raw Data'!$B$8:$BE$45,'Occupancy Raw Data'!AT$3,FALSE))/100</f>
        <v>6.3824269404850906E-2</v>
      </c>
      <c r="N20" s="115">
        <f>(VLOOKUP($A20,'Occupancy Raw Data'!$B$8:$BE$45,'Occupancy Raw Data'!AU$3,FALSE))/100</f>
        <v>4.1440218830816701E-2</v>
      </c>
      <c r="O20" s="115">
        <f>(VLOOKUP($A20,'Occupancy Raw Data'!$B$8:$BE$45,'Occupancy Raw Data'!AV$3,FALSE))/100</f>
        <v>3.2003429506329201E-2</v>
      </c>
      <c r="P20" s="115">
        <f>(VLOOKUP($A20,'Occupancy Raw Data'!$B$8:$BE$45,'Occupancy Raw Data'!AW$3,FALSE))/100</f>
        <v>1.28006215486869E-2</v>
      </c>
      <c r="Q20" s="115">
        <f>(VLOOKUP($A20,'Occupancy Raw Data'!$B$8:$BE$45,'Occupancy Raw Data'!AX$3,FALSE))/100</f>
        <v>-1.7734524667564699E-2</v>
      </c>
      <c r="R20" s="116">
        <f>(VLOOKUP($A20,'Occupancy Raw Data'!$B$8:$BE$45,'Occupancy Raw Data'!AY$3,FALSE))/100</f>
        <v>2.4981913374279498E-2</v>
      </c>
      <c r="S20" s="115">
        <f>(VLOOKUP($A20,'Occupancy Raw Data'!$B$8:$BE$45,'Occupancy Raw Data'!BA$3,FALSE))/100</f>
        <v>2.5279952071533999E-2</v>
      </c>
      <c r="T20" s="115">
        <f>(VLOOKUP($A20,'Occupancy Raw Data'!$B$8:$BE$45,'Occupancy Raw Data'!BB$3,FALSE))/100</f>
        <v>1.38596666784468E-2</v>
      </c>
      <c r="U20" s="116">
        <f>(VLOOKUP($A20,'Occupancy Raw Data'!$B$8:$BE$45,'Occupancy Raw Data'!BC$3,FALSE))/100</f>
        <v>1.9396317155316201E-2</v>
      </c>
      <c r="V20" s="117">
        <f>(VLOOKUP($A20,'Occupancy Raw Data'!$B$8:$BE$45,'Occupancy Raw Data'!BE$3,FALSE))/100</f>
        <v>2.3368303903895601E-2</v>
      </c>
      <c r="X20" s="49">
        <f>VLOOKUP($A20,'ADR Raw Data'!$B$6:$BE$43,'ADR Raw Data'!AG$1,FALSE)</f>
        <v>99.580164300815397</v>
      </c>
      <c r="Y20" s="50">
        <f>VLOOKUP($A20,'ADR Raw Data'!$B$6:$BE$43,'ADR Raw Data'!AH$1,FALSE)</f>
        <v>98.636318350079307</v>
      </c>
      <c r="Z20" s="50">
        <f>VLOOKUP($A20,'ADR Raw Data'!$B$6:$BE$43,'ADR Raw Data'!AI$1,FALSE)</f>
        <v>94.949020239653606</v>
      </c>
      <c r="AA20" s="50">
        <f>VLOOKUP($A20,'ADR Raw Data'!$B$6:$BE$43,'ADR Raw Data'!AJ$1,FALSE)</f>
        <v>94.281997912628498</v>
      </c>
      <c r="AB20" s="50">
        <f>VLOOKUP($A20,'ADR Raw Data'!$B$6:$BE$43,'ADR Raw Data'!AK$1,FALSE)</f>
        <v>92.665123402861099</v>
      </c>
      <c r="AC20" s="51">
        <f>VLOOKUP($A20,'ADR Raw Data'!$B$6:$BE$43,'ADR Raw Data'!AL$1,FALSE)</f>
        <v>95.921129988694702</v>
      </c>
      <c r="AD20" s="50">
        <f>VLOOKUP($A20,'ADR Raw Data'!$B$6:$BE$43,'ADR Raw Data'!AN$1,FALSE)</f>
        <v>95.480100692940596</v>
      </c>
      <c r="AE20" s="50">
        <f>VLOOKUP($A20,'ADR Raw Data'!$B$6:$BE$43,'ADR Raw Data'!AO$1,FALSE)</f>
        <v>99.834845706042898</v>
      </c>
      <c r="AF20" s="51">
        <f>VLOOKUP($A20,'ADR Raw Data'!$B$6:$BE$43,'ADR Raw Data'!AP$1,FALSE)</f>
        <v>97.711443391494797</v>
      </c>
      <c r="AG20" s="52">
        <f>VLOOKUP($A20,'ADR Raw Data'!$B$6:$BE$43,'ADR Raw Data'!AR$1,FALSE)</f>
        <v>96.436321926392907</v>
      </c>
      <c r="AI20" s="118">
        <f>(VLOOKUP($A20,'ADR Raw Data'!$B$6:$BE$43,'ADR Raw Data'!AT$1,FALSE))/100</f>
        <v>0.14346935205448902</v>
      </c>
      <c r="AJ20" s="115">
        <f>(VLOOKUP($A20,'ADR Raw Data'!$B$6:$BE$43,'ADR Raw Data'!AU$1,FALSE))/100</f>
        <v>8.4709887884389795E-2</v>
      </c>
      <c r="AK20" s="115">
        <f>(VLOOKUP($A20,'ADR Raw Data'!$B$6:$BE$43,'ADR Raw Data'!AV$1,FALSE))/100</f>
        <v>2.63052328588506E-2</v>
      </c>
      <c r="AL20" s="115">
        <f>(VLOOKUP($A20,'ADR Raw Data'!$B$6:$BE$43,'ADR Raw Data'!AW$1,FALSE))/100</f>
        <v>2.2357936891758298E-2</v>
      </c>
      <c r="AM20" s="115">
        <f>(VLOOKUP($A20,'ADR Raw Data'!$B$6:$BE$43,'ADR Raw Data'!AX$1,FALSE))/100</f>
        <v>1.6277014899570799E-2</v>
      </c>
      <c r="AN20" s="116">
        <f>(VLOOKUP($A20,'ADR Raw Data'!$B$6:$BE$43,'ADR Raw Data'!AY$1,FALSE))/100</f>
        <v>5.4754885885275398E-2</v>
      </c>
      <c r="AO20" s="115">
        <f>(VLOOKUP($A20,'ADR Raw Data'!$B$6:$BE$43,'ADR Raw Data'!BA$1,FALSE))/100</f>
        <v>2.5747162793415299E-2</v>
      </c>
      <c r="AP20" s="115">
        <f>(VLOOKUP($A20,'ADR Raw Data'!$B$6:$BE$43,'ADR Raw Data'!BB$1,FALSE))/100</f>
        <v>6.45207045187422E-2</v>
      </c>
      <c r="AQ20" s="116">
        <f>(VLOOKUP($A20,'ADR Raw Data'!$B$6:$BE$43,'ADR Raw Data'!BC$1,FALSE))/100</f>
        <v>4.5665150054655095E-2</v>
      </c>
      <c r="AR20" s="117">
        <f>(VLOOKUP($A20,'ADR Raw Data'!$B$6:$BE$43,'ADR Raw Data'!BE$1,FALSE))/100</f>
        <v>5.2056092269932804E-2</v>
      </c>
      <c r="AT20" s="49">
        <f>VLOOKUP($A20,'RevPAR Raw Data'!$B$6:$BE$43,'RevPAR Raw Data'!AG$1,FALSE)</f>
        <v>45.535013258203499</v>
      </c>
      <c r="AU20" s="50">
        <f>VLOOKUP($A20,'RevPAR Raw Data'!$B$6:$BE$43,'RevPAR Raw Data'!AH$1,FALSE)</f>
        <v>51.5195221522483</v>
      </c>
      <c r="AV20" s="50">
        <f>VLOOKUP($A20,'RevPAR Raw Data'!$B$6:$BE$43,'RevPAR Raw Data'!AI$1,FALSE)</f>
        <v>52.0903060435311</v>
      </c>
      <c r="AW20" s="50">
        <f>VLOOKUP($A20,'RevPAR Raw Data'!$B$6:$BE$43,'RevPAR Raw Data'!AJ$1,FALSE)</f>
        <v>52.398853165395998</v>
      </c>
      <c r="AX20" s="50">
        <f>VLOOKUP($A20,'RevPAR Raw Data'!$B$6:$BE$43,'RevPAR Raw Data'!AK$1,FALSE)</f>
        <v>46.875181471660497</v>
      </c>
      <c r="AY20" s="51">
        <f>VLOOKUP($A20,'RevPAR Raw Data'!$B$6:$BE$43,'RevPAR Raw Data'!AL$1,FALSE)</f>
        <v>49.683775218207899</v>
      </c>
      <c r="AZ20" s="50">
        <f>VLOOKUP($A20,'RevPAR Raw Data'!$B$6:$BE$43,'RevPAR Raw Data'!AN$1,FALSE)</f>
        <v>48.715844105623603</v>
      </c>
      <c r="BA20" s="50">
        <f>VLOOKUP($A20,'RevPAR Raw Data'!$B$6:$BE$43,'RevPAR Raw Data'!AO$1,FALSE)</f>
        <v>53.527074080212103</v>
      </c>
      <c r="BB20" s="51">
        <f>VLOOKUP($A20,'RevPAR Raw Data'!$B$6:$BE$43,'RevPAR Raw Data'!AP$1,FALSE)</f>
        <v>51.121459092917902</v>
      </c>
      <c r="BC20" s="52">
        <f>VLOOKUP($A20,'RevPAR Raw Data'!$B$6:$BE$43,'RevPAR Raw Data'!AR$1,FALSE)</f>
        <v>50.094542039553602</v>
      </c>
      <c r="BE20" s="129">
        <f>(VLOOKUP($A20,'RevPAR Raw Data'!$B$6:$BE$43,'RevPAR Raw Data'!AT$1,FALSE))/100</f>
        <v>0.216450448036206</v>
      </c>
      <c r="BF20" s="119">
        <f>(VLOOKUP($A20,'RevPAR Raw Data'!$B$6:$BE$43,'RevPAR Raw Data'!AU$1,FALSE))/100</f>
        <v>0.129660503006269</v>
      </c>
      <c r="BG20" s="119">
        <f>(VLOOKUP($A20,'RevPAR Raw Data'!$B$6:$BE$43,'RevPAR Raw Data'!AV$1,FALSE))/100</f>
        <v>5.9150520030625701E-2</v>
      </c>
      <c r="BH20" s="119">
        <f>(VLOOKUP($A20,'RevPAR Raw Data'!$B$6:$BE$43,'RevPAR Raw Data'!AW$1,FALSE))/100</f>
        <v>3.5444753929206103E-2</v>
      </c>
      <c r="BI20" s="119">
        <f>(VLOOKUP($A20,'RevPAR Raw Data'!$B$6:$BE$43,'RevPAR Raw Data'!AX$1,FALSE))/100</f>
        <v>-1.7461748902446001E-3</v>
      </c>
      <c r="BJ20" s="130">
        <f>(VLOOKUP($A20,'RevPAR Raw Data'!$B$6:$BE$43,'RevPAR Raw Data'!AY$1,FALSE))/100</f>
        <v>8.1104681075559515E-2</v>
      </c>
      <c r="BK20" s="119">
        <f>(VLOOKUP($A20,'RevPAR Raw Data'!$B$6:$BE$43,'RevPAR Raw Data'!BA$1,FALSE))/100</f>
        <v>5.1678001906344806E-2</v>
      </c>
      <c r="BL20" s="119">
        <f>(VLOOKUP($A20,'RevPAR Raw Data'!$B$6:$BE$43,'RevPAR Raw Data'!BB$1,FALSE))/100</f>
        <v>7.9274606655677399E-2</v>
      </c>
      <c r="BM20" s="130">
        <f>(VLOOKUP($A20,'RevPAR Raw Data'!$B$6:$BE$43,'RevPAR Raw Data'!BC$1,FALSE))/100</f>
        <v>6.5947202943376595E-2</v>
      </c>
      <c r="BN20" s="131">
        <f>(VLOOKUP($A20,'RevPAR Raw Data'!$B$6:$BE$43,'RevPAR Raw Data'!BE$1,FALSE))/100</f>
        <v>7.6640858758041497E-2</v>
      </c>
    </row>
    <row r="21" spans="1:66" x14ac:dyDescent="0.25">
      <c r="A21" s="59" t="s">
        <v>90</v>
      </c>
      <c r="B21" s="129">
        <f>(VLOOKUP($A21,'Occupancy Raw Data'!$B$8:$BE$45,'Occupancy Raw Data'!AG$3,FALSE))/100</f>
        <v>0.55525749832342797</v>
      </c>
      <c r="C21" s="119">
        <f>(VLOOKUP($A21,'Occupancy Raw Data'!$B$8:$BE$45,'Occupancy Raw Data'!AH$3,FALSE))/100</f>
        <v>0.70878523691695705</v>
      </c>
      <c r="D21" s="119">
        <f>(VLOOKUP($A21,'Occupancy Raw Data'!$B$8:$BE$45,'Occupancy Raw Data'!AI$3,FALSE))/100</f>
        <v>0.77841500358439508</v>
      </c>
      <c r="E21" s="119">
        <f>(VLOOKUP($A21,'Occupancy Raw Data'!$B$8:$BE$45,'Occupancy Raw Data'!AJ$3,FALSE))/100</f>
        <v>0.76500242813865793</v>
      </c>
      <c r="F21" s="119">
        <f>(VLOOKUP($A21,'Occupancy Raw Data'!$B$8:$BE$45,'Occupancy Raw Data'!AK$3,FALSE))/100</f>
        <v>0.63439169345327495</v>
      </c>
      <c r="G21" s="130">
        <f>(VLOOKUP($A21,'Occupancy Raw Data'!$B$8:$BE$45,'Occupancy Raw Data'!AL$3,FALSE))/100</f>
        <v>0.68837037208334195</v>
      </c>
      <c r="H21" s="119">
        <f>(VLOOKUP($A21,'Occupancy Raw Data'!$B$8:$BE$45,'Occupancy Raw Data'!AN$3,FALSE))/100</f>
        <v>0.52684765516603393</v>
      </c>
      <c r="I21" s="119">
        <f>(VLOOKUP($A21,'Occupancy Raw Data'!$B$8:$BE$45,'Occupancy Raw Data'!AO$3,FALSE))/100</f>
        <v>0.55610026824530501</v>
      </c>
      <c r="J21" s="130">
        <f>(VLOOKUP($A21,'Occupancy Raw Data'!$B$8:$BE$45,'Occupancy Raw Data'!AP$3,FALSE))/100</f>
        <v>0.54147396170566997</v>
      </c>
      <c r="K21" s="131">
        <f>(VLOOKUP($A21,'Occupancy Raw Data'!$B$8:$BE$45,'Occupancy Raw Data'!AR$3,FALSE))/100</f>
        <v>0.64639927585785406</v>
      </c>
      <c r="M21" s="118">
        <f>(VLOOKUP($A21,'Occupancy Raw Data'!$B$8:$BE$45,'Occupancy Raw Data'!AT$3,FALSE))/100</f>
        <v>0.140704384161663</v>
      </c>
      <c r="N21" s="115">
        <f>(VLOOKUP($A21,'Occupancy Raw Data'!$B$8:$BE$45,'Occupancy Raw Data'!AU$3,FALSE))/100</f>
        <v>6.24597728596306E-2</v>
      </c>
      <c r="O21" s="115">
        <f>(VLOOKUP($A21,'Occupancy Raw Data'!$B$8:$BE$45,'Occupancy Raw Data'!AV$3,FALSE))/100</f>
        <v>3.8247789693081603E-2</v>
      </c>
      <c r="P21" s="115">
        <f>(VLOOKUP($A21,'Occupancy Raw Data'!$B$8:$BE$45,'Occupancy Raw Data'!AW$3,FALSE))/100</f>
        <v>3.1022193484752599E-2</v>
      </c>
      <c r="Q21" s="115">
        <f>(VLOOKUP($A21,'Occupancy Raw Data'!$B$8:$BE$45,'Occupancy Raw Data'!AX$3,FALSE))/100</f>
        <v>2.3962829838764698E-2</v>
      </c>
      <c r="R21" s="116">
        <f>(VLOOKUP($A21,'Occupancy Raw Data'!$B$8:$BE$45,'Occupancy Raw Data'!AY$3,FALSE))/100</f>
        <v>5.4116347097011498E-2</v>
      </c>
      <c r="S21" s="115">
        <f>(VLOOKUP($A21,'Occupancy Raw Data'!$B$8:$BE$45,'Occupancy Raw Data'!BA$3,FALSE))/100</f>
        <v>4.0713539281460903E-2</v>
      </c>
      <c r="T21" s="115">
        <f>(VLOOKUP($A21,'Occupancy Raw Data'!$B$8:$BE$45,'Occupancy Raw Data'!BB$3,FALSE))/100</f>
        <v>9.4856481061165801E-2</v>
      </c>
      <c r="U21" s="116">
        <f>(VLOOKUP($A21,'Occupancy Raw Data'!$B$8:$BE$45,'Occupancy Raw Data'!BC$3,FALSE))/100</f>
        <v>6.782995520658E-2</v>
      </c>
      <c r="V21" s="117">
        <f>(VLOOKUP($A21,'Occupancy Raw Data'!$B$8:$BE$45,'Occupancy Raw Data'!BE$3,FALSE))/100</f>
        <v>5.7365212804754401E-2</v>
      </c>
      <c r="X21" s="49">
        <f>VLOOKUP($A21,'ADR Raw Data'!$B$6:$BE$43,'ADR Raw Data'!AG$1,FALSE)</f>
        <v>136.12159760109901</v>
      </c>
      <c r="Y21" s="50">
        <f>VLOOKUP($A21,'ADR Raw Data'!$B$6:$BE$43,'ADR Raw Data'!AH$1,FALSE)</f>
        <v>147.65597194127201</v>
      </c>
      <c r="Z21" s="50">
        <f>VLOOKUP($A21,'ADR Raw Data'!$B$6:$BE$43,'ADR Raw Data'!AI$1,FALSE)</f>
        <v>147.41711981224501</v>
      </c>
      <c r="AA21" s="50">
        <f>VLOOKUP($A21,'ADR Raw Data'!$B$6:$BE$43,'ADR Raw Data'!AJ$1,FALSE)</f>
        <v>143.36933254738301</v>
      </c>
      <c r="AB21" s="50">
        <f>VLOOKUP($A21,'ADR Raw Data'!$B$6:$BE$43,'ADR Raw Data'!AK$1,FALSE)</f>
        <v>125.549405825101</v>
      </c>
      <c r="AC21" s="51">
        <f>VLOOKUP($A21,'ADR Raw Data'!$B$6:$BE$43,'ADR Raw Data'!AL$1,FALSE)</f>
        <v>140.71378315730001</v>
      </c>
      <c r="AD21" s="50">
        <f>VLOOKUP($A21,'ADR Raw Data'!$B$6:$BE$43,'ADR Raw Data'!AN$1,FALSE)</f>
        <v>111.117643857261</v>
      </c>
      <c r="AE21" s="50">
        <f>VLOOKUP($A21,'ADR Raw Data'!$B$6:$BE$43,'ADR Raw Data'!AO$1,FALSE)</f>
        <v>118.846795575515</v>
      </c>
      <c r="AF21" s="51">
        <f>VLOOKUP($A21,'ADR Raw Data'!$B$6:$BE$43,'ADR Raw Data'!AP$1,FALSE)</f>
        <v>115.086609724327</v>
      </c>
      <c r="AG21" s="52">
        <f>VLOOKUP($A21,'ADR Raw Data'!$B$6:$BE$43,'ADR Raw Data'!AR$1,FALSE)</f>
        <v>134.580167580634</v>
      </c>
      <c r="AI21" s="118">
        <f>(VLOOKUP($A21,'ADR Raw Data'!$B$6:$BE$43,'ADR Raw Data'!AT$1,FALSE))/100</f>
        <v>0.25613098656644701</v>
      </c>
      <c r="AJ21" s="115">
        <f>(VLOOKUP($A21,'ADR Raw Data'!$B$6:$BE$43,'ADR Raw Data'!AU$1,FALSE))/100</f>
        <v>0.14481758100581799</v>
      </c>
      <c r="AK21" s="115">
        <f>(VLOOKUP($A21,'ADR Raw Data'!$B$6:$BE$43,'ADR Raw Data'!AV$1,FALSE))/100</f>
        <v>8.0621666468511113E-2</v>
      </c>
      <c r="AL21" s="115">
        <f>(VLOOKUP($A21,'ADR Raw Data'!$B$6:$BE$43,'ADR Raw Data'!AW$1,FALSE))/100</f>
        <v>6.8659908359820401E-2</v>
      </c>
      <c r="AM21" s="115">
        <f>(VLOOKUP($A21,'ADR Raw Data'!$B$6:$BE$43,'ADR Raw Data'!AX$1,FALSE))/100</f>
        <v>5.0152248011251406E-2</v>
      </c>
      <c r="AN21" s="116">
        <f>(VLOOKUP($A21,'ADR Raw Data'!$B$6:$BE$43,'ADR Raw Data'!AY$1,FALSE))/100</f>
        <v>0.107960562743756</v>
      </c>
      <c r="AO21" s="115">
        <f>(VLOOKUP($A21,'ADR Raw Data'!$B$6:$BE$43,'ADR Raw Data'!BA$1,FALSE))/100</f>
        <v>0.11572603137548301</v>
      </c>
      <c r="AP21" s="115">
        <f>(VLOOKUP($A21,'ADR Raw Data'!$B$6:$BE$43,'ADR Raw Data'!BB$1,FALSE))/100</f>
        <v>0.21516283886513399</v>
      </c>
      <c r="AQ21" s="116">
        <f>(VLOOKUP($A21,'ADR Raw Data'!$B$6:$BE$43,'ADR Raw Data'!BC$1,FALSE))/100</f>
        <v>0.16606904450123799</v>
      </c>
      <c r="AR21" s="117">
        <f>(VLOOKUP($A21,'ADR Raw Data'!$B$6:$BE$43,'ADR Raw Data'!BE$1,FALSE))/100</f>
        <v>0.118758703280768</v>
      </c>
      <c r="AT21" s="49">
        <f>VLOOKUP($A21,'RevPAR Raw Data'!$B$6:$BE$43,'RevPAR Raw Data'!AG$1,FALSE)</f>
        <v>75.582537751774794</v>
      </c>
      <c r="AU21" s="50">
        <f>VLOOKUP($A21,'RevPAR Raw Data'!$B$6:$BE$43,'RevPAR Raw Data'!AH$1,FALSE)</f>
        <v>104.65637305459801</v>
      </c>
      <c r="AV21" s="50">
        <f>VLOOKUP($A21,'RevPAR Raw Data'!$B$6:$BE$43,'RevPAR Raw Data'!AI$1,FALSE)</f>
        <v>114.75169784705</v>
      </c>
      <c r="AW21" s="50">
        <f>VLOOKUP($A21,'RevPAR Raw Data'!$B$6:$BE$43,'RevPAR Raw Data'!AJ$1,FALSE)</f>
        <v>109.677887519367</v>
      </c>
      <c r="AX21" s="50">
        <f>VLOOKUP($A21,'RevPAR Raw Data'!$B$6:$BE$43,'RevPAR Raw Data'!AK$1,FALSE)</f>
        <v>79.647500173438402</v>
      </c>
      <c r="AY21" s="51">
        <f>VLOOKUP($A21,'RevPAR Raw Data'!$B$6:$BE$43,'RevPAR Raw Data'!AL$1,FALSE)</f>
        <v>96.863199269245797</v>
      </c>
      <c r="AZ21" s="50">
        <f>VLOOKUP($A21,'RevPAR Raw Data'!$B$6:$BE$43,'RevPAR Raw Data'!AN$1,FALSE)</f>
        <v>58.542070113773001</v>
      </c>
      <c r="BA21" s="50">
        <f>VLOOKUP($A21,'RevPAR Raw Data'!$B$6:$BE$43,'RevPAR Raw Data'!AO$1,FALSE)</f>
        <v>66.090734899639202</v>
      </c>
      <c r="BB21" s="51">
        <f>VLOOKUP($A21,'RevPAR Raw Data'!$B$6:$BE$43,'RevPAR Raw Data'!AP$1,FALSE)</f>
        <v>62.316402506706098</v>
      </c>
      <c r="BC21" s="52">
        <f>VLOOKUP($A21,'RevPAR Raw Data'!$B$6:$BE$43,'RevPAR Raw Data'!AR$1,FALSE)</f>
        <v>86.992522868950701</v>
      </c>
      <c r="BE21" s="129">
        <f>(VLOOKUP($A21,'RevPAR Raw Data'!$B$6:$BE$43,'RevPAR Raw Data'!AT$1,FALSE))/100</f>
        <v>0.43287412345766296</v>
      </c>
      <c r="BF21" s="119">
        <f>(VLOOKUP($A21,'RevPAR Raw Data'!$B$6:$BE$43,'RevPAR Raw Data'!AU$1,FALSE))/100</f>
        <v>0.21632262708115402</v>
      </c>
      <c r="BG21" s="119">
        <f>(VLOOKUP($A21,'RevPAR Raw Data'!$B$6:$BE$43,'RevPAR Raw Data'!AV$1,FALSE))/100</f>
        <v>0.121953056705386</v>
      </c>
      <c r="BH21" s="119">
        <f>(VLOOKUP($A21,'RevPAR Raw Data'!$B$6:$BE$43,'RevPAR Raw Data'!AW$1,FALSE))/100</f>
        <v>0.10181208280635599</v>
      </c>
      <c r="BI21" s="119">
        <f>(VLOOKUP($A21,'RevPAR Raw Data'!$B$6:$BE$43,'RevPAR Raw Data'!AX$1,FALSE))/100</f>
        <v>7.5316867635141296E-2</v>
      </c>
      <c r="BJ21" s="130">
        <f>(VLOOKUP($A21,'RevPAR Raw Data'!$B$6:$BE$43,'RevPAR Raw Data'!AY$1,FALSE))/100</f>
        <v>0.167919341126997</v>
      </c>
      <c r="BK21" s="119">
        <f>(VLOOKUP($A21,'RevPAR Raw Data'!$B$6:$BE$43,'RevPAR Raw Data'!BA$1,FALSE))/100</f>
        <v>0.16115118698123698</v>
      </c>
      <c r="BL21" s="119">
        <f>(VLOOKUP($A21,'RevPAR Raw Data'!$B$6:$BE$43,'RevPAR Raw Data'!BB$1,FALSE))/100</f>
        <v>0.330428909676177</v>
      </c>
      <c r="BM21" s="130">
        <f>(VLOOKUP($A21,'RevPAR Raw Data'!$B$6:$BE$43,'RevPAR Raw Data'!BC$1,FALSE))/100</f>
        <v>0.24516345555753699</v>
      </c>
      <c r="BN21" s="131">
        <f>(VLOOKUP($A21,'RevPAR Raw Data'!$B$6:$BE$43,'RevPAR Raw Data'!BE$1,FALSE))/100</f>
        <v>0.18293653437164001</v>
      </c>
    </row>
    <row r="22" spans="1:66" x14ac:dyDescent="0.25">
      <c r="B22" s="134"/>
      <c r="C22" s="138"/>
      <c r="D22" s="138"/>
      <c r="E22" s="138"/>
      <c r="F22" s="138"/>
      <c r="G22" s="139"/>
      <c r="H22" s="138"/>
      <c r="I22" s="138"/>
      <c r="J22" s="139"/>
      <c r="K22" s="135"/>
      <c r="M22" s="143"/>
      <c r="N22" s="145"/>
      <c r="O22" s="145"/>
      <c r="P22" s="145"/>
      <c r="Q22" s="145"/>
      <c r="R22" s="146"/>
      <c r="S22" s="145"/>
      <c r="T22" s="145"/>
      <c r="U22" s="146"/>
      <c r="V22" s="144"/>
      <c r="X22" s="55"/>
      <c r="Y22" s="56"/>
      <c r="Z22" s="56"/>
      <c r="AA22" s="56"/>
      <c r="AB22" s="56"/>
      <c r="AC22" s="57"/>
      <c r="AD22" s="56"/>
      <c r="AE22" s="56"/>
      <c r="AF22" s="57"/>
      <c r="AG22" s="58"/>
      <c r="AI22" s="143"/>
      <c r="AJ22" s="145"/>
      <c r="AK22" s="145"/>
      <c r="AL22" s="145"/>
      <c r="AM22" s="145"/>
      <c r="AN22" s="146"/>
      <c r="AO22" s="145"/>
      <c r="AP22" s="145"/>
      <c r="AQ22" s="146"/>
      <c r="AR22" s="144"/>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25">
      <c r="A23" s="60" t="s">
        <v>19</v>
      </c>
      <c r="B23" s="129">
        <f>(VLOOKUP($A23,'Occupancy Raw Data'!$B$8:$BE$45,'Occupancy Raw Data'!AG$3,FALSE))/100</f>
        <v>0.38555284448439697</v>
      </c>
      <c r="C23" s="119">
        <f>(VLOOKUP($A23,'Occupancy Raw Data'!$B$8:$BE$45,'Occupancy Raw Data'!AH$3,FALSE))/100</f>
        <v>0.44299473481443402</v>
      </c>
      <c r="D23" s="119">
        <f>(VLOOKUP($A23,'Occupancy Raw Data'!$B$8:$BE$45,'Occupancy Raw Data'!AI$3,FALSE))/100</f>
        <v>0.48319260281889098</v>
      </c>
      <c r="E23" s="119">
        <f>(VLOOKUP($A23,'Occupancy Raw Data'!$B$8:$BE$45,'Occupancy Raw Data'!AJ$3,FALSE))/100</f>
        <v>0.48415577744244997</v>
      </c>
      <c r="F23" s="119">
        <f>(VLOOKUP($A23,'Occupancy Raw Data'!$B$8:$BE$45,'Occupancy Raw Data'!AK$3,FALSE))/100</f>
        <v>0.47531383439817604</v>
      </c>
      <c r="G23" s="130">
        <f>(VLOOKUP($A23,'Occupancy Raw Data'!$B$8:$BE$45,'Occupancy Raw Data'!AL$3,FALSE))/100</f>
        <v>0.45424144551391099</v>
      </c>
      <c r="H23" s="119">
        <f>(VLOOKUP($A23,'Occupancy Raw Data'!$B$8:$BE$45,'Occupancy Raw Data'!AN$3,FALSE))/100</f>
        <v>0.53374000706327995</v>
      </c>
      <c r="I23" s="119">
        <f>(VLOOKUP($A23,'Occupancy Raw Data'!$B$8:$BE$45,'Occupancy Raw Data'!AO$3,FALSE))/100</f>
        <v>0.54560340067037305</v>
      </c>
      <c r="J23" s="130">
        <f>(VLOOKUP($A23,'Occupancy Raw Data'!$B$8:$BE$45,'Occupancy Raw Data'!AP$3,FALSE))/100</f>
        <v>0.539671684822566</v>
      </c>
      <c r="K23" s="131">
        <f>(VLOOKUP($A23,'Occupancy Raw Data'!$B$8:$BE$45,'Occupancy Raw Data'!AR$3,FALSE))/100</f>
        <v>0.47864980544033203</v>
      </c>
      <c r="M23" s="118">
        <f>(VLOOKUP($A23,'Occupancy Raw Data'!$B$8:$BE$45,'Occupancy Raw Data'!AT$3,FALSE))/100</f>
        <v>-6.9596417690135602E-3</v>
      </c>
      <c r="N23" s="115">
        <f>(VLOOKUP($A23,'Occupancy Raw Data'!$B$8:$BE$45,'Occupancy Raw Data'!AU$3,FALSE))/100</f>
        <v>6.5475451903167703E-3</v>
      </c>
      <c r="O23" s="115">
        <f>(VLOOKUP($A23,'Occupancy Raw Data'!$B$8:$BE$45,'Occupancy Raw Data'!AV$3,FALSE))/100</f>
        <v>1.4840701973168899E-2</v>
      </c>
      <c r="P23" s="115">
        <f>(VLOOKUP($A23,'Occupancy Raw Data'!$B$8:$BE$45,'Occupancy Raw Data'!AW$3,FALSE))/100</f>
        <v>-6.9358688312399098E-3</v>
      </c>
      <c r="Q23" s="115">
        <f>(VLOOKUP($A23,'Occupancy Raw Data'!$B$8:$BE$45,'Occupancy Raw Data'!AX$3,FALSE))/100</f>
        <v>8.7485680913665792E-3</v>
      </c>
      <c r="R23" s="116">
        <f>(VLOOKUP($A23,'Occupancy Raw Data'!$B$8:$BE$45,'Occupancy Raw Data'!AY$3,FALSE))/100</f>
        <v>3.5287857179385502E-3</v>
      </c>
      <c r="S23" s="115">
        <f>(VLOOKUP($A23,'Occupancy Raw Data'!$B$8:$BE$45,'Occupancy Raw Data'!BA$3,FALSE))/100</f>
        <v>3.0727255543908399E-2</v>
      </c>
      <c r="T23" s="115">
        <f>(VLOOKUP($A23,'Occupancy Raw Data'!$B$8:$BE$45,'Occupancy Raw Data'!BB$3,FALSE))/100</f>
        <v>1.3451300694870801E-2</v>
      </c>
      <c r="U23" s="116">
        <f>(VLOOKUP($A23,'Occupancy Raw Data'!$B$8:$BE$45,'Occupancy Raw Data'!BC$3,FALSE))/100</f>
        <v>2.1921312913210297E-2</v>
      </c>
      <c r="V23" s="117">
        <f>(VLOOKUP($A23,'Occupancy Raw Data'!$B$8:$BE$45,'Occupancy Raw Data'!BE$3,FALSE))/100</f>
        <v>9.3841643503531896E-3</v>
      </c>
      <c r="X23" s="49">
        <f>VLOOKUP($A23,'ADR Raw Data'!$B$6:$BE$43,'ADR Raw Data'!AG$1,FALSE)</f>
        <v>91.796896719181902</v>
      </c>
      <c r="Y23" s="50">
        <f>VLOOKUP($A23,'ADR Raw Data'!$B$6:$BE$43,'ADR Raw Data'!AH$1,FALSE)</f>
        <v>92.464607495071803</v>
      </c>
      <c r="Z23" s="50">
        <f>VLOOKUP($A23,'ADR Raw Data'!$B$6:$BE$43,'ADR Raw Data'!AI$1,FALSE)</f>
        <v>94.915367047176005</v>
      </c>
      <c r="AA23" s="50">
        <f>VLOOKUP($A23,'ADR Raw Data'!$B$6:$BE$43,'ADR Raw Data'!AJ$1,FALSE)</f>
        <v>95.0662581405835</v>
      </c>
      <c r="AB23" s="50">
        <f>VLOOKUP($A23,'ADR Raw Data'!$B$6:$BE$43,'ADR Raw Data'!AK$1,FALSE)</f>
        <v>94.204996270078198</v>
      </c>
      <c r="AC23" s="51">
        <f>VLOOKUP($A23,'ADR Raw Data'!$B$6:$BE$43,'ADR Raw Data'!AL$1,FALSE)</f>
        <v>93.7914521564214</v>
      </c>
      <c r="AD23" s="50">
        <f>VLOOKUP($A23,'ADR Raw Data'!$B$6:$BE$43,'ADR Raw Data'!AN$1,FALSE)</f>
        <v>107.60369326532</v>
      </c>
      <c r="AE23" s="50">
        <f>VLOOKUP($A23,'ADR Raw Data'!$B$6:$BE$43,'ADR Raw Data'!AO$1,FALSE)</f>
        <v>111.590669733667</v>
      </c>
      <c r="AF23" s="51">
        <f>VLOOKUP($A23,'ADR Raw Data'!$B$6:$BE$43,'ADR Raw Data'!AP$1,FALSE)</f>
        <v>109.619086139055</v>
      </c>
      <c r="AG23" s="52">
        <f>VLOOKUP($A23,'ADR Raw Data'!$B$6:$BE$43,'ADR Raw Data'!AR$1,FALSE)</f>
        <v>98.890096515344894</v>
      </c>
      <c r="AI23" s="118">
        <f>(VLOOKUP($A23,'ADR Raw Data'!$B$6:$BE$43,'ADR Raw Data'!AT$1,FALSE))/100</f>
        <v>-1.1735172496226E-2</v>
      </c>
      <c r="AJ23" s="115">
        <f>(VLOOKUP($A23,'ADR Raw Data'!$B$6:$BE$43,'ADR Raw Data'!AU$1,FALSE))/100</f>
        <v>-1.2924788439386799E-3</v>
      </c>
      <c r="AK23" s="115">
        <f>(VLOOKUP($A23,'ADR Raw Data'!$B$6:$BE$43,'ADR Raw Data'!AV$1,FALSE))/100</f>
        <v>-2.8282244065306102E-3</v>
      </c>
      <c r="AL23" s="115">
        <f>(VLOOKUP($A23,'ADR Raw Data'!$B$6:$BE$43,'ADR Raw Data'!AW$1,FALSE))/100</f>
        <v>-4.5062611521925703E-3</v>
      </c>
      <c r="AM23" s="115">
        <f>(VLOOKUP($A23,'ADR Raw Data'!$B$6:$BE$43,'ADR Raw Data'!AX$1,FALSE))/100</f>
        <v>-2.5767393358517299E-3</v>
      </c>
      <c r="AN23" s="116">
        <f>(VLOOKUP($A23,'ADR Raw Data'!$B$6:$BE$43,'ADR Raw Data'!AY$1,FALSE))/100</f>
        <v>-4.3231178055772304E-3</v>
      </c>
      <c r="AO23" s="115">
        <f>(VLOOKUP($A23,'ADR Raw Data'!$B$6:$BE$43,'ADR Raw Data'!BA$1,FALSE))/100</f>
        <v>1.50862697062556E-2</v>
      </c>
      <c r="AP23" s="115">
        <f>(VLOOKUP($A23,'ADR Raw Data'!$B$6:$BE$43,'ADR Raw Data'!BB$1,FALSE))/100</f>
        <v>1.68545427569269E-2</v>
      </c>
      <c r="AQ23" s="116">
        <f>(VLOOKUP($A23,'ADR Raw Data'!$B$6:$BE$43,'ADR Raw Data'!BC$1,FALSE))/100</f>
        <v>1.5846742932912099E-2</v>
      </c>
      <c r="AR23" s="117">
        <f>(VLOOKUP($A23,'ADR Raw Data'!$B$6:$BE$43,'ADR Raw Data'!BE$1,FALSE))/100</f>
        <v>3.3410240174952797E-3</v>
      </c>
      <c r="AT23" s="49">
        <f>VLOOKUP($A23,'RevPAR Raw Data'!$B$6:$BE$43,'RevPAR Raw Data'!AG$1,FALSE)</f>
        <v>35.392554644920999</v>
      </c>
      <c r="AU23" s="50">
        <f>VLOOKUP($A23,'RevPAR Raw Data'!$B$6:$BE$43,'RevPAR Raw Data'!AH$1,FALSE)</f>
        <v>40.961334277000098</v>
      </c>
      <c r="AV23" s="50">
        <f>VLOOKUP($A23,'RevPAR Raw Data'!$B$6:$BE$43,'RevPAR Raw Data'!AI$1,FALSE)</f>
        <v>45.862403251035403</v>
      </c>
      <c r="AW23" s="50">
        <f>VLOOKUP($A23,'RevPAR Raw Data'!$B$6:$BE$43,'RevPAR Raw Data'!AJ$1,FALSE)</f>
        <v>46.026878118598901</v>
      </c>
      <c r="AX23" s="50">
        <f>VLOOKUP($A23,'RevPAR Raw Data'!$B$6:$BE$43,'RevPAR Raw Data'!AK$1,FALSE)</f>
        <v>44.7769379965967</v>
      </c>
      <c r="AY23" s="51">
        <f>VLOOKUP($A23,'RevPAR Raw Data'!$B$6:$BE$43,'RevPAR Raw Data'!AL$1,FALSE)</f>
        <v>42.603964804381697</v>
      </c>
      <c r="AZ23" s="50">
        <f>VLOOKUP($A23,'RevPAR Raw Data'!$B$6:$BE$43,'RevPAR Raw Data'!AN$1,FALSE)</f>
        <v>57.432396003467403</v>
      </c>
      <c r="BA23" s="50">
        <f>VLOOKUP($A23,'RevPAR Raw Data'!$B$6:$BE$43,'RevPAR Raw Data'!AO$1,FALSE)</f>
        <v>60.884248889773502</v>
      </c>
      <c r="BB23" s="51">
        <f>VLOOKUP($A23,'RevPAR Raw Data'!$B$6:$BE$43,'RevPAR Raw Data'!AP$1,FALSE)</f>
        <v>59.1583169053742</v>
      </c>
      <c r="BC23" s="52">
        <f>VLOOKUP($A23,'RevPAR Raw Data'!$B$6:$BE$43,'RevPAR Raw Data'!AR$1,FALSE)</f>
        <v>47.333725457045503</v>
      </c>
      <c r="BE23" s="129">
        <f>(VLOOKUP($A23,'RevPAR Raw Data'!$B$6:$BE$43,'RevPAR Raw Data'!AT$1,FALSE))/100</f>
        <v>-1.8613141668568201E-2</v>
      </c>
      <c r="BF23" s="119">
        <f>(VLOOKUP($A23,'RevPAR Raw Data'!$B$6:$BE$43,'RevPAR Raw Data'!AU$1,FALSE))/100</f>
        <v>5.2466037827398702E-3</v>
      </c>
      <c r="BG23" s="119">
        <f>(VLOOKUP($A23,'RevPAR Raw Data'!$B$6:$BE$43,'RevPAR Raw Data'!AV$1,FALSE))/100</f>
        <v>1.19705047311077E-2</v>
      </c>
      <c r="BH23" s="119">
        <f>(VLOOKUP($A23,'RevPAR Raw Data'!$B$6:$BE$43,'RevPAR Raw Data'!AW$1,FALSE))/100</f>
        <v>-1.1410875147161501E-2</v>
      </c>
      <c r="BI23" s="119">
        <f>(VLOOKUP($A23,'RevPAR Raw Data'!$B$6:$BE$43,'RevPAR Raw Data'!AX$1,FALSE))/100</f>
        <v>6.1492859759814398E-3</v>
      </c>
      <c r="BJ23" s="130">
        <f>(VLOOKUP($A23,'RevPAR Raw Data'!$B$6:$BE$43,'RevPAR Raw Data'!AY$1,FALSE))/100</f>
        <v>-8.0958744400797011E-4</v>
      </c>
      <c r="BK23" s="119">
        <f>(VLOOKUP($A23,'RevPAR Raw Data'!$B$6:$BE$43,'RevPAR Raw Data'!BA$1,FALSE))/100</f>
        <v>4.6277084914632498E-2</v>
      </c>
      <c r="BL23" s="119">
        <f>(VLOOKUP($A23,'RevPAR Raw Data'!$B$6:$BE$43,'RevPAR Raw Data'!BB$1,FALSE))/100</f>
        <v>3.0532558974495801E-2</v>
      </c>
      <c r="BM23" s="130">
        <f>(VLOOKUP($A23,'RevPAR Raw Data'!$B$6:$BE$43,'RevPAR Raw Data'!BC$1,FALSE))/100</f>
        <v>3.8115437256609999E-2</v>
      </c>
      <c r="BN23" s="131">
        <f>(VLOOKUP($A23,'RevPAR Raw Data'!$B$6:$BE$43,'RevPAR Raw Data'!BE$1,FALSE))/100</f>
        <v>1.27565410863271E-2</v>
      </c>
    </row>
    <row r="24" spans="1:66" x14ac:dyDescent="0.25">
      <c r="A24" s="59" t="s">
        <v>91</v>
      </c>
      <c r="B24" s="129">
        <f>(VLOOKUP($A24,'Occupancy Raw Data'!$B$8:$BE$45,'Occupancy Raw Data'!AG$3,FALSE))/100</f>
        <v>0.48918002595119503</v>
      </c>
      <c r="C24" s="119">
        <f>(VLOOKUP($A24,'Occupancy Raw Data'!$B$8:$BE$45,'Occupancy Raw Data'!AH$3,FALSE))/100</f>
        <v>0.59675191494705104</v>
      </c>
      <c r="D24" s="119">
        <f>(VLOOKUP($A24,'Occupancy Raw Data'!$B$8:$BE$45,'Occupancy Raw Data'!AI$3,FALSE))/100</f>
        <v>0.65731865556067104</v>
      </c>
      <c r="E24" s="119">
        <f>(VLOOKUP($A24,'Occupancy Raw Data'!$B$8:$BE$45,'Occupancy Raw Data'!AJ$3,FALSE))/100</f>
        <v>0.65020300531580899</v>
      </c>
      <c r="F24" s="119">
        <f>(VLOOKUP($A24,'Occupancy Raw Data'!$B$8:$BE$45,'Occupancy Raw Data'!AK$3,FALSE))/100</f>
        <v>0.60290485957054896</v>
      </c>
      <c r="G24" s="130">
        <f>(VLOOKUP($A24,'Occupancy Raw Data'!$B$8:$BE$45,'Occupancy Raw Data'!AL$3,FALSE))/100</f>
        <v>0.59927169226905497</v>
      </c>
      <c r="H24" s="119">
        <f>(VLOOKUP($A24,'Occupancy Raw Data'!$B$8:$BE$45,'Occupancy Raw Data'!AN$3,FALSE))/100</f>
        <v>0.571972709388472</v>
      </c>
      <c r="I24" s="119">
        <f>(VLOOKUP($A24,'Occupancy Raw Data'!$B$8:$BE$45,'Occupancy Raw Data'!AO$3,FALSE))/100</f>
        <v>0.58748430305567101</v>
      </c>
      <c r="J24" s="130">
        <f>(VLOOKUP($A24,'Occupancy Raw Data'!$B$8:$BE$45,'Occupancy Raw Data'!AP$3,FALSE))/100</f>
        <v>0.57972834390238703</v>
      </c>
      <c r="K24" s="131">
        <f>(VLOOKUP($A24,'Occupancy Raw Data'!$B$8:$BE$45,'Occupancy Raw Data'!AR$3,FALSE))/100</f>
        <v>0.59368796192207396</v>
      </c>
      <c r="M24" s="118">
        <f>(VLOOKUP($A24,'Occupancy Raw Data'!$B$8:$BE$45,'Occupancy Raw Data'!AT$3,FALSE))/100</f>
        <v>-5.9991785074870298E-3</v>
      </c>
      <c r="N24" s="115">
        <f>(VLOOKUP($A24,'Occupancy Raw Data'!$B$8:$BE$45,'Occupancy Raw Data'!AU$3,FALSE))/100</f>
        <v>-1.7104550228833601E-2</v>
      </c>
      <c r="O24" s="115">
        <f>(VLOOKUP($A24,'Occupancy Raw Data'!$B$8:$BE$45,'Occupancy Raw Data'!AV$3,FALSE))/100</f>
        <v>1.51696213759145E-5</v>
      </c>
      <c r="P24" s="115">
        <f>(VLOOKUP($A24,'Occupancy Raw Data'!$B$8:$BE$45,'Occupancy Raw Data'!AW$3,FALSE))/100</f>
        <v>-5.5416949207177501E-3</v>
      </c>
      <c r="Q24" s="115">
        <f>(VLOOKUP($A24,'Occupancy Raw Data'!$B$8:$BE$45,'Occupancy Raw Data'!AX$3,FALSE))/100</f>
        <v>1.1436497195166399E-2</v>
      </c>
      <c r="R24" s="116">
        <f>(VLOOKUP($A24,'Occupancy Raw Data'!$B$8:$BE$45,'Occupancy Raw Data'!AY$3,FALSE))/100</f>
        <v>-3.3704964766536898E-3</v>
      </c>
      <c r="S24" s="115">
        <f>(VLOOKUP($A24,'Occupancy Raw Data'!$B$8:$BE$45,'Occupancy Raw Data'!BA$3,FALSE))/100</f>
        <v>9.3380790816989401E-3</v>
      </c>
      <c r="T24" s="115">
        <f>(VLOOKUP($A24,'Occupancy Raw Data'!$B$8:$BE$45,'Occupancy Raw Data'!BB$3,FALSE))/100</f>
        <v>-3.7418514448231502E-4</v>
      </c>
      <c r="U24" s="116">
        <f>(VLOOKUP($A24,'Occupancy Raw Data'!$B$8:$BE$45,'Occupancy Raw Data'!BC$3,FALSE))/100</f>
        <v>4.3932277508878098E-3</v>
      </c>
      <c r="V24" s="117">
        <f>(VLOOKUP($A24,'Occupancy Raw Data'!$B$8:$BE$45,'Occupancy Raw Data'!BE$3,FALSE))/100</f>
        <v>-1.21640428848215E-3</v>
      </c>
      <c r="X24" s="49">
        <f>VLOOKUP($A24,'ADR Raw Data'!$B$6:$BE$43,'ADR Raw Data'!AG$1,FALSE)</f>
        <v>82.670523128262104</v>
      </c>
      <c r="Y24" s="50">
        <f>VLOOKUP($A24,'ADR Raw Data'!$B$6:$BE$43,'ADR Raw Data'!AH$1,FALSE)</f>
        <v>86.490865680016796</v>
      </c>
      <c r="Z24" s="50">
        <f>VLOOKUP($A24,'ADR Raw Data'!$B$6:$BE$43,'ADR Raw Data'!AI$1,FALSE)</f>
        <v>88.425223267957193</v>
      </c>
      <c r="AA24" s="50">
        <f>VLOOKUP($A24,'ADR Raw Data'!$B$6:$BE$43,'ADR Raw Data'!AJ$1,FALSE)</f>
        <v>88.479849723187797</v>
      </c>
      <c r="AB24" s="50">
        <f>VLOOKUP($A24,'ADR Raw Data'!$B$6:$BE$43,'ADR Raw Data'!AK$1,FALSE)</f>
        <v>86.419473090808097</v>
      </c>
      <c r="AC24" s="51">
        <f>VLOOKUP($A24,'ADR Raw Data'!$B$6:$BE$43,'ADR Raw Data'!AL$1,FALSE)</f>
        <v>86.7087483306791</v>
      </c>
      <c r="AD24" s="50">
        <f>VLOOKUP($A24,'ADR Raw Data'!$B$6:$BE$43,'ADR Raw Data'!AN$1,FALSE)</f>
        <v>85.930631481888</v>
      </c>
      <c r="AE24" s="50">
        <f>VLOOKUP($A24,'ADR Raw Data'!$B$6:$BE$43,'ADR Raw Data'!AO$1,FALSE)</f>
        <v>87.047604802280006</v>
      </c>
      <c r="AF24" s="51">
        <f>VLOOKUP($A24,'ADR Raw Data'!$B$6:$BE$43,'ADR Raw Data'!AP$1,FALSE)</f>
        <v>86.496578072202098</v>
      </c>
      <c r="AG24" s="52">
        <f>VLOOKUP($A24,'ADR Raw Data'!$B$6:$BE$43,'ADR Raw Data'!AR$1,FALSE)</f>
        <v>86.649554525310705</v>
      </c>
      <c r="AI24" s="118">
        <f>(VLOOKUP($A24,'ADR Raw Data'!$B$6:$BE$43,'ADR Raw Data'!AT$1,FALSE))/100</f>
        <v>4.38449128388297E-3</v>
      </c>
      <c r="AJ24" s="115">
        <f>(VLOOKUP($A24,'ADR Raw Data'!$B$6:$BE$43,'ADR Raw Data'!AU$1,FALSE))/100</f>
        <v>-1.6000208912377497E-4</v>
      </c>
      <c r="AK24" s="115">
        <f>(VLOOKUP($A24,'ADR Raw Data'!$B$6:$BE$43,'ADR Raw Data'!AV$1,FALSE))/100</f>
        <v>-2.2753135869688097E-3</v>
      </c>
      <c r="AL24" s="115">
        <f>(VLOOKUP($A24,'ADR Raw Data'!$B$6:$BE$43,'ADR Raw Data'!AW$1,FALSE))/100</f>
        <v>-4.9125669812854602E-3</v>
      </c>
      <c r="AM24" s="115">
        <f>(VLOOKUP($A24,'ADR Raw Data'!$B$6:$BE$43,'ADR Raw Data'!AX$1,FALSE))/100</f>
        <v>5.5906513690008701E-3</v>
      </c>
      <c r="AN24" s="116">
        <f>(VLOOKUP($A24,'ADR Raw Data'!$B$6:$BE$43,'ADR Raw Data'!AY$1,FALSE))/100</f>
        <v>1.6597411264500299E-4</v>
      </c>
      <c r="AO24" s="115">
        <f>(VLOOKUP($A24,'ADR Raw Data'!$B$6:$BE$43,'ADR Raw Data'!BA$1,FALSE))/100</f>
        <v>3.19963776579544E-3</v>
      </c>
      <c r="AP24" s="115">
        <f>(VLOOKUP($A24,'ADR Raw Data'!$B$6:$BE$43,'ADR Raw Data'!BB$1,FALSE))/100</f>
        <v>1.28292171676811E-2</v>
      </c>
      <c r="AQ24" s="116">
        <f>(VLOOKUP($A24,'ADR Raw Data'!$B$6:$BE$43,'ADR Raw Data'!BC$1,FALSE))/100</f>
        <v>8.0786069242039498E-3</v>
      </c>
      <c r="AR24" s="117">
        <f>(VLOOKUP($A24,'ADR Raw Data'!$B$6:$BE$43,'ADR Raw Data'!BE$1,FALSE))/100</f>
        <v>2.3410765518641699E-3</v>
      </c>
      <c r="AT24" s="49">
        <f>VLOOKUP($A24,'RevPAR Raw Data'!$B$6:$BE$43,'RevPAR Raw Data'!AG$1,FALSE)</f>
        <v>40.440768649282099</v>
      </c>
      <c r="AU24" s="50">
        <f>VLOOKUP($A24,'RevPAR Raw Data'!$B$6:$BE$43,'RevPAR Raw Data'!AH$1,FALSE)</f>
        <v>51.613589719978201</v>
      </c>
      <c r="AV24" s="50">
        <f>VLOOKUP($A24,'RevPAR Raw Data'!$B$6:$BE$43,'RevPAR Raw Data'!AI$1,FALSE)</f>
        <v>58.123548876145797</v>
      </c>
      <c r="AW24" s="50">
        <f>VLOOKUP($A24,'RevPAR Raw Data'!$B$6:$BE$43,'RevPAR Raw Data'!AJ$1,FALSE)</f>
        <v>57.529864199907898</v>
      </c>
      <c r="AX24" s="50">
        <f>VLOOKUP($A24,'RevPAR Raw Data'!$B$6:$BE$43,'RevPAR Raw Data'!AK$1,FALSE)</f>
        <v>52.102720287974499</v>
      </c>
      <c r="AY24" s="51">
        <f>VLOOKUP($A24,'RevPAR Raw Data'!$B$6:$BE$43,'RevPAR Raw Data'!AL$1,FALSE)</f>
        <v>51.962098346657697</v>
      </c>
      <c r="AZ24" s="50">
        <f>VLOOKUP($A24,'RevPAR Raw Data'!$B$6:$BE$43,'RevPAR Raw Data'!AN$1,FALSE)</f>
        <v>49.149976108157801</v>
      </c>
      <c r="BA24" s="50">
        <f>VLOOKUP($A24,'RevPAR Raw Data'!$B$6:$BE$43,'RevPAR Raw Data'!AO$1,FALSE)</f>
        <v>51.139101439933</v>
      </c>
      <c r="BB24" s="51">
        <f>VLOOKUP($A24,'RevPAR Raw Data'!$B$6:$BE$43,'RevPAR Raw Data'!AP$1,FALSE)</f>
        <v>50.1445179590213</v>
      </c>
      <c r="BC24" s="52">
        <f>VLOOKUP($A24,'RevPAR Raw Data'!$B$6:$BE$43,'RevPAR Raw Data'!AR$1,FALSE)</f>
        <v>51.442797427587301</v>
      </c>
      <c r="BE24" s="129">
        <f>(VLOOKUP($A24,'RevPAR Raw Data'!$B$6:$BE$43,'RevPAR Raw Data'!AT$1,FALSE))/100</f>
        <v>-1.6409905694805902E-3</v>
      </c>
      <c r="BF24" s="119">
        <f>(VLOOKUP($A24,'RevPAR Raw Data'!$B$6:$BE$43,'RevPAR Raw Data'!AU$1,FALSE))/100</f>
        <v>-1.72618155541873E-2</v>
      </c>
      <c r="BG24" s="119">
        <f>(VLOOKUP($A24,'RevPAR Raw Data'!$B$6:$BE$43,'RevPAR Raw Data'!AV$1,FALSE))/100</f>
        <v>-2.2601784812385202E-3</v>
      </c>
      <c r="BH24" s="119">
        <f>(VLOOKUP($A24,'RevPAR Raw Data'!$B$6:$BE$43,'RevPAR Raw Data'!AW$1,FALSE))/100</f>
        <v>-1.0427037954515299E-2</v>
      </c>
      <c r="BI24" s="119">
        <f>(VLOOKUP($A24,'RevPAR Raw Data'!$B$6:$BE$43,'RevPAR Raw Data'!AX$1,FALSE))/100</f>
        <v>1.7091086032867998E-2</v>
      </c>
      <c r="BJ24" s="130">
        <f>(VLOOKUP($A24,'RevPAR Raw Data'!$B$6:$BE$43,'RevPAR Raw Data'!AY$1,FALSE))/100</f>
        <v>-3.2050817791705699E-3</v>
      </c>
      <c r="BK24" s="119">
        <f>(VLOOKUP($A24,'RevPAR Raw Data'!$B$6:$BE$43,'RevPAR Raw Data'!BA$1,FALSE))/100</f>
        <v>1.25675953179841E-2</v>
      </c>
      <c r="BL24" s="119">
        <f>(VLOOKUP($A24,'RevPAR Raw Data'!$B$6:$BE$43,'RevPAR Raw Data'!BB$1,FALSE))/100</f>
        <v>1.24502315207193E-2</v>
      </c>
      <c r="BM24" s="130">
        <f>(VLOOKUP($A24,'RevPAR Raw Data'!$B$6:$BE$43,'RevPAR Raw Data'!BC$1,FALSE))/100</f>
        <v>1.25073258352196E-2</v>
      </c>
      <c r="BN24" s="131">
        <f>(VLOOKUP($A24,'RevPAR Raw Data'!$B$6:$BE$43,'RevPAR Raw Data'!BE$1,FALSE))/100</f>
        <v>1.1218245678246599E-3</v>
      </c>
    </row>
    <row r="25" spans="1:66" x14ac:dyDescent="0.25">
      <c r="A25" s="59" t="s">
        <v>32</v>
      </c>
      <c r="B25" s="129">
        <f>(VLOOKUP($A25,'Occupancy Raw Data'!$B$8:$BE$45,'Occupancy Raw Data'!AG$3,FALSE))/100</f>
        <v>0.45239779318149603</v>
      </c>
      <c r="C25" s="119">
        <f>(VLOOKUP($A25,'Occupancy Raw Data'!$B$8:$BE$45,'Occupancy Raw Data'!AH$3,FALSE))/100</f>
        <v>0.52185599094638502</v>
      </c>
      <c r="D25" s="119">
        <f>(VLOOKUP($A25,'Occupancy Raw Data'!$B$8:$BE$45,'Occupancy Raw Data'!AI$3,FALSE))/100</f>
        <v>0.57104965341632397</v>
      </c>
      <c r="E25" s="119">
        <f>(VLOOKUP($A25,'Occupancy Raw Data'!$B$8:$BE$45,'Occupancy Raw Data'!AJ$3,FALSE))/100</f>
        <v>0.58243740274437594</v>
      </c>
      <c r="F25" s="119">
        <f>(VLOOKUP($A25,'Occupancy Raw Data'!$B$8:$BE$45,'Occupancy Raw Data'!AK$3,FALSE))/100</f>
        <v>0.56493139057858199</v>
      </c>
      <c r="G25" s="130">
        <f>(VLOOKUP($A25,'Occupancy Raw Data'!$B$8:$BE$45,'Occupancy Raw Data'!AL$3,FALSE))/100</f>
        <v>0.53853444617343305</v>
      </c>
      <c r="H25" s="119">
        <f>(VLOOKUP($A25,'Occupancy Raw Data'!$B$8:$BE$45,'Occupancy Raw Data'!AN$3,FALSE))/100</f>
        <v>0.60574338661762606</v>
      </c>
      <c r="I25" s="119">
        <f>(VLOOKUP($A25,'Occupancy Raw Data'!$B$8:$BE$45,'Occupancy Raw Data'!AO$3,FALSE))/100</f>
        <v>0.60185316169189396</v>
      </c>
      <c r="J25" s="130">
        <f>(VLOOKUP($A25,'Occupancy Raw Data'!$B$8:$BE$45,'Occupancy Raw Data'!AP$3,FALSE))/100</f>
        <v>0.60379827415476006</v>
      </c>
      <c r="K25" s="131">
        <f>(VLOOKUP($A25,'Occupancy Raw Data'!$B$8:$BE$45,'Occupancy Raw Data'!AR$3,FALSE))/100</f>
        <v>0.55718125416809794</v>
      </c>
      <c r="M25" s="118">
        <f>(VLOOKUP($A25,'Occupancy Raw Data'!$B$8:$BE$45,'Occupancy Raw Data'!AT$3,FALSE))/100</f>
        <v>-1.1695764392497601E-2</v>
      </c>
      <c r="N25" s="115">
        <f>(VLOOKUP($A25,'Occupancy Raw Data'!$B$8:$BE$45,'Occupancy Raw Data'!AU$3,FALSE))/100</f>
        <v>1.8192937076451602E-3</v>
      </c>
      <c r="O25" s="115">
        <f>(VLOOKUP($A25,'Occupancy Raw Data'!$B$8:$BE$45,'Occupancy Raw Data'!AV$3,FALSE))/100</f>
        <v>1.8964089715073101E-2</v>
      </c>
      <c r="P25" s="115">
        <f>(VLOOKUP($A25,'Occupancy Raw Data'!$B$8:$BE$45,'Occupancy Raw Data'!AW$3,FALSE))/100</f>
        <v>6.2652665668206896E-3</v>
      </c>
      <c r="Q25" s="115">
        <f>(VLOOKUP($A25,'Occupancy Raw Data'!$B$8:$BE$45,'Occupancy Raw Data'!AX$3,FALSE))/100</f>
        <v>1.7059506407363201E-2</v>
      </c>
      <c r="R25" s="116">
        <f>(VLOOKUP($A25,'Occupancy Raw Data'!$B$8:$BE$45,'Occupancy Raw Data'!AY$3,FALSE))/100</f>
        <v>7.2283973149652302E-3</v>
      </c>
      <c r="S25" s="115">
        <f>(VLOOKUP($A25,'Occupancy Raw Data'!$B$8:$BE$45,'Occupancy Raw Data'!BA$3,FALSE))/100</f>
        <v>4.0128358606599399E-2</v>
      </c>
      <c r="T25" s="115">
        <f>(VLOOKUP($A25,'Occupancy Raw Data'!$B$8:$BE$45,'Occupancy Raw Data'!BB$3,FALSE))/100</f>
        <v>2.3205607653371398E-2</v>
      </c>
      <c r="U25" s="116">
        <f>(VLOOKUP($A25,'Occupancy Raw Data'!$B$8:$BE$45,'Occupancy Raw Data'!BC$3,FALSE))/100</f>
        <v>3.16248427331823E-2</v>
      </c>
      <c r="V25" s="117">
        <f>(VLOOKUP($A25,'Occupancy Raw Data'!$B$8:$BE$45,'Occupancy Raw Data'!BE$3,FALSE))/100</f>
        <v>1.46577618851451E-2</v>
      </c>
      <c r="X25" s="49">
        <f>VLOOKUP($A25,'ADR Raw Data'!$B$6:$BE$43,'ADR Raw Data'!AG$1,FALSE)</f>
        <v>74.491456214821696</v>
      </c>
      <c r="Y25" s="50">
        <f>VLOOKUP($A25,'ADR Raw Data'!$B$6:$BE$43,'ADR Raw Data'!AH$1,FALSE)</f>
        <v>79.622024512062794</v>
      </c>
      <c r="Z25" s="50">
        <f>VLOOKUP($A25,'ADR Raw Data'!$B$6:$BE$43,'ADR Raw Data'!AI$1,FALSE)</f>
        <v>83.408708323527506</v>
      </c>
      <c r="AA25" s="50">
        <f>VLOOKUP($A25,'ADR Raw Data'!$B$6:$BE$43,'ADR Raw Data'!AJ$1,FALSE)</f>
        <v>84.535380508834706</v>
      </c>
      <c r="AB25" s="50">
        <f>VLOOKUP($A25,'ADR Raw Data'!$B$6:$BE$43,'ADR Raw Data'!AK$1,FALSE)</f>
        <v>83.670530455740504</v>
      </c>
      <c r="AC25" s="51">
        <f>VLOOKUP($A25,'ADR Raw Data'!$B$6:$BE$43,'ADR Raw Data'!AL$1,FALSE)</f>
        <v>81.4752679345399</v>
      </c>
      <c r="AD25" s="50">
        <f>VLOOKUP($A25,'ADR Raw Data'!$B$6:$BE$43,'ADR Raw Data'!AN$1,FALSE)</f>
        <v>94.607028041802806</v>
      </c>
      <c r="AE25" s="50">
        <f>VLOOKUP($A25,'ADR Raw Data'!$B$6:$BE$43,'ADR Raw Data'!AO$1,FALSE)</f>
        <v>93.399872417440307</v>
      </c>
      <c r="AF25" s="51">
        <f>VLOOKUP($A25,'ADR Raw Data'!$B$6:$BE$43,'ADR Raw Data'!AP$1,FALSE)</f>
        <v>94.005394631874793</v>
      </c>
      <c r="AG25" s="52">
        <f>VLOOKUP($A25,'ADR Raw Data'!$B$6:$BE$43,'ADR Raw Data'!AR$1,FALSE)</f>
        <v>85.354830756048003</v>
      </c>
      <c r="AI25" s="118">
        <f>(VLOOKUP($A25,'ADR Raw Data'!$B$6:$BE$43,'ADR Raw Data'!AT$1,FALSE))/100</f>
        <v>-5.0753286566895206E-2</v>
      </c>
      <c r="AJ25" s="115">
        <f>(VLOOKUP($A25,'ADR Raw Data'!$B$6:$BE$43,'ADR Raw Data'!AU$1,FALSE))/100</f>
        <v>-1.93011810058265E-2</v>
      </c>
      <c r="AK25" s="115">
        <f>(VLOOKUP($A25,'ADR Raw Data'!$B$6:$BE$43,'ADR Raw Data'!AV$1,FALSE))/100</f>
        <v>-1.43963113162186E-2</v>
      </c>
      <c r="AL25" s="115">
        <f>(VLOOKUP($A25,'ADR Raw Data'!$B$6:$BE$43,'ADR Raw Data'!AW$1,FALSE))/100</f>
        <v>-2.32269256378052E-2</v>
      </c>
      <c r="AM25" s="115">
        <f>(VLOOKUP($A25,'ADR Raw Data'!$B$6:$BE$43,'ADR Raw Data'!AX$1,FALSE))/100</f>
        <v>-2.15066738274741E-2</v>
      </c>
      <c r="AN25" s="116">
        <f>(VLOOKUP($A25,'ADR Raw Data'!$B$6:$BE$43,'ADR Raw Data'!AY$1,FALSE))/100</f>
        <v>-2.42759351933198E-2</v>
      </c>
      <c r="AO25" s="115">
        <f>(VLOOKUP($A25,'ADR Raw Data'!$B$6:$BE$43,'ADR Raw Data'!BA$1,FALSE))/100</f>
        <v>-6.7004447870123796E-3</v>
      </c>
      <c r="AP25" s="115">
        <f>(VLOOKUP($A25,'ADR Raw Data'!$B$6:$BE$43,'ADR Raw Data'!BB$1,FALSE))/100</f>
        <v>-2.02919087897474E-2</v>
      </c>
      <c r="AQ25" s="116">
        <f>(VLOOKUP($A25,'ADR Raw Data'!$B$6:$BE$43,'ADR Raw Data'!BC$1,FALSE))/100</f>
        <v>-1.3481250466701799E-2</v>
      </c>
      <c r="AR25" s="117">
        <f>(VLOOKUP($A25,'ADR Raw Data'!$B$6:$BE$43,'ADR Raw Data'!BE$1,FALSE))/100</f>
        <v>-1.99465972089603E-2</v>
      </c>
      <c r="AT25" s="49">
        <f>VLOOKUP($A25,'RevPAR Raw Data'!$B$6:$BE$43,'RevPAR Raw Data'!AG$1,FALSE)</f>
        <v>33.699770402461397</v>
      </c>
      <c r="AU25" s="50">
        <f>VLOOKUP($A25,'RevPAR Raw Data'!$B$6:$BE$43,'RevPAR Raw Data'!AH$1,FALSE)</f>
        <v>41.551230502899898</v>
      </c>
      <c r="AV25" s="50">
        <f>VLOOKUP($A25,'RevPAR Raw Data'!$B$6:$BE$43,'RevPAR Raw Data'!AI$1,FALSE)</f>
        <v>47.630513980053699</v>
      </c>
      <c r="AW25" s="50">
        <f>VLOOKUP($A25,'RevPAR Raw Data'!$B$6:$BE$43,'RevPAR Raw Data'!AJ$1,FALSE)</f>
        <v>49.236567463573301</v>
      </c>
      <c r="AX25" s="50">
        <f>VLOOKUP($A25,'RevPAR Raw Data'!$B$6:$BE$43,'RevPAR Raw Data'!AK$1,FALSE)</f>
        <v>47.2681091208091</v>
      </c>
      <c r="AY25" s="51">
        <f>VLOOKUP($A25,'RevPAR Raw Data'!$B$6:$BE$43,'RevPAR Raw Data'!AL$1,FALSE)</f>
        <v>43.8772382939595</v>
      </c>
      <c r="AZ25" s="50">
        <f>VLOOKUP($A25,'RevPAR Raw Data'!$B$6:$BE$43,'RevPAR Raw Data'!AN$1,FALSE)</f>
        <v>57.3075815638704</v>
      </c>
      <c r="BA25" s="50">
        <f>VLOOKUP($A25,'RevPAR Raw Data'!$B$6:$BE$43,'RevPAR Raw Data'!AO$1,FALSE)</f>
        <v>56.213008516056</v>
      </c>
      <c r="BB25" s="51">
        <f>VLOOKUP($A25,'RevPAR Raw Data'!$B$6:$BE$43,'RevPAR Raw Data'!AP$1,FALSE)</f>
        <v>56.760295039963196</v>
      </c>
      <c r="BC25" s="52">
        <f>VLOOKUP($A25,'RevPAR Raw Data'!$B$6:$BE$43,'RevPAR Raw Data'!AR$1,FALSE)</f>
        <v>47.558111649960502</v>
      </c>
      <c r="BE25" s="129">
        <f>(VLOOKUP($A25,'RevPAR Raw Data'!$B$6:$BE$43,'RevPAR Raw Data'!AT$1,FALSE))/100</f>
        <v>-6.1855452477561503E-2</v>
      </c>
      <c r="BF25" s="119">
        <f>(VLOOKUP($A25,'RevPAR Raw Data'!$B$6:$BE$43,'RevPAR Raw Data'!AU$1,FALSE))/100</f>
        <v>-1.75170018153353E-2</v>
      </c>
      <c r="BG25" s="119">
        <f>(VLOOKUP($A25,'RevPAR Raw Data'!$B$6:$BE$43,'RevPAR Raw Data'!AV$1,FALSE))/100</f>
        <v>4.2947654594875598E-3</v>
      </c>
      <c r="BH25" s="119">
        <f>(VLOOKUP($A25,'RevPAR Raw Data'!$B$6:$BE$43,'RevPAR Raw Data'!AW$1,FALSE))/100</f>
        <v>-1.7107181951633098E-2</v>
      </c>
      <c r="BI25" s="119">
        <f>(VLOOKUP($A25,'RevPAR Raw Data'!$B$6:$BE$43,'RevPAR Raw Data'!AX$1,FALSE))/100</f>
        <v>-4.8140606600717501E-3</v>
      </c>
      <c r="BJ25" s="130">
        <f>(VLOOKUP($A25,'RevPAR Raw Data'!$B$6:$BE$43,'RevPAR Raw Data'!AY$1,FALSE))/100</f>
        <v>-1.7223013983124199E-2</v>
      </c>
      <c r="BK25" s="119">
        <f>(VLOOKUP($A25,'RevPAR Raw Data'!$B$6:$BE$43,'RevPAR Raw Data'!BA$1,FALSE))/100</f>
        <v>3.3159035968350001E-2</v>
      </c>
      <c r="BL25" s="119">
        <f>(VLOOKUP($A25,'RevPAR Raw Data'!$B$6:$BE$43,'RevPAR Raw Data'!BB$1,FALSE))/100</f>
        <v>2.4428127897110998E-3</v>
      </c>
      <c r="BM25" s="130">
        <f>(VLOOKUP($A25,'RevPAR Raw Data'!$B$6:$BE$43,'RevPAR Raw Data'!BC$1,FALSE))/100</f>
        <v>1.7717249840624401E-2</v>
      </c>
      <c r="BN25" s="131">
        <f>(VLOOKUP($A25,'RevPAR Raw Data'!$B$6:$BE$43,'RevPAR Raw Data'!BE$1,FALSE))/100</f>
        <v>-5.5812077961230203E-3</v>
      </c>
    </row>
    <row r="26" spans="1:66" x14ac:dyDescent="0.25">
      <c r="A26" s="59" t="s">
        <v>92</v>
      </c>
      <c r="B26" s="129">
        <f>(VLOOKUP($A26,'Occupancy Raw Data'!$B$8:$BE$45,'Occupancy Raw Data'!AG$3,FALSE))/100</f>
        <v>0.44887485195420401</v>
      </c>
      <c r="C26" s="119">
        <f>(VLOOKUP($A26,'Occupancy Raw Data'!$B$8:$BE$45,'Occupancy Raw Data'!AH$3,FALSE))/100</f>
        <v>0.54950212747291305</v>
      </c>
      <c r="D26" s="119">
        <f>(VLOOKUP($A26,'Occupancy Raw Data'!$B$8:$BE$45,'Occupancy Raw Data'!AI$3,FALSE))/100</f>
        <v>0.59086521586521501</v>
      </c>
      <c r="E26" s="119">
        <f>(VLOOKUP($A26,'Occupancy Raw Data'!$B$8:$BE$45,'Occupancy Raw Data'!AJ$3,FALSE))/100</f>
        <v>0.600780975780975</v>
      </c>
      <c r="F26" s="119">
        <f>(VLOOKUP($A26,'Occupancy Raw Data'!$B$8:$BE$45,'Occupancy Raw Data'!AK$3,FALSE))/100</f>
        <v>0.57445594945594902</v>
      </c>
      <c r="G26" s="130">
        <f>(VLOOKUP($A26,'Occupancy Raw Data'!$B$8:$BE$45,'Occupancy Raw Data'!AL$3,FALSE))/100</f>
        <v>0.55289111169605998</v>
      </c>
      <c r="H26" s="119">
        <f>(VLOOKUP($A26,'Occupancy Raw Data'!$B$8:$BE$45,'Occupancy Raw Data'!AN$3,FALSE))/100</f>
        <v>0.59705159705159705</v>
      </c>
      <c r="I26" s="119">
        <f>(VLOOKUP($A26,'Occupancy Raw Data'!$B$8:$BE$45,'Occupancy Raw Data'!AO$3,FALSE))/100</f>
        <v>0.60736223236223208</v>
      </c>
      <c r="J26" s="130">
        <f>(VLOOKUP($A26,'Occupancy Raw Data'!$B$8:$BE$45,'Occupancy Raw Data'!AP$3,FALSE))/100</f>
        <v>0.60220691470691401</v>
      </c>
      <c r="K26" s="131">
        <f>(VLOOKUP($A26,'Occupancy Raw Data'!$B$8:$BE$45,'Occupancy Raw Data'!AR$3,FALSE))/100</f>
        <v>0.56698045802674901</v>
      </c>
      <c r="M26" s="118">
        <f>(VLOOKUP($A26,'Occupancy Raw Data'!$B$8:$BE$45,'Occupancy Raw Data'!AT$3,FALSE))/100</f>
        <v>-6.464217472665131E-4</v>
      </c>
      <c r="N26" s="115">
        <f>(VLOOKUP($A26,'Occupancy Raw Data'!$B$8:$BE$45,'Occupancy Raw Data'!AU$3,FALSE))/100</f>
        <v>4.0401665525621994E-2</v>
      </c>
      <c r="O26" s="115">
        <f>(VLOOKUP($A26,'Occupancy Raw Data'!$B$8:$BE$45,'Occupancy Raw Data'!AV$3,FALSE))/100</f>
        <v>3.3435204264374997E-2</v>
      </c>
      <c r="P26" s="115">
        <f>(VLOOKUP($A26,'Occupancy Raw Data'!$B$8:$BE$45,'Occupancy Raw Data'!AW$3,FALSE))/100</f>
        <v>-3.6596466937475302E-3</v>
      </c>
      <c r="Q26" s="115">
        <f>(VLOOKUP($A26,'Occupancy Raw Data'!$B$8:$BE$45,'Occupancy Raw Data'!AX$3,FALSE))/100</f>
        <v>2.88493397558553E-2</v>
      </c>
      <c r="R26" s="116">
        <f>(VLOOKUP($A26,'Occupancy Raw Data'!$B$8:$BE$45,'Occupancy Raw Data'!AY$3,FALSE))/100</f>
        <v>1.9938862860666699E-2</v>
      </c>
      <c r="S26" s="115">
        <f>(VLOOKUP($A26,'Occupancy Raw Data'!$B$8:$BE$45,'Occupancy Raw Data'!BA$3,FALSE))/100</f>
        <v>2.2721031752415799E-2</v>
      </c>
      <c r="T26" s="115">
        <f>(VLOOKUP($A26,'Occupancy Raw Data'!$B$8:$BE$45,'Occupancy Raw Data'!BB$3,FALSE))/100</f>
        <v>4.1087845199910197E-2</v>
      </c>
      <c r="U26" s="116">
        <f>(VLOOKUP($A26,'Occupancy Raw Data'!$B$8:$BE$45,'Occupancy Raw Data'!BC$3,FALSE))/100</f>
        <v>3.1901327214709403E-2</v>
      </c>
      <c r="V26" s="117">
        <f>(VLOOKUP($A26,'Occupancy Raw Data'!$B$8:$BE$45,'Occupancy Raw Data'!BE$3,FALSE))/100</f>
        <v>2.3538044426561201E-2</v>
      </c>
      <c r="X26" s="49">
        <f>VLOOKUP($A26,'ADR Raw Data'!$B$6:$BE$43,'ADR Raw Data'!AG$1,FALSE)</f>
        <v>96.698358731554706</v>
      </c>
      <c r="Y26" s="50">
        <f>VLOOKUP($A26,'ADR Raw Data'!$B$6:$BE$43,'ADR Raw Data'!AH$1,FALSE)</f>
        <v>103.814269697453</v>
      </c>
      <c r="Z26" s="50">
        <f>VLOOKUP($A26,'ADR Raw Data'!$B$6:$BE$43,'ADR Raw Data'!AI$1,FALSE)</f>
        <v>106.649305903319</v>
      </c>
      <c r="AA26" s="50">
        <f>VLOOKUP($A26,'ADR Raw Data'!$B$6:$BE$43,'ADR Raw Data'!AJ$1,FALSE)</f>
        <v>106.405467844884</v>
      </c>
      <c r="AB26" s="50">
        <f>VLOOKUP($A26,'ADR Raw Data'!$B$6:$BE$43,'ADR Raw Data'!AK$1,FALSE)</f>
        <v>103.180057672038</v>
      </c>
      <c r="AC26" s="51">
        <f>VLOOKUP($A26,'ADR Raw Data'!$B$6:$BE$43,'ADR Raw Data'!AL$1,FALSE)</f>
        <v>103.695879109072</v>
      </c>
      <c r="AD26" s="50">
        <f>VLOOKUP($A26,'ADR Raw Data'!$B$6:$BE$43,'ADR Raw Data'!AN$1,FALSE)</f>
        <v>108.06774022633699</v>
      </c>
      <c r="AE26" s="50">
        <f>VLOOKUP($A26,'ADR Raw Data'!$B$6:$BE$43,'ADR Raw Data'!AO$1,FALSE)</f>
        <v>108.600200881311</v>
      </c>
      <c r="AF26" s="51">
        <f>VLOOKUP($A26,'ADR Raw Data'!$B$6:$BE$43,'ADR Raw Data'!AP$1,FALSE)</f>
        <v>108.33624967396401</v>
      </c>
      <c r="AG26" s="52">
        <f>VLOOKUP($A26,'ADR Raw Data'!$B$6:$BE$43,'ADR Raw Data'!AR$1,FALSE)</f>
        <v>105.10398412738699</v>
      </c>
      <c r="AI26" s="118">
        <f>(VLOOKUP($A26,'ADR Raw Data'!$B$6:$BE$43,'ADR Raw Data'!AT$1,FALSE))/100</f>
        <v>2.6401451395323102E-3</v>
      </c>
      <c r="AJ26" s="115">
        <f>(VLOOKUP($A26,'ADR Raw Data'!$B$6:$BE$43,'ADR Raw Data'!AU$1,FALSE))/100</f>
        <v>2.7950858202723198E-3</v>
      </c>
      <c r="AK26" s="115">
        <f>(VLOOKUP($A26,'ADR Raw Data'!$B$6:$BE$43,'ADR Raw Data'!AV$1,FALSE))/100</f>
        <v>-3.7458499848677801E-3</v>
      </c>
      <c r="AL26" s="115">
        <f>(VLOOKUP($A26,'ADR Raw Data'!$B$6:$BE$43,'ADR Raw Data'!AW$1,FALSE))/100</f>
        <v>-6.8308633222898298E-3</v>
      </c>
      <c r="AM26" s="115">
        <f>(VLOOKUP($A26,'ADR Raw Data'!$B$6:$BE$43,'ADR Raw Data'!AX$1,FALSE))/100</f>
        <v>1.3434437828963499E-2</v>
      </c>
      <c r="AN26" s="116">
        <f>(VLOOKUP($A26,'ADR Raw Data'!$B$6:$BE$43,'ADR Raw Data'!AY$1,FALSE))/100</f>
        <v>1.44804668514693E-3</v>
      </c>
      <c r="AO26" s="115">
        <f>(VLOOKUP($A26,'ADR Raw Data'!$B$6:$BE$43,'ADR Raw Data'!BA$1,FALSE))/100</f>
        <v>2.29568488818407E-2</v>
      </c>
      <c r="AP26" s="115">
        <f>(VLOOKUP($A26,'ADR Raw Data'!$B$6:$BE$43,'ADR Raw Data'!BB$1,FALSE))/100</f>
        <v>2.1005922368396601E-2</v>
      </c>
      <c r="AQ26" s="116">
        <f>(VLOOKUP($A26,'ADR Raw Data'!$B$6:$BE$43,'ADR Raw Data'!BC$1,FALSE))/100</f>
        <v>2.2000739032610198E-2</v>
      </c>
      <c r="AR26" s="117">
        <f>(VLOOKUP($A26,'ADR Raw Data'!$B$6:$BE$43,'ADR Raw Data'!BE$1,FALSE))/100</f>
        <v>7.8450570594361009E-3</v>
      </c>
      <c r="AT26" s="49">
        <f>VLOOKUP($A26,'RevPAR Raw Data'!$B$6:$BE$43,'RevPAR Raw Data'!AG$1,FALSE)</f>
        <v>43.405461459841199</v>
      </c>
      <c r="AU26" s="50">
        <f>VLOOKUP($A26,'RevPAR Raw Data'!$B$6:$BE$43,'RevPAR Raw Data'!AH$1,FALSE)</f>
        <v>57.0461620607974</v>
      </c>
      <c r="AV26" s="50">
        <f>VLOOKUP($A26,'RevPAR Raw Data'!$B$6:$BE$43,'RevPAR Raw Data'!AI$1,FALSE)</f>
        <v>63.015365154440097</v>
      </c>
      <c r="AW26" s="50">
        <f>VLOOKUP($A26,'RevPAR Raw Data'!$B$6:$BE$43,'RevPAR Raw Data'!AJ$1,FALSE)</f>
        <v>63.926380800280803</v>
      </c>
      <c r="AX26" s="50">
        <f>VLOOKUP($A26,'RevPAR Raw Data'!$B$6:$BE$43,'RevPAR Raw Data'!AK$1,FALSE)</f>
        <v>59.272397994910399</v>
      </c>
      <c r="AY26" s="51">
        <f>VLOOKUP($A26,'RevPAR Raw Data'!$B$6:$BE$43,'RevPAR Raw Data'!AL$1,FALSE)</f>
        <v>57.332529878915501</v>
      </c>
      <c r="AZ26" s="50">
        <f>VLOOKUP($A26,'RevPAR Raw Data'!$B$6:$BE$43,'RevPAR Raw Data'!AN$1,FALSE)</f>
        <v>64.522016891891795</v>
      </c>
      <c r="BA26" s="50">
        <f>VLOOKUP($A26,'RevPAR Raw Data'!$B$6:$BE$43,'RevPAR Raw Data'!AO$1,FALSE)</f>
        <v>65.9596604422604</v>
      </c>
      <c r="BB26" s="51">
        <f>VLOOKUP($A26,'RevPAR Raw Data'!$B$6:$BE$43,'RevPAR Raw Data'!AP$1,FALSE)</f>
        <v>65.240838667076105</v>
      </c>
      <c r="BC26" s="52">
        <f>VLOOKUP($A26,'RevPAR Raw Data'!$B$6:$BE$43,'RevPAR Raw Data'!AR$1,FALSE)</f>
        <v>59.591905060982398</v>
      </c>
      <c r="BE26" s="129">
        <f>(VLOOKUP($A26,'RevPAR Raw Data'!$B$6:$BE$43,'RevPAR Raw Data'!AT$1,FALSE))/100</f>
        <v>1.9920167450316602E-3</v>
      </c>
      <c r="BF26" s="119">
        <f>(VLOOKUP($A26,'RevPAR Raw Data'!$B$6:$BE$43,'RevPAR Raw Data'!AU$1,FALSE))/100</f>
        <v>4.3309677468320304E-2</v>
      </c>
      <c r="BG26" s="119">
        <f>(VLOOKUP($A26,'RevPAR Raw Data'!$B$6:$BE$43,'RevPAR Raw Data'!AV$1,FALSE))/100</f>
        <v>2.95641110201195E-2</v>
      </c>
      <c r="BH26" s="119">
        <f>(VLOOKUP($A26,'RevPAR Raw Data'!$B$6:$BE$43,'RevPAR Raw Data'!AW$1,FALSE))/100</f>
        <v>-1.0465511469664499E-2</v>
      </c>
      <c r="BI26" s="119">
        <f>(VLOOKUP($A26,'RevPAR Raw Data'!$B$6:$BE$43,'RevPAR Raw Data'!AX$1,FALSE))/100</f>
        <v>4.2671352246175499E-2</v>
      </c>
      <c r="BJ26" s="130">
        <f>(VLOOKUP($A26,'RevPAR Raw Data'!$B$6:$BE$43,'RevPAR Raw Data'!AY$1,FALSE))/100</f>
        <v>2.14157819500846E-2</v>
      </c>
      <c r="BK26" s="119">
        <f>(VLOOKUP($A26,'RevPAR Raw Data'!$B$6:$BE$43,'RevPAR Raw Data'!BA$1,FALSE))/100</f>
        <v>4.6199483926636302E-2</v>
      </c>
      <c r="BL26" s="119">
        <f>(VLOOKUP($A26,'RevPAR Raw Data'!$B$6:$BE$43,'RevPAR Raw Data'!BB$1,FALSE))/100</f>
        <v>6.2956855654860894E-2</v>
      </c>
      <c r="BM26" s="130">
        <f>(VLOOKUP($A26,'RevPAR Raw Data'!$B$6:$BE$43,'RevPAR Raw Data'!BC$1,FALSE))/100</f>
        <v>5.4603919022164507E-2</v>
      </c>
      <c r="BN26" s="131">
        <f>(VLOOKUP($A26,'RevPAR Raw Data'!$B$6:$BE$43,'RevPAR Raw Data'!BE$1,FALSE))/100</f>
        <v>3.1567758787591299E-2</v>
      </c>
    </row>
    <row r="27" spans="1:66" x14ac:dyDescent="0.25">
      <c r="A27" s="59" t="s">
        <v>93</v>
      </c>
      <c r="B27" s="129">
        <f>(VLOOKUP($A27,'Occupancy Raw Data'!$B$8:$BE$45,'Occupancy Raw Data'!AG$3,FALSE))/100</f>
        <v>0.32703281027104097</v>
      </c>
      <c r="C27" s="119">
        <f>(VLOOKUP($A27,'Occupancy Raw Data'!$B$8:$BE$45,'Occupancy Raw Data'!AH$3,FALSE))/100</f>
        <v>0.36485576161039701</v>
      </c>
      <c r="D27" s="119">
        <f>(VLOOKUP($A27,'Occupancy Raw Data'!$B$8:$BE$45,'Occupancy Raw Data'!AI$3,FALSE))/100</f>
        <v>0.41232762719923899</v>
      </c>
      <c r="E27" s="119">
        <f>(VLOOKUP($A27,'Occupancy Raw Data'!$B$8:$BE$45,'Occupancy Raw Data'!AJ$3,FALSE))/100</f>
        <v>0.41006894912030395</v>
      </c>
      <c r="F27" s="119">
        <f>(VLOOKUP($A27,'Occupancy Raw Data'!$B$8:$BE$45,'Occupancy Raw Data'!AK$3,FALSE))/100</f>
        <v>0.40648280234585499</v>
      </c>
      <c r="G27" s="130">
        <f>(VLOOKUP($A27,'Occupancy Raw Data'!$B$8:$BE$45,'Occupancy Raw Data'!AL$3,FALSE))/100</f>
        <v>0.38415359010936695</v>
      </c>
      <c r="H27" s="119">
        <f>(VLOOKUP($A27,'Occupancy Raw Data'!$B$8:$BE$45,'Occupancy Raw Data'!AN$3,FALSE))/100</f>
        <v>0.54008162941829096</v>
      </c>
      <c r="I27" s="119">
        <f>(VLOOKUP($A27,'Occupancy Raw Data'!$B$8:$BE$45,'Occupancy Raw Data'!AO$3,FALSE))/100</f>
        <v>0.55844824853384001</v>
      </c>
      <c r="J27" s="130">
        <f>(VLOOKUP($A27,'Occupancy Raw Data'!$B$8:$BE$45,'Occupancy Raw Data'!AP$3,FALSE))/100</f>
        <v>0.54926493897606499</v>
      </c>
      <c r="K27" s="131">
        <f>(VLOOKUP($A27,'Occupancy Raw Data'!$B$8:$BE$45,'Occupancy Raw Data'!AR$3,FALSE))/100</f>
        <v>0.43132826121413798</v>
      </c>
      <c r="M27" s="118">
        <f>(VLOOKUP($A27,'Occupancy Raw Data'!$B$8:$BE$45,'Occupancy Raw Data'!AT$3,FALSE))/100</f>
        <v>-5.4992985794876298E-2</v>
      </c>
      <c r="N27" s="115">
        <f>(VLOOKUP($A27,'Occupancy Raw Data'!$B$8:$BE$45,'Occupancy Raw Data'!AU$3,FALSE))/100</f>
        <v>-3.56646250490186E-2</v>
      </c>
      <c r="O27" s="115">
        <f>(VLOOKUP($A27,'Occupancy Raw Data'!$B$8:$BE$45,'Occupancy Raw Data'!AV$3,FALSE))/100</f>
        <v>-2.7604451602485904E-2</v>
      </c>
      <c r="P27" s="115">
        <f>(VLOOKUP($A27,'Occupancy Raw Data'!$B$8:$BE$45,'Occupancy Raw Data'!AW$3,FALSE))/100</f>
        <v>-4.72260592736196E-2</v>
      </c>
      <c r="Q27" s="115">
        <f>(VLOOKUP($A27,'Occupancy Raw Data'!$B$8:$BE$45,'Occupancy Raw Data'!AX$3,FALSE))/100</f>
        <v>-2.7663382394042202E-2</v>
      </c>
      <c r="R27" s="116">
        <f>(VLOOKUP($A27,'Occupancy Raw Data'!$B$8:$BE$45,'Occupancy Raw Data'!AY$3,FALSE))/100</f>
        <v>-3.8119520492370003E-2</v>
      </c>
      <c r="S27" s="115">
        <f>(VLOOKUP($A27,'Occupancy Raw Data'!$B$8:$BE$45,'Occupancy Raw Data'!BA$3,FALSE))/100</f>
        <v>5.2503135990471801E-2</v>
      </c>
      <c r="T27" s="115">
        <f>(VLOOKUP($A27,'Occupancy Raw Data'!$B$8:$BE$45,'Occupancy Raw Data'!BB$3,FALSE))/100</f>
        <v>3.3852584582101802E-3</v>
      </c>
      <c r="U27" s="116">
        <f>(VLOOKUP($A27,'Occupancy Raw Data'!$B$8:$BE$45,'Occupancy Raw Data'!BC$3,FALSE))/100</f>
        <v>2.6947242546324301E-2</v>
      </c>
      <c r="V27" s="117">
        <f>(VLOOKUP($A27,'Occupancy Raw Data'!$B$8:$BE$45,'Occupancy Raw Data'!BE$3,FALSE))/100</f>
        <v>-1.54226046045704E-2</v>
      </c>
      <c r="X27" s="49">
        <f>VLOOKUP($A27,'ADR Raw Data'!$B$6:$BE$43,'ADR Raw Data'!AG$1,FALSE)</f>
        <v>98.0766941596995</v>
      </c>
      <c r="Y27" s="50">
        <f>VLOOKUP($A27,'ADR Raw Data'!$B$6:$BE$43,'ADR Raw Data'!AH$1,FALSE)</f>
        <v>99.714220369264098</v>
      </c>
      <c r="Z27" s="50">
        <f>VLOOKUP($A27,'ADR Raw Data'!$B$6:$BE$43,'ADR Raw Data'!AI$1,FALSE)</f>
        <v>103.694850233049</v>
      </c>
      <c r="AA27" s="50">
        <f>VLOOKUP($A27,'ADR Raw Data'!$B$6:$BE$43,'ADR Raw Data'!AJ$1,FALSE)</f>
        <v>103.91711143644</v>
      </c>
      <c r="AB27" s="50">
        <f>VLOOKUP($A27,'ADR Raw Data'!$B$6:$BE$43,'ADR Raw Data'!AK$1,FALSE)</f>
        <v>101.830703348605</v>
      </c>
      <c r="AC27" s="51">
        <f>VLOOKUP($A27,'ADR Raw Data'!$B$6:$BE$43,'ADR Raw Data'!AL$1,FALSE)</f>
        <v>101.635112439011</v>
      </c>
      <c r="AD27" s="50">
        <f>VLOOKUP($A27,'ADR Raw Data'!$B$6:$BE$43,'ADR Raw Data'!AN$1,FALSE)</f>
        <v>116.973226350929</v>
      </c>
      <c r="AE27" s="50">
        <f>VLOOKUP($A27,'ADR Raw Data'!$B$6:$BE$43,'ADR Raw Data'!AO$1,FALSE)</f>
        <v>117.98219909174701</v>
      </c>
      <c r="AF27" s="51">
        <f>VLOOKUP($A27,'ADR Raw Data'!$B$6:$BE$43,'ADR Raw Data'!AP$1,FALSE)</f>
        <v>117.486147365858</v>
      </c>
      <c r="AG27" s="52">
        <f>VLOOKUP($A27,'ADR Raw Data'!$B$6:$BE$43,'ADR Raw Data'!AR$1,FALSE)</f>
        <v>107.402292907014</v>
      </c>
      <c r="AI27" s="118">
        <f>(VLOOKUP($A27,'ADR Raw Data'!$B$6:$BE$43,'ADR Raw Data'!AT$1,FALSE))/100</f>
        <v>1.2427347657030401E-2</v>
      </c>
      <c r="AJ27" s="115">
        <f>(VLOOKUP($A27,'ADR Raw Data'!$B$6:$BE$43,'ADR Raw Data'!AU$1,FALSE))/100</f>
        <v>8.3910602063401191E-3</v>
      </c>
      <c r="AK27" s="115">
        <f>(VLOOKUP($A27,'ADR Raw Data'!$B$6:$BE$43,'ADR Raw Data'!AV$1,FALSE))/100</f>
        <v>2.17557008558046E-2</v>
      </c>
      <c r="AL27" s="115">
        <f>(VLOOKUP($A27,'ADR Raw Data'!$B$6:$BE$43,'ADR Raw Data'!AW$1,FALSE))/100</f>
        <v>1.6849583219388099E-2</v>
      </c>
      <c r="AM27" s="115">
        <f>(VLOOKUP($A27,'ADR Raw Data'!$B$6:$BE$43,'ADR Raw Data'!AX$1,FALSE))/100</f>
        <v>1.80613023117564E-2</v>
      </c>
      <c r="AN27" s="116">
        <f>(VLOOKUP($A27,'ADR Raw Data'!$B$6:$BE$43,'ADR Raw Data'!AY$1,FALSE))/100</f>
        <v>1.59383972357371E-2</v>
      </c>
      <c r="AO27" s="115">
        <f>(VLOOKUP($A27,'ADR Raw Data'!$B$6:$BE$43,'ADR Raw Data'!BA$1,FALSE))/100</f>
        <v>3.8024907477099995E-2</v>
      </c>
      <c r="AP27" s="115">
        <f>(VLOOKUP($A27,'ADR Raw Data'!$B$6:$BE$43,'ADR Raw Data'!BB$1,FALSE))/100</f>
        <v>1.9292716006849699E-2</v>
      </c>
      <c r="AQ27" s="116">
        <f>(VLOOKUP($A27,'ADR Raw Data'!$B$6:$BE$43,'ADR Raw Data'!BC$1,FALSE))/100</f>
        <v>2.8047984764698598E-2</v>
      </c>
      <c r="AR27" s="117">
        <f>(VLOOKUP($A27,'ADR Raw Data'!$B$6:$BE$43,'ADR Raw Data'!BE$1,FALSE))/100</f>
        <v>2.28014897233495E-2</v>
      </c>
      <c r="AT27" s="49">
        <f>VLOOKUP($A27,'RevPAR Raw Data'!$B$6:$BE$43,'RevPAR Raw Data'!AG$1,FALSE)</f>
        <v>32.074296913139897</v>
      </c>
      <c r="AU27" s="50">
        <f>VLOOKUP($A27,'RevPAR Raw Data'!$B$6:$BE$43,'RevPAR Raw Data'!AH$1,FALSE)</f>
        <v>36.3813078162149</v>
      </c>
      <c r="AV27" s="50">
        <f>VLOOKUP($A27,'RevPAR Raw Data'!$B$6:$BE$43,'RevPAR Raw Data'!AI$1,FALSE)</f>
        <v>42.7562515493739</v>
      </c>
      <c r="AW27" s="50">
        <f>VLOOKUP($A27,'RevPAR Raw Data'!$B$6:$BE$43,'RevPAR Raw Data'!AJ$1,FALSE)</f>
        <v>42.613180682358497</v>
      </c>
      <c r="AX27" s="50">
        <f>VLOOKUP($A27,'RevPAR Raw Data'!$B$6:$BE$43,'RevPAR Raw Data'!AK$1,FALSE)</f>
        <v>41.392429661990803</v>
      </c>
      <c r="AY27" s="51">
        <f>VLOOKUP($A27,'RevPAR Raw Data'!$B$6:$BE$43,'RevPAR Raw Data'!AL$1,FALSE)</f>
        <v>39.043493324615604</v>
      </c>
      <c r="AZ27" s="50">
        <f>VLOOKUP($A27,'RevPAR Raw Data'!$B$6:$BE$43,'RevPAR Raw Data'!AN$1,FALSE)</f>
        <v>63.1750906859248</v>
      </c>
      <c r="BA27" s="50">
        <f>VLOOKUP($A27,'RevPAR Raw Data'!$B$6:$BE$43,'RevPAR Raw Data'!AO$1,FALSE)</f>
        <v>65.886952440957302</v>
      </c>
      <c r="BB27" s="51">
        <f>VLOOKUP($A27,'RevPAR Raw Data'!$B$6:$BE$43,'RevPAR Raw Data'!AP$1,FALSE)</f>
        <v>64.531021563441101</v>
      </c>
      <c r="BC27" s="52">
        <f>VLOOKUP($A27,'RevPAR Raw Data'!$B$6:$BE$43,'RevPAR Raw Data'!AR$1,FALSE)</f>
        <v>46.325644249994298</v>
      </c>
      <c r="BE27" s="129">
        <f>(VLOOKUP($A27,'RevPAR Raw Data'!$B$6:$BE$43,'RevPAR Raw Data'!AT$1,FALSE))/100</f>
        <v>-4.3249055091016994E-2</v>
      </c>
      <c r="BF27" s="119">
        <f>(VLOOKUP($A27,'RevPAR Raw Data'!$B$6:$BE$43,'RevPAR Raw Data'!AU$1,FALSE))/100</f>
        <v>-2.7572828858701399E-2</v>
      </c>
      <c r="BG27" s="119">
        <f>(VLOOKUP($A27,'RevPAR Raw Data'!$B$6:$BE$43,'RevPAR Raw Data'!AV$1,FALSE))/100</f>
        <v>-6.44930493803358E-3</v>
      </c>
      <c r="BH27" s="119">
        <f>(VLOOKUP($A27,'RevPAR Raw Data'!$B$6:$BE$43,'RevPAR Raw Data'!AW$1,FALSE))/100</f>
        <v>-3.1172215470086102E-2</v>
      </c>
      <c r="BI27" s="119">
        <f>(VLOOKUP($A27,'RevPAR Raw Data'!$B$6:$BE$43,'RevPAR Raw Data'!AX$1,FALSE))/100</f>
        <v>-1.0101716794670298E-2</v>
      </c>
      <c r="BJ27" s="130">
        <f>(VLOOKUP($A27,'RevPAR Raw Data'!$B$6:$BE$43,'RevPAR Raw Data'!AY$1,FALSE))/100</f>
        <v>-2.2788687316676201E-2</v>
      </c>
      <c r="BK27" s="119">
        <f>(VLOOKUP($A27,'RevPAR Raw Data'!$B$6:$BE$43,'RevPAR Raw Data'!BA$1,FALSE))/100</f>
        <v>9.2524470355867194E-2</v>
      </c>
      <c r="BL27" s="119">
        <f>(VLOOKUP($A27,'RevPAR Raw Data'!$B$6:$BE$43,'RevPAR Raw Data'!BB$1,FALSE))/100</f>
        <v>2.2743285295103898E-2</v>
      </c>
      <c r="BM27" s="130">
        <f>(VLOOKUP($A27,'RevPAR Raw Data'!$B$6:$BE$43,'RevPAR Raw Data'!BC$1,FALSE))/100</f>
        <v>5.57510431594129E-2</v>
      </c>
      <c r="BN27" s="131">
        <f>(VLOOKUP($A27,'RevPAR Raw Data'!$B$6:$BE$43,'RevPAR Raw Data'!BE$1,FALSE))/100</f>
        <v>7.0272267583806804E-3</v>
      </c>
    </row>
    <row r="28" spans="1:66" x14ac:dyDescent="0.25">
      <c r="A28" s="59" t="s">
        <v>29</v>
      </c>
      <c r="B28" s="129">
        <f>(VLOOKUP($A28,'Occupancy Raw Data'!$B$8:$BE$45,'Occupancy Raw Data'!AG$3,FALSE))/100</f>
        <v>0.29131467793030597</v>
      </c>
      <c r="C28" s="119">
        <f>(VLOOKUP($A28,'Occupancy Raw Data'!$B$8:$BE$45,'Occupancy Raw Data'!AH$3,FALSE))/100</f>
        <v>0.298211457233368</v>
      </c>
      <c r="D28" s="119">
        <f>(VLOOKUP($A28,'Occupancy Raw Data'!$B$8:$BE$45,'Occupancy Raw Data'!AI$3,FALSE))/100</f>
        <v>0.30098336853220603</v>
      </c>
      <c r="E28" s="119">
        <f>(VLOOKUP($A28,'Occupancy Raw Data'!$B$8:$BE$45,'Occupancy Raw Data'!AJ$3,FALSE))/100</f>
        <v>0.297221488912354</v>
      </c>
      <c r="F28" s="119">
        <f>(VLOOKUP($A28,'Occupancy Raw Data'!$B$8:$BE$45,'Occupancy Raw Data'!AK$3,FALSE))/100</f>
        <v>0.33117740232312498</v>
      </c>
      <c r="G28" s="130">
        <f>(VLOOKUP($A28,'Occupancy Raw Data'!$B$8:$BE$45,'Occupancy Raw Data'!AL$3,FALSE))/100</f>
        <v>0.30378167898627201</v>
      </c>
      <c r="H28" s="119">
        <f>(VLOOKUP($A28,'Occupancy Raw Data'!$B$8:$BE$45,'Occupancy Raw Data'!AN$3,FALSE))/100</f>
        <v>0.37823389651531103</v>
      </c>
      <c r="I28" s="119">
        <f>(VLOOKUP($A28,'Occupancy Raw Data'!$B$8:$BE$45,'Occupancy Raw Data'!AO$3,FALSE))/100</f>
        <v>0.392258447729672</v>
      </c>
      <c r="J28" s="130">
        <f>(VLOOKUP($A28,'Occupancy Raw Data'!$B$8:$BE$45,'Occupancy Raw Data'!AP$3,FALSE))/100</f>
        <v>0.38524617212249196</v>
      </c>
      <c r="K28" s="131">
        <f>(VLOOKUP($A28,'Occupancy Raw Data'!$B$8:$BE$45,'Occupancy Raw Data'!AR$3,FALSE))/100</f>
        <v>0.32705724845376305</v>
      </c>
      <c r="M28" s="118">
        <f>(VLOOKUP($A28,'Occupancy Raw Data'!$B$8:$BE$45,'Occupancy Raw Data'!AT$3,FALSE))/100</f>
        <v>7.596336257475729E-2</v>
      </c>
      <c r="N28" s="115">
        <f>(VLOOKUP($A28,'Occupancy Raw Data'!$B$8:$BE$45,'Occupancy Raw Data'!AU$3,FALSE))/100</f>
        <v>7.8327567775256901E-2</v>
      </c>
      <c r="O28" s="115">
        <f>(VLOOKUP($A28,'Occupancy Raw Data'!$B$8:$BE$45,'Occupancy Raw Data'!AV$3,FALSE))/100</f>
        <v>8.6046551379798289E-2</v>
      </c>
      <c r="P28" s="115">
        <f>(VLOOKUP($A28,'Occupancy Raw Data'!$B$8:$BE$45,'Occupancy Raw Data'!AW$3,FALSE))/100</f>
        <v>3.5213537335742499E-2</v>
      </c>
      <c r="Q28" s="115">
        <f>(VLOOKUP($A28,'Occupancy Raw Data'!$B$8:$BE$45,'Occupancy Raw Data'!AX$3,FALSE))/100</f>
        <v>2.5927086258866198E-2</v>
      </c>
      <c r="R28" s="116">
        <f>(VLOOKUP($A28,'Occupancy Raw Data'!$B$8:$BE$45,'Occupancy Raw Data'!AY$3,FALSE))/100</f>
        <v>5.8968736766220296E-2</v>
      </c>
      <c r="S28" s="115">
        <f>(VLOOKUP($A28,'Occupancy Raw Data'!$B$8:$BE$45,'Occupancy Raw Data'!BA$3,FALSE))/100</f>
        <v>-7.2655538036481403E-3</v>
      </c>
      <c r="T28" s="115">
        <f>(VLOOKUP($A28,'Occupancy Raw Data'!$B$8:$BE$45,'Occupancy Raw Data'!BB$3,FALSE))/100</f>
        <v>-2.4318476880239598E-4</v>
      </c>
      <c r="U28" s="116">
        <f>(VLOOKUP($A28,'Occupancy Raw Data'!$B$8:$BE$45,'Occupancy Raw Data'!BC$3,FALSE))/100</f>
        <v>-3.7028300500154101E-3</v>
      </c>
      <c r="V28" s="117">
        <f>(VLOOKUP($A28,'Occupancy Raw Data'!$B$8:$BE$45,'Occupancy Raw Data'!BE$3,FALSE))/100</f>
        <v>3.7053203622444804E-2</v>
      </c>
      <c r="X28" s="49">
        <f>VLOOKUP($A28,'ADR Raw Data'!$B$6:$BE$43,'ADR Raw Data'!AG$1,FALSE)</f>
        <v>111.531845265065</v>
      </c>
      <c r="Y28" s="50">
        <f>VLOOKUP($A28,'ADR Raw Data'!$B$6:$BE$43,'ADR Raw Data'!AH$1,FALSE)</f>
        <v>92.353282062631394</v>
      </c>
      <c r="Z28" s="50">
        <f>VLOOKUP($A28,'ADR Raw Data'!$B$6:$BE$43,'ADR Raw Data'!AI$1,FALSE)</f>
        <v>89.1033351606183</v>
      </c>
      <c r="AA28" s="50">
        <f>VLOOKUP($A28,'ADR Raw Data'!$B$6:$BE$43,'ADR Raw Data'!AJ$1,FALSE)</f>
        <v>88.104160097701694</v>
      </c>
      <c r="AB28" s="50">
        <f>VLOOKUP($A28,'ADR Raw Data'!$B$6:$BE$43,'ADR Raw Data'!AK$1,FALSE)</f>
        <v>94.848753487445094</v>
      </c>
      <c r="AC28" s="51">
        <f>VLOOKUP($A28,'ADR Raw Data'!$B$6:$BE$43,'ADR Raw Data'!AL$1,FALSE)</f>
        <v>95.100208998674702</v>
      </c>
      <c r="AD28" s="50">
        <f>VLOOKUP($A28,'ADR Raw Data'!$B$6:$BE$43,'ADR Raw Data'!AN$1,FALSE)</f>
        <v>130.03000785203201</v>
      </c>
      <c r="AE28" s="50">
        <f>VLOOKUP($A28,'ADR Raw Data'!$B$6:$BE$43,'ADR Raw Data'!AO$1,FALSE)</f>
        <v>154.938723815933</v>
      </c>
      <c r="AF28" s="51">
        <f>VLOOKUP($A28,'ADR Raw Data'!$B$6:$BE$43,'ADR Raw Data'!AP$1,FALSE)</f>
        <v>142.71106085913701</v>
      </c>
      <c r="AG28" s="52">
        <f>VLOOKUP($A28,'ADR Raw Data'!$B$6:$BE$43,'ADR Raw Data'!AR$1,FALSE)</f>
        <v>111.123527342961</v>
      </c>
      <c r="AI28" s="118">
        <f>(VLOOKUP($A28,'ADR Raw Data'!$B$6:$BE$43,'ADR Raw Data'!AT$1,FALSE))/100</f>
        <v>-4.4933723136351494E-2</v>
      </c>
      <c r="AJ28" s="115">
        <f>(VLOOKUP($A28,'ADR Raw Data'!$B$6:$BE$43,'ADR Raw Data'!AU$1,FALSE))/100</f>
        <v>-1.23970391380601E-3</v>
      </c>
      <c r="AK28" s="115">
        <f>(VLOOKUP($A28,'ADR Raw Data'!$B$6:$BE$43,'ADR Raw Data'!AV$1,FALSE))/100</f>
        <v>-3.4572019576962501E-2</v>
      </c>
      <c r="AL28" s="115">
        <f>(VLOOKUP($A28,'ADR Raw Data'!$B$6:$BE$43,'ADR Raw Data'!AW$1,FALSE))/100</f>
        <v>-5.0323047973704306E-3</v>
      </c>
      <c r="AM28" s="115">
        <f>(VLOOKUP($A28,'ADR Raw Data'!$B$6:$BE$43,'ADR Raw Data'!AX$1,FALSE))/100</f>
        <v>-4.1657301110267796E-2</v>
      </c>
      <c r="AN28" s="116">
        <f>(VLOOKUP($A28,'ADR Raw Data'!$B$6:$BE$43,'ADR Raw Data'!AY$1,FALSE))/100</f>
        <v>-2.6635033537497802E-2</v>
      </c>
      <c r="AO28" s="115">
        <f>(VLOOKUP($A28,'ADR Raw Data'!$B$6:$BE$43,'ADR Raw Data'!BA$1,FALSE))/100</f>
        <v>4.3218006115156495E-3</v>
      </c>
      <c r="AP28" s="115">
        <f>(VLOOKUP($A28,'ADR Raw Data'!$B$6:$BE$43,'ADR Raw Data'!BB$1,FALSE))/100</f>
        <v>6.0775467101934495E-2</v>
      </c>
      <c r="AQ28" s="116">
        <f>(VLOOKUP($A28,'ADR Raw Data'!$B$6:$BE$43,'ADR Raw Data'!BC$1,FALSE))/100</f>
        <v>3.4979036466112404E-2</v>
      </c>
      <c r="AR28" s="117">
        <f>(VLOOKUP($A28,'ADR Raw Data'!$B$6:$BE$43,'ADR Raw Data'!BE$1,FALSE))/100</f>
        <v>-5.8220154344159405E-3</v>
      </c>
      <c r="AT28" s="49">
        <f>VLOOKUP($A28,'RevPAR Raw Data'!$B$6:$BE$43,'RevPAR Raw Data'!AG$1,FALSE)</f>
        <v>32.4908635823653</v>
      </c>
      <c r="AU28" s="50">
        <f>VLOOKUP($A28,'RevPAR Raw Data'!$B$6:$BE$43,'RevPAR Raw Data'!AH$1,FALSE)</f>
        <v>27.540806824181601</v>
      </c>
      <c r="AV28" s="50">
        <f>VLOOKUP($A28,'RevPAR Raw Data'!$B$6:$BE$43,'RevPAR Raw Data'!AI$1,FALSE)</f>
        <v>26.818621964097101</v>
      </c>
      <c r="AW28" s="50">
        <f>VLOOKUP($A28,'RevPAR Raw Data'!$B$6:$BE$43,'RevPAR Raw Data'!AJ$1,FALSE)</f>
        <v>26.1864496436114</v>
      </c>
      <c r="AX28" s="50">
        <f>VLOOKUP($A28,'RevPAR Raw Data'!$B$6:$BE$43,'RevPAR Raw Data'!AK$1,FALSE)</f>
        <v>31.411763793558599</v>
      </c>
      <c r="AY28" s="51">
        <f>VLOOKUP($A28,'RevPAR Raw Data'!$B$6:$BE$43,'RevPAR Raw Data'!AL$1,FALSE)</f>
        <v>28.889701161562801</v>
      </c>
      <c r="AZ28" s="50">
        <f>VLOOKUP($A28,'RevPAR Raw Data'!$B$6:$BE$43,'RevPAR Raw Data'!AN$1,FALSE)</f>
        <v>49.181756533790903</v>
      </c>
      <c r="BA28" s="50">
        <f>VLOOKUP($A28,'RevPAR Raw Data'!$B$6:$BE$43,'RevPAR Raw Data'!AO$1,FALSE)</f>
        <v>60.776023297254397</v>
      </c>
      <c r="BB28" s="51">
        <f>VLOOKUP($A28,'RevPAR Raw Data'!$B$6:$BE$43,'RevPAR Raw Data'!AP$1,FALSE)</f>
        <v>54.9788899155227</v>
      </c>
      <c r="BC28" s="52">
        <f>VLOOKUP($A28,'RevPAR Raw Data'!$B$6:$BE$43,'RevPAR Raw Data'!AR$1,FALSE)</f>
        <v>36.343755091265599</v>
      </c>
      <c r="BE28" s="129">
        <f>(VLOOKUP($A28,'RevPAR Raw Data'!$B$6:$BE$43,'RevPAR Raw Data'!AT$1,FALSE))/100</f>
        <v>2.7616322735965301E-2</v>
      </c>
      <c r="BF28" s="119">
        <f>(VLOOKUP($A28,'RevPAR Raw Data'!$B$6:$BE$43,'RevPAR Raw Data'!AU$1,FALSE))/100</f>
        <v>7.6990760869121003E-2</v>
      </c>
      <c r="BG28" s="119">
        <f>(VLOOKUP($A28,'RevPAR Raw Data'!$B$6:$BE$43,'RevPAR Raw Data'!AV$1,FALSE))/100</f>
        <v>4.8499728744003302E-2</v>
      </c>
      <c r="BH28" s="119">
        <f>(VLOOKUP($A28,'RevPAR Raw Data'!$B$6:$BE$43,'RevPAR Raw Data'!AW$1,FALSE))/100</f>
        <v>3.0004027285505098E-2</v>
      </c>
      <c r="BI28" s="119">
        <f>(VLOOKUP($A28,'RevPAR Raw Data'!$B$6:$BE$43,'RevPAR Raw Data'!AX$1,FALSE))/100</f>
        <v>-1.6810267290599101E-2</v>
      </c>
      <c r="BJ28" s="130">
        <f>(VLOOKUP($A28,'RevPAR Raw Data'!$B$6:$BE$43,'RevPAR Raw Data'!AY$1,FALSE))/100</f>
        <v>3.07630689472904E-2</v>
      </c>
      <c r="BK28" s="119">
        <f>(VLOOKUP($A28,'RevPAR Raw Data'!$B$6:$BE$43,'RevPAR Raw Data'!BA$1,FALSE))/100</f>
        <v>-2.9751534670040903E-3</v>
      </c>
      <c r="BL28" s="119">
        <f>(VLOOKUP($A28,'RevPAR Raw Data'!$B$6:$BE$43,'RevPAR Raw Data'!BB$1,FALSE))/100</f>
        <v>6.0517502665215994E-2</v>
      </c>
      <c r="BM28" s="130">
        <f>(VLOOKUP($A28,'RevPAR Raw Data'!$B$6:$BE$43,'RevPAR Raw Data'!BC$1,FALSE))/100</f>
        <v>3.1146684988749701E-2</v>
      </c>
      <c r="BN28" s="131">
        <f>(VLOOKUP($A28,'RevPAR Raw Data'!$B$6:$BE$43,'RevPAR Raw Data'!BE$1,FALSE))/100</f>
        <v>3.1015463864644398E-2</v>
      </c>
    </row>
    <row r="29" spans="1:66" x14ac:dyDescent="0.25">
      <c r="B29" s="134"/>
      <c r="C29" s="138"/>
      <c r="D29" s="138"/>
      <c r="E29" s="138"/>
      <c r="F29" s="138"/>
      <c r="G29" s="139"/>
      <c r="H29" s="138"/>
      <c r="I29" s="138"/>
      <c r="J29" s="139"/>
      <c r="K29" s="135"/>
      <c r="M29" s="143"/>
      <c r="N29" s="145"/>
      <c r="O29" s="145"/>
      <c r="P29" s="145"/>
      <c r="Q29" s="145"/>
      <c r="R29" s="146"/>
      <c r="S29" s="145"/>
      <c r="T29" s="145"/>
      <c r="U29" s="146"/>
      <c r="V29" s="144"/>
      <c r="X29" s="55"/>
      <c r="Y29" s="56"/>
      <c r="Z29" s="56"/>
      <c r="AA29" s="56"/>
      <c r="AB29" s="56"/>
      <c r="AC29" s="57"/>
      <c r="AD29" s="56"/>
      <c r="AE29" s="56"/>
      <c r="AF29" s="57"/>
      <c r="AG29" s="58"/>
      <c r="AI29" s="143"/>
      <c r="AJ29" s="145"/>
      <c r="AK29" s="145"/>
      <c r="AL29" s="145"/>
      <c r="AM29" s="145"/>
      <c r="AN29" s="146"/>
      <c r="AO29" s="145"/>
      <c r="AP29" s="145"/>
      <c r="AQ29" s="146"/>
      <c r="AR29" s="144"/>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25">
      <c r="A30" s="46" t="s">
        <v>46</v>
      </c>
      <c r="B30" s="129">
        <f>(VLOOKUP($A30,'Occupancy Raw Data'!$B$8:$BE$45,'Occupancy Raw Data'!AG$3,FALSE))/100</f>
        <v>0.33689168153256999</v>
      </c>
      <c r="C30" s="119">
        <f>(VLOOKUP($A30,'Occupancy Raw Data'!$B$8:$BE$45,'Occupancy Raw Data'!AH$3,FALSE))/100</f>
        <v>0.43556908952493401</v>
      </c>
      <c r="D30" s="119">
        <f>(VLOOKUP($A30,'Occupancy Raw Data'!$B$8:$BE$45,'Occupancy Raw Data'!AI$3,FALSE))/100</f>
        <v>0.47748525718960499</v>
      </c>
      <c r="E30" s="119">
        <f>(VLOOKUP($A30,'Occupancy Raw Data'!$B$8:$BE$45,'Occupancy Raw Data'!AJ$3,FALSE))/100</f>
        <v>0.48216659659807498</v>
      </c>
      <c r="F30" s="119">
        <f>(VLOOKUP($A30,'Occupancy Raw Data'!$B$8:$BE$45,'Occupancy Raw Data'!AK$3,FALSE))/100</f>
        <v>0.44378983967548696</v>
      </c>
      <c r="G30" s="130">
        <f>(VLOOKUP($A30,'Occupancy Raw Data'!$B$8:$BE$45,'Occupancy Raw Data'!AL$3,FALSE))/100</f>
        <v>0.43518049290413402</v>
      </c>
      <c r="H30" s="119">
        <f>(VLOOKUP($A30,'Occupancy Raw Data'!$B$8:$BE$45,'Occupancy Raw Data'!AN$3,FALSE))/100</f>
        <v>0.47393448397323001</v>
      </c>
      <c r="I30" s="119">
        <f>(VLOOKUP($A30,'Occupancy Raw Data'!$B$8:$BE$45,'Occupancy Raw Data'!AO$3,FALSE))/100</f>
        <v>0.46683320086294899</v>
      </c>
      <c r="J30" s="130">
        <f>(VLOOKUP($A30,'Occupancy Raw Data'!$B$8:$BE$45,'Occupancy Raw Data'!AP$3,FALSE))/100</f>
        <v>0.47038261235013801</v>
      </c>
      <c r="K30" s="131">
        <f>(VLOOKUP($A30,'Occupancy Raw Data'!$B$8:$BE$45,'Occupancy Raw Data'!AR$3,FALSE))/100</f>
        <v>0.445240730761989</v>
      </c>
      <c r="M30" s="118">
        <f>(VLOOKUP($A30,'Occupancy Raw Data'!$B$8:$BE$45,'Occupancy Raw Data'!AT$3,FALSE))/100</f>
        <v>-2.6241063950974999E-2</v>
      </c>
      <c r="N30" s="115">
        <f>(VLOOKUP($A30,'Occupancy Raw Data'!$B$8:$BE$45,'Occupancy Raw Data'!AU$3,FALSE))/100</f>
        <v>-5.2404327486803799E-2</v>
      </c>
      <c r="O30" s="115">
        <f>(VLOOKUP($A30,'Occupancy Raw Data'!$B$8:$BE$45,'Occupancy Raw Data'!AV$3,FALSE))/100</f>
        <v>-1.2662029530447601E-2</v>
      </c>
      <c r="P30" s="115">
        <f>(VLOOKUP($A30,'Occupancy Raw Data'!$B$8:$BE$45,'Occupancy Raw Data'!AW$3,FALSE))/100</f>
        <v>-1.3849878147647501E-2</v>
      </c>
      <c r="Q30" s="115">
        <f>(VLOOKUP($A30,'Occupancy Raw Data'!$B$8:$BE$45,'Occupancy Raw Data'!AX$3,FALSE))/100</f>
        <v>-2.4728376476019803E-2</v>
      </c>
      <c r="R30" s="116">
        <f>(VLOOKUP($A30,'Occupancy Raw Data'!$B$8:$BE$45,'Occupancy Raw Data'!AY$3,FALSE))/100</f>
        <v>-2.5666023228766897E-2</v>
      </c>
      <c r="S30" s="115">
        <f>(VLOOKUP($A30,'Occupancy Raw Data'!$B$8:$BE$45,'Occupancy Raw Data'!BA$3,FALSE))/100</f>
        <v>1.36482175964724E-2</v>
      </c>
      <c r="T30" s="115">
        <f>(VLOOKUP($A30,'Occupancy Raw Data'!$B$8:$BE$45,'Occupancy Raw Data'!BB$3,FALSE))/100</f>
        <v>1.6679744878099999E-2</v>
      </c>
      <c r="U30" s="116">
        <f>(VLOOKUP($A30,'Occupancy Raw Data'!$B$8:$BE$45,'Occupancy Raw Data'!BC$3,FALSE))/100</f>
        <v>1.51476219452413E-2</v>
      </c>
      <c r="V30" s="117">
        <f>(VLOOKUP($A30,'Occupancy Raw Data'!$B$8:$BE$45,'Occupancy Raw Data'!BE$3,FALSE))/100</f>
        <v>-1.3693503844255802E-2</v>
      </c>
      <c r="X30" s="49">
        <f>VLOOKUP($A30,'ADR Raw Data'!$B$6:$BE$43,'ADR Raw Data'!AG$1,FALSE)</f>
        <v>97.738638256968898</v>
      </c>
      <c r="Y30" s="50">
        <f>VLOOKUP($A30,'ADR Raw Data'!$B$6:$BE$43,'ADR Raw Data'!AH$1,FALSE)</f>
        <v>99.242967470130907</v>
      </c>
      <c r="Z30" s="50">
        <f>VLOOKUP($A30,'ADR Raw Data'!$B$6:$BE$43,'ADR Raw Data'!AI$1,FALSE)</f>
        <v>101.373329367251</v>
      </c>
      <c r="AA30" s="50">
        <f>VLOOKUP($A30,'ADR Raw Data'!$B$6:$BE$43,'ADR Raw Data'!AJ$1,FALSE)</f>
        <v>101.030118534228</v>
      </c>
      <c r="AB30" s="50">
        <f>VLOOKUP($A30,'ADR Raw Data'!$B$6:$BE$43,'ADR Raw Data'!AK$1,FALSE)</f>
        <v>99.851298854253301</v>
      </c>
      <c r="AC30" s="51">
        <f>VLOOKUP($A30,'ADR Raw Data'!$B$6:$BE$43,'ADR Raw Data'!AL$1,FALSE)</f>
        <v>99.997641110397396</v>
      </c>
      <c r="AD30" s="50">
        <f>VLOOKUP($A30,'ADR Raw Data'!$B$6:$BE$43,'ADR Raw Data'!AN$1,FALSE)</f>
        <v>112.80941765262899</v>
      </c>
      <c r="AE30" s="50">
        <f>VLOOKUP($A30,'ADR Raw Data'!$B$6:$BE$43,'ADR Raw Data'!AO$1,FALSE)</f>
        <v>117.083463297173</v>
      </c>
      <c r="AF30" s="51">
        <f>VLOOKUP($A30,'ADR Raw Data'!$B$6:$BE$43,'ADR Raw Data'!AP$1,FALSE)</f>
        <v>114.931049689403</v>
      </c>
      <c r="AG30" s="52">
        <f>VLOOKUP($A30,'ADR Raw Data'!$B$6:$BE$43,'ADR Raw Data'!AR$1,FALSE)</f>
        <v>104.50637659551499</v>
      </c>
      <c r="AH30" s="61"/>
      <c r="AI30" s="118">
        <f>(VLOOKUP($A30,'ADR Raw Data'!$B$6:$BE$43,'ADR Raw Data'!AT$1,FALSE))/100</f>
        <v>2.4892062762504202E-2</v>
      </c>
      <c r="AJ30" s="115">
        <f>(VLOOKUP($A30,'ADR Raw Data'!$B$6:$BE$43,'ADR Raw Data'!AU$1,FALSE))/100</f>
        <v>2.3478207890319801E-2</v>
      </c>
      <c r="AK30" s="115">
        <f>(VLOOKUP($A30,'ADR Raw Data'!$B$6:$BE$43,'ADR Raw Data'!AV$1,FALSE))/100</f>
        <v>2.16527114997782E-2</v>
      </c>
      <c r="AL30" s="115">
        <f>(VLOOKUP($A30,'ADR Raw Data'!$B$6:$BE$43,'ADR Raw Data'!AW$1,FALSE))/100</f>
        <v>1.26598493769124E-2</v>
      </c>
      <c r="AM30" s="115">
        <f>(VLOOKUP($A30,'ADR Raw Data'!$B$6:$BE$43,'ADR Raw Data'!AX$1,FALSE))/100</f>
        <v>7.0179438172467499E-3</v>
      </c>
      <c r="AN30" s="116">
        <f>(VLOOKUP($A30,'ADR Raw Data'!$B$6:$BE$43,'ADR Raw Data'!AY$1,FALSE))/100</f>
        <v>1.7615329161713499E-2</v>
      </c>
      <c r="AO30" s="115">
        <f>(VLOOKUP($A30,'ADR Raw Data'!$B$6:$BE$43,'ADR Raw Data'!BA$1,FALSE))/100</f>
        <v>2.7303816663426697E-2</v>
      </c>
      <c r="AP30" s="115">
        <f>(VLOOKUP($A30,'ADR Raw Data'!$B$6:$BE$43,'ADR Raw Data'!BB$1,FALSE))/100</f>
        <v>5.8997192058047696E-2</v>
      </c>
      <c r="AQ30" s="116">
        <f>(VLOOKUP($A30,'ADR Raw Data'!$B$6:$BE$43,'ADR Raw Data'!BC$1,FALSE))/100</f>
        <v>4.3096800079332497E-2</v>
      </c>
      <c r="AR30" s="117">
        <f>(VLOOKUP($A30,'ADR Raw Data'!$B$6:$BE$43,'ADR Raw Data'!BE$1,FALSE))/100</f>
        <v>2.6967646223184399E-2</v>
      </c>
      <c r="AT30" s="49">
        <f>VLOOKUP($A30,'RevPAR Raw Data'!$B$6:$BE$43,'RevPAR Raw Data'!AG$1,FALSE)</f>
        <v>32.927334193093799</v>
      </c>
      <c r="AU30" s="50">
        <f>VLOOKUP($A30,'RevPAR Raw Data'!$B$6:$BE$43,'RevPAR Raw Data'!AH$1,FALSE)</f>
        <v>43.2271689827176</v>
      </c>
      <c r="AV30" s="50">
        <f>VLOOKUP($A30,'RevPAR Raw Data'!$B$6:$BE$43,'RevPAR Raw Data'!AI$1,FALSE)</f>
        <v>48.404270245088497</v>
      </c>
      <c r="AW30" s="50">
        <f>VLOOKUP($A30,'RevPAR Raw Data'!$B$6:$BE$43,'RevPAR Raw Data'!AJ$1,FALSE)</f>
        <v>48.713348407549198</v>
      </c>
      <c r="AX30" s="50">
        <f>VLOOKUP($A30,'RevPAR Raw Data'!$B$6:$BE$43,'RevPAR Raw Data'!AK$1,FALSE)</f>
        <v>44.312991909918303</v>
      </c>
      <c r="AY30" s="51">
        <f>VLOOKUP($A30,'RevPAR Raw Data'!$B$6:$BE$43,'RevPAR Raw Data'!AL$1,FALSE)</f>
        <v>43.517022747673501</v>
      </c>
      <c r="AZ30" s="50">
        <f>VLOOKUP($A30,'RevPAR Raw Data'!$B$6:$BE$43,'RevPAR Raw Data'!AN$1,FALSE)</f>
        <v>53.464273142519502</v>
      </c>
      <c r="BA30" s="50">
        <f>VLOOKUP($A30,'RevPAR Raw Data'!$B$6:$BE$43,'RevPAR Raw Data'!AO$1,FALSE)</f>
        <v>54.6584479391393</v>
      </c>
      <c r="BB30" s="51">
        <f>VLOOKUP($A30,'RevPAR Raw Data'!$B$6:$BE$43,'RevPAR Raw Data'!AP$1,FALSE)</f>
        <v>54.061567393045102</v>
      </c>
      <c r="BC30" s="52">
        <f>VLOOKUP($A30,'RevPAR Raw Data'!$B$6:$BE$43,'RevPAR Raw Data'!AR$1,FALSE)</f>
        <v>46.5304954846751</v>
      </c>
      <c r="BE30" s="129">
        <f>(VLOOKUP($A30,'RevPAR Raw Data'!$B$6:$BE$43,'RevPAR Raw Data'!AT$1,FALSE))/100</f>
        <v>-2.0021953992933801E-3</v>
      </c>
      <c r="BF30" s="119">
        <f>(VLOOKUP($A30,'RevPAR Raw Data'!$B$6:$BE$43,'RevPAR Raw Data'!AU$1,FALSE))/100</f>
        <v>-3.01564792915715E-2</v>
      </c>
      <c r="BG30" s="119">
        <f>(VLOOKUP($A30,'RevPAR Raw Data'!$B$6:$BE$43,'RevPAR Raw Data'!AV$1,FALSE))/100</f>
        <v>8.7165146969060501E-3</v>
      </c>
      <c r="BH30" s="119">
        <f>(VLOOKUP($A30,'RevPAR Raw Data'!$B$6:$BE$43,'RevPAR Raw Data'!AW$1,FALSE))/100</f>
        <v>-1.3653661419728898E-3</v>
      </c>
      <c r="BI30" s="119">
        <f>(VLOOKUP($A30,'RevPAR Raw Data'!$B$6:$BE$43,'RevPAR Raw Data'!AX$1,FALSE))/100</f>
        <v>-1.7883975015573501E-2</v>
      </c>
      <c r="BJ30" s="130">
        <f>(VLOOKUP($A30,'RevPAR Raw Data'!$B$6:$BE$43,'RevPAR Raw Data'!AY$1,FALSE))/100</f>
        <v>-8.5028095145002498E-3</v>
      </c>
      <c r="BK30" s="119">
        <f>(VLOOKUP($A30,'RevPAR Raw Data'!$B$6:$BE$43,'RevPAR Raw Data'!BA$1,FALSE))/100</f>
        <v>4.13246826909359E-2</v>
      </c>
      <c r="BL30" s="119">
        <f>(VLOOKUP($A30,'RevPAR Raw Data'!$B$6:$BE$43,'RevPAR Raw Data'!BB$1,FALSE))/100</f>
        <v>7.666099504820019E-2</v>
      </c>
      <c r="BM30" s="130">
        <f>(VLOOKUP($A30,'RevPAR Raw Data'!$B$6:$BE$43,'RevPAR Raw Data'!BC$1,FALSE))/100</f>
        <v>5.88972360592252E-2</v>
      </c>
      <c r="BN30" s="131">
        <f>(VLOOKUP($A30,'RevPAR Raw Data'!$B$6:$BE$43,'RevPAR Raw Data'!BE$1,FALSE))/100</f>
        <v>1.2904860811700801E-2</v>
      </c>
    </row>
    <row r="31" spans="1:66" x14ac:dyDescent="0.25">
      <c r="A31" s="59" t="s">
        <v>70</v>
      </c>
      <c r="B31" s="129">
        <f>(VLOOKUP($A31,'Occupancy Raw Data'!$B$8:$BE$45,'Occupancy Raw Data'!AG$3,FALSE))/100</f>
        <v>0.32209338602329401</v>
      </c>
      <c r="C31" s="119">
        <f>(VLOOKUP($A31,'Occupancy Raw Data'!$B$8:$BE$45,'Occupancy Raw Data'!AH$3,FALSE))/100</f>
        <v>0.40973377703826896</v>
      </c>
      <c r="D31" s="119">
        <f>(VLOOKUP($A31,'Occupancy Raw Data'!$B$8:$BE$45,'Occupancy Raw Data'!AI$3,FALSE))/100</f>
        <v>0.44113976705490798</v>
      </c>
      <c r="E31" s="119">
        <f>(VLOOKUP($A31,'Occupancy Raw Data'!$B$8:$BE$45,'Occupancy Raw Data'!AJ$3,FALSE))/100</f>
        <v>0.43430220465890101</v>
      </c>
      <c r="F31" s="119">
        <f>(VLOOKUP($A31,'Occupancy Raw Data'!$B$8:$BE$45,'Occupancy Raw Data'!AK$3,FALSE))/100</f>
        <v>0.39897046589018303</v>
      </c>
      <c r="G31" s="130">
        <f>(VLOOKUP($A31,'Occupancy Raw Data'!$B$8:$BE$45,'Occupancy Raw Data'!AL$3,FALSE))/100</f>
        <v>0.401247920133111</v>
      </c>
      <c r="H31" s="119">
        <f>(VLOOKUP($A31,'Occupancy Raw Data'!$B$8:$BE$45,'Occupancy Raw Data'!AN$3,FALSE))/100</f>
        <v>0.40721193843594</v>
      </c>
      <c r="I31" s="119">
        <f>(VLOOKUP($A31,'Occupancy Raw Data'!$B$8:$BE$45,'Occupancy Raw Data'!AO$3,FALSE))/100</f>
        <v>0.40892782861896798</v>
      </c>
      <c r="J31" s="130">
        <f>(VLOOKUP($A31,'Occupancy Raw Data'!$B$8:$BE$45,'Occupancy Raw Data'!AP$3,FALSE))/100</f>
        <v>0.40806988352745399</v>
      </c>
      <c r="K31" s="131">
        <f>(VLOOKUP($A31,'Occupancy Raw Data'!$B$8:$BE$45,'Occupancy Raw Data'!AR$3,FALSE))/100</f>
        <v>0.40319705253149501</v>
      </c>
      <c r="M31" s="118">
        <f>(VLOOKUP($A31,'Occupancy Raw Data'!$B$8:$BE$45,'Occupancy Raw Data'!AT$3,FALSE))/100</f>
        <v>-5.1868757179726194E-2</v>
      </c>
      <c r="N31" s="115">
        <f>(VLOOKUP($A31,'Occupancy Raw Data'!$B$8:$BE$45,'Occupancy Raw Data'!AU$3,FALSE))/100</f>
        <v>-6.93385685427933E-2</v>
      </c>
      <c r="O31" s="115">
        <f>(VLOOKUP($A31,'Occupancy Raw Data'!$B$8:$BE$45,'Occupancy Raw Data'!AV$3,FALSE))/100</f>
        <v>-3.4948080492822504E-2</v>
      </c>
      <c r="P31" s="115">
        <f>(VLOOKUP($A31,'Occupancy Raw Data'!$B$8:$BE$45,'Occupancy Raw Data'!AW$3,FALSE))/100</f>
        <v>-5.6365319493409796E-2</v>
      </c>
      <c r="Q31" s="115">
        <f>(VLOOKUP($A31,'Occupancy Raw Data'!$B$8:$BE$45,'Occupancy Raw Data'!AX$3,FALSE))/100</f>
        <v>-6.3303870992666406E-2</v>
      </c>
      <c r="R31" s="116">
        <f>(VLOOKUP($A31,'Occupancy Raw Data'!$B$8:$BE$45,'Occupancy Raw Data'!AY$3,FALSE))/100</f>
        <v>-5.5116728578512103E-2</v>
      </c>
      <c r="S31" s="115">
        <f>(VLOOKUP($A31,'Occupancy Raw Data'!$B$8:$BE$45,'Occupancy Raw Data'!BA$3,FALSE))/100</f>
        <v>-3.3389654783389899E-2</v>
      </c>
      <c r="T31" s="115">
        <f>(VLOOKUP($A31,'Occupancy Raw Data'!$B$8:$BE$45,'Occupancy Raw Data'!BB$3,FALSE))/100</f>
        <v>-4.5056443455980706E-2</v>
      </c>
      <c r="U31" s="116">
        <f>(VLOOKUP($A31,'Occupancy Raw Data'!$B$8:$BE$45,'Occupancy Raw Data'!BC$3,FALSE))/100</f>
        <v>-3.9270730589274196E-2</v>
      </c>
      <c r="V31" s="117">
        <f>(VLOOKUP($A31,'Occupancy Raw Data'!$B$8:$BE$45,'Occupancy Raw Data'!BE$3,FALSE))/100</f>
        <v>-5.0588553060695901E-2</v>
      </c>
      <c r="X31" s="49">
        <f>VLOOKUP($A31,'ADR Raw Data'!$B$6:$BE$43,'ADR Raw Data'!AG$1,FALSE)</f>
        <v>101.31060053273001</v>
      </c>
      <c r="Y31" s="50">
        <f>VLOOKUP($A31,'ADR Raw Data'!$B$6:$BE$43,'ADR Raw Data'!AH$1,FALSE)</f>
        <v>92.835130076142093</v>
      </c>
      <c r="Z31" s="50">
        <f>VLOOKUP($A31,'ADR Raw Data'!$B$6:$BE$43,'ADR Raw Data'!AI$1,FALSE)</f>
        <v>92.977227722772199</v>
      </c>
      <c r="AA31" s="50">
        <f>VLOOKUP($A31,'ADR Raw Data'!$B$6:$BE$43,'ADR Raw Data'!AJ$1,FALSE)</f>
        <v>92.927035618078406</v>
      </c>
      <c r="AB31" s="50">
        <f>VLOOKUP($A31,'ADR Raw Data'!$B$6:$BE$43,'ADR Raw Data'!AK$1,FALSE)</f>
        <v>95.477723185194805</v>
      </c>
      <c r="AC31" s="51">
        <f>VLOOKUP($A31,'ADR Raw Data'!$B$6:$BE$43,'ADR Raw Data'!AL$1,FALSE)</f>
        <v>94.772490540120202</v>
      </c>
      <c r="AD31" s="50">
        <f>VLOOKUP($A31,'ADR Raw Data'!$B$6:$BE$43,'ADR Raw Data'!AN$1,FALSE)</f>
        <v>115.176144416778</v>
      </c>
      <c r="AE31" s="50">
        <f>VLOOKUP($A31,'ADR Raw Data'!$B$6:$BE$43,'ADR Raw Data'!AO$1,FALSE)</f>
        <v>124.326091932099</v>
      </c>
      <c r="AF31" s="51">
        <f>VLOOKUP($A31,'ADR Raw Data'!$B$6:$BE$43,'ADR Raw Data'!AP$1,FALSE)</f>
        <v>119.76073681192599</v>
      </c>
      <c r="AG31" s="52">
        <f>VLOOKUP($A31,'ADR Raw Data'!$B$6:$BE$43,'ADR Raw Data'!AR$1,FALSE)</f>
        <v>101.99827376565899</v>
      </c>
      <c r="AH31" s="61"/>
      <c r="AI31" s="118">
        <f>(VLOOKUP($A31,'ADR Raw Data'!$B$6:$BE$43,'ADR Raw Data'!AT$1,FALSE))/100</f>
        <v>0.10958020852638301</v>
      </c>
      <c r="AJ31" s="115">
        <f>(VLOOKUP($A31,'ADR Raw Data'!$B$6:$BE$43,'ADR Raw Data'!AU$1,FALSE))/100</f>
        <v>5.3973462357213606E-2</v>
      </c>
      <c r="AK31" s="115">
        <f>(VLOOKUP($A31,'ADR Raw Data'!$B$6:$BE$43,'ADR Raw Data'!AV$1,FALSE))/100</f>
        <v>5.1597976202112698E-2</v>
      </c>
      <c r="AL31" s="115">
        <f>(VLOOKUP($A31,'ADR Raw Data'!$B$6:$BE$43,'ADR Raw Data'!AW$1,FALSE))/100</f>
        <v>4.5561621461320694E-2</v>
      </c>
      <c r="AM31" s="115">
        <f>(VLOOKUP($A31,'ADR Raw Data'!$B$6:$BE$43,'ADR Raw Data'!AX$1,FALSE))/100</f>
        <v>5.3692422581268107E-2</v>
      </c>
      <c r="AN31" s="116">
        <f>(VLOOKUP($A31,'ADR Raw Data'!$B$6:$BE$43,'ADR Raw Data'!AY$1,FALSE))/100</f>
        <v>6.0696818207821801E-2</v>
      </c>
      <c r="AO31" s="115">
        <f>(VLOOKUP($A31,'ADR Raw Data'!$B$6:$BE$43,'ADR Raw Data'!BA$1,FALSE))/100</f>
        <v>0.120403057497955</v>
      </c>
      <c r="AP31" s="115">
        <f>(VLOOKUP($A31,'ADR Raw Data'!$B$6:$BE$43,'ADR Raw Data'!BB$1,FALSE))/100</f>
        <v>0.17176409330294798</v>
      </c>
      <c r="AQ31" s="116">
        <f>(VLOOKUP($A31,'ADR Raw Data'!$B$6:$BE$43,'ADR Raw Data'!BC$1,FALSE))/100</f>
        <v>0.146433525908335</v>
      </c>
      <c r="AR31" s="117">
        <f>(VLOOKUP($A31,'ADR Raw Data'!$B$6:$BE$43,'ADR Raw Data'!BE$1,FALSE))/100</f>
        <v>8.89384920433198E-2</v>
      </c>
      <c r="AT31" s="49">
        <f>VLOOKUP($A31,'RevPAR Raw Data'!$B$6:$BE$43,'RevPAR Raw Data'!AG$1,FALSE)</f>
        <v>32.6314743656405</v>
      </c>
      <c r="AU31" s="50">
        <f>VLOOKUP($A31,'RevPAR Raw Data'!$B$6:$BE$43,'RevPAR Raw Data'!AH$1,FALSE)</f>
        <v>38.037688487936698</v>
      </c>
      <c r="AV31" s="50">
        <f>VLOOKUP($A31,'RevPAR Raw Data'!$B$6:$BE$43,'RevPAR Raw Data'!AI$1,FALSE)</f>
        <v>41.015952579034902</v>
      </c>
      <c r="AW31" s="50">
        <f>VLOOKUP($A31,'RevPAR Raw Data'!$B$6:$BE$43,'RevPAR Raw Data'!AJ$1,FALSE)</f>
        <v>40.3584164413477</v>
      </c>
      <c r="AX31" s="50">
        <f>VLOOKUP($A31,'RevPAR Raw Data'!$B$6:$BE$43,'RevPAR Raw Data'!AK$1,FALSE)</f>
        <v>38.092791701331102</v>
      </c>
      <c r="AY31" s="51">
        <f>VLOOKUP($A31,'RevPAR Raw Data'!$B$6:$BE$43,'RevPAR Raw Data'!AL$1,FALSE)</f>
        <v>38.027264715058202</v>
      </c>
      <c r="AZ31" s="50">
        <f>VLOOKUP($A31,'RevPAR Raw Data'!$B$6:$BE$43,'RevPAR Raw Data'!AN$1,FALSE)</f>
        <v>46.901101029534097</v>
      </c>
      <c r="BA31" s="50">
        <f>VLOOKUP($A31,'RevPAR Raw Data'!$B$6:$BE$43,'RevPAR Raw Data'!AO$1,FALSE)</f>
        <v>50.840398814475797</v>
      </c>
      <c r="BB31" s="51">
        <f>VLOOKUP($A31,'RevPAR Raw Data'!$B$6:$BE$43,'RevPAR Raw Data'!AP$1,FALSE)</f>
        <v>48.870749922004897</v>
      </c>
      <c r="BC31" s="52">
        <f>VLOOKUP($A31,'RevPAR Raw Data'!$B$6:$BE$43,'RevPAR Raw Data'!AR$1,FALSE)</f>
        <v>41.125403345614401</v>
      </c>
      <c r="BE31" s="129">
        <f>(VLOOKUP($A31,'RevPAR Raw Data'!$B$6:$BE$43,'RevPAR Raw Data'!AT$1,FALSE))/100</f>
        <v>5.2027662118898102E-2</v>
      </c>
      <c r="BF31" s="119">
        <f>(VLOOKUP($A31,'RevPAR Raw Data'!$B$6:$BE$43,'RevPAR Raw Data'!AU$1,FALSE))/100</f>
        <v>-1.91075488047272E-2</v>
      </c>
      <c r="BG31" s="119">
        <f>(VLOOKUP($A31,'RevPAR Raw Data'!$B$6:$BE$43,'RevPAR Raw Data'!AV$1,FALSE))/100</f>
        <v>1.4846645483711901E-2</v>
      </c>
      <c r="BH31" s="119">
        <f>(VLOOKUP($A31,'RevPAR Raw Data'!$B$6:$BE$43,'RevPAR Raw Data'!AW$1,FALSE))/100</f>
        <v>-1.33717933823942E-2</v>
      </c>
      <c r="BI31" s="119">
        <f>(VLOOKUP($A31,'RevPAR Raw Data'!$B$6:$BE$43,'RevPAR Raw Data'!AX$1,FALSE))/100</f>
        <v>-1.30103866037666E-2</v>
      </c>
      <c r="BJ31" s="130">
        <f>(VLOOKUP($A31,'RevPAR Raw Data'!$B$6:$BE$43,'RevPAR Raw Data'!AY$1,FALSE))/100</f>
        <v>2.23467957456995E-3</v>
      </c>
      <c r="BK31" s="119">
        <f>(VLOOKUP($A31,'RevPAR Raw Data'!$B$6:$BE$43,'RevPAR Raw Data'!BA$1,FALSE))/100</f>
        <v>8.2993186189843596E-2</v>
      </c>
      <c r="BL31" s="119">
        <f>(VLOOKUP($A31,'RevPAR Raw Data'!$B$6:$BE$43,'RevPAR Raw Data'!BB$1,FALSE))/100</f>
        <v>0.11896857068929499</v>
      </c>
      <c r="BM31" s="130">
        <f>(VLOOKUP($A31,'RevPAR Raw Data'!$B$6:$BE$43,'RevPAR Raw Data'!BC$1,FALSE))/100</f>
        <v>0.101412243773877</v>
      </c>
      <c r="BN31" s="131">
        <f>(VLOOKUP($A31,'RevPAR Raw Data'!$B$6:$BE$43,'RevPAR Raw Data'!BE$1,FALSE))/100</f>
        <v>3.3850669358752097E-2</v>
      </c>
    </row>
    <row r="32" spans="1:66" x14ac:dyDescent="0.25">
      <c r="A32" s="59" t="s">
        <v>52</v>
      </c>
      <c r="B32" s="129">
        <f>(VLOOKUP($A32,'Occupancy Raw Data'!$B$8:$BE$45,'Occupancy Raw Data'!AG$3,FALSE))/100</f>
        <v>0.33561389157432797</v>
      </c>
      <c r="C32" s="119">
        <f>(VLOOKUP($A32,'Occupancy Raw Data'!$B$8:$BE$45,'Occupancy Raw Data'!AH$3,FALSE))/100</f>
        <v>0.480627649289804</v>
      </c>
      <c r="D32" s="119">
        <f>(VLOOKUP($A32,'Occupancy Raw Data'!$B$8:$BE$45,'Occupancy Raw Data'!AI$3,FALSE))/100</f>
        <v>0.53893061649438501</v>
      </c>
      <c r="E32" s="119">
        <f>(VLOOKUP($A32,'Occupancy Raw Data'!$B$8:$BE$45,'Occupancy Raw Data'!AJ$3,FALSE))/100</f>
        <v>0.53922808061277605</v>
      </c>
      <c r="F32" s="119">
        <f>(VLOOKUP($A32,'Occupancy Raw Data'!$B$8:$BE$45,'Occupancy Raw Data'!AK$3,FALSE))/100</f>
        <v>0.47943779281624105</v>
      </c>
      <c r="G32" s="130">
        <f>(VLOOKUP($A32,'Occupancy Raw Data'!$B$8:$BE$45,'Occupancy Raw Data'!AL$3,FALSE))/100</f>
        <v>0.47476760615750702</v>
      </c>
      <c r="H32" s="119">
        <f>(VLOOKUP($A32,'Occupancy Raw Data'!$B$8:$BE$45,'Occupancy Raw Data'!AN$3,FALSE))/100</f>
        <v>0.52085967130214894</v>
      </c>
      <c r="I32" s="119">
        <f>(VLOOKUP($A32,'Occupancy Raw Data'!$B$8:$BE$45,'Occupancy Raw Data'!AO$3,FALSE))/100</f>
        <v>0.43406756957880605</v>
      </c>
      <c r="J32" s="130">
        <f>(VLOOKUP($A32,'Occupancy Raw Data'!$B$8:$BE$45,'Occupancy Raw Data'!AP$3,FALSE))/100</f>
        <v>0.47747814766598401</v>
      </c>
      <c r="K32" s="131">
        <f>(VLOOKUP($A32,'Occupancy Raw Data'!$B$8:$BE$45,'Occupancy Raw Data'!AR$3,FALSE))/100</f>
        <v>0.475541861453463</v>
      </c>
      <c r="M32" s="118">
        <f>(VLOOKUP($A32,'Occupancy Raw Data'!$B$8:$BE$45,'Occupancy Raw Data'!AT$3,FALSE))/100</f>
        <v>-2.1946706122022999E-2</v>
      </c>
      <c r="N32" s="115">
        <f>(VLOOKUP($A32,'Occupancy Raw Data'!$B$8:$BE$45,'Occupancy Raw Data'!AU$3,FALSE))/100</f>
        <v>-4.1102886758826201E-2</v>
      </c>
      <c r="O32" s="115">
        <f>(VLOOKUP($A32,'Occupancy Raw Data'!$B$8:$BE$45,'Occupancy Raw Data'!AV$3,FALSE))/100</f>
        <v>-5.5920048461511095E-3</v>
      </c>
      <c r="P32" s="115">
        <f>(VLOOKUP($A32,'Occupancy Raw Data'!$B$8:$BE$45,'Occupancy Raw Data'!AW$3,FALSE))/100</f>
        <v>7.9637674089128498E-3</v>
      </c>
      <c r="Q32" s="115">
        <f>(VLOOKUP($A32,'Occupancy Raw Data'!$B$8:$BE$45,'Occupancy Raw Data'!AX$3,FALSE))/100</f>
        <v>-3.2799293003885996E-2</v>
      </c>
      <c r="R32" s="116">
        <f>(VLOOKUP($A32,'Occupancy Raw Data'!$B$8:$BE$45,'Occupancy Raw Data'!AY$3,FALSE))/100</f>
        <v>-1.7857537150797399E-2</v>
      </c>
      <c r="S32" s="115">
        <f>(VLOOKUP($A32,'Occupancy Raw Data'!$B$8:$BE$45,'Occupancy Raw Data'!BA$3,FALSE))/100</f>
        <v>-6.6855838774120102E-2</v>
      </c>
      <c r="T32" s="115">
        <f>(VLOOKUP($A32,'Occupancy Raw Data'!$B$8:$BE$45,'Occupancy Raw Data'!BB$3,FALSE))/100</f>
        <v>-4.2210070313815705E-2</v>
      </c>
      <c r="U32" s="116">
        <f>(VLOOKUP($A32,'Occupancy Raw Data'!$B$8:$BE$45,'Occupancy Raw Data'!BC$3,FALSE))/100</f>
        <v>-5.5783334737113402E-2</v>
      </c>
      <c r="V32" s="117">
        <f>(VLOOKUP($A32,'Occupancy Raw Data'!$B$8:$BE$45,'Occupancy Raw Data'!BE$3,FALSE))/100</f>
        <v>-2.9046067952762E-2</v>
      </c>
      <c r="X32" s="49">
        <f>VLOOKUP($A32,'ADR Raw Data'!$B$6:$BE$43,'ADR Raw Data'!AG$1,FALSE)</f>
        <v>90.249654331929904</v>
      </c>
      <c r="Y32" s="50">
        <f>VLOOKUP($A32,'ADR Raw Data'!$B$6:$BE$43,'ADR Raw Data'!AH$1,FALSE)</f>
        <v>99.426091598328895</v>
      </c>
      <c r="Z32" s="50">
        <f>VLOOKUP($A32,'ADR Raw Data'!$B$6:$BE$43,'ADR Raw Data'!AI$1,FALSE)</f>
        <v>104.089312819097</v>
      </c>
      <c r="AA32" s="50">
        <f>VLOOKUP($A32,'ADR Raw Data'!$B$6:$BE$43,'ADR Raw Data'!AJ$1,FALSE)</f>
        <v>103.179671769411</v>
      </c>
      <c r="AB32" s="50">
        <f>VLOOKUP($A32,'ADR Raw Data'!$B$6:$BE$43,'ADR Raw Data'!AK$1,FALSE)</f>
        <v>99.985666201333899</v>
      </c>
      <c r="AC32" s="51">
        <f>VLOOKUP($A32,'ADR Raw Data'!$B$6:$BE$43,'ADR Raw Data'!AL$1,FALSE)</f>
        <v>100.15307039253101</v>
      </c>
      <c r="AD32" s="50">
        <f>VLOOKUP($A32,'ADR Raw Data'!$B$6:$BE$43,'ADR Raw Data'!AN$1,FALSE)</f>
        <v>111.394861507709</v>
      </c>
      <c r="AE32" s="50">
        <f>VLOOKUP($A32,'ADR Raw Data'!$B$6:$BE$43,'ADR Raw Data'!AO$1,FALSE)</f>
        <v>107.35155666038</v>
      </c>
      <c r="AF32" s="51">
        <f>VLOOKUP($A32,'ADR Raw Data'!$B$6:$BE$43,'ADR Raw Data'!AP$1,FALSE)</f>
        <v>109.557625613461</v>
      </c>
      <c r="AG32" s="52">
        <f>VLOOKUP($A32,'ADR Raw Data'!$B$6:$BE$43,'ADR Raw Data'!AR$1,FALSE)</f>
        <v>102.850382054604</v>
      </c>
      <c r="AH32" s="61"/>
      <c r="AI32" s="118">
        <f>(VLOOKUP($A32,'ADR Raw Data'!$B$6:$BE$43,'ADR Raw Data'!AT$1,FALSE))/100</f>
        <v>-4.9931628949851703E-2</v>
      </c>
      <c r="AJ32" s="115">
        <f>(VLOOKUP($A32,'ADR Raw Data'!$B$6:$BE$43,'ADR Raw Data'!AU$1,FALSE))/100</f>
        <v>-7.5361557383921097E-3</v>
      </c>
      <c r="AK32" s="115">
        <f>(VLOOKUP($A32,'ADR Raw Data'!$B$6:$BE$43,'ADR Raw Data'!AV$1,FALSE))/100</f>
        <v>-6.4474797033692299E-3</v>
      </c>
      <c r="AL32" s="115">
        <f>(VLOOKUP($A32,'ADR Raw Data'!$B$6:$BE$43,'ADR Raw Data'!AW$1,FALSE))/100</f>
        <v>-2.6963042564588903E-2</v>
      </c>
      <c r="AM32" s="115">
        <f>(VLOOKUP($A32,'ADR Raw Data'!$B$6:$BE$43,'ADR Raw Data'!AX$1,FALSE))/100</f>
        <v>-5.4675239525979899E-2</v>
      </c>
      <c r="AN32" s="116">
        <f>(VLOOKUP($A32,'ADR Raw Data'!$B$6:$BE$43,'ADR Raw Data'!AY$1,FALSE))/100</f>
        <v>-2.6834526102950101E-2</v>
      </c>
      <c r="AO32" s="115">
        <f>(VLOOKUP($A32,'ADR Raw Data'!$B$6:$BE$43,'ADR Raw Data'!BA$1,FALSE))/100</f>
        <v>-6.5207609300120609E-2</v>
      </c>
      <c r="AP32" s="115">
        <f>(VLOOKUP($A32,'ADR Raw Data'!$B$6:$BE$43,'ADR Raw Data'!BB$1,FALSE))/100</f>
        <v>-4.5477949278486196E-2</v>
      </c>
      <c r="AQ32" s="116">
        <f>(VLOOKUP($A32,'ADR Raw Data'!$B$6:$BE$43,'ADR Raw Data'!BC$1,FALSE))/100</f>
        <v>-5.6867039875166503E-2</v>
      </c>
      <c r="AR32" s="117">
        <f>(VLOOKUP($A32,'ADR Raw Data'!$B$6:$BE$43,'ADR Raw Data'!BE$1,FALSE))/100</f>
        <v>-3.7190033004288199E-2</v>
      </c>
      <c r="AT32" s="49">
        <f>VLOOKUP($A32,'RevPAR Raw Data'!$B$6:$BE$43,'RevPAR Raw Data'!AG$1,FALSE)</f>
        <v>30.289037703577002</v>
      </c>
      <c r="AU32" s="50">
        <f>VLOOKUP($A32,'RevPAR Raw Data'!$B$6:$BE$43,'RevPAR Raw Data'!AH$1,FALSE)</f>
        <v>47.786928682977603</v>
      </c>
      <c r="AV32" s="50">
        <f>VLOOKUP($A32,'RevPAR Raw Data'!$B$6:$BE$43,'RevPAR Raw Data'!AI$1,FALSE)</f>
        <v>56.096917528073099</v>
      </c>
      <c r="AW32" s="50">
        <f>VLOOKUP($A32,'RevPAR Raw Data'!$B$6:$BE$43,'RevPAR Raw Data'!AJ$1,FALSE)</f>
        <v>55.637376366475699</v>
      </c>
      <c r="AX32" s="50">
        <f>VLOOKUP($A32,'RevPAR Raw Data'!$B$6:$BE$43,'RevPAR Raw Data'!AK$1,FALSE)</f>
        <v>47.936907116828998</v>
      </c>
      <c r="AY32" s="51">
        <f>VLOOKUP($A32,'RevPAR Raw Data'!$B$6:$BE$43,'RevPAR Raw Data'!AL$1,FALSE)</f>
        <v>47.549433479586497</v>
      </c>
      <c r="AZ32" s="50">
        <f>VLOOKUP($A32,'RevPAR Raw Data'!$B$6:$BE$43,'RevPAR Raw Data'!AN$1,FALSE)</f>
        <v>58.021090949654102</v>
      </c>
      <c r="BA32" s="50">
        <f>VLOOKUP($A32,'RevPAR Raw Data'!$B$6:$BE$43,'RevPAR Raw Data'!AO$1,FALSE)</f>
        <v>46.597829290072902</v>
      </c>
      <c r="BB32" s="51">
        <f>VLOOKUP($A32,'RevPAR Raw Data'!$B$6:$BE$43,'RevPAR Raw Data'!AP$1,FALSE)</f>
        <v>52.311372140598799</v>
      </c>
      <c r="BC32" s="52">
        <f>VLOOKUP($A32,'RevPAR Raw Data'!$B$6:$BE$43,'RevPAR Raw Data'!AR$1,FALSE)</f>
        <v>48.909662133446602</v>
      </c>
      <c r="BE32" s="129">
        <f>(VLOOKUP($A32,'RevPAR Raw Data'!$B$6:$BE$43,'RevPAR Raw Data'!AT$1,FALSE))/100</f>
        <v>-7.078250028511851E-2</v>
      </c>
      <c r="BF32" s="119">
        <f>(VLOOKUP($A32,'RevPAR Raw Data'!$B$6:$BE$43,'RevPAR Raw Data'!AU$1,FALSE))/100</f>
        <v>-4.8329284741306294E-2</v>
      </c>
      <c r="BG32" s="119">
        <f>(VLOOKUP($A32,'RevPAR Raw Data'!$B$6:$BE$43,'RevPAR Raw Data'!AV$1,FALSE))/100</f>
        <v>-1.2003430211773601E-2</v>
      </c>
      <c r="BH32" s="119">
        <f>(VLOOKUP($A32,'RevPAR Raw Data'!$B$6:$BE$43,'RevPAR Raw Data'!AW$1,FALSE))/100</f>
        <v>-1.9214002555297E-2</v>
      </c>
      <c r="BI32" s="119">
        <f>(VLOOKUP($A32,'RevPAR Raw Data'!$B$6:$BE$43,'RevPAR Raw Data'!AX$1,FALSE))/100</f>
        <v>-8.5681223328595693E-2</v>
      </c>
      <c r="BJ32" s="130">
        <f>(VLOOKUP($A32,'RevPAR Raw Data'!$B$6:$BE$43,'RevPAR Raw Data'!AY$1,FALSE))/100</f>
        <v>-4.4212864706939997E-2</v>
      </c>
      <c r="BK32" s="119">
        <f>(VLOOKUP($A32,'RevPAR Raw Data'!$B$6:$BE$43,'RevPAR Raw Data'!BA$1,FALSE))/100</f>
        <v>-0.127703938660026</v>
      </c>
      <c r="BL32" s="119">
        <f>(VLOOKUP($A32,'RevPAR Raw Data'!$B$6:$BE$43,'RevPAR Raw Data'!BB$1,FALSE))/100</f>
        <v>-8.5768392155528908E-2</v>
      </c>
      <c r="BM32" s="130">
        <f>(VLOOKUP($A32,'RevPAR Raw Data'!$B$6:$BE$43,'RevPAR Raw Data'!BC$1,FALSE))/100</f>
        <v>-0.10947814149141401</v>
      </c>
      <c r="BN32" s="131">
        <f>(VLOOKUP($A32,'RevPAR Raw Data'!$B$6:$BE$43,'RevPAR Raw Data'!BE$1,FALSE))/100</f>
        <v>-6.5155876731242304E-2</v>
      </c>
    </row>
    <row r="33" spans="1:66" x14ac:dyDescent="0.25">
      <c r="A33" s="59" t="s">
        <v>51</v>
      </c>
      <c r="B33" s="129">
        <f>(VLOOKUP($A33,'Occupancy Raw Data'!$B$8:$BE$45,'Occupancy Raw Data'!AG$3,FALSE))/100</f>
        <v>0.30742710795902201</v>
      </c>
      <c r="C33" s="119">
        <f>(VLOOKUP($A33,'Occupancy Raw Data'!$B$8:$BE$45,'Occupancy Raw Data'!AH$3,FALSE))/100</f>
        <v>0.372783687943262</v>
      </c>
      <c r="D33" s="119">
        <f>(VLOOKUP($A33,'Occupancy Raw Data'!$B$8:$BE$45,'Occupancy Raw Data'!AI$3,FALSE))/100</f>
        <v>0.42090228526398699</v>
      </c>
      <c r="E33" s="119">
        <f>(VLOOKUP($A33,'Occupancy Raw Data'!$B$8:$BE$45,'Occupancy Raw Data'!AJ$3,FALSE))/100</f>
        <v>0.44469070133963695</v>
      </c>
      <c r="F33" s="119">
        <f>(VLOOKUP($A33,'Occupancy Raw Data'!$B$8:$BE$45,'Occupancy Raw Data'!AK$3,FALSE))/100</f>
        <v>0.41454885736800601</v>
      </c>
      <c r="G33" s="130">
        <f>(VLOOKUP($A33,'Occupancy Raw Data'!$B$8:$BE$45,'Occupancy Raw Data'!AL$3,FALSE))/100</f>
        <v>0.39207052797478298</v>
      </c>
      <c r="H33" s="119">
        <f>(VLOOKUP($A33,'Occupancy Raw Data'!$B$8:$BE$45,'Occupancy Raw Data'!AN$3,FALSE))/100</f>
        <v>0.48965721040189103</v>
      </c>
      <c r="I33" s="119">
        <f>(VLOOKUP($A33,'Occupancy Raw Data'!$B$8:$BE$45,'Occupancy Raw Data'!AO$3,FALSE))/100</f>
        <v>0.43296887312844701</v>
      </c>
      <c r="J33" s="130">
        <f>(VLOOKUP($A33,'Occupancy Raw Data'!$B$8:$BE$45,'Occupancy Raw Data'!AP$3,FALSE))/100</f>
        <v>0.46131304176516896</v>
      </c>
      <c r="K33" s="131">
        <f>(VLOOKUP($A33,'Occupancy Raw Data'!$B$8:$BE$45,'Occupancy Raw Data'!AR$3,FALSE))/100</f>
        <v>0.41185410334346501</v>
      </c>
      <c r="M33" s="118">
        <f>(VLOOKUP($A33,'Occupancy Raw Data'!$B$8:$BE$45,'Occupancy Raw Data'!AT$3,FALSE))/100</f>
        <v>-6.0761422097183597E-2</v>
      </c>
      <c r="N33" s="115">
        <f>(VLOOKUP($A33,'Occupancy Raw Data'!$B$8:$BE$45,'Occupancy Raw Data'!AU$3,FALSE))/100</f>
        <v>-0.10195884527020199</v>
      </c>
      <c r="O33" s="115">
        <f>(VLOOKUP($A33,'Occupancy Raw Data'!$B$8:$BE$45,'Occupancy Raw Data'!AV$3,FALSE))/100</f>
        <v>-8.7143799356630899E-3</v>
      </c>
      <c r="P33" s="115">
        <f>(VLOOKUP($A33,'Occupancy Raw Data'!$B$8:$BE$45,'Occupancy Raw Data'!AW$3,FALSE))/100</f>
        <v>-7.6727695813119702E-3</v>
      </c>
      <c r="Q33" s="115">
        <f>(VLOOKUP($A33,'Occupancy Raw Data'!$B$8:$BE$45,'Occupancy Raw Data'!AX$3,FALSE))/100</f>
        <v>-3.03003752157576E-2</v>
      </c>
      <c r="R33" s="116">
        <f>(VLOOKUP($A33,'Occupancy Raw Data'!$B$8:$BE$45,'Occupancy Raw Data'!AY$3,FALSE))/100</f>
        <v>-4.0292648825234999E-2</v>
      </c>
      <c r="S33" s="115">
        <f>(VLOOKUP($A33,'Occupancy Raw Data'!$B$8:$BE$45,'Occupancy Raw Data'!BA$3,FALSE))/100</f>
        <v>0.10676299380404201</v>
      </c>
      <c r="T33" s="115">
        <f>(VLOOKUP($A33,'Occupancy Raw Data'!$B$8:$BE$45,'Occupancy Raw Data'!BB$3,FALSE))/100</f>
        <v>1.6457066815220099E-2</v>
      </c>
      <c r="U33" s="116">
        <f>(VLOOKUP($A33,'Occupancy Raw Data'!$B$8:$BE$45,'Occupancy Raw Data'!BC$3,FALSE))/100</f>
        <v>6.24661028696889E-2</v>
      </c>
      <c r="V33" s="117">
        <f>(VLOOKUP($A33,'Occupancy Raw Data'!$B$8:$BE$45,'Occupancy Raw Data'!BE$3,FALSE))/100</f>
        <v>-9.6390451752469703E-3</v>
      </c>
      <c r="X33" s="49">
        <f>VLOOKUP($A33,'ADR Raw Data'!$B$6:$BE$43,'ADR Raw Data'!AG$1,FALSE)</f>
        <v>87.269931111823098</v>
      </c>
      <c r="Y33" s="50">
        <f>VLOOKUP($A33,'ADR Raw Data'!$B$6:$BE$43,'ADR Raw Data'!AH$1,FALSE)</f>
        <v>89.9066600607742</v>
      </c>
      <c r="Z33" s="50">
        <f>VLOOKUP($A33,'ADR Raw Data'!$B$6:$BE$43,'ADR Raw Data'!AI$1,FALSE)</f>
        <v>92.683793587643294</v>
      </c>
      <c r="AA33" s="50">
        <f>VLOOKUP($A33,'ADR Raw Data'!$B$6:$BE$43,'ADR Raw Data'!AJ$1,FALSE)</f>
        <v>93.629559198139304</v>
      </c>
      <c r="AB33" s="50">
        <f>VLOOKUP($A33,'ADR Raw Data'!$B$6:$BE$43,'ADR Raw Data'!AK$1,FALSE)</f>
        <v>93.103279078056303</v>
      </c>
      <c r="AC33" s="51">
        <f>VLOOKUP($A33,'ADR Raw Data'!$B$6:$BE$43,'ADR Raw Data'!AL$1,FALSE)</f>
        <v>91.6099216139486</v>
      </c>
      <c r="AD33" s="50">
        <f>VLOOKUP($A33,'ADR Raw Data'!$B$6:$BE$43,'ADR Raw Data'!AN$1,FALSE)</f>
        <v>106.89424964795801</v>
      </c>
      <c r="AE33" s="50">
        <f>VLOOKUP($A33,'ADR Raw Data'!$B$6:$BE$43,'ADR Raw Data'!AO$1,FALSE)</f>
        <v>104.134117847798</v>
      </c>
      <c r="AF33" s="51">
        <f>VLOOKUP($A33,'ADR Raw Data'!$B$6:$BE$43,'ADR Raw Data'!AP$1,FALSE)</f>
        <v>105.598978273634</v>
      </c>
      <c r="AG33" s="52">
        <f>VLOOKUP($A33,'ADR Raw Data'!$B$6:$BE$43,'ADR Raw Data'!AR$1,FALSE)</f>
        <v>96.086773438567704</v>
      </c>
      <c r="AI33" s="118">
        <f>(VLOOKUP($A33,'ADR Raw Data'!$B$6:$BE$43,'ADR Raw Data'!AT$1,FALSE))/100</f>
        <v>-3.2353369418719304E-3</v>
      </c>
      <c r="AJ33" s="115">
        <f>(VLOOKUP($A33,'ADR Raw Data'!$B$6:$BE$43,'ADR Raw Data'!AU$1,FALSE))/100</f>
        <v>1.0934403244403501E-2</v>
      </c>
      <c r="AK33" s="115">
        <f>(VLOOKUP($A33,'ADR Raw Data'!$B$6:$BE$43,'ADR Raw Data'!AV$1,FALSE))/100</f>
        <v>3.5522208435177303E-2</v>
      </c>
      <c r="AL33" s="115">
        <f>(VLOOKUP($A33,'ADR Raw Data'!$B$6:$BE$43,'ADR Raw Data'!AW$1,FALSE))/100</f>
        <v>3.0203424382350498E-2</v>
      </c>
      <c r="AM33" s="115">
        <f>(VLOOKUP($A33,'ADR Raw Data'!$B$6:$BE$43,'ADR Raw Data'!AX$1,FALSE))/100</f>
        <v>3.2047450663163003E-3</v>
      </c>
      <c r="AN33" s="116">
        <f>(VLOOKUP($A33,'ADR Raw Data'!$B$6:$BE$43,'ADR Raw Data'!AY$1,FALSE))/100</f>
        <v>1.71014339237732E-2</v>
      </c>
      <c r="AO33" s="115">
        <f>(VLOOKUP($A33,'ADR Raw Data'!$B$6:$BE$43,'ADR Raw Data'!BA$1,FALSE))/100</f>
        <v>2.0883171905070799E-2</v>
      </c>
      <c r="AP33" s="115">
        <f>(VLOOKUP($A33,'ADR Raw Data'!$B$6:$BE$43,'ADR Raw Data'!BB$1,FALSE))/100</f>
        <v>2.5567584167026598E-2</v>
      </c>
      <c r="AQ33" s="116">
        <f>(VLOOKUP($A33,'ADR Raw Data'!$B$6:$BE$43,'ADR Raw Data'!BC$1,FALSE))/100</f>
        <v>2.3713372706389898E-2</v>
      </c>
      <c r="AR33" s="117">
        <f>(VLOOKUP($A33,'ADR Raw Data'!$B$6:$BE$43,'ADR Raw Data'!BE$1,FALSE))/100</f>
        <v>2.2499638578429501E-2</v>
      </c>
      <c r="AT33" s="49">
        <f>VLOOKUP($A33,'RevPAR Raw Data'!$B$6:$BE$43,'RevPAR Raw Data'!AG$1,FALSE)</f>
        <v>26.829142533490899</v>
      </c>
      <c r="AU33" s="50">
        <f>VLOOKUP($A33,'RevPAR Raw Data'!$B$6:$BE$43,'RevPAR Raw Data'!AH$1,FALSE)</f>
        <v>33.515736308116601</v>
      </c>
      <c r="AV33" s="50">
        <f>VLOOKUP($A33,'RevPAR Raw Data'!$B$6:$BE$43,'RevPAR Raw Data'!AI$1,FALSE)</f>
        <v>39.010820527974701</v>
      </c>
      <c r="AW33" s="50">
        <f>VLOOKUP($A33,'RevPAR Raw Data'!$B$6:$BE$43,'RevPAR Raw Data'!AJ$1,FALSE)</f>
        <v>41.636194345941597</v>
      </c>
      <c r="AX33" s="50">
        <f>VLOOKUP($A33,'RevPAR Raw Data'!$B$6:$BE$43,'RevPAR Raw Data'!AK$1,FALSE)</f>
        <v>38.595857959022801</v>
      </c>
      <c r="AY33" s="51">
        <f>VLOOKUP($A33,'RevPAR Raw Data'!$B$6:$BE$43,'RevPAR Raw Data'!AL$1,FALSE)</f>
        <v>35.917550334909301</v>
      </c>
      <c r="AZ33" s="50">
        <f>VLOOKUP($A33,'RevPAR Raw Data'!$B$6:$BE$43,'RevPAR Raw Data'!AN$1,FALSE)</f>
        <v>52.341540090622502</v>
      </c>
      <c r="BA33" s="50">
        <f>VLOOKUP($A33,'RevPAR Raw Data'!$B$6:$BE$43,'RevPAR Raw Data'!AO$1,FALSE)</f>
        <v>45.086831658786402</v>
      </c>
      <c r="BB33" s="51">
        <f>VLOOKUP($A33,'RevPAR Raw Data'!$B$6:$BE$43,'RevPAR Raw Data'!AP$1,FALSE)</f>
        <v>48.714185874704398</v>
      </c>
      <c r="BC33" s="52">
        <f>VLOOKUP($A33,'RevPAR Raw Data'!$B$6:$BE$43,'RevPAR Raw Data'!AR$1,FALSE)</f>
        <v>39.573731917707903</v>
      </c>
      <c r="BE33" s="129">
        <f>(VLOOKUP($A33,'RevPAR Raw Data'!$B$6:$BE$43,'RevPAR Raw Data'!AT$1,FALSE))/100</f>
        <v>-6.3800175365503906E-2</v>
      </c>
      <c r="BF33" s="119">
        <f>(VLOOKUP($A33,'RevPAR Raw Data'!$B$6:$BE$43,'RevPAR Raw Data'!AU$1,FALSE))/100</f>
        <v>-9.2139301154317288E-2</v>
      </c>
      <c r="BG33" s="119">
        <f>(VLOOKUP($A33,'RevPAR Raw Data'!$B$6:$BE$43,'RevPAR Raw Data'!AV$1,FALSE))/100</f>
        <v>2.64982744790563E-2</v>
      </c>
      <c r="BH33" s="119">
        <f>(VLOOKUP($A33,'RevPAR Raw Data'!$B$6:$BE$43,'RevPAR Raw Data'!AW$1,FALSE))/100</f>
        <v>2.2298910885186197E-2</v>
      </c>
      <c r="BI33" s="119">
        <f>(VLOOKUP($A33,'RevPAR Raw Data'!$B$6:$BE$43,'RevPAR Raw Data'!AX$1,FALSE))/100</f>
        <v>-2.71927351274216E-2</v>
      </c>
      <c r="BJ33" s="130">
        <f>(VLOOKUP($A33,'RevPAR Raw Data'!$B$6:$BE$43,'RevPAR Raw Data'!AY$1,FALSE))/100</f>
        <v>-2.3880276972960298E-2</v>
      </c>
      <c r="BK33" s="119">
        <f>(VLOOKUP($A33,'RevPAR Raw Data'!$B$6:$BE$43,'RevPAR Raw Data'!BA$1,FALSE))/100</f>
        <v>0.12987571566182202</v>
      </c>
      <c r="BL33" s="119">
        <f>(VLOOKUP($A33,'RevPAR Raw Data'!$B$6:$BE$43,'RevPAR Raw Data'!BB$1,FALSE))/100</f>
        <v>4.2445418423187192E-2</v>
      </c>
      <c r="BM33" s="130">
        <f>(VLOOKUP($A33,'RevPAR Raw Data'!$B$6:$BE$43,'RevPAR Raw Data'!BC$1,FALSE))/100</f>
        <v>8.76607575549435E-2</v>
      </c>
      <c r="BN33" s="131">
        <f>(VLOOKUP($A33,'RevPAR Raw Data'!$B$6:$BE$43,'RevPAR Raw Data'!BE$1,FALSE))/100</f>
        <v>1.26437183704983E-2</v>
      </c>
    </row>
    <row r="34" spans="1:66" x14ac:dyDescent="0.25">
      <c r="A34" s="59" t="s">
        <v>50</v>
      </c>
      <c r="B34" s="129">
        <f>(VLOOKUP($A34,'Occupancy Raw Data'!$B$8:$BE$45,'Occupancy Raw Data'!AG$3,FALSE))/100</f>
        <v>0.364039806347498</v>
      </c>
      <c r="C34" s="119">
        <f>(VLOOKUP($A34,'Occupancy Raw Data'!$B$8:$BE$45,'Occupancy Raw Data'!AH$3,FALSE))/100</f>
        <v>0.417249417249417</v>
      </c>
      <c r="D34" s="119">
        <f>(VLOOKUP($A34,'Occupancy Raw Data'!$B$8:$BE$45,'Occupancy Raw Data'!AI$3,FALSE))/100</f>
        <v>0.43540433925049299</v>
      </c>
      <c r="E34" s="119">
        <f>(VLOOKUP($A34,'Occupancy Raw Data'!$B$8:$BE$45,'Occupancy Raw Data'!AJ$3,FALSE))/100</f>
        <v>0.435269858346781</v>
      </c>
      <c r="F34" s="119">
        <f>(VLOOKUP($A34,'Occupancy Raw Data'!$B$8:$BE$45,'Occupancy Raw Data'!AK$3,FALSE))/100</f>
        <v>0.42540792540792505</v>
      </c>
      <c r="G34" s="130">
        <f>(VLOOKUP($A34,'Occupancy Raw Data'!$B$8:$BE$45,'Occupancy Raw Data'!AL$3,FALSE))/100</f>
        <v>0.41547426932042297</v>
      </c>
      <c r="H34" s="119">
        <f>(VLOOKUP($A34,'Occupancy Raw Data'!$B$8:$BE$45,'Occupancy Raw Data'!AN$3,FALSE))/100</f>
        <v>0.49843105612336303</v>
      </c>
      <c r="I34" s="119">
        <f>(VLOOKUP($A34,'Occupancy Raw Data'!$B$8:$BE$45,'Occupancy Raw Data'!AO$3,FALSE))/100</f>
        <v>0.53245472476241706</v>
      </c>
      <c r="J34" s="130">
        <f>(VLOOKUP($A34,'Occupancy Raw Data'!$B$8:$BE$45,'Occupancy Raw Data'!AP$3,FALSE))/100</f>
        <v>0.51544289044289004</v>
      </c>
      <c r="K34" s="131">
        <f>(VLOOKUP($A34,'Occupancy Raw Data'!$B$8:$BE$45,'Occupancy Raw Data'!AR$3,FALSE))/100</f>
        <v>0.44403673249827003</v>
      </c>
      <c r="M34" s="118">
        <f>(VLOOKUP($A34,'Occupancy Raw Data'!$B$8:$BE$45,'Occupancy Raw Data'!AT$3,FALSE))/100</f>
        <v>0.16455138165962102</v>
      </c>
      <c r="N34" s="115">
        <f>(VLOOKUP($A34,'Occupancy Raw Data'!$B$8:$BE$45,'Occupancy Raw Data'!AU$3,FALSE))/100</f>
        <v>0.109944173286652</v>
      </c>
      <c r="O34" s="115">
        <f>(VLOOKUP($A34,'Occupancy Raw Data'!$B$8:$BE$45,'Occupancy Raw Data'!AV$3,FALSE))/100</f>
        <v>9.7244520882133104E-2</v>
      </c>
      <c r="P34" s="115">
        <f>(VLOOKUP($A34,'Occupancy Raw Data'!$B$8:$BE$45,'Occupancy Raw Data'!AW$3,FALSE))/100</f>
        <v>9.9888707210563796E-2</v>
      </c>
      <c r="Q34" s="115">
        <f>(VLOOKUP($A34,'Occupancy Raw Data'!$B$8:$BE$45,'Occupancy Raw Data'!AX$3,FALSE))/100</f>
        <v>0.10424825242657799</v>
      </c>
      <c r="R34" s="116">
        <f>(VLOOKUP($A34,'Occupancy Raw Data'!$B$8:$BE$45,'Occupancy Raw Data'!AY$3,FALSE))/100</f>
        <v>0.11308251109414399</v>
      </c>
      <c r="S34" s="115">
        <f>(VLOOKUP($A34,'Occupancy Raw Data'!$B$8:$BE$45,'Occupancy Raw Data'!BA$3,FALSE))/100</f>
        <v>9.70205834535149E-2</v>
      </c>
      <c r="T34" s="115">
        <f>(VLOOKUP($A34,'Occupancy Raw Data'!$B$8:$BE$45,'Occupancy Raw Data'!BB$3,FALSE))/100</f>
        <v>7.9136632027801496E-2</v>
      </c>
      <c r="U34" s="116">
        <f>(VLOOKUP($A34,'Occupancy Raw Data'!$B$8:$BE$45,'Occupancy Raw Data'!BC$3,FALSE))/100</f>
        <v>8.7710097646222493E-2</v>
      </c>
      <c r="V34" s="117">
        <f>(VLOOKUP($A34,'Occupancy Raw Data'!$B$8:$BE$45,'Occupancy Raw Data'!BE$3,FALSE))/100</f>
        <v>0.104537303486313</v>
      </c>
      <c r="X34" s="49">
        <f>VLOOKUP($A34,'ADR Raw Data'!$B$6:$BE$43,'ADR Raw Data'!AG$1,FALSE)</f>
        <v>93.4869277182612</v>
      </c>
      <c r="Y34" s="50">
        <f>VLOOKUP($A34,'ADR Raw Data'!$B$6:$BE$43,'ADR Raw Data'!AH$1,FALSE)</f>
        <v>89.310294370433994</v>
      </c>
      <c r="Z34" s="50">
        <f>VLOOKUP($A34,'ADR Raw Data'!$B$6:$BE$43,'ADR Raw Data'!AI$1,FALSE)</f>
        <v>88.411412539894897</v>
      </c>
      <c r="AA34" s="50">
        <f>VLOOKUP($A34,'ADR Raw Data'!$B$6:$BE$43,'ADR Raw Data'!AJ$1,FALSE)</f>
        <v>88.4260319258496</v>
      </c>
      <c r="AB34" s="50">
        <f>VLOOKUP($A34,'ADR Raw Data'!$B$6:$BE$43,'ADR Raw Data'!AK$1,FALSE)</f>
        <v>88.908268703898798</v>
      </c>
      <c r="AC34" s="51">
        <f>VLOOKUP($A34,'ADR Raw Data'!$B$6:$BE$43,'ADR Raw Data'!AL$1,FALSE)</f>
        <v>89.586203659747</v>
      </c>
      <c r="AD34" s="50">
        <f>VLOOKUP($A34,'ADR Raw Data'!$B$6:$BE$43,'ADR Raw Data'!AN$1,FALSE)</f>
        <v>103.16533950894799</v>
      </c>
      <c r="AE34" s="50">
        <f>VLOOKUP($A34,'ADR Raw Data'!$B$6:$BE$43,'ADR Raw Data'!AO$1,FALSE)</f>
        <v>108.11873463546</v>
      </c>
      <c r="AF34" s="51">
        <f>VLOOKUP($A34,'ADR Raw Data'!$B$6:$BE$43,'ADR Raw Data'!AP$1,FALSE)</f>
        <v>105.72377875375</v>
      </c>
      <c r="AG34" s="52">
        <f>VLOOKUP($A34,'ADR Raw Data'!$B$6:$BE$43,'ADR Raw Data'!AR$1,FALSE)</f>
        <v>94.938398159765697</v>
      </c>
      <c r="AI34" s="118">
        <f>(VLOOKUP($A34,'ADR Raw Data'!$B$6:$BE$43,'ADR Raw Data'!AT$1,FALSE))/100</f>
        <v>-1.56101585409462E-4</v>
      </c>
      <c r="AJ34" s="115">
        <f>(VLOOKUP($A34,'ADR Raw Data'!$B$6:$BE$43,'ADR Raw Data'!AU$1,FALSE))/100</f>
        <v>1.1193451430329101E-2</v>
      </c>
      <c r="AK34" s="115">
        <f>(VLOOKUP($A34,'ADR Raw Data'!$B$6:$BE$43,'ADR Raw Data'!AV$1,FALSE))/100</f>
        <v>-1.9755971396025401E-2</v>
      </c>
      <c r="AL34" s="115">
        <f>(VLOOKUP($A34,'ADR Raw Data'!$B$6:$BE$43,'ADR Raw Data'!AW$1,FALSE))/100</f>
        <v>-1.90128467730965E-2</v>
      </c>
      <c r="AM34" s="115">
        <f>(VLOOKUP($A34,'ADR Raw Data'!$B$6:$BE$43,'ADR Raw Data'!AX$1,FALSE))/100</f>
        <v>-1.4227067472061402E-2</v>
      </c>
      <c r="AN34" s="116">
        <f>(VLOOKUP($A34,'ADR Raw Data'!$B$6:$BE$43,'ADR Raw Data'!AY$1,FALSE))/100</f>
        <v>-8.5491888835055197E-3</v>
      </c>
      <c r="AO34" s="115">
        <f>(VLOOKUP($A34,'ADR Raw Data'!$B$6:$BE$43,'ADR Raw Data'!BA$1,FALSE))/100</f>
        <v>-5.52957155395312E-3</v>
      </c>
      <c r="AP34" s="115">
        <f>(VLOOKUP($A34,'ADR Raw Data'!$B$6:$BE$43,'ADR Raw Data'!BB$1,FALSE))/100</f>
        <v>2.1746301141961202E-2</v>
      </c>
      <c r="AQ34" s="116">
        <f>(VLOOKUP($A34,'ADR Raw Data'!$B$6:$BE$43,'ADR Raw Data'!BC$1,FALSE))/100</f>
        <v>8.6114803478574403E-3</v>
      </c>
      <c r="AR34" s="117">
        <f>(VLOOKUP($A34,'ADR Raw Data'!$B$6:$BE$43,'ADR Raw Data'!BE$1,FALSE))/100</f>
        <v>-3.0569814975979995E-3</v>
      </c>
      <c r="AT34" s="49">
        <f>VLOOKUP($A34,'RevPAR Raw Data'!$B$6:$BE$43,'RevPAR Raw Data'!AG$1,FALSE)</f>
        <v>34.032963062578403</v>
      </c>
      <c r="AU34" s="50">
        <f>VLOOKUP($A34,'RevPAR Raw Data'!$B$6:$BE$43,'RevPAR Raw Data'!AH$1,FALSE)</f>
        <v>37.264668280437498</v>
      </c>
      <c r="AV34" s="50">
        <f>VLOOKUP($A34,'RevPAR Raw Data'!$B$6:$BE$43,'RevPAR Raw Data'!AI$1,FALSE)</f>
        <v>38.494712659135701</v>
      </c>
      <c r="AW34" s="50">
        <f>VLOOKUP($A34,'RevPAR Raw Data'!$B$6:$BE$43,'RevPAR Raw Data'!AJ$1,FALSE)</f>
        <v>38.489186390532502</v>
      </c>
      <c r="AX34" s="50">
        <f>VLOOKUP($A34,'RevPAR Raw Data'!$B$6:$BE$43,'RevPAR Raw Data'!AK$1,FALSE)</f>
        <v>37.822282140935897</v>
      </c>
      <c r="AY34" s="51">
        <f>VLOOKUP($A34,'RevPAR Raw Data'!$B$6:$BE$43,'RevPAR Raw Data'!AL$1,FALSE)</f>
        <v>37.220762506724</v>
      </c>
      <c r="AZ34" s="50">
        <f>VLOOKUP($A34,'RevPAR Raw Data'!$B$6:$BE$43,'RevPAR Raw Data'!AN$1,FALSE)</f>
        <v>51.4208091267706</v>
      </c>
      <c r="BA34" s="50">
        <f>VLOOKUP($A34,'RevPAR Raw Data'!$B$6:$BE$43,'RevPAR Raw Data'!AO$1,FALSE)</f>
        <v>57.568331091984902</v>
      </c>
      <c r="BB34" s="51">
        <f>VLOOKUP($A34,'RevPAR Raw Data'!$B$6:$BE$43,'RevPAR Raw Data'!AP$1,FALSE)</f>
        <v>54.494570109377797</v>
      </c>
      <c r="BC34" s="52">
        <f>VLOOKUP($A34,'RevPAR Raw Data'!$B$6:$BE$43,'RevPAR Raw Data'!AR$1,FALSE)</f>
        <v>42.156136107482197</v>
      </c>
      <c r="BE34" s="129">
        <f>(VLOOKUP($A34,'RevPAR Raw Data'!$B$6:$BE$43,'RevPAR Raw Data'!AT$1,FALSE))/100</f>
        <v>0.164369593342653</v>
      </c>
      <c r="BF34" s="119">
        <f>(VLOOKUP($A34,'RevPAR Raw Data'!$B$6:$BE$43,'RevPAR Raw Data'!AU$1,FALSE))/100</f>
        <v>0.12236827948071299</v>
      </c>
      <c r="BG34" s="119">
        <f>(VLOOKUP($A34,'RevPAR Raw Data'!$B$6:$BE$43,'RevPAR Raw Data'!AV$1,FALSE))/100</f>
        <v>7.5567389513140001E-2</v>
      </c>
      <c r="BH34" s="119">
        <f>(VLOOKUP($A34,'RevPAR Raw Data'!$B$6:$BE$43,'RevPAR Raw Data'!AW$1,FALSE))/100</f>
        <v>7.8976691752910097E-2</v>
      </c>
      <c r="BI34" s="119">
        <f>(VLOOKUP($A34,'RevPAR Raw Data'!$B$6:$BE$43,'RevPAR Raw Data'!AX$1,FALSE))/100</f>
        <v>8.8538038033399602E-2</v>
      </c>
      <c r="BJ34" s="130">
        <f>(VLOOKUP($A34,'RevPAR Raw Data'!$B$6:$BE$43,'RevPAR Raw Data'!AY$1,FALSE))/100</f>
        <v>0.103566558463873</v>
      </c>
      <c r="BK34" s="119">
        <f>(VLOOKUP($A34,'RevPAR Raw Data'!$B$6:$BE$43,'RevPAR Raw Data'!BA$1,FALSE))/100</f>
        <v>9.0954529641149195E-2</v>
      </c>
      <c r="BL34" s="119">
        <f>(VLOOKUP($A34,'RevPAR Raw Data'!$B$6:$BE$43,'RevPAR Raw Data'!BB$1,FALSE))/100</f>
        <v>0.10260386220119899</v>
      </c>
      <c r="BM34" s="130">
        <f>(VLOOKUP($A34,'RevPAR Raw Data'!$B$6:$BE$43,'RevPAR Raw Data'!BC$1,FALSE))/100</f>
        <v>9.7076891776269103E-2</v>
      </c>
      <c r="BN34" s="131">
        <f>(VLOOKUP($A34,'RevPAR Raw Data'!$B$6:$BE$43,'RevPAR Raw Data'!BE$1,FALSE))/100</f>
        <v>0.10116075338614801</v>
      </c>
    </row>
    <row r="35" spans="1:66" x14ac:dyDescent="0.25">
      <c r="A35" s="59" t="s">
        <v>47</v>
      </c>
      <c r="B35" s="129">
        <f>(VLOOKUP($A35,'Occupancy Raw Data'!$B$8:$BE$45,'Occupancy Raw Data'!AG$3,FALSE))/100</f>
        <v>0.35255570117955398</v>
      </c>
      <c r="C35" s="119">
        <f>(VLOOKUP($A35,'Occupancy Raw Data'!$B$8:$BE$45,'Occupancy Raw Data'!AH$3,FALSE))/100</f>
        <v>0.47480453744294304</v>
      </c>
      <c r="D35" s="119">
        <f>(VLOOKUP($A35,'Occupancy Raw Data'!$B$8:$BE$45,'Occupancy Raw Data'!AI$3,FALSE))/100</f>
        <v>0.536539069914583</v>
      </c>
      <c r="E35" s="119">
        <f>(VLOOKUP($A35,'Occupancy Raw Data'!$B$8:$BE$45,'Occupancy Raw Data'!AJ$3,FALSE))/100</f>
        <v>0.54386044199394401</v>
      </c>
      <c r="F35" s="119">
        <f>(VLOOKUP($A35,'Occupancy Raw Data'!$B$8:$BE$45,'Occupancy Raw Data'!AK$3,FALSE))/100</f>
        <v>0.48492791612057601</v>
      </c>
      <c r="G35" s="130">
        <f>(VLOOKUP($A35,'Occupancy Raw Data'!$B$8:$BE$45,'Occupancy Raw Data'!AL$3,FALSE))/100</f>
        <v>0.47853753333032001</v>
      </c>
      <c r="H35" s="119">
        <f>(VLOOKUP($A35,'Occupancy Raw Data'!$B$8:$BE$45,'Occupancy Raw Data'!AN$3,FALSE))/100</f>
        <v>0.49572919962037298</v>
      </c>
      <c r="I35" s="119">
        <f>(VLOOKUP($A35,'Occupancy Raw Data'!$B$8:$BE$45,'Occupancy Raw Data'!AO$3,FALSE))/100</f>
        <v>0.47901877976457896</v>
      </c>
      <c r="J35" s="130">
        <f>(VLOOKUP($A35,'Occupancy Raw Data'!$B$8:$BE$45,'Occupancy Raw Data'!AP$3,FALSE))/100</f>
        <v>0.48734932972851097</v>
      </c>
      <c r="K35" s="131">
        <f>(VLOOKUP($A35,'Occupancy Raw Data'!$B$8:$BE$45,'Occupancy Raw Data'!AR$3,FALSE))/100</f>
        <v>0.48106050832150599</v>
      </c>
      <c r="M35" s="118">
        <f>(VLOOKUP($A35,'Occupancy Raw Data'!$B$8:$BE$45,'Occupancy Raw Data'!AT$3,FALSE))/100</f>
        <v>-6.3054547853574602E-2</v>
      </c>
      <c r="N35" s="115">
        <f>(VLOOKUP($A35,'Occupancy Raw Data'!$B$8:$BE$45,'Occupancy Raw Data'!AU$3,FALSE))/100</f>
        <v>-9.2163323249717807E-2</v>
      </c>
      <c r="O35" s="115">
        <f>(VLOOKUP($A35,'Occupancy Raw Data'!$B$8:$BE$45,'Occupancy Raw Data'!AV$3,FALSE))/100</f>
        <v>-4.3491623507569903E-2</v>
      </c>
      <c r="P35" s="115">
        <f>(VLOOKUP($A35,'Occupancy Raw Data'!$B$8:$BE$45,'Occupancy Raw Data'!AW$3,FALSE))/100</f>
        <v>-2.8759745284967102E-2</v>
      </c>
      <c r="Q35" s="115">
        <f>(VLOOKUP($A35,'Occupancy Raw Data'!$B$8:$BE$45,'Occupancy Raw Data'!AX$3,FALSE))/100</f>
        <v>-3.6440205437288799E-2</v>
      </c>
      <c r="R35" s="116">
        <f>(VLOOKUP($A35,'Occupancy Raw Data'!$B$8:$BE$45,'Occupancy Raw Data'!AY$3,FALSE))/100</f>
        <v>-5.1818836933249394E-2</v>
      </c>
      <c r="S35" s="115">
        <f>(VLOOKUP($A35,'Occupancy Raw Data'!$B$8:$BE$45,'Occupancy Raw Data'!BA$3,FALSE))/100</f>
        <v>-4.4760864856361701E-2</v>
      </c>
      <c r="T35" s="115">
        <f>(VLOOKUP($A35,'Occupancy Raw Data'!$B$8:$BE$45,'Occupancy Raw Data'!BB$3,FALSE))/100</f>
        <v>-3.5214446539033203E-2</v>
      </c>
      <c r="U35" s="116">
        <f>(VLOOKUP($A35,'Occupancy Raw Data'!$B$8:$BE$45,'Occupancy Raw Data'!BC$3,FALSE))/100</f>
        <v>-4.01417769023001E-2</v>
      </c>
      <c r="V35" s="117">
        <f>(VLOOKUP($A35,'Occupancy Raw Data'!$B$8:$BE$45,'Occupancy Raw Data'!BE$3,FALSE))/100</f>
        <v>-4.8461386699008006E-2</v>
      </c>
      <c r="X35" s="49">
        <f>VLOOKUP($A35,'ADR Raw Data'!$B$6:$BE$43,'ADR Raw Data'!AG$1,FALSE)</f>
        <v>89.131461351108797</v>
      </c>
      <c r="Y35" s="50">
        <f>VLOOKUP($A35,'ADR Raw Data'!$B$6:$BE$43,'ADR Raw Data'!AH$1,FALSE)</f>
        <v>98.917506186940699</v>
      </c>
      <c r="Z35" s="50">
        <f>VLOOKUP($A35,'ADR Raw Data'!$B$6:$BE$43,'ADR Raw Data'!AI$1,FALSE)</f>
        <v>104.962102425876</v>
      </c>
      <c r="AA35" s="50">
        <f>VLOOKUP($A35,'ADR Raw Data'!$B$6:$BE$43,'ADR Raw Data'!AJ$1,FALSE)</f>
        <v>102.972682399867</v>
      </c>
      <c r="AB35" s="50">
        <f>VLOOKUP($A35,'ADR Raw Data'!$B$6:$BE$43,'ADR Raw Data'!AK$1,FALSE)</f>
        <v>94.2335135135135</v>
      </c>
      <c r="AC35" s="51">
        <f>VLOOKUP($A35,'ADR Raw Data'!$B$6:$BE$43,'ADR Raw Data'!AL$1,FALSE)</f>
        <v>98.803445025782395</v>
      </c>
      <c r="AD35" s="50">
        <f>VLOOKUP($A35,'ADR Raw Data'!$B$6:$BE$43,'ADR Raw Data'!AN$1,FALSE)</f>
        <v>100.14831981037401</v>
      </c>
      <c r="AE35" s="50">
        <f>VLOOKUP($A35,'ADR Raw Data'!$B$6:$BE$43,'ADR Raw Data'!AO$1,FALSE)</f>
        <v>101.657996623522</v>
      </c>
      <c r="AF35" s="51">
        <f>VLOOKUP($A35,'ADR Raw Data'!$B$6:$BE$43,'ADR Raw Data'!AP$1,FALSE)</f>
        <v>100.892445101937</v>
      </c>
      <c r="AG35" s="52">
        <f>VLOOKUP($A35,'ADR Raw Data'!$B$6:$BE$43,'ADR Raw Data'!AR$1,FALSE)</f>
        <v>99.409382224367704</v>
      </c>
      <c r="AI35" s="118">
        <f>(VLOOKUP($A35,'ADR Raw Data'!$B$6:$BE$43,'ADR Raw Data'!AT$1,FALSE))/100</f>
        <v>2.9084913517806999E-2</v>
      </c>
      <c r="AJ35" s="115">
        <f>(VLOOKUP($A35,'ADR Raw Data'!$B$6:$BE$43,'ADR Raw Data'!AU$1,FALSE))/100</f>
        <v>3.9782915608241799E-2</v>
      </c>
      <c r="AK35" s="115">
        <f>(VLOOKUP($A35,'ADR Raw Data'!$B$6:$BE$43,'ADR Raw Data'!AV$1,FALSE))/100</f>
        <v>3.6173199474748403E-2</v>
      </c>
      <c r="AL35" s="115">
        <f>(VLOOKUP($A35,'ADR Raw Data'!$B$6:$BE$43,'ADR Raw Data'!AW$1,FALSE))/100</f>
        <v>1.8481156877553799E-2</v>
      </c>
      <c r="AM35" s="115">
        <f>(VLOOKUP($A35,'ADR Raw Data'!$B$6:$BE$43,'ADR Raw Data'!AX$1,FALSE))/100</f>
        <v>1.0937906487901801E-2</v>
      </c>
      <c r="AN35" s="116">
        <f>(VLOOKUP($A35,'ADR Raw Data'!$B$6:$BE$43,'ADR Raw Data'!AY$1,FALSE))/100</f>
        <v>2.7353897693073802E-2</v>
      </c>
      <c r="AO35" s="115">
        <f>(VLOOKUP($A35,'ADR Raw Data'!$B$6:$BE$43,'ADR Raw Data'!BA$1,FALSE))/100</f>
        <v>1.1799090015845899E-2</v>
      </c>
      <c r="AP35" s="115">
        <f>(VLOOKUP($A35,'ADR Raw Data'!$B$6:$BE$43,'ADR Raw Data'!BB$1,FALSE))/100</f>
        <v>2.1075261904716803E-2</v>
      </c>
      <c r="AQ35" s="116">
        <f>(VLOOKUP($A35,'ADR Raw Data'!$B$6:$BE$43,'ADR Raw Data'!BC$1,FALSE))/100</f>
        <v>1.6408372536731199E-2</v>
      </c>
      <c r="AR35" s="117">
        <f>(VLOOKUP($A35,'ADR Raw Data'!$B$6:$BE$43,'ADR Raw Data'!BE$1,FALSE))/100</f>
        <v>2.4187809993868301E-2</v>
      </c>
      <c r="AT35" s="49">
        <f>VLOOKUP($A35,'RevPAR Raw Data'!$B$6:$BE$43,'RevPAR Raw Data'!AG$1,FALSE)</f>
        <v>31.423804853798501</v>
      </c>
      <c r="AU35" s="50">
        <f>VLOOKUP($A35,'RevPAR Raw Data'!$B$6:$BE$43,'RevPAR Raw Data'!AH$1,FALSE)</f>
        <v>46.9664807700998</v>
      </c>
      <c r="AV35" s="50">
        <f>VLOOKUP($A35,'RevPAR Raw Data'!$B$6:$BE$43,'RevPAR Raw Data'!AI$1,FALSE)</f>
        <v>56.316268811858798</v>
      </c>
      <c r="AW35" s="50">
        <f>VLOOKUP($A35,'RevPAR Raw Data'!$B$6:$BE$43,'RevPAR Raw Data'!AJ$1,FALSE)</f>
        <v>56.002768563293699</v>
      </c>
      <c r="AX35" s="50">
        <f>VLOOKUP($A35,'RevPAR Raw Data'!$B$6:$BE$43,'RevPAR Raw Data'!AK$1,FALSE)</f>
        <v>45.6964613368283</v>
      </c>
      <c r="AY35" s="51">
        <f>VLOOKUP($A35,'RevPAR Raw Data'!$B$6:$BE$43,'RevPAR Raw Data'!AL$1,FALSE)</f>
        <v>47.281156867175802</v>
      </c>
      <c r="AZ35" s="50">
        <f>VLOOKUP($A35,'RevPAR Raw Data'!$B$6:$BE$43,'RevPAR Raw Data'!AN$1,FALSE)</f>
        <v>49.646446422922203</v>
      </c>
      <c r="BA35" s="50">
        <f>VLOOKUP($A35,'RevPAR Raw Data'!$B$6:$BE$43,'RevPAR Raw Data'!AO$1,FALSE)</f>
        <v>48.696089495911501</v>
      </c>
      <c r="BB35" s="51">
        <f>VLOOKUP($A35,'RevPAR Raw Data'!$B$6:$BE$43,'RevPAR Raw Data'!AP$1,FALSE)</f>
        <v>49.1698654950996</v>
      </c>
      <c r="BC35" s="52">
        <f>VLOOKUP($A35,'RevPAR Raw Data'!$B$6:$BE$43,'RevPAR Raw Data'!AR$1,FALSE)</f>
        <v>47.821927944781301</v>
      </c>
      <c r="BE35" s="129">
        <f>(VLOOKUP($A35,'RevPAR Raw Data'!$B$6:$BE$43,'RevPAR Raw Data'!AT$1,FALSE))/100</f>
        <v>-3.5803570406993203E-2</v>
      </c>
      <c r="BF35" s="119">
        <f>(VLOOKUP($A35,'RevPAR Raw Data'!$B$6:$BE$43,'RevPAR Raw Data'!AU$1,FALSE))/100</f>
        <v>-5.6046933352494603E-2</v>
      </c>
      <c r="BG35" s="119">
        <f>(VLOOKUP($A35,'RevPAR Raw Data'!$B$6:$BE$43,'RevPAR Raw Data'!AV$1,FALSE))/100</f>
        <v>-8.8916552054415007E-3</v>
      </c>
      <c r="BH35" s="119">
        <f>(VLOOKUP($A35,'RevPAR Raw Data'!$B$6:$BE$43,'RevPAR Raw Data'!AW$1,FALSE))/100</f>
        <v>-1.08101017717833E-2</v>
      </c>
      <c r="BI35" s="119">
        <f>(VLOOKUP($A35,'RevPAR Raw Data'!$B$6:$BE$43,'RevPAR Raw Data'!AX$1,FALSE))/100</f>
        <v>-2.5900878508859998E-2</v>
      </c>
      <c r="BJ35" s="130">
        <f>(VLOOKUP($A35,'RevPAR Raw Data'!$B$6:$BE$43,'RevPAR Raw Data'!AY$1,FALSE))/100</f>
        <v>-2.5882386404221702E-2</v>
      </c>
      <c r="BK35" s="119">
        <f>(VLOOKUP($A35,'RevPAR Raw Data'!$B$6:$BE$43,'RevPAR Raw Data'!BA$1,FALSE))/100</f>
        <v>-3.3489912314143E-2</v>
      </c>
      <c r="BL35" s="119">
        <f>(VLOOKUP($A35,'RevPAR Raw Data'!$B$6:$BE$43,'RevPAR Raw Data'!BB$1,FALSE))/100</f>
        <v>-1.4881338317956102E-2</v>
      </c>
      <c r="BM35" s="130">
        <f>(VLOOKUP($A35,'RevPAR Raw Data'!$B$6:$BE$43,'RevPAR Raw Data'!BC$1,FALSE))/100</f>
        <v>-2.4392065595268103E-2</v>
      </c>
      <c r="BN35" s="131">
        <f>(VLOOKUP($A35,'RevPAR Raw Data'!$B$6:$BE$43,'RevPAR Raw Data'!BE$1,FALSE))/100</f>
        <v>-2.5445751518654598E-2</v>
      </c>
    </row>
    <row r="36" spans="1:66" x14ac:dyDescent="0.25">
      <c r="A36" s="59" t="s">
        <v>48</v>
      </c>
      <c r="B36" s="129">
        <f>(VLOOKUP($A36,'Occupancy Raw Data'!$B$8:$BE$45,'Occupancy Raw Data'!AG$3,FALSE))/100</f>
        <v>0.36579157516470301</v>
      </c>
      <c r="C36" s="119">
        <f>(VLOOKUP($A36,'Occupancy Raw Data'!$B$8:$BE$45,'Occupancy Raw Data'!AH$3,FALSE))/100</f>
        <v>0.47888800159712502</v>
      </c>
      <c r="D36" s="119">
        <f>(VLOOKUP($A36,'Occupancy Raw Data'!$B$8:$BE$45,'Occupancy Raw Data'!AI$3,FALSE))/100</f>
        <v>0.53264124575763605</v>
      </c>
      <c r="E36" s="119">
        <f>(VLOOKUP($A36,'Occupancy Raw Data'!$B$8:$BE$45,'Occupancy Raw Data'!AJ$3,FALSE))/100</f>
        <v>0.55624875224595693</v>
      </c>
      <c r="F36" s="119">
        <f>(VLOOKUP($A36,'Occupancy Raw Data'!$B$8:$BE$45,'Occupancy Raw Data'!AK$3,FALSE))/100</f>
        <v>0.50354362148133303</v>
      </c>
      <c r="G36" s="130">
        <f>(VLOOKUP($A36,'Occupancy Raw Data'!$B$8:$BE$45,'Occupancy Raw Data'!AL$3,FALSE))/100</f>
        <v>0.48742263924935103</v>
      </c>
      <c r="H36" s="119">
        <f>(VLOOKUP($A36,'Occupancy Raw Data'!$B$8:$BE$45,'Occupancy Raw Data'!AN$3,FALSE))/100</f>
        <v>0.52355759632661192</v>
      </c>
      <c r="I36" s="119">
        <f>(VLOOKUP($A36,'Occupancy Raw Data'!$B$8:$BE$45,'Occupancy Raw Data'!AO$3,FALSE))/100</f>
        <v>0.60900379317228892</v>
      </c>
      <c r="J36" s="130">
        <f>(VLOOKUP($A36,'Occupancy Raw Data'!$B$8:$BE$45,'Occupancy Raw Data'!AP$3,FALSE))/100</f>
        <v>0.56628069474944998</v>
      </c>
      <c r="K36" s="131">
        <f>(VLOOKUP($A36,'Occupancy Raw Data'!$B$8:$BE$45,'Occupancy Raw Data'!AR$3,FALSE))/100</f>
        <v>0.50995351224937902</v>
      </c>
      <c r="M36" s="118">
        <f>(VLOOKUP($A36,'Occupancy Raw Data'!$B$8:$BE$45,'Occupancy Raw Data'!AT$3,FALSE))/100</f>
        <v>-4.5253331817016899E-2</v>
      </c>
      <c r="N36" s="115">
        <f>(VLOOKUP($A36,'Occupancy Raw Data'!$B$8:$BE$45,'Occupancy Raw Data'!AU$3,FALSE))/100</f>
        <v>-8.3159388042974597E-2</v>
      </c>
      <c r="O36" s="115">
        <f>(VLOOKUP($A36,'Occupancy Raw Data'!$B$8:$BE$45,'Occupancy Raw Data'!AV$3,FALSE))/100</f>
        <v>-5.3918048002460299E-2</v>
      </c>
      <c r="P36" s="115">
        <f>(VLOOKUP($A36,'Occupancy Raw Data'!$B$8:$BE$45,'Occupancy Raw Data'!AW$3,FALSE))/100</f>
        <v>-5.0743627114405304E-2</v>
      </c>
      <c r="Q36" s="115">
        <f>(VLOOKUP($A36,'Occupancy Raw Data'!$B$8:$BE$45,'Occupancy Raw Data'!AX$3,FALSE))/100</f>
        <v>-6.4172979685160003E-2</v>
      </c>
      <c r="R36" s="116">
        <f>(VLOOKUP($A36,'Occupancy Raw Data'!$B$8:$BE$45,'Occupancy Raw Data'!AY$3,FALSE))/100</f>
        <v>-5.9939822857341001E-2</v>
      </c>
      <c r="S36" s="115">
        <f>(VLOOKUP($A36,'Occupancy Raw Data'!$B$8:$BE$45,'Occupancy Raw Data'!BA$3,FALSE))/100</f>
        <v>5.1402255878007105E-2</v>
      </c>
      <c r="T36" s="115">
        <f>(VLOOKUP($A36,'Occupancy Raw Data'!$B$8:$BE$45,'Occupancy Raw Data'!BB$3,FALSE))/100</f>
        <v>0.22336996232623299</v>
      </c>
      <c r="U36" s="116">
        <f>(VLOOKUP($A36,'Occupancy Raw Data'!$B$8:$BE$45,'Occupancy Raw Data'!BC$3,FALSE))/100</f>
        <v>0.13737290586929699</v>
      </c>
      <c r="V36" s="117">
        <f>(VLOOKUP($A36,'Occupancy Raw Data'!$B$8:$BE$45,'Occupancy Raw Data'!BE$3,FALSE))/100</f>
        <v>-5.1842934528876098E-3</v>
      </c>
      <c r="X36" s="49">
        <f>VLOOKUP($A36,'ADR Raw Data'!$B$6:$BE$43,'ADR Raw Data'!AG$1,FALSE)</f>
        <v>131.36164278891999</v>
      </c>
      <c r="Y36" s="50">
        <f>VLOOKUP($A36,'ADR Raw Data'!$B$6:$BE$43,'ADR Raw Data'!AH$1,FALSE)</f>
        <v>127.18034184471</v>
      </c>
      <c r="Z36" s="50">
        <f>VLOOKUP($A36,'ADR Raw Data'!$B$6:$BE$43,'ADR Raw Data'!AI$1,FALSE)</f>
        <v>128.46846982758601</v>
      </c>
      <c r="AA36" s="50">
        <f>VLOOKUP($A36,'ADR Raw Data'!$B$6:$BE$43,'ADR Raw Data'!AJ$1,FALSE)</f>
        <v>127.98721938088801</v>
      </c>
      <c r="AB36" s="50">
        <f>VLOOKUP($A36,'ADR Raw Data'!$B$6:$BE$43,'ADR Raw Data'!AK$1,FALSE)</f>
        <v>129.79292397660799</v>
      </c>
      <c r="AC36" s="51">
        <f>VLOOKUP($A36,'ADR Raw Data'!$B$6:$BE$43,'ADR Raw Data'!AL$1,FALSE)</f>
        <v>128.81340856031099</v>
      </c>
      <c r="AD36" s="50">
        <f>VLOOKUP($A36,'ADR Raw Data'!$B$6:$BE$43,'ADR Raw Data'!AN$1,FALSE)</f>
        <v>150.87800667302099</v>
      </c>
      <c r="AE36" s="50">
        <f>VLOOKUP($A36,'ADR Raw Data'!$B$6:$BE$43,'ADR Raw Data'!AO$1,FALSE)</f>
        <v>159.54269791837399</v>
      </c>
      <c r="AF36" s="51">
        <f>VLOOKUP($A36,'ADR Raw Data'!$B$6:$BE$43,'ADR Raw Data'!AP$1,FALSE)</f>
        <v>155.53720650449401</v>
      </c>
      <c r="AG36" s="52">
        <f>VLOOKUP($A36,'ADR Raw Data'!$B$6:$BE$43,'ADR Raw Data'!AR$1,FALSE)</f>
        <v>137.29214829003601</v>
      </c>
      <c r="AI36" s="118">
        <f>(VLOOKUP($A36,'ADR Raw Data'!$B$6:$BE$43,'ADR Raw Data'!AT$1,FALSE))/100</f>
        <v>1.7449285177229702E-2</v>
      </c>
      <c r="AJ36" s="115">
        <f>(VLOOKUP($A36,'ADR Raw Data'!$B$6:$BE$43,'ADR Raw Data'!AU$1,FALSE))/100</f>
        <v>7.4530240400359103E-3</v>
      </c>
      <c r="AK36" s="115">
        <f>(VLOOKUP($A36,'ADR Raw Data'!$B$6:$BE$43,'ADR Raw Data'!AV$1,FALSE))/100</f>
        <v>2.3665928264299599E-2</v>
      </c>
      <c r="AL36" s="115">
        <f>(VLOOKUP($A36,'ADR Raw Data'!$B$6:$BE$43,'ADR Raw Data'!AW$1,FALSE))/100</f>
        <v>2.7427011860502396E-3</v>
      </c>
      <c r="AM36" s="115">
        <f>(VLOOKUP($A36,'ADR Raw Data'!$B$6:$BE$43,'ADR Raw Data'!AX$1,FALSE))/100</f>
        <v>4.0416245601478402E-3</v>
      </c>
      <c r="AN36" s="116">
        <f>(VLOOKUP($A36,'ADR Raw Data'!$B$6:$BE$43,'ADR Raw Data'!AY$1,FALSE))/100</f>
        <v>1.07167879801572E-2</v>
      </c>
      <c r="AO36" s="115">
        <f>(VLOOKUP($A36,'ADR Raw Data'!$B$6:$BE$43,'ADR Raw Data'!BA$1,FALSE))/100</f>
        <v>6.4797715459966997E-3</v>
      </c>
      <c r="AP36" s="115">
        <f>(VLOOKUP($A36,'ADR Raw Data'!$B$6:$BE$43,'ADR Raw Data'!BB$1,FALSE))/100</f>
        <v>2.3285781731407301E-2</v>
      </c>
      <c r="AQ36" s="116">
        <f>(VLOOKUP($A36,'ADR Raw Data'!$B$6:$BE$43,'ADR Raw Data'!BC$1,FALSE))/100</f>
        <v>1.71884256203036E-2</v>
      </c>
      <c r="AR36" s="117">
        <f>(VLOOKUP($A36,'ADR Raw Data'!$B$6:$BE$43,'ADR Raw Data'!BE$1,FALSE))/100</f>
        <v>2.06587749348923E-2</v>
      </c>
      <c r="AT36" s="49">
        <f>VLOOKUP($A36,'RevPAR Raw Data'!$B$6:$BE$43,'RevPAR Raw Data'!AG$1,FALSE)</f>
        <v>48.050982231982402</v>
      </c>
      <c r="AU36" s="50">
        <f>VLOOKUP($A36,'RevPAR Raw Data'!$B$6:$BE$43,'RevPAR Raw Data'!AH$1,FALSE)</f>
        <v>60.905139748452697</v>
      </c>
      <c r="AV36" s="50">
        <f>VLOOKUP($A36,'RevPAR Raw Data'!$B$6:$BE$43,'RevPAR Raw Data'!AI$1,FALSE)</f>
        <v>68.427605809542797</v>
      </c>
      <c r="AW36" s="50">
        <f>VLOOKUP($A36,'RevPAR Raw Data'!$B$6:$BE$43,'RevPAR Raw Data'!AJ$1,FALSE)</f>
        <v>71.192731084048702</v>
      </c>
      <c r="AX36" s="50">
        <f>VLOOKUP($A36,'RevPAR Raw Data'!$B$6:$BE$43,'RevPAR Raw Data'!AK$1,FALSE)</f>
        <v>65.356398981832697</v>
      </c>
      <c r="AY36" s="51">
        <f>VLOOKUP($A36,'RevPAR Raw Data'!$B$6:$BE$43,'RevPAR Raw Data'!AL$1,FALSE)</f>
        <v>62.786571571171798</v>
      </c>
      <c r="AZ36" s="50">
        <f>VLOOKUP($A36,'RevPAR Raw Data'!$B$6:$BE$43,'RevPAR Raw Data'!AN$1,FALSE)</f>
        <v>78.993326512277804</v>
      </c>
      <c r="BA36" s="50">
        <f>VLOOKUP($A36,'RevPAR Raw Data'!$B$6:$BE$43,'RevPAR Raw Data'!AO$1,FALSE)</f>
        <v>97.162108205230496</v>
      </c>
      <c r="BB36" s="51">
        <f>VLOOKUP($A36,'RevPAR Raw Data'!$B$6:$BE$43,'RevPAR Raw Data'!AP$1,FALSE)</f>
        <v>88.077717358754199</v>
      </c>
      <c r="BC36" s="52">
        <f>VLOOKUP($A36,'RevPAR Raw Data'!$B$6:$BE$43,'RevPAR Raw Data'!AR$1,FALSE)</f>
        <v>70.012613224766795</v>
      </c>
      <c r="BE36" s="129">
        <f>(VLOOKUP($A36,'RevPAR Raw Data'!$B$6:$BE$43,'RevPAR Raw Data'!AT$1,FALSE))/100</f>
        <v>-2.85936849318821E-2</v>
      </c>
      <c r="BF36" s="119">
        <f>(VLOOKUP($A36,'RevPAR Raw Data'!$B$6:$BE$43,'RevPAR Raw Data'!AU$1,FALSE))/100</f>
        <v>-7.6326152921177601E-2</v>
      </c>
      <c r="BG36" s="119">
        <f>(VLOOKUP($A36,'RevPAR Raw Data'!$B$6:$BE$43,'RevPAR Raw Data'!AV$1,FALSE))/100</f>
        <v>-3.1528140394337899E-2</v>
      </c>
      <c r="BH36" s="119">
        <f>(VLOOKUP($A36,'RevPAR Raw Data'!$B$6:$BE$43,'RevPAR Raw Data'!AW$1,FALSE))/100</f>
        <v>-4.8140100534626196E-2</v>
      </c>
      <c r="BI36" s="119">
        <f>(VLOOKUP($A36,'RevPAR Raw Data'!$B$6:$BE$43,'RevPAR Raw Data'!AX$1,FALSE))/100</f>
        <v>-6.0390718215805599E-2</v>
      </c>
      <c r="BJ36" s="130">
        <f>(VLOOKUP($A36,'RevPAR Raw Data'!$B$6:$BE$43,'RevPAR Raw Data'!AY$1,FALSE))/100</f>
        <v>-4.9865397250313998E-2</v>
      </c>
      <c r="BK36" s="119">
        <f>(VLOOKUP($A36,'RevPAR Raw Data'!$B$6:$BE$43,'RevPAR Raw Data'!BA$1,FALSE))/100</f>
        <v>5.8215102299042101E-2</v>
      </c>
      <c r="BL36" s="119">
        <f>(VLOOKUP($A36,'RevPAR Raw Data'!$B$6:$BE$43,'RevPAR Raw Data'!BB$1,FALSE))/100</f>
        <v>0.25185708824572201</v>
      </c>
      <c r="BM36" s="130">
        <f>(VLOOKUP($A36,'RevPAR Raw Data'!$B$6:$BE$43,'RevPAR Raw Data'!BC$1,FALSE))/100</f>
        <v>0.15692255546438</v>
      </c>
      <c r="BN36" s="131">
        <f>(VLOOKUP($A36,'RevPAR Raw Data'!$B$6:$BE$43,'RevPAR Raw Data'!BE$1,FALSE))/100</f>
        <v>1.5367380330364999E-2</v>
      </c>
    </row>
    <row r="37" spans="1:66" x14ac:dyDescent="0.25">
      <c r="A37" s="59"/>
      <c r="B37" s="134"/>
      <c r="C37" s="138"/>
      <c r="D37" s="138"/>
      <c r="E37" s="138"/>
      <c r="F37" s="138"/>
      <c r="G37" s="139"/>
      <c r="H37" s="138"/>
      <c r="I37" s="138"/>
      <c r="J37" s="139"/>
      <c r="K37" s="135"/>
      <c r="M37" s="143"/>
      <c r="N37" s="145"/>
      <c r="O37" s="145"/>
      <c r="P37" s="145"/>
      <c r="Q37" s="145"/>
      <c r="R37" s="146"/>
      <c r="S37" s="145"/>
      <c r="T37" s="145"/>
      <c r="U37" s="146"/>
      <c r="V37" s="144"/>
      <c r="X37" s="55"/>
      <c r="Y37" s="56"/>
      <c r="Z37" s="56"/>
      <c r="AA37" s="56"/>
      <c r="AB37" s="56"/>
      <c r="AC37" s="57"/>
      <c r="AD37" s="56"/>
      <c r="AE37" s="56"/>
      <c r="AF37" s="57"/>
      <c r="AG37" s="58"/>
      <c r="AI37" s="143"/>
      <c r="AJ37" s="145"/>
      <c r="AK37" s="145"/>
      <c r="AL37" s="145"/>
      <c r="AM37" s="145"/>
      <c r="AN37" s="146"/>
      <c r="AO37" s="145"/>
      <c r="AP37" s="145"/>
      <c r="AQ37" s="146"/>
      <c r="AR37" s="144"/>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25">
      <c r="A38" s="46" t="s">
        <v>72</v>
      </c>
      <c r="B38" s="129">
        <f>(VLOOKUP($A38,'Occupancy Raw Data'!$B$8:$BE$45,'Occupancy Raw Data'!AG$3,FALSE))/100</f>
        <v>0.42877472605663797</v>
      </c>
      <c r="C38" s="119">
        <f>(VLOOKUP($A38,'Occupancy Raw Data'!$B$8:$BE$45,'Occupancy Raw Data'!AH$3,FALSE))/100</f>
        <v>0.55212039277074099</v>
      </c>
      <c r="D38" s="119">
        <f>(VLOOKUP($A38,'Occupancy Raw Data'!$B$8:$BE$45,'Occupancy Raw Data'!AI$3,FALSE))/100</f>
        <v>0.60143019780845297</v>
      </c>
      <c r="E38" s="119">
        <f>(VLOOKUP($A38,'Occupancy Raw Data'!$B$8:$BE$45,'Occupancy Raw Data'!AJ$3,FALSE))/100</f>
        <v>0.597836914757364</v>
      </c>
      <c r="F38" s="119">
        <f>(VLOOKUP($A38,'Occupancy Raw Data'!$B$8:$BE$45,'Occupancy Raw Data'!AK$3,FALSE))/100</f>
        <v>0.55759925999715299</v>
      </c>
      <c r="G38" s="130">
        <f>(VLOOKUP($A38,'Occupancy Raw Data'!$B$8:$BE$45,'Occupancy Raw Data'!AL$3,FALSE))/100</f>
        <v>0.54755229827806995</v>
      </c>
      <c r="H38" s="119">
        <f>(VLOOKUP($A38,'Occupancy Raw Data'!$B$8:$BE$45,'Occupancy Raw Data'!AN$3,FALSE))/100</f>
        <v>0.56741852853280195</v>
      </c>
      <c r="I38" s="119">
        <f>(VLOOKUP($A38,'Occupancy Raw Data'!$B$8:$BE$45,'Occupancy Raw Data'!AO$3,FALSE))/100</f>
        <v>0.53073857976376804</v>
      </c>
      <c r="J38" s="130">
        <f>(VLOOKUP($A38,'Occupancy Raw Data'!$B$8:$BE$45,'Occupancy Raw Data'!AP$3,FALSE))/100</f>
        <v>0.54907855414828499</v>
      </c>
      <c r="K38" s="131">
        <f>(VLOOKUP($A38,'Occupancy Raw Data'!$B$8:$BE$45,'Occupancy Raw Data'!AR$3,FALSE))/100</f>
        <v>0.54798837138384504</v>
      </c>
      <c r="M38" s="118">
        <f>(VLOOKUP($A38,'Occupancy Raw Data'!$B$8:$BE$45,'Occupancy Raw Data'!AT$3,FALSE))/100</f>
        <v>0.37162162811929794</v>
      </c>
      <c r="N38" s="115">
        <f>(VLOOKUP($A38,'Occupancy Raw Data'!$B$8:$BE$45,'Occupancy Raw Data'!AU$3,FALSE))/100</f>
        <v>0.24210976806177301</v>
      </c>
      <c r="O38" s="115">
        <f>(VLOOKUP($A38,'Occupancy Raw Data'!$B$8:$BE$45,'Occupancy Raw Data'!AV$3,FALSE))/100</f>
        <v>0.242032070064709</v>
      </c>
      <c r="P38" s="115">
        <f>(VLOOKUP($A38,'Occupancy Raw Data'!$B$8:$BE$45,'Occupancy Raw Data'!AW$3,FALSE))/100</f>
        <v>0.25059566407457601</v>
      </c>
      <c r="Q38" s="115">
        <f>(VLOOKUP($A38,'Occupancy Raw Data'!$B$8:$BE$45,'Occupancy Raw Data'!AX$3,FALSE))/100</f>
        <v>0.303964572130629</v>
      </c>
      <c r="R38" s="116">
        <f>(VLOOKUP($A38,'Occupancy Raw Data'!$B$8:$BE$45,'Occupancy Raw Data'!AY$3,FALSE))/100</f>
        <v>0.27515830231801996</v>
      </c>
      <c r="S38" s="115">
        <f>(VLOOKUP($A38,'Occupancy Raw Data'!$B$8:$BE$45,'Occupancy Raw Data'!BA$3,FALSE))/100</f>
        <v>0.268231174359846</v>
      </c>
      <c r="T38" s="115">
        <f>(VLOOKUP($A38,'Occupancy Raw Data'!$B$8:$BE$45,'Occupancy Raw Data'!BB$3,FALSE))/100</f>
        <v>0.26494023135641703</v>
      </c>
      <c r="U38" s="116">
        <f>(VLOOKUP($A38,'Occupancy Raw Data'!$B$8:$BE$45,'Occupancy Raw Data'!BC$3,FALSE))/100</f>
        <v>0.26663852845116298</v>
      </c>
      <c r="V38" s="117">
        <f>(VLOOKUP($A38,'Occupancy Raw Data'!$B$8:$BE$45,'Occupancy Raw Data'!BE$3,FALSE))/100</f>
        <v>0.27270762508746399</v>
      </c>
      <c r="X38" s="49">
        <f>VLOOKUP($A38,'ADR Raw Data'!$B$6:$BE$43,'ADR Raw Data'!AG$1,FALSE)</f>
        <v>95.879176070361694</v>
      </c>
      <c r="Y38" s="50">
        <f>VLOOKUP($A38,'ADR Raw Data'!$B$6:$BE$43,'ADR Raw Data'!AH$1,FALSE)</f>
        <v>102.444468715767</v>
      </c>
      <c r="Z38" s="50">
        <f>VLOOKUP($A38,'ADR Raw Data'!$B$6:$BE$43,'ADR Raw Data'!AI$1,FALSE)</f>
        <v>106.296738834664</v>
      </c>
      <c r="AA38" s="50">
        <f>VLOOKUP($A38,'ADR Raw Data'!$B$6:$BE$43,'ADR Raw Data'!AJ$1,FALSE)</f>
        <v>105.48750952154199</v>
      </c>
      <c r="AB38" s="50">
        <f>VLOOKUP($A38,'ADR Raw Data'!$B$6:$BE$43,'ADR Raw Data'!AK$1,FALSE)</f>
        <v>101.998744337395</v>
      </c>
      <c r="AC38" s="51">
        <f>VLOOKUP($A38,'ADR Raw Data'!$B$6:$BE$43,'ADR Raw Data'!AL$1,FALSE)</f>
        <v>102.836229126869</v>
      </c>
      <c r="AD38" s="50">
        <f>VLOOKUP($A38,'ADR Raw Data'!$B$6:$BE$43,'ADR Raw Data'!AN$1,FALSE)</f>
        <v>109.548601793215</v>
      </c>
      <c r="AE38" s="50">
        <f>VLOOKUP($A38,'ADR Raw Data'!$B$6:$BE$43,'ADR Raw Data'!AO$1,FALSE)</f>
        <v>109.43866134870601</v>
      </c>
      <c r="AF38" s="51">
        <f>VLOOKUP($A38,'ADR Raw Data'!$B$6:$BE$43,'ADR Raw Data'!AP$1,FALSE)</f>
        <v>109.495467651537</v>
      </c>
      <c r="AG38" s="52">
        <f>VLOOKUP($A38,'ADR Raw Data'!$B$6:$BE$43,'ADR Raw Data'!AR$1,FALSE)</f>
        <v>104.742653867557</v>
      </c>
      <c r="AI38" s="118">
        <f>(VLOOKUP($A38,'ADR Raw Data'!$B$6:$BE$43,'ADR Raw Data'!AT$1,FALSE))/100</f>
        <v>0.12610805434105601</v>
      </c>
      <c r="AJ38" s="115">
        <f>(VLOOKUP($A38,'ADR Raw Data'!$B$6:$BE$43,'ADR Raw Data'!AU$1,FALSE))/100</f>
        <v>9.2544923316230002E-2</v>
      </c>
      <c r="AK38" s="115">
        <f>(VLOOKUP($A38,'ADR Raw Data'!$B$6:$BE$43,'ADR Raw Data'!AV$1,FALSE))/100</f>
        <v>9.3968811711922395E-2</v>
      </c>
      <c r="AL38" s="115">
        <f>(VLOOKUP($A38,'ADR Raw Data'!$B$6:$BE$43,'ADR Raw Data'!AW$1,FALSE))/100</f>
        <v>7.9747140492701998E-2</v>
      </c>
      <c r="AM38" s="115">
        <f>(VLOOKUP($A38,'ADR Raw Data'!$B$6:$BE$43,'ADR Raw Data'!AX$1,FALSE))/100</f>
        <v>9.5146713062493407E-2</v>
      </c>
      <c r="AN38" s="116">
        <f>(VLOOKUP($A38,'ADR Raw Data'!$B$6:$BE$43,'ADR Raw Data'!AY$1,FALSE))/100</f>
        <v>9.368509538245301E-2</v>
      </c>
      <c r="AO38" s="115">
        <f>(VLOOKUP($A38,'ADR Raw Data'!$B$6:$BE$43,'ADR Raw Data'!BA$1,FALSE))/100</f>
        <v>0.12167272769069599</v>
      </c>
      <c r="AP38" s="115">
        <f>(VLOOKUP($A38,'ADR Raw Data'!$B$6:$BE$43,'ADR Raw Data'!BB$1,FALSE))/100</f>
        <v>0.13419150569316898</v>
      </c>
      <c r="AQ38" s="116">
        <f>(VLOOKUP($A38,'ADR Raw Data'!$B$6:$BE$43,'ADR Raw Data'!BC$1,FALSE))/100</f>
        <v>0.12769407028479299</v>
      </c>
      <c r="AR38" s="117">
        <f>(VLOOKUP($A38,'ADR Raw Data'!$B$6:$BE$43,'ADR Raw Data'!BE$1,FALSE))/100</f>
        <v>0.103597277528308</v>
      </c>
      <c r="AT38" s="49">
        <f>VLOOKUP($A38,'RevPAR Raw Data'!$B$6:$BE$43,'RevPAR Raw Data'!AG$1,FALSE)</f>
        <v>41.1105674541055</v>
      </c>
      <c r="AU38" s="50">
        <f>VLOOKUP($A38,'RevPAR Raw Data'!$B$6:$BE$43,'RevPAR Raw Data'!AH$1,FALSE)</f>
        <v>56.5616803045396</v>
      </c>
      <c r="AV38" s="50">
        <f>VLOOKUP($A38,'RevPAR Raw Data'!$B$6:$BE$43,'RevPAR Raw Data'!AI$1,FALSE)</f>
        <v>63.930068663725599</v>
      </c>
      <c r="AW38" s="50">
        <f>VLOOKUP($A38,'RevPAR Raw Data'!$B$6:$BE$43,'RevPAR Raw Data'!AJ$1,FALSE)</f>
        <v>63.064327237797002</v>
      </c>
      <c r="AX38" s="50">
        <f>VLOOKUP($A38,'RevPAR Raw Data'!$B$6:$BE$43,'RevPAR Raw Data'!AK$1,FALSE)</f>
        <v>56.874424363170597</v>
      </c>
      <c r="AY38" s="51">
        <f>VLOOKUP($A38,'RevPAR Raw Data'!$B$6:$BE$43,'RevPAR Raw Data'!AL$1,FALSE)</f>
        <v>56.308213604667699</v>
      </c>
      <c r="AZ38" s="50">
        <f>VLOOKUP($A38,'RevPAR Raw Data'!$B$6:$BE$43,'RevPAR Raw Data'!AN$1,FALSE)</f>
        <v>62.159906432332399</v>
      </c>
      <c r="BA38" s="50">
        <f>VLOOKUP($A38,'RevPAR Raw Data'!$B$6:$BE$43,'RevPAR Raw Data'!AO$1,FALSE)</f>
        <v>58.083319695460297</v>
      </c>
      <c r="BB38" s="51">
        <f>VLOOKUP($A38,'RevPAR Raw Data'!$B$6:$BE$43,'RevPAR Raw Data'!AP$1,FALSE)</f>
        <v>60.121613063896298</v>
      </c>
      <c r="BC38" s="52">
        <f>VLOOKUP($A38,'RevPAR Raw Data'!$B$6:$BE$43,'RevPAR Raw Data'!AR$1,FALSE)</f>
        <v>57.397756307304398</v>
      </c>
      <c r="BE38" s="129">
        <f>(VLOOKUP($A38,'RevPAR Raw Data'!$B$6:$BE$43,'RevPAR Raw Data'!AT$1,FALSE))/100</f>
        <v>0.54459416293353502</v>
      </c>
      <c r="BF38" s="119">
        <f>(VLOOKUP($A38,'RevPAR Raw Data'!$B$6:$BE$43,'RevPAR Raw Data'!AU$1,FALSE))/100</f>
        <v>0.35706072129739097</v>
      </c>
      <c r="BG38" s="119">
        <f>(VLOOKUP($A38,'RevPAR Raw Data'!$B$6:$BE$43,'RevPAR Raw Data'!AV$1,FALSE))/100</f>
        <v>0.35874434779678899</v>
      </c>
      <c r="BH38" s="119">
        <f>(VLOOKUP($A38,'RevPAR Raw Data'!$B$6:$BE$43,'RevPAR Raw Data'!AW$1,FALSE))/100</f>
        <v>0.35032709219709601</v>
      </c>
      <c r="BI38" s="119">
        <f>(VLOOKUP($A38,'RevPAR Raw Data'!$B$6:$BE$43,'RevPAR Raw Data'!AX$1,FALSE))/100</f>
        <v>0.42803251511879897</v>
      </c>
      <c r="BJ38" s="130">
        <f>(VLOOKUP($A38,'RevPAR Raw Data'!$B$6:$BE$43,'RevPAR Raw Data'!AY$1,FALSE))/100</f>
        <v>0.39462162949841101</v>
      </c>
      <c r="BK38" s="119">
        <f>(VLOOKUP($A38,'RevPAR Raw Data'!$B$6:$BE$43,'RevPAR Raw Data'!BA$1,FALSE))/100</f>
        <v>0.42254032068658398</v>
      </c>
      <c r="BL38" s="119">
        <f>(VLOOKUP($A38,'RevPAR Raw Data'!$B$6:$BE$43,'RevPAR Raw Data'!BB$1,FALSE))/100</f>
        <v>0.43468446561399998</v>
      </c>
      <c r="BM38" s="130">
        <f>(VLOOKUP($A38,'RevPAR Raw Data'!$B$6:$BE$43,'RevPAR Raw Data'!BC$1,FALSE))/100</f>
        <v>0.42838075772863299</v>
      </c>
      <c r="BN38" s="131">
        <f>(VLOOKUP($A38,'RevPAR Raw Data'!$B$6:$BE$43,'RevPAR Raw Data'!BE$1,FALSE))/100</f>
        <v>0.40455667013604496</v>
      </c>
    </row>
    <row r="39" spans="1:66" x14ac:dyDescent="0.25">
      <c r="A39" s="46"/>
      <c r="B39" s="134"/>
      <c r="C39" s="138"/>
      <c r="D39" s="138"/>
      <c r="E39" s="138"/>
      <c r="F39" s="138"/>
      <c r="G39" s="139"/>
      <c r="H39" s="138"/>
      <c r="I39" s="138"/>
      <c r="J39" s="139"/>
      <c r="K39" s="135"/>
      <c r="M39" s="143"/>
      <c r="N39" s="145"/>
      <c r="O39" s="145"/>
      <c r="P39" s="145"/>
      <c r="Q39" s="145"/>
      <c r="R39" s="146"/>
      <c r="S39" s="145"/>
      <c r="T39" s="145"/>
      <c r="U39" s="146"/>
      <c r="V39" s="144"/>
      <c r="X39" s="55"/>
      <c r="Y39" s="56"/>
      <c r="Z39" s="56"/>
      <c r="AA39" s="56"/>
      <c r="AB39" s="56"/>
      <c r="AC39" s="57"/>
      <c r="AD39" s="56"/>
      <c r="AE39" s="56"/>
      <c r="AF39" s="57"/>
      <c r="AG39" s="58"/>
      <c r="AI39" s="143"/>
      <c r="AJ39" s="145"/>
      <c r="AK39" s="145"/>
      <c r="AL39" s="145"/>
      <c r="AM39" s="145"/>
      <c r="AN39" s="146"/>
      <c r="AO39" s="145"/>
      <c r="AP39" s="145"/>
      <c r="AQ39" s="146"/>
      <c r="AR39" s="144"/>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25">
      <c r="A40" s="46" t="s">
        <v>71</v>
      </c>
      <c r="B40" s="129">
        <f>(VLOOKUP($A40,'Occupancy Raw Data'!$B$8:$BE$45,'Occupancy Raw Data'!AG$3,FALSE))/100</f>
        <v>0.46680359600825805</v>
      </c>
      <c r="C40" s="119">
        <f>(VLOOKUP($A40,'Occupancy Raw Data'!$B$8:$BE$45,'Occupancy Raw Data'!AH$3,FALSE))/100</f>
        <v>0.56983396421197496</v>
      </c>
      <c r="D40" s="119">
        <f>(VLOOKUP($A40,'Occupancy Raw Data'!$B$8:$BE$45,'Occupancy Raw Data'!AI$3,FALSE))/100</f>
        <v>0.65131409153475506</v>
      </c>
      <c r="E40" s="119">
        <f>(VLOOKUP($A40,'Occupancy Raw Data'!$B$8:$BE$45,'Occupancy Raw Data'!AJ$3,FALSE))/100</f>
        <v>0.63479654163798993</v>
      </c>
      <c r="F40" s="119">
        <f>(VLOOKUP($A40,'Occupancy Raw Data'!$B$8:$BE$45,'Occupancy Raw Data'!AK$3,FALSE))/100</f>
        <v>0.549627924982794</v>
      </c>
      <c r="G40" s="130">
        <f>(VLOOKUP($A40,'Occupancy Raw Data'!$B$8:$BE$45,'Occupancy Raw Data'!AL$3,FALSE))/100</f>
        <v>0.57447522367515402</v>
      </c>
      <c r="H40" s="119">
        <f>(VLOOKUP($A40,'Occupancy Raw Data'!$B$8:$BE$45,'Occupancy Raw Data'!AN$3,FALSE))/100</f>
        <v>0.57713566758430801</v>
      </c>
      <c r="I40" s="119">
        <f>(VLOOKUP($A40,'Occupancy Raw Data'!$B$8:$BE$45,'Occupancy Raw Data'!AO$3,FALSE))/100</f>
        <v>0.59108310392291796</v>
      </c>
      <c r="J40" s="130">
        <f>(VLOOKUP($A40,'Occupancy Raw Data'!$B$8:$BE$45,'Occupancy Raw Data'!AP$3,FALSE))/100</f>
        <v>0.58410938575361304</v>
      </c>
      <c r="K40" s="131">
        <f>(VLOOKUP($A40,'Occupancy Raw Data'!$B$8:$BE$45,'Occupancy Raw Data'!AR$3,FALSE))/100</f>
        <v>0.57722784141185701</v>
      </c>
      <c r="M40" s="118">
        <f>(VLOOKUP($A40,'Occupancy Raw Data'!$B$8:$BE$45,'Occupancy Raw Data'!AT$3,FALSE))/100</f>
        <v>3.8279808154720102E-3</v>
      </c>
      <c r="N40" s="115">
        <f>(VLOOKUP($A40,'Occupancy Raw Data'!$B$8:$BE$45,'Occupancy Raw Data'!AU$3,FALSE))/100</f>
        <v>1.0698371607236601E-2</v>
      </c>
      <c r="O40" s="115">
        <f>(VLOOKUP($A40,'Occupancy Raw Data'!$B$8:$BE$45,'Occupancy Raw Data'!AV$3,FALSE))/100</f>
        <v>4.7115779195796403E-2</v>
      </c>
      <c r="P40" s="115">
        <f>(VLOOKUP($A40,'Occupancy Raw Data'!$B$8:$BE$45,'Occupancy Raw Data'!AW$3,FALSE))/100</f>
        <v>3.4046929126047398E-2</v>
      </c>
      <c r="Q40" s="115">
        <f>(VLOOKUP($A40,'Occupancy Raw Data'!$B$8:$BE$45,'Occupancy Raw Data'!AX$3,FALSE))/100</f>
        <v>3.7098011857956602E-2</v>
      </c>
      <c r="R40" s="116">
        <f>(VLOOKUP($A40,'Occupancy Raw Data'!$B$8:$BE$45,'Occupancy Raw Data'!AY$3,FALSE))/100</f>
        <v>2.7795590743118201E-2</v>
      </c>
      <c r="S40" s="115">
        <f>(VLOOKUP($A40,'Occupancy Raw Data'!$B$8:$BE$45,'Occupancy Raw Data'!BA$3,FALSE))/100</f>
        <v>9.1582064633435503E-2</v>
      </c>
      <c r="T40" s="115">
        <f>(VLOOKUP($A40,'Occupancy Raw Data'!$B$8:$BE$45,'Occupancy Raw Data'!BB$3,FALSE))/100</f>
        <v>7.5359611129155901E-2</v>
      </c>
      <c r="U40" s="116">
        <f>(VLOOKUP($A40,'Occupancy Raw Data'!$B$8:$BE$45,'Occupancy Raw Data'!BC$3,FALSE))/100</f>
        <v>8.3313288155060908E-2</v>
      </c>
      <c r="V40" s="117">
        <f>(VLOOKUP($A40,'Occupancy Raw Data'!$B$8:$BE$45,'Occupancy Raw Data'!BE$3,FALSE))/100</f>
        <v>4.3253331723078603E-2</v>
      </c>
      <c r="X40" s="49">
        <f>VLOOKUP($A40,'ADR Raw Data'!$B$6:$BE$43,'ADR Raw Data'!AG$1,FALSE)</f>
        <v>101.32779667119701</v>
      </c>
      <c r="Y40" s="50">
        <f>VLOOKUP($A40,'ADR Raw Data'!$B$6:$BE$43,'ADR Raw Data'!AH$1,FALSE)</f>
        <v>108.655750030194</v>
      </c>
      <c r="Z40" s="50">
        <f>VLOOKUP($A40,'ADR Raw Data'!$B$6:$BE$43,'ADR Raw Data'!AI$1,FALSE)</f>
        <v>114.69893867287399</v>
      </c>
      <c r="AA40" s="50">
        <f>VLOOKUP($A40,'ADR Raw Data'!$B$6:$BE$43,'ADR Raw Data'!AJ$1,FALSE)</f>
        <v>112.926698219579</v>
      </c>
      <c r="AB40" s="50">
        <f>VLOOKUP($A40,'ADR Raw Data'!$B$6:$BE$43,'ADR Raw Data'!AK$1,FALSE)</f>
        <v>103.103042513353</v>
      </c>
      <c r="AC40" s="51">
        <f>VLOOKUP($A40,'ADR Raw Data'!$B$6:$BE$43,'ADR Raw Data'!AL$1,FALSE)</f>
        <v>108.716521657531</v>
      </c>
      <c r="AD40" s="50">
        <f>VLOOKUP($A40,'ADR Raw Data'!$B$6:$BE$43,'ADR Raw Data'!AN$1,FALSE)</f>
        <v>111.825478516462</v>
      </c>
      <c r="AE40" s="50">
        <f>VLOOKUP($A40,'ADR Raw Data'!$B$6:$BE$43,'ADR Raw Data'!AO$1,FALSE)</f>
        <v>113.85818723938399</v>
      </c>
      <c r="AF40" s="51">
        <f>VLOOKUP($A40,'ADR Raw Data'!$B$6:$BE$43,'ADR Raw Data'!AP$1,FALSE)</f>
        <v>112.853967195655</v>
      </c>
      <c r="AG40" s="52">
        <f>VLOOKUP($A40,'ADR Raw Data'!$B$6:$BE$43,'ADR Raw Data'!AR$1,FALSE)</f>
        <v>109.912741935844</v>
      </c>
      <c r="AI40" s="118">
        <f>(VLOOKUP($A40,'ADR Raw Data'!$B$6:$BE$43,'ADR Raw Data'!AT$1,FALSE))/100</f>
        <v>3.0236095092439001E-3</v>
      </c>
      <c r="AJ40" s="115">
        <f>(VLOOKUP($A40,'ADR Raw Data'!$B$6:$BE$43,'ADR Raw Data'!AU$1,FALSE))/100</f>
        <v>2.1503763740442498E-2</v>
      </c>
      <c r="AK40" s="115">
        <f>(VLOOKUP($A40,'ADR Raw Data'!$B$6:$BE$43,'ADR Raw Data'!AV$1,FALSE))/100</f>
        <v>2.0559186087639899E-2</v>
      </c>
      <c r="AL40" s="115">
        <f>(VLOOKUP($A40,'ADR Raw Data'!$B$6:$BE$43,'ADR Raw Data'!AW$1,FALSE))/100</f>
        <v>1.62639516373204E-2</v>
      </c>
      <c r="AM40" s="115">
        <f>(VLOOKUP($A40,'ADR Raw Data'!$B$6:$BE$43,'ADR Raw Data'!AX$1,FALSE))/100</f>
        <v>3.17846241117733E-3</v>
      </c>
      <c r="AN40" s="116">
        <f>(VLOOKUP($A40,'ADR Raw Data'!$B$6:$BE$43,'ADR Raw Data'!AY$1,FALSE))/100</f>
        <v>1.4324947045290798E-2</v>
      </c>
      <c r="AO40" s="115">
        <f>(VLOOKUP($A40,'ADR Raw Data'!$B$6:$BE$43,'ADR Raw Data'!BA$1,FALSE))/100</f>
        <v>2.5740208179186798E-2</v>
      </c>
      <c r="AP40" s="115">
        <f>(VLOOKUP($A40,'ADR Raw Data'!$B$6:$BE$43,'ADR Raw Data'!BB$1,FALSE))/100</f>
        <v>2.5854230215427602E-2</v>
      </c>
      <c r="AQ40" s="116">
        <f>(VLOOKUP($A40,'ADR Raw Data'!$B$6:$BE$43,'ADR Raw Data'!BC$1,FALSE))/100</f>
        <v>2.5729696527951099E-2</v>
      </c>
      <c r="AR40" s="117">
        <f>(VLOOKUP($A40,'ADR Raw Data'!$B$6:$BE$43,'ADR Raw Data'!BE$1,FALSE))/100</f>
        <v>1.79703592713709E-2</v>
      </c>
      <c r="AT40" s="49">
        <f>VLOOKUP($A40,'RevPAR Raw Data'!$B$6:$BE$43,'RevPAR Raw Data'!AG$1,FALSE)</f>
        <v>47.3001798617085</v>
      </c>
      <c r="AU40" s="50">
        <f>VLOOKUP($A40,'RevPAR Raw Data'!$B$6:$BE$43,'RevPAR Raw Data'!AH$1,FALSE)</f>
        <v>61.915736774131098</v>
      </c>
      <c r="AV40" s="50">
        <f>VLOOKUP($A40,'RevPAR Raw Data'!$B$6:$BE$43,'RevPAR Raw Data'!AI$1,FALSE)</f>
        <v>74.705035041724003</v>
      </c>
      <c r="AW40" s="50">
        <f>VLOOKUP($A40,'RevPAR Raw Data'!$B$6:$BE$43,'RevPAR Raw Data'!AJ$1,FALSE)</f>
        <v>71.685477488385999</v>
      </c>
      <c r="AX40" s="50">
        <f>VLOOKUP($A40,'RevPAR Raw Data'!$B$6:$BE$43,'RevPAR Raw Data'!AK$1,FALSE)</f>
        <v>56.668311316027101</v>
      </c>
      <c r="AY40" s="51">
        <f>VLOOKUP($A40,'RevPAR Raw Data'!$B$6:$BE$43,'RevPAR Raw Data'!AL$1,FALSE)</f>
        <v>62.454948096395299</v>
      </c>
      <c r="AZ40" s="50">
        <f>VLOOKUP($A40,'RevPAR Raw Data'!$B$6:$BE$43,'RevPAR Raw Data'!AN$1,FALSE)</f>
        <v>64.538472196532993</v>
      </c>
      <c r="BA40" s="50">
        <f>VLOOKUP($A40,'RevPAR Raw Data'!$B$6:$BE$43,'RevPAR Raw Data'!AO$1,FALSE)</f>
        <v>67.299650720491996</v>
      </c>
      <c r="BB40" s="51">
        <f>VLOOKUP($A40,'RevPAR Raw Data'!$B$6:$BE$43,'RevPAR Raw Data'!AP$1,FALSE)</f>
        <v>65.919061458512502</v>
      </c>
      <c r="BC40" s="52">
        <f>VLOOKUP($A40,'RevPAR Raw Data'!$B$6:$BE$43,'RevPAR Raw Data'!AR$1,FALSE)</f>
        <v>63.444694771286002</v>
      </c>
      <c r="BE40" s="129">
        <f>(VLOOKUP($A40,'RevPAR Raw Data'!$B$6:$BE$43,'RevPAR Raw Data'!AT$1,FALSE))/100</f>
        <v>6.8631646439107795E-3</v>
      </c>
      <c r="BF40" s="119">
        <f>(VLOOKUP($A40,'RevPAR Raw Data'!$B$6:$BE$43,'RevPAR Raw Data'!AU$1,FALSE))/100</f>
        <v>3.2432190603128602E-2</v>
      </c>
      <c r="BG40" s="119">
        <f>(VLOOKUP($A40,'RevPAR Raw Data'!$B$6:$BE$43,'RevPAR Raw Data'!AV$1,FALSE))/100</f>
        <v>6.8643627355586795E-2</v>
      </c>
      <c r="BH40" s="119">
        <f>(VLOOKUP($A40,'RevPAR Raw Data'!$B$6:$BE$43,'RevPAR Raw Data'!AW$1,FALSE))/100</f>
        <v>5.0864618372073095E-2</v>
      </c>
      <c r="BI40" s="119">
        <f>(VLOOKUP($A40,'RevPAR Raw Data'!$B$6:$BE$43,'RevPAR Raw Data'!AX$1,FALSE))/100</f>
        <v>4.0394388905353899E-2</v>
      </c>
      <c r="BJ40" s="130">
        <f>(VLOOKUP($A40,'RevPAR Raw Data'!$B$6:$BE$43,'RevPAR Raw Data'!AY$1,FALSE))/100</f>
        <v>4.2518708153896696E-2</v>
      </c>
      <c r="BK40" s="119">
        <f>(VLOOKUP($A40,'RevPAR Raw Data'!$B$6:$BE$43,'RevPAR Raw Data'!BA$1,FALSE))/100</f>
        <v>0.119679614221766</v>
      </c>
      <c r="BL40" s="119">
        <f>(VLOOKUP($A40,'RevPAR Raw Data'!$B$6:$BE$43,'RevPAR Raw Data'!BB$1,FALSE))/100</f>
        <v>0.10316220607966101</v>
      </c>
      <c r="BM40" s="130">
        <f>(VLOOKUP($A40,'RevPAR Raw Data'!$B$6:$BE$43,'RevPAR Raw Data'!BC$1,FALSE))/100</f>
        <v>0.11118661030398699</v>
      </c>
      <c r="BN40" s="131">
        <f>(VLOOKUP($A40,'RevPAR Raw Data'!$B$6:$BE$43,'RevPAR Raw Data'!BE$1,FALSE))/100</f>
        <v>6.2000968905197101E-2</v>
      </c>
    </row>
    <row r="41" spans="1:66" x14ac:dyDescent="0.25">
      <c r="A41" s="59" t="s">
        <v>45</v>
      </c>
      <c r="B41" s="129">
        <f>(VLOOKUP($A41,'Occupancy Raw Data'!$B$8:$BE$45,'Occupancy Raw Data'!AG$3,FALSE))/100</f>
        <v>0.48474134722739104</v>
      </c>
      <c r="C41" s="119">
        <f>(VLOOKUP($A41,'Occupancy Raw Data'!$B$8:$BE$45,'Occupancy Raw Data'!AH$3,FALSE))/100</f>
        <v>0.59010978786751001</v>
      </c>
      <c r="D41" s="119">
        <f>(VLOOKUP($A41,'Occupancy Raw Data'!$B$8:$BE$45,'Occupancy Raw Data'!AI$3,FALSE))/100</f>
        <v>0.63439709713435</v>
      </c>
      <c r="E41" s="119">
        <f>(VLOOKUP($A41,'Occupancy Raw Data'!$B$8:$BE$45,'Occupancy Raw Data'!AJ$3,FALSE))/100</f>
        <v>0.62718645329363598</v>
      </c>
      <c r="F41" s="119">
        <f>(VLOOKUP($A41,'Occupancy Raw Data'!$B$8:$BE$45,'Occupancy Raw Data'!AK$3,FALSE))/100</f>
        <v>0.56903609973948599</v>
      </c>
      <c r="G41" s="130">
        <f>(VLOOKUP($A41,'Occupancy Raw Data'!$B$8:$BE$45,'Occupancy Raw Data'!AL$3,FALSE))/100</f>
        <v>0.58109415705247403</v>
      </c>
      <c r="H41" s="119">
        <f>(VLOOKUP($A41,'Occupancy Raw Data'!$B$8:$BE$45,'Occupancy Raw Data'!AN$3,FALSE))/100</f>
        <v>0.54107740975065099</v>
      </c>
      <c r="I41" s="119">
        <f>(VLOOKUP($A41,'Occupancy Raw Data'!$B$8:$BE$45,'Occupancy Raw Data'!AO$3,FALSE))/100</f>
        <v>0.53582061778935608</v>
      </c>
      <c r="J41" s="130">
        <f>(VLOOKUP($A41,'Occupancy Raw Data'!$B$8:$BE$45,'Occupancy Raw Data'!AP$3,FALSE))/100</f>
        <v>0.53844901377000298</v>
      </c>
      <c r="K41" s="131">
        <f>(VLOOKUP($A41,'Occupancy Raw Data'!$B$8:$BE$45,'Occupancy Raw Data'!AR$3,FALSE))/100</f>
        <v>0.56890983040034004</v>
      </c>
      <c r="M41" s="118">
        <f>(VLOOKUP($A41,'Occupancy Raw Data'!$B$8:$BE$45,'Occupancy Raw Data'!AT$3,FALSE))/100</f>
        <v>-7.8643955431234605E-2</v>
      </c>
      <c r="N41" s="115">
        <f>(VLOOKUP($A41,'Occupancy Raw Data'!$B$8:$BE$45,'Occupancy Raw Data'!AU$3,FALSE))/100</f>
        <v>-5.8558301726411903E-2</v>
      </c>
      <c r="O41" s="115">
        <f>(VLOOKUP($A41,'Occupancy Raw Data'!$B$8:$BE$45,'Occupancy Raw Data'!AV$3,FALSE))/100</f>
        <v>-2.1890447418676802E-2</v>
      </c>
      <c r="P41" s="115">
        <f>(VLOOKUP($A41,'Occupancy Raw Data'!$B$8:$BE$45,'Occupancy Raw Data'!AW$3,FALSE))/100</f>
        <v>-2.5356846354241198E-2</v>
      </c>
      <c r="Q41" s="115">
        <f>(VLOOKUP($A41,'Occupancy Raw Data'!$B$8:$BE$45,'Occupancy Raw Data'!AX$3,FALSE))/100</f>
        <v>-2.03397656299013E-2</v>
      </c>
      <c r="R41" s="116">
        <f>(VLOOKUP($A41,'Occupancy Raw Data'!$B$8:$BE$45,'Occupancy Raw Data'!AY$3,FALSE))/100</f>
        <v>-3.9793623167632804E-2</v>
      </c>
      <c r="S41" s="115">
        <f>(VLOOKUP($A41,'Occupancy Raw Data'!$B$8:$BE$45,'Occupancy Raw Data'!BA$3,FALSE))/100</f>
        <v>1.6592915467742598E-2</v>
      </c>
      <c r="T41" s="115">
        <f>(VLOOKUP($A41,'Occupancy Raw Data'!$B$8:$BE$45,'Occupancy Raw Data'!BB$3,FALSE))/100</f>
        <v>3.07359849508629E-3</v>
      </c>
      <c r="U41" s="116">
        <f>(VLOOKUP($A41,'Occupancy Raw Data'!$B$8:$BE$45,'Occupancy Raw Data'!BC$3,FALSE))/100</f>
        <v>9.8210052684955494E-3</v>
      </c>
      <c r="V41" s="117">
        <f>(VLOOKUP($A41,'Occupancy Raw Data'!$B$8:$BE$45,'Occupancy Raw Data'!BE$3,FALSE))/100</f>
        <v>-2.68644188516447E-2</v>
      </c>
      <c r="X41" s="49">
        <f>VLOOKUP($A41,'ADR Raw Data'!$B$6:$BE$43,'ADR Raw Data'!AG$1,FALSE)</f>
        <v>86.136981199616102</v>
      </c>
      <c r="Y41" s="50">
        <f>VLOOKUP($A41,'ADR Raw Data'!$B$6:$BE$43,'ADR Raw Data'!AH$1,FALSE)</f>
        <v>91.739896933385793</v>
      </c>
      <c r="Z41" s="50">
        <f>VLOOKUP($A41,'ADR Raw Data'!$B$6:$BE$43,'ADR Raw Data'!AI$1,FALSE)</f>
        <v>93.282537486250604</v>
      </c>
      <c r="AA41" s="50">
        <f>VLOOKUP($A41,'ADR Raw Data'!$B$6:$BE$43,'ADR Raw Data'!AJ$1,FALSE)</f>
        <v>92.541518966028704</v>
      </c>
      <c r="AB41" s="50">
        <f>VLOOKUP($A41,'ADR Raw Data'!$B$6:$BE$43,'ADR Raw Data'!AK$1,FALSE)</f>
        <v>88.945570773381206</v>
      </c>
      <c r="AC41" s="51">
        <f>VLOOKUP($A41,'ADR Raw Data'!$B$6:$BE$43,'ADR Raw Data'!AL$1,FALSE)</f>
        <v>90.767722569488896</v>
      </c>
      <c r="AD41" s="50">
        <f>VLOOKUP($A41,'ADR Raw Data'!$B$6:$BE$43,'ADR Raw Data'!AN$1,FALSE)</f>
        <v>89.311213971283607</v>
      </c>
      <c r="AE41" s="50">
        <f>VLOOKUP($A41,'ADR Raw Data'!$B$6:$BE$43,'ADR Raw Data'!AO$1,FALSE)</f>
        <v>88.948848506685096</v>
      </c>
      <c r="AF41" s="51">
        <f>VLOOKUP($A41,'ADR Raw Data'!$B$6:$BE$43,'ADR Raw Data'!AP$1,FALSE)</f>
        <v>89.130915668063395</v>
      </c>
      <c r="AG41" s="52">
        <f>VLOOKUP($A41,'ADR Raw Data'!$B$6:$BE$43,'ADR Raw Data'!AR$1,FALSE)</f>
        <v>90.325103061736996</v>
      </c>
      <c r="AI41" s="118">
        <f>(VLOOKUP($A41,'ADR Raw Data'!$B$6:$BE$43,'ADR Raw Data'!AT$1,FALSE))/100</f>
        <v>9.9172525813887701E-3</v>
      </c>
      <c r="AJ41" s="115">
        <f>(VLOOKUP($A41,'ADR Raw Data'!$B$6:$BE$43,'ADR Raw Data'!AU$1,FALSE))/100</f>
        <v>1.55674682395168E-2</v>
      </c>
      <c r="AK41" s="115">
        <f>(VLOOKUP($A41,'ADR Raw Data'!$B$6:$BE$43,'ADR Raw Data'!AV$1,FALSE))/100</f>
        <v>1.0231798740863701E-2</v>
      </c>
      <c r="AL41" s="115">
        <f>(VLOOKUP($A41,'ADR Raw Data'!$B$6:$BE$43,'ADR Raw Data'!AW$1,FALSE))/100</f>
        <v>1.35164291464777E-2</v>
      </c>
      <c r="AM41" s="115">
        <f>(VLOOKUP($A41,'ADR Raw Data'!$B$6:$BE$43,'ADR Raw Data'!AX$1,FALSE))/100</f>
        <v>1.0957907522043099E-2</v>
      </c>
      <c r="AN41" s="116">
        <f>(VLOOKUP($A41,'ADR Raw Data'!$B$6:$BE$43,'ADR Raw Data'!AY$1,FALSE))/100</f>
        <v>1.2557734819612101E-2</v>
      </c>
      <c r="AO41" s="115">
        <f>(VLOOKUP($A41,'ADR Raw Data'!$B$6:$BE$43,'ADR Raw Data'!BA$1,FALSE))/100</f>
        <v>1.8253495811364498E-2</v>
      </c>
      <c r="AP41" s="115">
        <f>(VLOOKUP($A41,'ADR Raw Data'!$B$6:$BE$43,'ADR Raw Data'!BB$1,FALSE))/100</f>
        <v>3.2845880657800504E-3</v>
      </c>
      <c r="AQ41" s="116">
        <f>(VLOOKUP($A41,'ADR Raw Data'!$B$6:$BE$43,'ADR Raw Data'!BC$1,FALSE))/100</f>
        <v>1.07290237219473E-2</v>
      </c>
      <c r="AR41" s="117">
        <f>(VLOOKUP($A41,'ADR Raw Data'!$B$6:$BE$43,'ADR Raw Data'!BE$1,FALSE))/100</f>
        <v>1.1906798086110599E-2</v>
      </c>
      <c r="AT41" s="49">
        <f>VLOOKUP($A41,'RevPAR Raw Data'!$B$6:$BE$43,'RevPAR Raw Data'!AG$1,FALSE)</f>
        <v>41.754156312802301</v>
      </c>
      <c r="AU41" s="50">
        <f>VLOOKUP($A41,'RevPAR Raw Data'!$B$6:$BE$43,'RevPAR Raw Data'!AH$1,FALSE)</f>
        <v>54.136611118347503</v>
      </c>
      <c r="AV41" s="50">
        <f>VLOOKUP($A41,'RevPAR Raw Data'!$B$6:$BE$43,'RevPAR Raw Data'!AI$1,FALSE)</f>
        <v>59.178170994603597</v>
      </c>
      <c r="AW41" s="50">
        <f>VLOOKUP($A41,'RevPAR Raw Data'!$B$6:$BE$43,'RevPAR Raw Data'!AJ$1,FALSE)</f>
        <v>58.040787062709299</v>
      </c>
      <c r="AX41" s="50">
        <f>VLOOKUP($A41,'RevPAR Raw Data'!$B$6:$BE$43,'RevPAR Raw Data'!AK$1,FALSE)</f>
        <v>50.6132406819873</v>
      </c>
      <c r="AY41" s="51">
        <f>VLOOKUP($A41,'RevPAR Raw Data'!$B$6:$BE$43,'RevPAR Raw Data'!AL$1,FALSE)</f>
        <v>52.744593234089997</v>
      </c>
      <c r="AZ41" s="50">
        <f>VLOOKUP($A41,'RevPAR Raw Data'!$B$6:$BE$43,'RevPAR Raw Data'!AN$1,FALSE)</f>
        <v>48.324280317268297</v>
      </c>
      <c r="BA41" s="50">
        <f>VLOOKUP($A41,'RevPAR Raw Data'!$B$6:$BE$43,'RevPAR Raw Data'!AO$1,FALSE)</f>
        <v>47.660626958503897</v>
      </c>
      <c r="BB41" s="51">
        <f>VLOOKUP($A41,'RevPAR Raw Data'!$B$6:$BE$43,'RevPAR Raw Data'!AP$1,FALSE)</f>
        <v>47.992453637886101</v>
      </c>
      <c r="BC41" s="52">
        <f>VLOOKUP($A41,'RevPAR Raw Data'!$B$6:$BE$43,'RevPAR Raw Data'!AR$1,FALSE)</f>
        <v>51.386839063746002</v>
      </c>
      <c r="BE41" s="129">
        <f>(VLOOKUP($A41,'RevPAR Raw Data'!$B$6:$BE$43,'RevPAR Raw Data'!AT$1,FALSE))/100</f>
        <v>-6.9506634819856902E-2</v>
      </c>
      <c r="BF41" s="119">
        <f>(VLOOKUP($A41,'RevPAR Raw Data'!$B$6:$BE$43,'RevPAR Raw Data'!AU$1,FALSE))/100</f>
        <v>-4.3902437989180997E-2</v>
      </c>
      <c r="BG41" s="119">
        <f>(VLOOKUP($A41,'RevPAR Raw Data'!$B$6:$BE$43,'RevPAR Raw Data'!AV$1,FALSE))/100</f>
        <v>-1.1882627330148301E-2</v>
      </c>
      <c r="BH41" s="119">
        <f>(VLOOKUP($A41,'RevPAR Raw Data'!$B$6:$BE$43,'RevPAR Raw Data'!AW$1,FALSE))/100</f>
        <v>-1.2183151224888699E-2</v>
      </c>
      <c r="BI41" s="119">
        <f>(VLOOKUP($A41,'RevPAR Raw Data'!$B$6:$BE$43,'RevPAR Raw Data'!AX$1,FALSE))/100</f>
        <v>-9.6047393786506605E-3</v>
      </c>
      <c r="BJ41" s="130">
        <f>(VLOOKUP($A41,'RevPAR Raw Data'!$B$6:$BE$43,'RevPAR Raw Data'!AY$1,FALSE))/100</f>
        <v>-2.77356061152714E-2</v>
      </c>
      <c r="BK41" s="119">
        <f>(VLOOKUP($A41,'RevPAR Raw Data'!$B$6:$BE$43,'RevPAR Raw Data'!BA$1,FALSE))/100</f>
        <v>3.5149289992095996E-2</v>
      </c>
      <c r="BL41" s="119">
        <f>(VLOOKUP($A41,'RevPAR Raw Data'!$B$6:$BE$43,'RevPAR Raw Data'!BB$1,FALSE))/100</f>
        <v>6.3682820658023101E-3</v>
      </c>
      <c r="BM41" s="130">
        <f>(VLOOKUP($A41,'RevPAR Raw Data'!$B$6:$BE$43,'RevPAR Raw Data'!BC$1,FALSE))/100</f>
        <v>2.06553987889419E-2</v>
      </c>
      <c r="BN41" s="131">
        <f>(VLOOKUP($A41,'RevPAR Raw Data'!$B$6:$BE$43,'RevPAR Raw Data'!BE$1,FALSE))/100</f>
        <v>-1.52774899765013E-2</v>
      </c>
    </row>
    <row r="42" spans="1:66" x14ac:dyDescent="0.25">
      <c r="A42" s="59" t="s">
        <v>109</v>
      </c>
      <c r="B42" s="129">
        <f>(VLOOKUP($A42,'Occupancy Raw Data'!$B$8:$BE$45,'Occupancy Raw Data'!AG$3,FALSE))/100</f>
        <v>0.516271695594125</v>
      </c>
      <c r="C42" s="119">
        <f>(VLOOKUP($A42,'Occupancy Raw Data'!$B$8:$BE$45,'Occupancy Raw Data'!AH$3,FALSE))/100</f>
        <v>0.674816421895861</v>
      </c>
      <c r="D42" s="119">
        <f>(VLOOKUP($A42,'Occupancy Raw Data'!$B$8:$BE$45,'Occupancy Raw Data'!AI$3,FALSE))/100</f>
        <v>0.80932910547396508</v>
      </c>
      <c r="E42" s="119">
        <f>(VLOOKUP($A42,'Occupancy Raw Data'!$B$8:$BE$45,'Occupancy Raw Data'!AJ$3,FALSE))/100</f>
        <v>0.76710614152202894</v>
      </c>
      <c r="F42" s="119">
        <f>(VLOOKUP($A42,'Occupancy Raw Data'!$B$8:$BE$45,'Occupancy Raw Data'!AK$3,FALSE))/100</f>
        <v>0.58419559412550004</v>
      </c>
      <c r="G42" s="130">
        <f>(VLOOKUP($A42,'Occupancy Raw Data'!$B$8:$BE$45,'Occupancy Raw Data'!AL$3,FALSE))/100</f>
        <v>0.67034379172229608</v>
      </c>
      <c r="H42" s="119">
        <f>(VLOOKUP($A42,'Occupancy Raw Data'!$B$8:$BE$45,'Occupancy Raw Data'!AN$3,FALSE))/100</f>
        <v>0.66555407209612794</v>
      </c>
      <c r="I42" s="119">
        <f>(VLOOKUP($A42,'Occupancy Raw Data'!$B$8:$BE$45,'Occupancy Raw Data'!AO$3,FALSE))/100</f>
        <v>0.69008678237650201</v>
      </c>
      <c r="J42" s="130">
        <f>(VLOOKUP($A42,'Occupancy Raw Data'!$B$8:$BE$45,'Occupancy Raw Data'!AP$3,FALSE))/100</f>
        <v>0.67782042723631508</v>
      </c>
      <c r="K42" s="131">
        <f>(VLOOKUP($A42,'Occupancy Raw Data'!$B$8:$BE$45,'Occupancy Raw Data'!AR$3,FALSE))/100</f>
        <v>0.67247997329773002</v>
      </c>
      <c r="M42" s="118">
        <f>(VLOOKUP($A42,'Occupancy Raw Data'!$B$8:$BE$45,'Occupancy Raw Data'!AT$3,FALSE))/100</f>
        <v>5.9236432117788E-2</v>
      </c>
      <c r="N42" s="115">
        <f>(VLOOKUP($A42,'Occupancy Raw Data'!$B$8:$BE$45,'Occupancy Raw Data'!AU$3,FALSE))/100</f>
        <v>8.9892183288409699E-2</v>
      </c>
      <c r="O42" s="115">
        <f>(VLOOKUP($A42,'Occupancy Raw Data'!$B$8:$BE$45,'Occupancy Raw Data'!AV$3,FALSE))/100</f>
        <v>0.116753022452504</v>
      </c>
      <c r="P42" s="115">
        <f>(VLOOKUP($A42,'Occupancy Raw Data'!$B$8:$BE$45,'Occupancy Raw Data'!AW$3,FALSE))/100</f>
        <v>9.54480457578646E-2</v>
      </c>
      <c r="Q42" s="115">
        <f>(VLOOKUP($A42,'Occupancy Raw Data'!$B$8:$BE$45,'Occupancy Raw Data'!AX$3,FALSE))/100</f>
        <v>0.150156070313783</v>
      </c>
      <c r="R42" s="116">
        <f>(VLOOKUP($A42,'Occupancy Raw Data'!$B$8:$BE$45,'Occupancy Raw Data'!AY$3,FALSE))/100</f>
        <v>0.102731640356897</v>
      </c>
      <c r="S42" s="115">
        <f>(VLOOKUP($A42,'Occupancy Raw Data'!$B$8:$BE$45,'Occupancy Raw Data'!BA$3,FALSE))/100</f>
        <v>0.20102394217738201</v>
      </c>
      <c r="T42" s="115">
        <f>(VLOOKUP($A42,'Occupancy Raw Data'!$B$8:$BE$45,'Occupancy Raw Data'!BB$3,FALSE))/100</f>
        <v>0.14447827290340401</v>
      </c>
      <c r="U42" s="116">
        <f>(VLOOKUP($A42,'Occupancy Raw Data'!$B$8:$BE$45,'Occupancy Raw Data'!BC$3,FALSE))/100</f>
        <v>0.171558376000576</v>
      </c>
      <c r="V42" s="117">
        <f>(VLOOKUP($A42,'Occupancy Raw Data'!$B$8:$BE$45,'Occupancy Raw Data'!BE$3,FALSE))/100</f>
        <v>0.121709218165911</v>
      </c>
      <c r="X42" s="49">
        <f>VLOOKUP($A42,'ADR Raw Data'!$B$6:$BE$43,'ADR Raw Data'!AG$1,FALSE)</f>
        <v>169.60617746888599</v>
      </c>
      <c r="Y42" s="50">
        <f>VLOOKUP($A42,'ADR Raw Data'!$B$6:$BE$43,'ADR Raw Data'!AH$1,FALSE)</f>
        <v>180.24027822431</v>
      </c>
      <c r="Z42" s="50">
        <f>VLOOKUP($A42,'ADR Raw Data'!$B$6:$BE$43,'ADR Raw Data'!AI$1,FALSE)</f>
        <v>191.110296937828</v>
      </c>
      <c r="AA42" s="50">
        <f>VLOOKUP($A42,'ADR Raw Data'!$B$6:$BE$43,'ADR Raw Data'!AJ$1,FALSE)</f>
        <v>189.57643315566099</v>
      </c>
      <c r="AB42" s="50">
        <f>VLOOKUP($A42,'ADR Raw Data'!$B$6:$BE$43,'ADR Raw Data'!AK$1,FALSE)</f>
        <v>168.30256820454201</v>
      </c>
      <c r="AC42" s="51">
        <f>VLOOKUP($A42,'ADR Raw Data'!$B$6:$BE$43,'ADR Raw Data'!AL$1,FALSE)</f>
        <v>181.28308686234899</v>
      </c>
      <c r="AD42" s="50">
        <f>VLOOKUP($A42,'ADR Raw Data'!$B$6:$BE$43,'ADR Raw Data'!AN$1,FALSE)</f>
        <v>189.68953109327899</v>
      </c>
      <c r="AE42" s="50">
        <f>VLOOKUP($A42,'ADR Raw Data'!$B$6:$BE$43,'ADR Raw Data'!AO$1,FALSE)</f>
        <v>196.85523337363901</v>
      </c>
      <c r="AF42" s="51">
        <f>VLOOKUP($A42,'ADR Raw Data'!$B$6:$BE$43,'ADR Raw Data'!AP$1,FALSE)</f>
        <v>193.337220238828</v>
      </c>
      <c r="AG42" s="52">
        <f>VLOOKUP($A42,'ADR Raw Data'!$B$6:$BE$43,'ADR Raw Data'!AR$1,FALSE)</f>
        <v>184.75447556414301</v>
      </c>
      <c r="AI42" s="118">
        <f>(VLOOKUP($A42,'ADR Raw Data'!$B$6:$BE$43,'ADR Raw Data'!AT$1,FALSE))/100</f>
        <v>2.41375133603693E-2</v>
      </c>
      <c r="AJ42" s="115">
        <f>(VLOOKUP($A42,'ADR Raw Data'!$B$6:$BE$43,'ADR Raw Data'!AU$1,FALSE))/100</f>
        <v>3.0956189369656099E-2</v>
      </c>
      <c r="AK42" s="115">
        <f>(VLOOKUP($A42,'ADR Raw Data'!$B$6:$BE$43,'ADR Raw Data'!AV$1,FALSE))/100</f>
        <v>2.1381259122951999E-2</v>
      </c>
      <c r="AL42" s="115">
        <f>(VLOOKUP($A42,'ADR Raw Data'!$B$6:$BE$43,'ADR Raw Data'!AW$1,FALSE))/100</f>
        <v>2.41669915168377E-2</v>
      </c>
      <c r="AM42" s="115">
        <f>(VLOOKUP($A42,'ADR Raw Data'!$B$6:$BE$43,'ADR Raw Data'!AX$1,FALSE))/100</f>
        <v>-3.0174222803488098E-3</v>
      </c>
      <c r="AN42" s="116">
        <f>(VLOOKUP($A42,'ADR Raw Data'!$B$6:$BE$43,'ADR Raw Data'!AY$1,FALSE))/100</f>
        <v>2.0508236997179102E-2</v>
      </c>
      <c r="AO42" s="115">
        <f>(VLOOKUP($A42,'ADR Raw Data'!$B$6:$BE$43,'ADR Raw Data'!BA$1,FALSE))/100</f>
        <v>1.4381628881752899E-2</v>
      </c>
      <c r="AP42" s="115">
        <f>(VLOOKUP($A42,'ADR Raw Data'!$B$6:$BE$43,'ADR Raw Data'!BB$1,FALSE))/100</f>
        <v>3.8706257847783296E-2</v>
      </c>
      <c r="AQ42" s="116">
        <f>(VLOOKUP($A42,'ADR Raw Data'!$B$6:$BE$43,'ADR Raw Data'!BC$1,FALSE))/100</f>
        <v>2.6679912749149999E-2</v>
      </c>
      <c r="AR42" s="117">
        <f>(VLOOKUP($A42,'ADR Raw Data'!$B$6:$BE$43,'ADR Raw Data'!BE$1,FALSE))/100</f>
        <v>2.3100734749215E-2</v>
      </c>
      <c r="AT42" s="49">
        <f>VLOOKUP($A42,'RevPAR Raw Data'!$B$6:$BE$43,'RevPAR Raw Data'!AG$1,FALSE)</f>
        <v>87.562868825100097</v>
      </c>
      <c r="AU42" s="50">
        <f>VLOOKUP($A42,'RevPAR Raw Data'!$B$6:$BE$43,'RevPAR Raw Data'!AH$1,FALSE)</f>
        <v>121.62909963284299</v>
      </c>
      <c r="AV42" s="50">
        <f>VLOOKUP($A42,'RevPAR Raw Data'!$B$6:$BE$43,'RevPAR Raw Data'!AI$1,FALSE)</f>
        <v>154.671125667556</v>
      </c>
      <c r="AW42" s="50">
        <f>VLOOKUP($A42,'RevPAR Raw Data'!$B$6:$BE$43,'RevPAR Raw Data'!AJ$1,FALSE)</f>
        <v>145.42524616154799</v>
      </c>
      <c r="AX42" s="50">
        <f>VLOOKUP($A42,'RevPAR Raw Data'!$B$6:$BE$43,'RevPAR Raw Data'!AK$1,FALSE)</f>
        <v>98.321618825100103</v>
      </c>
      <c r="AY42" s="51">
        <f>VLOOKUP($A42,'RevPAR Raw Data'!$B$6:$BE$43,'RevPAR Raw Data'!AL$1,FALSE)</f>
        <v>121.521991822429</v>
      </c>
      <c r="AZ42" s="50">
        <f>VLOOKUP($A42,'RevPAR Raw Data'!$B$6:$BE$43,'RevPAR Raw Data'!AN$1,FALSE)</f>
        <v>126.24863985313701</v>
      </c>
      <c r="BA42" s="50">
        <f>VLOOKUP($A42,'RevPAR Raw Data'!$B$6:$BE$43,'RevPAR Raw Data'!AO$1,FALSE)</f>
        <v>135.84719459279</v>
      </c>
      <c r="BB42" s="51">
        <f>VLOOKUP($A42,'RevPAR Raw Data'!$B$6:$BE$43,'RevPAR Raw Data'!AP$1,FALSE)</f>
        <v>131.04791722296301</v>
      </c>
      <c r="BC42" s="52">
        <f>VLOOKUP($A42,'RevPAR Raw Data'!$B$6:$BE$43,'RevPAR Raw Data'!AR$1,FALSE)</f>
        <v>124.243684794011</v>
      </c>
      <c r="BE42" s="129">
        <f>(VLOOKUP($A42,'RevPAR Raw Data'!$B$6:$BE$43,'RevPAR Raw Data'!AT$1,FALSE))/100</f>
        <v>8.4803765649821103E-2</v>
      </c>
      <c r="BF42" s="119">
        <f>(VLOOKUP($A42,'RevPAR Raw Data'!$B$6:$BE$43,'RevPAR Raw Data'!AU$1,FALSE))/100</f>
        <v>0.12363109210679299</v>
      </c>
      <c r="BG42" s="119">
        <f>(VLOOKUP($A42,'RevPAR Raw Data'!$B$6:$BE$43,'RevPAR Raw Data'!AV$1,FALSE))/100</f>
        <v>0.14063060820190101</v>
      </c>
      <c r="BH42" s="119">
        <f>(VLOOKUP($A42,'RevPAR Raw Data'!$B$6:$BE$43,'RevPAR Raw Data'!AW$1,FALSE))/100</f>
        <v>0.121921729386831</v>
      </c>
      <c r="BI42" s="119">
        <f>(VLOOKUP($A42,'RevPAR Raw Data'!$B$6:$BE$43,'RevPAR Raw Data'!AX$1,FALSE))/100</f>
        <v>0.14668556376133998</v>
      </c>
      <c r="BJ42" s="130">
        <f>(VLOOKUP($A42,'RevPAR Raw Data'!$B$6:$BE$43,'RevPAR Raw Data'!AY$1,FALSE))/100</f>
        <v>0.12534672218162501</v>
      </c>
      <c r="BK42" s="119">
        <f>(VLOOKUP($A42,'RevPAR Raw Data'!$B$6:$BE$43,'RevPAR Raw Data'!BA$1,FALSE))/100</f>
        <v>0.218296622791878</v>
      </c>
      <c r="BL42" s="119">
        <f>(VLOOKUP($A42,'RevPAR Raw Data'!$B$6:$BE$43,'RevPAR Raw Data'!BB$1,FALSE))/100</f>
        <v>0.188776744035589</v>
      </c>
      <c r="BM42" s="130">
        <f>(VLOOKUP($A42,'RevPAR Raw Data'!$B$6:$BE$43,'RevPAR Raw Data'!BC$1,FALSE))/100</f>
        <v>0.202815451252808</v>
      </c>
      <c r="BN42" s="131">
        <f>(VLOOKUP($A42,'RevPAR Raw Data'!$B$6:$BE$43,'RevPAR Raw Data'!BE$1,FALSE))/100</f>
        <v>0.14762152528051101</v>
      </c>
    </row>
    <row r="43" spans="1:66" x14ac:dyDescent="0.25">
      <c r="A43" s="59" t="s">
        <v>94</v>
      </c>
      <c r="B43" s="129">
        <f>(VLOOKUP($A43,'Occupancy Raw Data'!$B$8:$BE$45,'Occupancy Raw Data'!AG$3,FALSE))/100</f>
        <v>0.43085959885386799</v>
      </c>
      <c r="C43" s="119">
        <f>(VLOOKUP($A43,'Occupancy Raw Data'!$B$8:$BE$45,'Occupancy Raw Data'!AH$3,FALSE))/100</f>
        <v>0.51802292263610294</v>
      </c>
      <c r="D43" s="119">
        <f>(VLOOKUP($A43,'Occupancy Raw Data'!$B$8:$BE$45,'Occupancy Raw Data'!AI$3,FALSE))/100</f>
        <v>0.61868194842406798</v>
      </c>
      <c r="E43" s="119">
        <f>(VLOOKUP($A43,'Occupancy Raw Data'!$B$8:$BE$45,'Occupancy Raw Data'!AJ$3,FALSE))/100</f>
        <v>0.59446991404011396</v>
      </c>
      <c r="F43" s="119">
        <f>(VLOOKUP($A43,'Occupancy Raw Data'!$B$8:$BE$45,'Occupancy Raw Data'!AK$3,FALSE))/100</f>
        <v>0.49925501432664704</v>
      </c>
      <c r="G43" s="130">
        <f>(VLOOKUP($A43,'Occupancy Raw Data'!$B$8:$BE$45,'Occupancy Raw Data'!AL$3,FALSE))/100</f>
        <v>0.53225787965616</v>
      </c>
      <c r="H43" s="119">
        <f>(VLOOKUP($A43,'Occupancy Raw Data'!$B$8:$BE$45,'Occupancy Raw Data'!AN$3,FALSE))/100</f>
        <v>0.56770773638968397</v>
      </c>
      <c r="I43" s="119">
        <f>(VLOOKUP($A43,'Occupancy Raw Data'!$B$8:$BE$45,'Occupancy Raw Data'!AO$3,FALSE))/100</f>
        <v>0.59868194842406797</v>
      </c>
      <c r="J43" s="130">
        <f>(VLOOKUP($A43,'Occupancy Raw Data'!$B$8:$BE$45,'Occupancy Raw Data'!AP$3,FALSE))/100</f>
        <v>0.58319484240687602</v>
      </c>
      <c r="K43" s="131">
        <f>(VLOOKUP($A43,'Occupancy Raw Data'!$B$8:$BE$45,'Occupancy Raw Data'!AR$3,FALSE))/100</f>
        <v>0.54681129758493596</v>
      </c>
      <c r="M43" s="118">
        <f>(VLOOKUP($A43,'Occupancy Raw Data'!$B$8:$BE$45,'Occupancy Raw Data'!AT$3,FALSE))/100</f>
        <v>-4.5636679758686198E-3</v>
      </c>
      <c r="N43" s="115">
        <f>(VLOOKUP($A43,'Occupancy Raw Data'!$B$8:$BE$45,'Occupancy Raw Data'!AU$3,FALSE))/100</f>
        <v>-2.74989304262943E-2</v>
      </c>
      <c r="O43" s="115">
        <f>(VLOOKUP($A43,'Occupancy Raw Data'!$B$8:$BE$45,'Occupancy Raw Data'!AV$3,FALSE))/100</f>
        <v>1.7855541547277899E-2</v>
      </c>
      <c r="P43" s="115">
        <f>(VLOOKUP($A43,'Occupancy Raw Data'!$B$8:$BE$45,'Occupancy Raw Data'!AW$3,FALSE))/100</f>
        <v>-1.16997750820568E-2</v>
      </c>
      <c r="Q43" s="115">
        <f>(VLOOKUP($A43,'Occupancy Raw Data'!$B$8:$BE$45,'Occupancy Raw Data'!AX$3,FALSE))/100</f>
        <v>-2.86490662604061E-2</v>
      </c>
      <c r="R43" s="116">
        <f>(VLOOKUP($A43,'Occupancy Raw Data'!$B$8:$BE$45,'Occupancy Raw Data'!AY$3,FALSE))/100</f>
        <v>-1.02396622581859E-2</v>
      </c>
      <c r="S43" s="115">
        <f>(VLOOKUP($A43,'Occupancy Raw Data'!$B$8:$BE$45,'Occupancy Raw Data'!BA$3,FALSE))/100</f>
        <v>8.2639118938575909E-2</v>
      </c>
      <c r="T43" s="115">
        <f>(VLOOKUP($A43,'Occupancy Raw Data'!$B$8:$BE$45,'Occupancy Raw Data'!BB$3,FALSE))/100</f>
        <v>8.2423805206085901E-2</v>
      </c>
      <c r="U43" s="116">
        <f>(VLOOKUP($A43,'Occupancy Raw Data'!$B$8:$BE$45,'Occupancy Raw Data'!BC$3,FALSE))/100</f>
        <v>8.2528592477695686E-2</v>
      </c>
      <c r="V43" s="117">
        <f>(VLOOKUP($A43,'Occupancy Raw Data'!$B$8:$BE$45,'Occupancy Raw Data'!BE$3,FALSE))/100</f>
        <v>1.6299667141223498E-2</v>
      </c>
      <c r="X43" s="49">
        <f>VLOOKUP($A43,'ADR Raw Data'!$B$6:$BE$43,'ADR Raw Data'!AG$1,FALSE)</f>
        <v>93.572074881957803</v>
      </c>
      <c r="Y43" s="50">
        <f>VLOOKUP($A43,'ADR Raw Data'!$B$6:$BE$43,'ADR Raw Data'!AH$1,FALSE)</f>
        <v>101.116063941589</v>
      </c>
      <c r="Z43" s="50">
        <f>VLOOKUP($A43,'ADR Raw Data'!$B$6:$BE$43,'ADR Raw Data'!AI$1,FALSE)</f>
        <v>107.479748517969</v>
      </c>
      <c r="AA43" s="50">
        <f>VLOOKUP($A43,'ADR Raw Data'!$B$6:$BE$43,'ADR Raw Data'!AJ$1,FALSE)</f>
        <v>105.680375475972</v>
      </c>
      <c r="AB43" s="50">
        <f>VLOOKUP($A43,'ADR Raw Data'!$B$6:$BE$43,'ADR Raw Data'!AK$1,FALSE)</f>
        <v>95.588268480257099</v>
      </c>
      <c r="AC43" s="51">
        <f>VLOOKUP($A43,'ADR Raw Data'!$B$6:$BE$43,'ADR Raw Data'!AL$1,FALSE)</f>
        <v>101.356647681391</v>
      </c>
      <c r="AD43" s="50">
        <f>VLOOKUP($A43,'ADR Raw Data'!$B$6:$BE$43,'ADR Raw Data'!AN$1,FALSE)</f>
        <v>103.62439559884901</v>
      </c>
      <c r="AE43" s="50">
        <f>VLOOKUP($A43,'ADR Raw Data'!$B$6:$BE$43,'ADR Raw Data'!AO$1,FALSE)</f>
        <v>106.79322197760099</v>
      </c>
      <c r="AF43" s="51">
        <f>VLOOKUP($A43,'ADR Raw Data'!$B$6:$BE$43,'ADR Raw Data'!AP$1,FALSE)</f>
        <v>105.250883877465</v>
      </c>
      <c r="AG43" s="52">
        <f>VLOOKUP($A43,'ADR Raw Data'!$B$6:$BE$43,'ADR Raw Data'!AR$1,FALSE)</f>
        <v>102.54331898552201</v>
      </c>
      <c r="AI43" s="118">
        <f>(VLOOKUP($A43,'ADR Raw Data'!$B$6:$BE$43,'ADR Raw Data'!AT$1,FALSE))/100</f>
        <v>-3.2325655028573104E-2</v>
      </c>
      <c r="AJ43" s="115">
        <f>(VLOOKUP($A43,'ADR Raw Data'!$B$6:$BE$43,'ADR Raw Data'!AU$1,FALSE))/100</f>
        <v>-1.85100468472744E-3</v>
      </c>
      <c r="AK43" s="115">
        <f>(VLOOKUP($A43,'ADR Raw Data'!$B$6:$BE$43,'ADR Raw Data'!AV$1,FALSE))/100</f>
        <v>1.2110617583326599E-2</v>
      </c>
      <c r="AL43" s="115">
        <f>(VLOOKUP($A43,'ADR Raw Data'!$B$6:$BE$43,'ADR Raw Data'!AW$1,FALSE))/100</f>
        <v>-3.3388061879605201E-3</v>
      </c>
      <c r="AM43" s="115">
        <f>(VLOOKUP($A43,'ADR Raw Data'!$B$6:$BE$43,'ADR Raw Data'!AX$1,FALSE))/100</f>
        <v>-4.0179679574709602E-2</v>
      </c>
      <c r="AN43" s="116">
        <f>(VLOOKUP($A43,'ADR Raw Data'!$B$6:$BE$43,'ADR Raw Data'!AY$1,FALSE))/100</f>
        <v>-1.0172864454169199E-2</v>
      </c>
      <c r="AO43" s="115">
        <f>(VLOOKUP($A43,'ADR Raw Data'!$B$6:$BE$43,'ADR Raw Data'!BA$1,FALSE))/100</f>
        <v>2.6496433231112896E-3</v>
      </c>
      <c r="AP43" s="115">
        <f>(VLOOKUP($A43,'ADR Raw Data'!$B$6:$BE$43,'ADR Raw Data'!BB$1,FALSE))/100</f>
        <v>1.31935515599162E-2</v>
      </c>
      <c r="AQ43" s="116">
        <f>(VLOOKUP($A43,'ADR Raw Data'!$B$6:$BE$43,'ADR Raw Data'!BC$1,FALSE))/100</f>
        <v>8.112385955506049E-3</v>
      </c>
      <c r="AR43" s="117">
        <f>(VLOOKUP($A43,'ADR Raw Data'!$B$6:$BE$43,'ADR Raw Data'!BE$1,FALSE))/100</f>
        <v>-4.16399619759906E-3</v>
      </c>
      <c r="AT43" s="49">
        <f>VLOOKUP($A43,'RevPAR Raw Data'!$B$6:$BE$43,'RevPAR Raw Data'!AG$1,FALSE)</f>
        <v>40.316426647564398</v>
      </c>
      <c r="AU43" s="50">
        <f>VLOOKUP($A43,'RevPAR Raw Data'!$B$6:$BE$43,'RevPAR Raw Data'!AH$1,FALSE)</f>
        <v>52.3804389684813</v>
      </c>
      <c r="AV43" s="50">
        <f>VLOOKUP($A43,'RevPAR Raw Data'!$B$6:$BE$43,'RevPAR Raw Data'!AI$1,FALSE)</f>
        <v>66.495780229226298</v>
      </c>
      <c r="AW43" s="50">
        <f>VLOOKUP($A43,'RevPAR Raw Data'!$B$6:$BE$43,'RevPAR Raw Data'!AJ$1,FALSE)</f>
        <v>62.823803724928297</v>
      </c>
      <c r="AX43" s="50">
        <f>VLOOKUP($A43,'RevPAR Raw Data'!$B$6:$BE$43,'RevPAR Raw Data'!AK$1,FALSE)</f>
        <v>47.722922349570197</v>
      </c>
      <c r="AY43" s="51">
        <f>VLOOKUP($A43,'RevPAR Raw Data'!$B$6:$BE$43,'RevPAR Raw Data'!AL$1,FALSE)</f>
        <v>53.947874383954101</v>
      </c>
      <c r="AZ43" s="50">
        <f>VLOOKUP($A43,'RevPAR Raw Data'!$B$6:$BE$43,'RevPAR Raw Data'!AN$1,FALSE)</f>
        <v>58.828371060171897</v>
      </c>
      <c r="BA43" s="50">
        <f>VLOOKUP($A43,'RevPAR Raw Data'!$B$6:$BE$43,'RevPAR Raw Data'!AO$1,FALSE)</f>
        <v>63.935174212034298</v>
      </c>
      <c r="BB43" s="51">
        <f>VLOOKUP($A43,'RevPAR Raw Data'!$B$6:$BE$43,'RevPAR Raw Data'!AP$1,FALSE)</f>
        <v>61.381772636103101</v>
      </c>
      <c r="BC43" s="52">
        <f>VLOOKUP($A43,'RevPAR Raw Data'!$B$6:$BE$43,'RevPAR Raw Data'!AR$1,FALSE)</f>
        <v>56.071845313139498</v>
      </c>
      <c r="BE43" s="129">
        <f>(VLOOKUP($A43,'RevPAR Raw Data'!$B$6:$BE$43,'RevPAR Raw Data'!AT$1,FALSE))/100</f>
        <v>-3.6741799447788902E-2</v>
      </c>
      <c r="BF43" s="119">
        <f>(VLOOKUP($A43,'RevPAR Raw Data'!$B$6:$BE$43,'RevPAR Raw Data'!AU$1,FALSE))/100</f>
        <v>-2.9299034461977701E-2</v>
      </c>
      <c r="BG43" s="119">
        <f>(VLOOKUP($A43,'RevPAR Raw Data'!$B$6:$BE$43,'RevPAR Raw Data'!AV$1,FALSE))/100</f>
        <v>3.0182400766026799E-2</v>
      </c>
      <c r="BH43" s="119">
        <f>(VLOOKUP($A43,'RevPAR Raw Data'!$B$6:$BE$43,'RevPAR Raw Data'!AW$1,FALSE))/100</f>
        <v>-1.4999517988575599E-2</v>
      </c>
      <c r="BI43" s="119">
        <f>(VLOOKUP($A43,'RevPAR Raw Data'!$B$6:$BE$43,'RevPAR Raw Data'!AX$1,FALSE))/100</f>
        <v>-6.7677635532658001E-2</v>
      </c>
      <c r="BJ43" s="130">
        <f>(VLOOKUP($A43,'RevPAR Raw Data'!$B$6:$BE$43,'RevPAR Raw Data'!AY$1,FALSE))/100</f>
        <v>-2.0308360016146099E-2</v>
      </c>
      <c r="BK43" s="119">
        <f>(VLOOKUP($A43,'RevPAR Raw Data'!$B$6:$BE$43,'RevPAR Raw Data'!BA$1,FALSE))/100</f>
        <v>8.5507726451410609E-2</v>
      </c>
      <c r="BL43" s="119">
        <f>(VLOOKUP($A43,'RevPAR Raw Data'!$B$6:$BE$43,'RevPAR Raw Data'!BB$1,FALSE))/100</f>
        <v>9.6704819489753208E-2</v>
      </c>
      <c r="BM43" s="130">
        <f>(VLOOKUP($A43,'RevPAR Raw Data'!$B$6:$BE$43,'RevPAR Raw Data'!BC$1,FALSE))/100</f>
        <v>9.1310482227745501E-2</v>
      </c>
      <c r="BN43" s="131">
        <f>(VLOOKUP($A43,'RevPAR Raw Data'!$B$6:$BE$43,'RevPAR Raw Data'!BE$1,FALSE))/100</f>
        <v>1.20677991916262E-2</v>
      </c>
    </row>
    <row r="44" spans="1:66" x14ac:dyDescent="0.25">
      <c r="A44" s="59" t="s">
        <v>44</v>
      </c>
      <c r="B44" s="129">
        <f>(VLOOKUP($A44,'Occupancy Raw Data'!$B$8:$BE$45,'Occupancy Raw Data'!AG$3,FALSE))/100</f>
        <v>0.446611617312072</v>
      </c>
      <c r="C44" s="119">
        <f>(VLOOKUP($A44,'Occupancy Raw Data'!$B$8:$BE$45,'Occupancy Raw Data'!AH$3,FALSE))/100</f>
        <v>0.52890091116173099</v>
      </c>
      <c r="D44" s="119">
        <f>(VLOOKUP($A44,'Occupancy Raw Data'!$B$8:$BE$45,'Occupancy Raw Data'!AI$3,FALSE))/100</f>
        <v>0.56356776765375793</v>
      </c>
      <c r="E44" s="119">
        <f>(VLOOKUP($A44,'Occupancy Raw Data'!$B$8:$BE$45,'Occupancy Raw Data'!AJ$3,FALSE))/100</f>
        <v>0.56990318906605897</v>
      </c>
      <c r="F44" s="119">
        <f>(VLOOKUP($A44,'Occupancy Raw Data'!$B$8:$BE$45,'Occupancy Raw Data'!AK$3,FALSE))/100</f>
        <v>0.53402619589977196</v>
      </c>
      <c r="G44" s="130">
        <f>(VLOOKUP($A44,'Occupancy Raw Data'!$B$8:$BE$45,'Occupancy Raw Data'!AL$3,FALSE))/100</f>
        <v>0.52860193621867801</v>
      </c>
      <c r="H44" s="119">
        <f>(VLOOKUP($A44,'Occupancy Raw Data'!$B$8:$BE$45,'Occupancy Raw Data'!AN$3,FALSE))/100</f>
        <v>0.56378132118450996</v>
      </c>
      <c r="I44" s="119">
        <f>(VLOOKUP($A44,'Occupancy Raw Data'!$B$8:$BE$45,'Occupancy Raw Data'!AO$3,FALSE))/100</f>
        <v>0.57154043280182198</v>
      </c>
      <c r="J44" s="130">
        <f>(VLOOKUP($A44,'Occupancy Raw Data'!$B$8:$BE$45,'Occupancy Raw Data'!AP$3,FALSE))/100</f>
        <v>0.56766087699316603</v>
      </c>
      <c r="K44" s="131">
        <f>(VLOOKUP($A44,'Occupancy Raw Data'!$B$8:$BE$45,'Occupancy Raw Data'!AR$3,FALSE))/100</f>
        <v>0.53976163358281803</v>
      </c>
      <c r="M44" s="118">
        <f>(VLOOKUP($A44,'Occupancy Raw Data'!$B$8:$BE$45,'Occupancy Raw Data'!AT$3,FALSE))/100</f>
        <v>1.17722947911627E-2</v>
      </c>
      <c r="N44" s="115">
        <f>(VLOOKUP($A44,'Occupancy Raw Data'!$B$8:$BE$45,'Occupancy Raw Data'!AU$3,FALSE))/100</f>
        <v>2.7662517289073301E-2</v>
      </c>
      <c r="O44" s="115">
        <f>(VLOOKUP($A44,'Occupancy Raw Data'!$B$8:$BE$45,'Occupancy Raw Data'!AV$3,FALSE))/100</f>
        <v>2.28682170542635E-2</v>
      </c>
      <c r="P44" s="115">
        <f>(VLOOKUP($A44,'Occupancy Raw Data'!$B$8:$BE$45,'Occupancy Raw Data'!AW$3,FALSE))/100</f>
        <v>4.50332854718705E-2</v>
      </c>
      <c r="Q44" s="115">
        <f>(VLOOKUP($A44,'Occupancy Raw Data'!$B$8:$BE$45,'Occupancy Raw Data'!AX$3,FALSE))/100</f>
        <v>7.4785100286532902E-2</v>
      </c>
      <c r="R44" s="116">
        <f>(VLOOKUP($A44,'Occupancy Raw Data'!$B$8:$BE$45,'Occupancy Raw Data'!AY$3,FALSE))/100</f>
        <v>3.6775382553333999E-2</v>
      </c>
      <c r="S44" s="115">
        <f>(VLOOKUP($A44,'Occupancy Raw Data'!$B$8:$BE$45,'Occupancy Raw Data'!BA$3,FALSE))/100</f>
        <v>6.8393363010926703E-2</v>
      </c>
      <c r="T44" s="115">
        <f>(VLOOKUP($A44,'Occupancy Raw Data'!$B$8:$BE$45,'Occupancy Raw Data'!BB$3,FALSE))/100</f>
        <v>2.54150702426564E-2</v>
      </c>
      <c r="U44" s="116">
        <f>(VLOOKUP($A44,'Occupancy Raw Data'!$B$8:$BE$45,'Occupancy Raw Data'!BC$3,FALSE))/100</f>
        <v>4.6316341927442099E-2</v>
      </c>
      <c r="V44" s="117">
        <f>(VLOOKUP($A44,'Occupancy Raw Data'!$B$8:$BE$45,'Occupancy Raw Data'!BE$3,FALSE))/100</f>
        <v>3.9623934972088902E-2</v>
      </c>
      <c r="X44" s="49">
        <f>VLOOKUP($A44,'ADR Raw Data'!$B$6:$BE$43,'ADR Raw Data'!AG$1,FALSE)</f>
        <v>80.564955626394607</v>
      </c>
      <c r="Y44" s="50">
        <f>VLOOKUP($A44,'ADR Raw Data'!$B$6:$BE$43,'ADR Raw Data'!AH$1,FALSE)</f>
        <v>82.642989434724001</v>
      </c>
      <c r="Z44" s="50">
        <f>VLOOKUP($A44,'ADR Raw Data'!$B$6:$BE$43,'ADR Raw Data'!AI$1,FALSE)</f>
        <v>85.625474914740394</v>
      </c>
      <c r="AA44" s="50">
        <f>VLOOKUP($A44,'ADR Raw Data'!$B$6:$BE$43,'ADR Raw Data'!AJ$1,FALSE)</f>
        <v>84.834079927554299</v>
      </c>
      <c r="AB44" s="50">
        <f>VLOOKUP($A44,'ADR Raw Data'!$B$6:$BE$43,'ADR Raw Data'!AK$1,FALSE)</f>
        <v>84.569564676086301</v>
      </c>
      <c r="AC44" s="51">
        <f>VLOOKUP($A44,'ADR Raw Data'!$B$6:$BE$43,'ADR Raw Data'!AL$1,FALSE)</f>
        <v>83.789526949284905</v>
      </c>
      <c r="AD44" s="50">
        <f>VLOOKUP($A44,'ADR Raw Data'!$B$6:$BE$43,'ADR Raw Data'!AN$1,FALSE)</f>
        <v>96.259461717171703</v>
      </c>
      <c r="AE44" s="50">
        <f>VLOOKUP($A44,'ADR Raw Data'!$B$6:$BE$43,'ADR Raw Data'!AO$1,FALSE)</f>
        <v>93.101537264914597</v>
      </c>
      <c r="AF44" s="51">
        <f>VLOOKUP($A44,'ADR Raw Data'!$B$6:$BE$43,'ADR Raw Data'!AP$1,FALSE)</f>
        <v>94.669708414320596</v>
      </c>
      <c r="AG44" s="52">
        <f>VLOOKUP($A44,'ADR Raw Data'!$B$6:$BE$43,'ADR Raw Data'!AR$1,FALSE)</f>
        <v>87.058828998831899</v>
      </c>
      <c r="AI44" s="118">
        <f>(VLOOKUP($A44,'ADR Raw Data'!$B$6:$BE$43,'ADR Raw Data'!AT$1,FALSE))/100</f>
        <v>-3.1409955876548601E-2</v>
      </c>
      <c r="AJ44" s="115">
        <f>(VLOOKUP($A44,'ADR Raw Data'!$B$6:$BE$43,'ADR Raw Data'!AU$1,FALSE))/100</f>
        <v>-1.4246607924041E-2</v>
      </c>
      <c r="AK44" s="115">
        <f>(VLOOKUP($A44,'ADR Raw Data'!$B$6:$BE$43,'ADR Raw Data'!AV$1,FALSE))/100</f>
        <v>-2.72462891352859E-2</v>
      </c>
      <c r="AL44" s="115">
        <f>(VLOOKUP($A44,'ADR Raw Data'!$B$6:$BE$43,'ADR Raw Data'!AW$1,FALSE))/100</f>
        <v>-1.62582284742618E-2</v>
      </c>
      <c r="AM44" s="115">
        <f>(VLOOKUP($A44,'ADR Raw Data'!$B$6:$BE$43,'ADR Raw Data'!AX$1,FALSE))/100</f>
        <v>2.0171351264819601E-2</v>
      </c>
      <c r="AN44" s="116">
        <f>(VLOOKUP($A44,'ADR Raw Data'!$B$6:$BE$43,'ADR Raw Data'!AY$1,FALSE))/100</f>
        <v>-1.37520948555817E-2</v>
      </c>
      <c r="AO44" s="115">
        <f>(VLOOKUP($A44,'ADR Raw Data'!$B$6:$BE$43,'ADR Raw Data'!BA$1,FALSE))/100</f>
        <v>2.5341484802226599E-2</v>
      </c>
      <c r="AP44" s="115">
        <f>(VLOOKUP($A44,'ADR Raw Data'!$B$6:$BE$43,'ADR Raw Data'!BB$1,FALSE))/100</f>
        <v>-1.0517859583302799E-2</v>
      </c>
      <c r="AQ44" s="116">
        <f>(VLOOKUP($A44,'ADR Raw Data'!$B$6:$BE$43,'ADR Raw Data'!BC$1,FALSE))/100</f>
        <v>7.2459922785804596E-3</v>
      </c>
      <c r="AR44" s="117">
        <f>(VLOOKUP($A44,'ADR Raw Data'!$B$6:$BE$43,'ADR Raw Data'!BE$1,FALSE))/100</f>
        <v>-6.7912756157439205E-3</v>
      </c>
      <c r="AT44" s="49">
        <f>VLOOKUP($A44,'RevPAR Raw Data'!$B$6:$BE$43,'RevPAR Raw Data'!AG$1,FALSE)</f>
        <v>35.981245130979403</v>
      </c>
      <c r="AU44" s="50">
        <f>VLOOKUP($A44,'RevPAR Raw Data'!$B$6:$BE$43,'RevPAR Raw Data'!AH$1,FALSE)</f>
        <v>43.709952413154802</v>
      </c>
      <c r="AV44" s="50">
        <f>VLOOKUP($A44,'RevPAR Raw Data'!$B$6:$BE$43,'RevPAR Raw Data'!AI$1,FALSE)</f>
        <v>48.255757751993102</v>
      </c>
      <c r="AW44" s="50">
        <f>VLOOKUP($A44,'RevPAR Raw Data'!$B$6:$BE$43,'RevPAR Raw Data'!AJ$1,FALSE)</f>
        <v>48.347212692198099</v>
      </c>
      <c r="AX44" s="50">
        <f>VLOOKUP($A44,'RevPAR Raw Data'!$B$6:$BE$43,'RevPAR Raw Data'!AK$1,FALSE)</f>
        <v>45.162362912870101</v>
      </c>
      <c r="AY44" s="51">
        <f>VLOOKUP($A44,'RevPAR Raw Data'!$B$6:$BE$43,'RevPAR Raw Data'!AL$1,FALSE)</f>
        <v>44.291306180239097</v>
      </c>
      <c r="AZ44" s="50">
        <f>VLOOKUP($A44,'RevPAR Raw Data'!$B$6:$BE$43,'RevPAR Raw Data'!AN$1,FALSE)</f>
        <v>54.269286503416801</v>
      </c>
      <c r="BA44" s="50">
        <f>VLOOKUP($A44,'RevPAR Raw Data'!$B$6:$BE$43,'RevPAR Raw Data'!AO$1,FALSE)</f>
        <v>53.211292902904297</v>
      </c>
      <c r="BB44" s="51">
        <f>VLOOKUP($A44,'RevPAR Raw Data'!$B$6:$BE$43,'RevPAR Raw Data'!AP$1,FALSE)</f>
        <v>53.740289703160499</v>
      </c>
      <c r="BC44" s="52">
        <f>VLOOKUP($A44,'RevPAR Raw Data'!$B$6:$BE$43,'RevPAR Raw Data'!AR$1,FALSE)</f>
        <v>46.991015758216697</v>
      </c>
      <c r="BE44" s="129">
        <f>(VLOOKUP($A44,'RevPAR Raw Data'!$B$6:$BE$43,'RevPAR Raw Data'!AT$1,FALSE))/100</f>
        <v>-2.0007428345342002E-2</v>
      </c>
      <c r="BF44" s="119">
        <f>(VLOOKUP($A44,'RevPAR Raw Data'!$B$6:$BE$43,'RevPAR Raw Data'!AU$1,FALSE))/100</f>
        <v>1.3021812327022798E-2</v>
      </c>
      <c r="BG44" s="119">
        <f>(VLOOKUP($A44,'RevPAR Raw Data'!$B$6:$BE$43,'RevPAR Raw Data'!AV$1,FALSE))/100</f>
        <v>-5.0011461348913495E-3</v>
      </c>
      <c r="BH44" s="119">
        <f>(VLOOKUP($A44,'RevPAR Raw Data'!$B$6:$BE$43,'RevPAR Raw Data'!AW$1,FALSE))/100</f>
        <v>2.80428955534603E-2</v>
      </c>
      <c r="BI44" s="119">
        <f>(VLOOKUP($A44,'RevPAR Raw Data'!$B$6:$BE$43,'RevPAR Raw Data'!AX$1,FALSE))/100</f>
        <v>9.6464968078606994E-2</v>
      </c>
      <c r="BJ44" s="130">
        <f>(VLOOKUP($A44,'RevPAR Raw Data'!$B$6:$BE$43,'RevPAR Raw Data'!AY$1,FALSE))/100</f>
        <v>2.25175491485285E-2</v>
      </c>
      <c r="BK44" s="119">
        <f>(VLOOKUP($A44,'RevPAR Raw Data'!$B$6:$BE$43,'RevPAR Raw Data'!BA$1,FALSE))/100</f>
        <v>9.5468037182467907E-2</v>
      </c>
      <c r="BL44" s="119">
        <f>(VLOOKUP($A44,'RevPAR Raw Data'!$B$6:$BE$43,'RevPAR Raw Data'!BB$1,FALSE))/100</f>
        <v>1.4629898519241499E-2</v>
      </c>
      <c r="BM44" s="130">
        <f>(VLOOKUP($A44,'RevPAR Raw Data'!$B$6:$BE$43,'RevPAR Raw Data'!BC$1,FALSE))/100</f>
        <v>5.3897942062000902E-2</v>
      </c>
      <c r="BN44" s="131">
        <f>(VLOOKUP($A44,'RevPAR Raw Data'!$B$6:$BE$43,'RevPAR Raw Data'!BE$1,FALSE))/100</f>
        <v>3.2563562292969202E-2</v>
      </c>
    </row>
    <row r="45" spans="1:66" x14ac:dyDescent="0.25">
      <c r="A45" s="59"/>
      <c r="B45" s="134"/>
      <c r="C45" s="138"/>
      <c r="D45" s="138"/>
      <c r="E45" s="138"/>
      <c r="F45" s="138"/>
      <c r="G45" s="139"/>
      <c r="H45" s="138"/>
      <c r="I45" s="138"/>
      <c r="J45" s="139"/>
      <c r="K45" s="135"/>
      <c r="M45" s="143"/>
      <c r="N45" s="145"/>
      <c r="O45" s="145"/>
      <c r="P45" s="145"/>
      <c r="Q45" s="145"/>
      <c r="R45" s="146"/>
      <c r="S45" s="145"/>
      <c r="T45" s="145"/>
      <c r="U45" s="146"/>
      <c r="V45" s="144"/>
      <c r="X45" s="55"/>
      <c r="Y45" s="56"/>
      <c r="Z45" s="56"/>
      <c r="AA45" s="56"/>
      <c r="AB45" s="56"/>
      <c r="AC45" s="57"/>
      <c r="AD45" s="56"/>
      <c r="AE45" s="56"/>
      <c r="AF45" s="57"/>
      <c r="AG45" s="58"/>
      <c r="AI45" s="143"/>
      <c r="AJ45" s="145"/>
      <c r="AK45" s="145"/>
      <c r="AL45" s="145"/>
      <c r="AM45" s="145"/>
      <c r="AN45" s="146"/>
      <c r="AO45" s="145"/>
      <c r="AP45" s="145"/>
      <c r="AQ45" s="146"/>
      <c r="AR45" s="144"/>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25">
      <c r="A46" s="46" t="s">
        <v>76</v>
      </c>
      <c r="B46" s="134"/>
      <c r="C46" s="138"/>
      <c r="D46" s="138"/>
      <c r="E46" s="138"/>
      <c r="F46" s="138"/>
      <c r="G46" s="139"/>
      <c r="H46" s="138"/>
      <c r="I46" s="138"/>
      <c r="J46" s="139"/>
      <c r="K46" s="135"/>
      <c r="M46" s="143"/>
      <c r="N46" s="145"/>
      <c r="O46" s="145"/>
      <c r="P46" s="145"/>
      <c r="Q46" s="145"/>
      <c r="R46" s="146"/>
      <c r="S46" s="145"/>
      <c r="T46" s="145"/>
      <c r="U46" s="146"/>
      <c r="V46" s="144"/>
      <c r="X46" s="55"/>
      <c r="Y46" s="56"/>
      <c r="Z46" s="56"/>
      <c r="AA46" s="56"/>
      <c r="AB46" s="56"/>
      <c r="AC46" s="57"/>
      <c r="AD46" s="56"/>
      <c r="AE46" s="56"/>
      <c r="AF46" s="57"/>
      <c r="AG46" s="58"/>
      <c r="AI46" s="143"/>
      <c r="AJ46" s="145"/>
      <c r="AK46" s="145"/>
      <c r="AL46" s="145"/>
      <c r="AM46" s="145"/>
      <c r="AN46" s="146"/>
      <c r="AO46" s="145"/>
      <c r="AP46" s="145"/>
      <c r="AQ46" s="146"/>
      <c r="AR46" s="144"/>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25">
      <c r="A47" s="59" t="s">
        <v>77</v>
      </c>
      <c r="B47" s="129">
        <f>(VLOOKUP($A47,'Occupancy Raw Data'!$B$8:$BE$45,'Occupancy Raw Data'!AG$3,FALSE))/100</f>
        <v>0.43324498986201698</v>
      </c>
      <c r="C47" s="119">
        <f>(VLOOKUP($A47,'Occupancy Raw Data'!$B$8:$BE$45,'Occupancy Raw Data'!AH$3,FALSE))/100</f>
        <v>0.54331994258939997</v>
      </c>
      <c r="D47" s="119">
        <f>(VLOOKUP($A47,'Occupancy Raw Data'!$B$8:$BE$45,'Occupancy Raw Data'!AI$3,FALSE))/100</f>
        <v>0.61594131360919702</v>
      </c>
      <c r="E47" s="119">
        <f>(VLOOKUP($A47,'Occupancy Raw Data'!$B$8:$BE$45,'Occupancy Raw Data'!AJ$3,FALSE))/100</f>
        <v>0.60767145341463902</v>
      </c>
      <c r="F47" s="119">
        <f>(VLOOKUP($A47,'Occupancy Raw Data'!$B$8:$BE$45,'Occupancy Raw Data'!AK$3,FALSE))/100</f>
        <v>0.53124549106566499</v>
      </c>
      <c r="G47" s="130">
        <f>(VLOOKUP($A47,'Occupancy Raw Data'!$B$8:$BE$45,'Occupancy Raw Data'!AL$3,FALSE))/100</f>
        <v>0.54628463810818406</v>
      </c>
      <c r="H47" s="119">
        <f>(VLOOKUP($A47,'Occupancy Raw Data'!$B$8:$BE$45,'Occupancy Raw Data'!AN$3,FALSE))/100</f>
        <v>0.55783206640188898</v>
      </c>
      <c r="I47" s="119">
        <f>(VLOOKUP($A47,'Occupancy Raw Data'!$B$8:$BE$45,'Occupancy Raw Data'!AO$3,FALSE))/100</f>
        <v>0.57207193523398603</v>
      </c>
      <c r="J47" s="130">
        <f>(VLOOKUP($A47,'Occupancy Raw Data'!$B$8:$BE$45,'Occupancy Raw Data'!AP$3,FALSE))/100</f>
        <v>0.56495175750027504</v>
      </c>
      <c r="K47" s="131">
        <f>(VLOOKUP($A47,'Occupancy Raw Data'!$B$8:$BE$45,'Occupancy Raw Data'!AR$3,FALSE))/100</f>
        <v>0.55161797060444395</v>
      </c>
      <c r="M47" s="118">
        <f>(VLOOKUP($A47,'Occupancy Raw Data'!$B$8:$BE$45,'Occupancy Raw Data'!AT$3,FALSE))/100</f>
        <v>-6.8618737541776397E-3</v>
      </c>
      <c r="N47" s="115">
        <f>(VLOOKUP($A47,'Occupancy Raw Data'!$B$8:$BE$45,'Occupancy Raw Data'!AU$3,FALSE))/100</f>
        <v>-9.3538055823047302E-3</v>
      </c>
      <c r="O47" s="115">
        <f>(VLOOKUP($A47,'Occupancy Raw Data'!$B$8:$BE$45,'Occupancy Raw Data'!AV$3,FALSE))/100</f>
        <v>2.3196046413154901E-2</v>
      </c>
      <c r="P47" s="115">
        <f>(VLOOKUP($A47,'Occupancy Raw Data'!$B$8:$BE$45,'Occupancy Raw Data'!AW$3,FALSE))/100</f>
        <v>1.4224247642100601E-2</v>
      </c>
      <c r="Q47" s="115">
        <f>(VLOOKUP($A47,'Occupancy Raw Data'!$B$8:$BE$45,'Occupancy Raw Data'!AX$3,FALSE))/100</f>
        <v>9.8222203860214904E-3</v>
      </c>
      <c r="R47" s="116">
        <f>(VLOOKUP($A47,'Occupancy Raw Data'!$B$8:$BE$45,'Occupancy Raw Data'!AY$3,FALSE))/100</f>
        <v>7.2014987360475603E-3</v>
      </c>
      <c r="S47" s="115">
        <f>(VLOOKUP($A47,'Occupancy Raw Data'!$B$8:$BE$45,'Occupancy Raw Data'!BA$3,FALSE))/100</f>
        <v>6.3972872988932797E-2</v>
      </c>
      <c r="T47" s="115">
        <f>(VLOOKUP($A47,'Occupancy Raw Data'!$B$8:$BE$45,'Occupancy Raw Data'!BB$3,FALSE))/100</f>
        <v>8.2750453635399998E-2</v>
      </c>
      <c r="U47" s="116">
        <f>(VLOOKUP($A47,'Occupancy Raw Data'!$B$8:$BE$45,'Occupancy Raw Data'!BC$3,FALSE))/100</f>
        <v>7.3397404754643306E-2</v>
      </c>
      <c r="V47" s="117">
        <f>(VLOOKUP($A47,'Occupancy Raw Data'!$B$8:$BE$45,'Occupancy Raw Data'!BE$3,FALSE))/100</f>
        <v>2.5711005186344102E-2</v>
      </c>
      <c r="X47" s="49">
        <f>VLOOKUP($A47,'ADR Raw Data'!$B$6:$BE$43,'ADR Raw Data'!AG$1,FALSE)</f>
        <v>104.466258610716</v>
      </c>
      <c r="Y47" s="50">
        <f>VLOOKUP($A47,'ADR Raw Data'!$B$6:$BE$43,'ADR Raw Data'!AH$1,FALSE)</f>
        <v>109.814599698096</v>
      </c>
      <c r="Z47" s="50">
        <f>VLOOKUP($A47,'ADR Raw Data'!$B$6:$BE$43,'ADR Raw Data'!AI$1,FALSE)</f>
        <v>114.85513395554101</v>
      </c>
      <c r="AA47" s="50">
        <f>VLOOKUP($A47,'ADR Raw Data'!$B$6:$BE$43,'ADR Raw Data'!AJ$1,FALSE)</f>
        <v>113.49324568857701</v>
      </c>
      <c r="AB47" s="50">
        <f>VLOOKUP($A47,'ADR Raw Data'!$B$6:$BE$43,'ADR Raw Data'!AK$1,FALSE)</f>
        <v>106.480859397335</v>
      </c>
      <c r="AC47" s="51">
        <f>VLOOKUP($A47,'ADR Raw Data'!$B$6:$BE$43,'ADR Raw Data'!AL$1,FALSE)</f>
        <v>110.27293400837399</v>
      </c>
      <c r="AD47" s="50">
        <f>VLOOKUP($A47,'ADR Raw Data'!$B$6:$BE$43,'ADR Raw Data'!AN$1,FALSE)</f>
        <v>117.46863430306099</v>
      </c>
      <c r="AE47" s="50">
        <f>VLOOKUP($A47,'ADR Raw Data'!$B$6:$BE$43,'ADR Raw Data'!AO$1,FALSE)</f>
        <v>121.07877241892</v>
      </c>
      <c r="AF47" s="51">
        <f>VLOOKUP($A47,'ADR Raw Data'!$B$6:$BE$43,'ADR Raw Data'!AP$1,FALSE)</f>
        <v>119.29639047209299</v>
      </c>
      <c r="AG47" s="52">
        <f>VLOOKUP($A47,'ADR Raw Data'!$B$6:$BE$43,'ADR Raw Data'!AR$1,FALSE)</f>
        <v>112.91331890431201</v>
      </c>
      <c r="AI47" s="118">
        <f>(VLOOKUP($A47,'ADR Raw Data'!$B$6:$BE$43,'ADR Raw Data'!AT$1,FALSE))/100</f>
        <v>5.82601246709931E-3</v>
      </c>
      <c r="AJ47" s="115">
        <f>(VLOOKUP($A47,'ADR Raw Data'!$B$6:$BE$43,'ADR Raw Data'!AU$1,FALSE))/100</f>
        <v>1.6312910107863E-2</v>
      </c>
      <c r="AK47" s="115">
        <f>(VLOOKUP($A47,'ADR Raw Data'!$B$6:$BE$43,'ADR Raw Data'!AV$1,FALSE))/100</f>
        <v>1.8700228924497398E-2</v>
      </c>
      <c r="AL47" s="115">
        <f>(VLOOKUP($A47,'ADR Raw Data'!$B$6:$BE$43,'ADR Raw Data'!AW$1,FALSE))/100</f>
        <v>9.9894211665986291E-3</v>
      </c>
      <c r="AM47" s="115">
        <f>(VLOOKUP($A47,'ADR Raw Data'!$B$6:$BE$43,'ADR Raw Data'!AX$1,FALSE))/100</f>
        <v>-1.93761169720491E-3</v>
      </c>
      <c r="AN47" s="116">
        <f>(VLOOKUP($A47,'ADR Raw Data'!$B$6:$BE$43,'ADR Raw Data'!AY$1,FALSE))/100</f>
        <v>1.0663522382661399E-2</v>
      </c>
      <c r="AO47" s="115">
        <f>(VLOOKUP($A47,'ADR Raw Data'!$B$6:$BE$43,'ADR Raw Data'!BA$1,FALSE))/100</f>
        <v>1.7498244970152E-2</v>
      </c>
      <c r="AP47" s="115">
        <f>(VLOOKUP($A47,'ADR Raw Data'!$B$6:$BE$43,'ADR Raw Data'!BB$1,FALSE))/100</f>
        <v>3.51793108254322E-2</v>
      </c>
      <c r="AQ47" s="116">
        <f>(VLOOKUP($A47,'ADR Raw Data'!$B$6:$BE$43,'ADR Raw Data'!BC$1,FALSE))/100</f>
        <v>2.6565845161642399E-2</v>
      </c>
      <c r="AR47" s="117">
        <f>(VLOOKUP($A47,'ADR Raw Data'!$B$6:$BE$43,'ADR Raw Data'!BE$1,FALSE))/100</f>
        <v>1.6370162241670899E-2</v>
      </c>
      <c r="AT47" s="49">
        <f>VLOOKUP($A47,'RevPAR Raw Data'!$B$6:$BE$43,'RevPAR Raw Data'!AG$1,FALSE)</f>
        <v>45.259483152722801</v>
      </c>
      <c r="AU47" s="50">
        <f>VLOOKUP($A47,'RevPAR Raw Data'!$B$6:$BE$43,'RevPAR Raw Data'!AH$1,FALSE)</f>
        <v>59.664462003447603</v>
      </c>
      <c r="AV47" s="50">
        <f>VLOOKUP($A47,'RevPAR Raw Data'!$B$6:$BE$43,'RevPAR Raw Data'!AI$1,FALSE)</f>
        <v>70.744022083336404</v>
      </c>
      <c r="AW47" s="50">
        <f>VLOOKUP($A47,'RevPAR Raw Data'!$B$6:$BE$43,'RevPAR Raw Data'!AJ$1,FALSE)</f>
        <v>68.966605560322805</v>
      </c>
      <c r="AX47" s="50">
        <f>VLOOKUP($A47,'RevPAR Raw Data'!$B$6:$BE$43,'RevPAR Raw Data'!AK$1,FALSE)</f>
        <v>56.567476439631498</v>
      </c>
      <c r="AY47" s="51">
        <f>VLOOKUP($A47,'RevPAR Raw Data'!$B$6:$BE$43,'RevPAR Raw Data'!AL$1,FALSE)</f>
        <v>60.240409847892202</v>
      </c>
      <c r="AZ47" s="50">
        <f>VLOOKUP($A47,'RevPAR Raw Data'!$B$6:$BE$43,'RevPAR Raw Data'!AN$1,FALSE)</f>
        <v>65.527771010684702</v>
      </c>
      <c r="BA47" s="50">
        <f>VLOOKUP($A47,'RevPAR Raw Data'!$B$6:$BE$43,'RevPAR Raw Data'!AO$1,FALSE)</f>
        <v>69.265767653447099</v>
      </c>
      <c r="BB47" s="51">
        <f>VLOOKUP($A47,'RevPAR Raw Data'!$B$6:$BE$43,'RevPAR Raw Data'!AP$1,FALSE)</f>
        <v>67.396705460648406</v>
      </c>
      <c r="BC47" s="52">
        <f>VLOOKUP($A47,'RevPAR Raw Data'!$B$6:$BE$43,'RevPAR Raw Data'!AR$1,FALSE)</f>
        <v>62.285015828209097</v>
      </c>
      <c r="BE47" s="129">
        <f>(VLOOKUP($A47,'RevPAR Raw Data'!$B$6:$BE$43,'RevPAR Raw Data'!AT$1,FALSE))/100</f>
        <v>-1.07583864911783E-3</v>
      </c>
      <c r="BF47" s="119">
        <f>(VLOOKUP($A47,'RevPAR Raw Data'!$B$6:$BE$43,'RevPAR Raw Data'!AU$1,FALSE))/100</f>
        <v>6.8065167359277904E-3</v>
      </c>
      <c r="BG47" s="119">
        <f>(VLOOKUP($A47,'RevPAR Raw Data'!$B$6:$BE$43,'RevPAR Raw Data'!AV$1,FALSE))/100</f>
        <v>4.2330046715721596E-2</v>
      </c>
      <c r="BH47" s="119">
        <f>(VLOOKUP($A47,'RevPAR Raw Data'!$B$6:$BE$43,'RevPAR Raw Data'!AW$1,FALSE))/100</f>
        <v>2.43557608091742E-2</v>
      </c>
      <c r="BI47" s="119">
        <f>(VLOOKUP($A47,'RevPAR Raw Data'!$B$6:$BE$43,'RevPAR Raw Data'!AX$1,FALSE))/100</f>
        <v>7.8655770397040997E-3</v>
      </c>
      <c r="BJ47" s="130">
        <f>(VLOOKUP($A47,'RevPAR Raw Data'!$B$6:$BE$43,'RevPAR Raw Data'!AY$1,FALSE))/100</f>
        <v>1.7941814461669502E-2</v>
      </c>
      <c r="BK47" s="119">
        <f>(VLOOKUP($A47,'RevPAR Raw Data'!$B$6:$BE$43,'RevPAR Raw Data'!BA$1,FALSE))/100</f>
        <v>8.2590530962089501E-2</v>
      </c>
      <c r="BL47" s="119">
        <f>(VLOOKUP($A47,'RevPAR Raw Data'!$B$6:$BE$43,'RevPAR Raw Data'!BB$1,FALSE))/100</f>
        <v>0.12084086839021699</v>
      </c>
      <c r="BM47" s="130">
        <f>(VLOOKUP($A47,'RevPAR Raw Data'!$B$6:$BE$43,'RevPAR Raw Data'!BC$1,FALSE))/100</f>
        <v>0.101913114006264</v>
      </c>
      <c r="BN47" s="131">
        <f>(VLOOKUP($A47,'RevPAR Raw Data'!$B$6:$BE$43,'RevPAR Raw Data'!BE$1,FALSE))/100</f>
        <v>4.2502060754311899E-2</v>
      </c>
    </row>
    <row r="48" spans="1:66" x14ac:dyDescent="0.25">
      <c r="A48" s="59" t="s">
        <v>78</v>
      </c>
      <c r="B48" s="129">
        <f>(VLOOKUP($A48,'Occupancy Raw Data'!$B$8:$BE$45,'Occupancy Raw Data'!AG$3,FALSE))/100</f>
        <v>0.38154808444096899</v>
      </c>
      <c r="C48" s="119">
        <f>(VLOOKUP($A48,'Occupancy Raw Data'!$B$8:$BE$45,'Occupancy Raw Data'!AH$3,FALSE))/100</f>
        <v>0.52521501172791196</v>
      </c>
      <c r="D48" s="119">
        <f>(VLOOKUP($A48,'Occupancy Raw Data'!$B$8:$BE$45,'Occupancy Raw Data'!AI$3,FALSE))/100</f>
        <v>0.58502736512900699</v>
      </c>
      <c r="E48" s="119">
        <f>(VLOOKUP($A48,'Occupancy Raw Data'!$B$8:$BE$45,'Occupancy Raw Data'!AJ$3,FALSE))/100</f>
        <v>0.57623143080531603</v>
      </c>
      <c r="F48" s="119">
        <f>(VLOOKUP($A48,'Occupancy Raw Data'!$B$8:$BE$45,'Occupancy Raw Data'!AK$3,FALSE))/100</f>
        <v>0.50508209538702098</v>
      </c>
      <c r="G48" s="130">
        <f>(VLOOKUP($A48,'Occupancy Raw Data'!$B$8:$BE$45,'Occupancy Raw Data'!AL$3,FALSE))/100</f>
        <v>0.51462079749804501</v>
      </c>
      <c r="H48" s="119">
        <f>(VLOOKUP($A48,'Occupancy Raw Data'!$B$8:$BE$45,'Occupancy Raw Data'!AN$3,FALSE))/100</f>
        <v>0.47419859265050801</v>
      </c>
      <c r="I48" s="119">
        <f>(VLOOKUP($A48,'Occupancy Raw Data'!$B$8:$BE$45,'Occupancy Raw Data'!AO$3,FALSE))/100</f>
        <v>0.46344800625488602</v>
      </c>
      <c r="J48" s="130">
        <f>(VLOOKUP($A48,'Occupancy Raw Data'!$B$8:$BE$45,'Occupancy Raw Data'!AP$3,FALSE))/100</f>
        <v>0.46882329945269702</v>
      </c>
      <c r="K48" s="131">
        <f>(VLOOKUP($A48,'Occupancy Raw Data'!$B$8:$BE$45,'Occupancy Raw Data'!AR$3,FALSE))/100</f>
        <v>0.50153579805651705</v>
      </c>
      <c r="M48" s="118">
        <f>(VLOOKUP($A48,'Occupancy Raw Data'!$B$8:$BE$45,'Occupancy Raw Data'!AT$3,FALSE))/100</f>
        <v>-0.10745313214449</v>
      </c>
      <c r="N48" s="115">
        <f>(VLOOKUP($A48,'Occupancy Raw Data'!$B$8:$BE$45,'Occupancy Raw Data'!AU$3,FALSE))/100</f>
        <v>-4.8175699610343604E-2</v>
      </c>
      <c r="O48" s="115">
        <f>(VLOOKUP($A48,'Occupancy Raw Data'!$B$8:$BE$45,'Occupancy Raw Data'!AV$3,FALSE))/100</f>
        <v>1.80272108843537E-2</v>
      </c>
      <c r="P48" s="115">
        <f>(VLOOKUP($A48,'Occupancy Raw Data'!$B$8:$BE$45,'Occupancy Raw Data'!AW$3,FALSE))/100</f>
        <v>-1.50350818576678E-2</v>
      </c>
      <c r="Q48" s="115">
        <f>(VLOOKUP($A48,'Occupancy Raw Data'!$B$8:$BE$45,'Occupancy Raw Data'!AX$3,FALSE))/100</f>
        <v>-3.29341317365269E-2</v>
      </c>
      <c r="R48" s="116">
        <f>(VLOOKUP($A48,'Occupancy Raw Data'!$B$8:$BE$45,'Occupancy Raw Data'!AY$3,FALSE))/100</f>
        <v>-3.31252295262578E-2</v>
      </c>
      <c r="S48" s="115">
        <f>(VLOOKUP($A48,'Occupancy Raw Data'!$B$8:$BE$45,'Occupancy Raw Data'!BA$3,FALSE))/100</f>
        <v>-3.6919412465263896E-2</v>
      </c>
      <c r="T48" s="115">
        <f>(VLOOKUP($A48,'Occupancy Raw Data'!$B$8:$BE$45,'Occupancy Raw Data'!BB$3,FALSE))/100</f>
        <v>-7.128867998433211E-2</v>
      </c>
      <c r="U48" s="116">
        <f>(VLOOKUP($A48,'Occupancy Raw Data'!$B$8:$BE$45,'Occupancy Raw Data'!BC$3,FALSE))/100</f>
        <v>-5.4219242902208198E-2</v>
      </c>
      <c r="V48" s="117">
        <f>(VLOOKUP($A48,'Occupancy Raw Data'!$B$8:$BE$45,'Occupancy Raw Data'!BE$3,FALSE))/100</f>
        <v>-3.8850537807031599E-2</v>
      </c>
      <c r="X48" s="49">
        <f>VLOOKUP($A48,'ADR Raw Data'!$B$6:$BE$43,'ADR Raw Data'!AG$1,FALSE)</f>
        <v>96.432704918032698</v>
      </c>
      <c r="Y48" s="50">
        <f>VLOOKUP($A48,'ADR Raw Data'!$B$6:$BE$43,'ADR Raw Data'!AH$1,FALSE)</f>
        <v>99.926643096389995</v>
      </c>
      <c r="Z48" s="50">
        <f>VLOOKUP($A48,'ADR Raw Data'!$B$6:$BE$43,'ADR Raw Data'!AI$1,FALSE)</f>
        <v>100.318616772469</v>
      </c>
      <c r="AA48" s="50">
        <f>VLOOKUP($A48,'ADR Raw Data'!$B$6:$BE$43,'ADR Raw Data'!AJ$1,FALSE)</f>
        <v>100.315753052917</v>
      </c>
      <c r="AB48" s="50">
        <f>VLOOKUP($A48,'ADR Raw Data'!$B$6:$BE$43,'ADR Raw Data'!AK$1,FALSE)</f>
        <v>99.048873839009204</v>
      </c>
      <c r="AC48" s="51">
        <f>VLOOKUP($A48,'ADR Raw Data'!$B$6:$BE$43,'ADR Raw Data'!AL$1,FALSE)</f>
        <v>99.412509875417797</v>
      </c>
      <c r="AD48" s="50">
        <f>VLOOKUP($A48,'ADR Raw Data'!$B$6:$BE$43,'ADR Raw Data'!AN$1,FALSE)</f>
        <v>106.492188788128</v>
      </c>
      <c r="AE48" s="50">
        <f>VLOOKUP($A48,'ADR Raw Data'!$B$6:$BE$43,'ADR Raw Data'!AO$1,FALSE)</f>
        <v>109.731050189793</v>
      </c>
      <c r="AF48" s="51">
        <f>VLOOKUP($A48,'ADR Raw Data'!$B$6:$BE$43,'ADR Raw Data'!AP$1,FALSE)</f>
        <v>108.093051907442</v>
      </c>
      <c r="AG48" s="52">
        <f>VLOOKUP($A48,'ADR Raw Data'!$B$6:$BE$43,'ADR Raw Data'!AR$1,FALSE)</f>
        <v>101.73089750013899</v>
      </c>
      <c r="AI48" s="118">
        <f>(VLOOKUP($A48,'ADR Raw Data'!$B$6:$BE$43,'ADR Raw Data'!AT$1,FALSE))/100</f>
        <v>9.1853037670252408E-2</v>
      </c>
      <c r="AJ48" s="115">
        <f>(VLOOKUP($A48,'ADR Raw Data'!$B$6:$BE$43,'ADR Raw Data'!AU$1,FALSE))/100</f>
        <v>8.7201381466882402E-2</v>
      </c>
      <c r="AK48" s="115">
        <f>(VLOOKUP($A48,'ADR Raw Data'!$B$6:$BE$43,'ADR Raw Data'!AV$1,FALSE))/100</f>
        <v>8.4607266291129898E-2</v>
      </c>
      <c r="AL48" s="115">
        <f>(VLOOKUP($A48,'ADR Raw Data'!$B$6:$BE$43,'ADR Raw Data'!AW$1,FALSE))/100</f>
        <v>7.2883524619612297E-2</v>
      </c>
      <c r="AM48" s="115">
        <f>(VLOOKUP($A48,'ADR Raw Data'!$B$6:$BE$43,'ADR Raw Data'!AX$1,FALSE))/100</f>
        <v>6.2292047569522599E-2</v>
      </c>
      <c r="AN48" s="116">
        <f>(VLOOKUP($A48,'ADR Raw Data'!$B$6:$BE$43,'ADR Raw Data'!AY$1,FALSE))/100</f>
        <v>7.9742561507443702E-2</v>
      </c>
      <c r="AO48" s="115">
        <f>(VLOOKUP($A48,'ADR Raw Data'!$B$6:$BE$43,'ADR Raw Data'!BA$1,FALSE))/100</f>
        <v>6.1054074094084101E-2</v>
      </c>
      <c r="AP48" s="115">
        <f>(VLOOKUP($A48,'ADR Raw Data'!$B$6:$BE$43,'ADR Raw Data'!BB$1,FALSE))/100</f>
        <v>6.1310540730123798E-2</v>
      </c>
      <c r="AQ48" s="116">
        <f>(VLOOKUP($A48,'ADR Raw Data'!$B$6:$BE$43,'ADR Raw Data'!BC$1,FALSE))/100</f>
        <v>6.0896291625959907E-2</v>
      </c>
      <c r="AR48" s="117">
        <f>(VLOOKUP($A48,'ADR Raw Data'!$B$6:$BE$43,'ADR Raw Data'!BE$1,FALSE))/100</f>
        <v>7.3843432693871294E-2</v>
      </c>
      <c r="AT48" s="49">
        <f>VLOOKUP($A48,'RevPAR Raw Data'!$B$6:$BE$43,'RevPAR Raw Data'!AG$1,FALSE)</f>
        <v>36.793713838936597</v>
      </c>
      <c r="AU48" s="50">
        <f>VLOOKUP($A48,'RevPAR Raw Data'!$B$6:$BE$43,'RevPAR Raw Data'!AH$1,FALSE)</f>
        <v>52.4829730258014</v>
      </c>
      <c r="AV48" s="50">
        <f>VLOOKUP($A48,'RevPAR Raw Data'!$B$6:$BE$43,'RevPAR Raw Data'!AI$1,FALSE)</f>
        <v>58.689136043784202</v>
      </c>
      <c r="AW48" s="50">
        <f>VLOOKUP($A48,'RevPAR Raw Data'!$B$6:$BE$43,'RevPAR Raw Data'!AJ$1,FALSE)</f>
        <v>57.805089913995303</v>
      </c>
      <c r="AX48" s="50">
        <f>VLOOKUP($A48,'RevPAR Raw Data'!$B$6:$BE$43,'RevPAR Raw Data'!AK$1,FALSE)</f>
        <v>50.027812744331499</v>
      </c>
      <c r="AY48" s="51">
        <f>VLOOKUP($A48,'RevPAR Raw Data'!$B$6:$BE$43,'RevPAR Raw Data'!AL$1,FALSE)</f>
        <v>51.159745113369802</v>
      </c>
      <c r="AZ48" s="50">
        <f>VLOOKUP($A48,'RevPAR Raw Data'!$B$6:$BE$43,'RevPAR Raw Data'!AN$1,FALSE)</f>
        <v>50.498446051602798</v>
      </c>
      <c r="BA48" s="50">
        <f>VLOOKUP($A48,'RevPAR Raw Data'!$B$6:$BE$43,'RevPAR Raw Data'!AO$1,FALSE)</f>
        <v>50.8546364347146</v>
      </c>
      <c r="BB48" s="51">
        <f>VLOOKUP($A48,'RevPAR Raw Data'!$B$6:$BE$43,'RevPAR Raw Data'!AP$1,FALSE)</f>
        <v>50.676541243158702</v>
      </c>
      <c r="BC48" s="52">
        <f>VLOOKUP($A48,'RevPAR Raw Data'!$B$6:$BE$43,'RevPAR Raw Data'!AR$1,FALSE)</f>
        <v>51.021686864738001</v>
      </c>
      <c r="BE48" s="129">
        <f>(VLOOKUP($A48,'RevPAR Raw Data'!$B$6:$BE$43,'RevPAR Raw Data'!AT$1,FALSE))/100</f>
        <v>-2.5469991068892202E-2</v>
      </c>
      <c r="BF48" s="119">
        <f>(VLOOKUP($A48,'RevPAR Raw Data'!$B$6:$BE$43,'RevPAR Raw Data'!AU$1,FALSE))/100</f>
        <v>3.4824694297383302E-2</v>
      </c>
      <c r="BG48" s="119">
        <f>(VLOOKUP($A48,'RevPAR Raw Data'!$B$6:$BE$43,'RevPAR Raw Data'!AV$1,FALSE))/100</f>
        <v>0.104159710207262</v>
      </c>
      <c r="BH48" s="119">
        <f>(VLOOKUP($A48,'RevPAR Raw Data'!$B$6:$BE$43,'RevPAR Raw Data'!AW$1,FALSE))/100</f>
        <v>5.6752633003213197E-2</v>
      </c>
      <c r="BI48" s="119">
        <f>(VLOOKUP($A48,'RevPAR Raw Data'!$B$6:$BE$43,'RevPAR Raw Data'!AX$1,FALSE))/100</f>
        <v>2.7306381332202999E-2</v>
      </c>
      <c r="BJ48" s="130">
        <f>(VLOOKUP($A48,'RevPAR Raw Data'!$B$6:$BE$43,'RevPAR Raw Data'!AY$1,FALSE))/100</f>
        <v>4.3975841328240096E-2</v>
      </c>
      <c r="BK48" s="119">
        <f>(VLOOKUP($A48,'RevPAR Raw Data'!$B$6:$BE$43,'RevPAR Raw Data'!BA$1,FALSE))/100</f>
        <v>2.18805810846559E-2</v>
      </c>
      <c r="BL48" s="119">
        <f>(VLOOKUP($A48,'RevPAR Raw Data'!$B$6:$BE$43,'RevPAR Raw Data'!BB$1,FALSE))/100</f>
        <v>-1.43488867719844E-2</v>
      </c>
      <c r="BM48" s="130">
        <f>(VLOOKUP($A48,'RevPAR Raw Data'!$B$6:$BE$43,'RevPAR Raw Data'!BC$1,FALSE))/100</f>
        <v>3.3752978962401396E-3</v>
      </c>
      <c r="BN48" s="131">
        <f>(VLOOKUP($A48,'RevPAR Raw Data'!$B$6:$BE$43,'RevPAR Raw Data'!BE$1,FALSE))/100</f>
        <v>3.2124037813165397E-2</v>
      </c>
    </row>
    <row r="49" spans="1:66" x14ac:dyDescent="0.25">
      <c r="A49" s="59" t="s">
        <v>79</v>
      </c>
      <c r="B49" s="129">
        <f>(VLOOKUP($A49,'Occupancy Raw Data'!$B$8:$BE$45,'Occupancy Raw Data'!AG$3,FALSE))/100</f>
        <v>0.29776119402985002</v>
      </c>
      <c r="C49" s="119">
        <f>(VLOOKUP($A49,'Occupancy Raw Data'!$B$8:$BE$45,'Occupancy Raw Data'!AH$3,FALSE))/100</f>
        <v>0.393283582089552</v>
      </c>
      <c r="D49" s="119">
        <f>(VLOOKUP($A49,'Occupancy Raw Data'!$B$8:$BE$45,'Occupancy Raw Data'!AI$3,FALSE))/100</f>
        <v>0.42630597014925298</v>
      </c>
      <c r="E49" s="119">
        <f>(VLOOKUP($A49,'Occupancy Raw Data'!$B$8:$BE$45,'Occupancy Raw Data'!AJ$3,FALSE))/100</f>
        <v>0.40597014925373104</v>
      </c>
      <c r="F49" s="119">
        <f>(VLOOKUP($A49,'Occupancy Raw Data'!$B$8:$BE$45,'Occupancy Raw Data'!AK$3,FALSE))/100</f>
        <v>0.35279850746268598</v>
      </c>
      <c r="G49" s="130">
        <f>(VLOOKUP($A49,'Occupancy Raw Data'!$B$8:$BE$45,'Occupancy Raw Data'!AL$3,FALSE))/100</f>
        <v>0.375223880597014</v>
      </c>
      <c r="H49" s="119">
        <f>(VLOOKUP($A49,'Occupancy Raw Data'!$B$8:$BE$45,'Occupancy Raw Data'!AN$3,FALSE))/100</f>
        <v>0.36958955223880502</v>
      </c>
      <c r="I49" s="119">
        <f>(VLOOKUP($A49,'Occupancy Raw Data'!$B$8:$BE$45,'Occupancy Raw Data'!AO$3,FALSE))/100</f>
        <v>0.35559701492537299</v>
      </c>
      <c r="J49" s="130">
        <f>(VLOOKUP($A49,'Occupancy Raw Data'!$B$8:$BE$45,'Occupancy Raw Data'!AP$3,FALSE))/100</f>
        <v>0.36259328358208898</v>
      </c>
      <c r="K49" s="131">
        <f>(VLOOKUP($A49,'Occupancy Raw Data'!$B$8:$BE$45,'Occupancy Raw Data'!AR$3,FALSE))/100</f>
        <v>0.37161513859274997</v>
      </c>
      <c r="M49" s="118">
        <f>(VLOOKUP($A49,'Occupancy Raw Data'!$B$8:$BE$45,'Occupancy Raw Data'!AT$3,FALSE))/100</f>
        <v>-0.17583434443843401</v>
      </c>
      <c r="N49" s="115">
        <f>(VLOOKUP($A49,'Occupancy Raw Data'!$B$8:$BE$45,'Occupancy Raw Data'!AU$3,FALSE))/100</f>
        <v>-0.16308779895702202</v>
      </c>
      <c r="O49" s="115">
        <f>(VLOOKUP($A49,'Occupancy Raw Data'!$B$8:$BE$45,'Occupancy Raw Data'!AV$3,FALSE))/100</f>
        <v>-9.8922459505017907E-2</v>
      </c>
      <c r="P49" s="115">
        <f>(VLOOKUP($A49,'Occupancy Raw Data'!$B$8:$BE$45,'Occupancy Raw Data'!AW$3,FALSE))/100</f>
        <v>-0.149539183253487</v>
      </c>
      <c r="Q49" s="115">
        <f>(VLOOKUP($A49,'Occupancy Raw Data'!$B$8:$BE$45,'Occupancy Raw Data'!AX$3,FALSE))/100</f>
        <v>-0.21185092324936503</v>
      </c>
      <c r="R49" s="116">
        <f>(VLOOKUP($A49,'Occupancy Raw Data'!$B$8:$BE$45,'Occupancy Raw Data'!AY$3,FALSE))/100</f>
        <v>-0.15842643923240898</v>
      </c>
      <c r="S49" s="115">
        <f>(VLOOKUP($A49,'Occupancy Raw Data'!$B$8:$BE$45,'Occupancy Raw Data'!BA$3,FALSE))/100</f>
        <v>-0.20422089552238798</v>
      </c>
      <c r="T49" s="115">
        <f>(VLOOKUP($A49,'Occupancy Raw Data'!$B$8:$BE$45,'Occupancy Raw Data'!BB$3,FALSE))/100</f>
        <v>-0.254512489481376</v>
      </c>
      <c r="U49" s="116">
        <f>(VLOOKUP($A49,'Occupancy Raw Data'!$B$8:$BE$45,'Occupancy Raw Data'!BC$3,FALSE))/100</f>
        <v>-0.229702221835756</v>
      </c>
      <c r="V49" s="117">
        <f>(VLOOKUP($A49,'Occupancy Raw Data'!$B$8:$BE$45,'Occupancy Raw Data'!BE$3,FALSE))/100</f>
        <v>-0.17958923367649199</v>
      </c>
      <c r="X49" s="49">
        <f>VLOOKUP($A49,'ADR Raw Data'!$B$6:$BE$43,'ADR Raw Data'!AG$1,FALSE)</f>
        <v>92.573709273182899</v>
      </c>
      <c r="Y49" s="50">
        <f>VLOOKUP($A49,'ADR Raw Data'!$B$6:$BE$43,'ADR Raw Data'!AH$1,FALSE)</f>
        <v>96.405090132827297</v>
      </c>
      <c r="Z49" s="50">
        <f>VLOOKUP($A49,'ADR Raw Data'!$B$6:$BE$43,'ADR Raw Data'!AI$1,FALSE)</f>
        <v>97.398126914660807</v>
      </c>
      <c r="AA49" s="50">
        <f>VLOOKUP($A49,'ADR Raw Data'!$B$6:$BE$43,'ADR Raw Data'!AJ$1,FALSE)</f>
        <v>95.840110294117594</v>
      </c>
      <c r="AB49" s="50">
        <f>VLOOKUP($A49,'ADR Raw Data'!$B$6:$BE$43,'ADR Raw Data'!AK$1,FALSE)</f>
        <v>91.926832363828595</v>
      </c>
      <c r="AC49" s="51">
        <f>VLOOKUP($A49,'ADR Raw Data'!$B$6:$BE$43,'ADR Raw Data'!AL$1,FALSE)</f>
        <v>95.058274661893293</v>
      </c>
      <c r="AD49" s="50">
        <f>VLOOKUP($A49,'ADR Raw Data'!$B$6:$BE$43,'ADR Raw Data'!AN$1,FALSE)</f>
        <v>98.107349823321499</v>
      </c>
      <c r="AE49" s="50">
        <f>VLOOKUP($A49,'ADR Raw Data'!$B$6:$BE$43,'ADR Raw Data'!AO$1,FALSE)</f>
        <v>99.670356768100703</v>
      </c>
      <c r="AF49" s="51">
        <f>VLOOKUP($A49,'ADR Raw Data'!$B$6:$BE$43,'ADR Raw Data'!AP$1,FALSE)</f>
        <v>98.873774118857696</v>
      </c>
      <c r="AG49" s="52">
        <f>VLOOKUP($A49,'ADR Raw Data'!$B$6:$BE$43,'ADR Raw Data'!AR$1,FALSE)</f>
        <v>96.121951516890107</v>
      </c>
      <c r="AI49" s="118">
        <f>(VLOOKUP($A49,'ADR Raw Data'!$B$6:$BE$43,'ADR Raw Data'!AT$1,FALSE))/100</f>
        <v>0.119616047017406</v>
      </c>
      <c r="AJ49" s="115">
        <f>(VLOOKUP($A49,'ADR Raw Data'!$B$6:$BE$43,'ADR Raw Data'!AU$1,FALSE))/100</f>
        <v>9.4831256758899404E-2</v>
      </c>
      <c r="AK49" s="115">
        <f>(VLOOKUP($A49,'ADR Raw Data'!$B$6:$BE$43,'ADR Raw Data'!AV$1,FALSE))/100</f>
        <v>0.109352614893686</v>
      </c>
      <c r="AL49" s="115">
        <f>(VLOOKUP($A49,'ADR Raw Data'!$B$6:$BE$43,'ADR Raw Data'!AW$1,FALSE))/100</f>
        <v>8.060860387465979E-2</v>
      </c>
      <c r="AM49" s="115">
        <f>(VLOOKUP($A49,'ADR Raw Data'!$B$6:$BE$43,'ADR Raw Data'!AX$1,FALSE))/100</f>
        <v>3.4674806455708904E-2</v>
      </c>
      <c r="AN49" s="116">
        <f>(VLOOKUP($A49,'ADR Raw Data'!$B$6:$BE$43,'ADR Raw Data'!AY$1,FALSE))/100</f>
        <v>8.7315718547754495E-2</v>
      </c>
      <c r="AO49" s="115">
        <f>(VLOOKUP($A49,'ADR Raw Data'!$B$6:$BE$43,'ADR Raw Data'!BA$1,FALSE))/100</f>
        <v>3.9915733558343602E-2</v>
      </c>
      <c r="AP49" s="115">
        <f>(VLOOKUP($A49,'ADR Raw Data'!$B$6:$BE$43,'ADR Raw Data'!BB$1,FALSE))/100</f>
        <v>2.5906279118172903E-2</v>
      </c>
      <c r="AQ49" s="116">
        <f>(VLOOKUP($A49,'ADR Raw Data'!$B$6:$BE$43,'ADR Raw Data'!BC$1,FALSE))/100</f>
        <v>3.2448376755070403E-2</v>
      </c>
      <c r="AR49" s="117">
        <f>(VLOOKUP($A49,'ADR Raw Data'!$B$6:$BE$43,'ADR Raw Data'!BE$1,FALSE))/100</f>
        <v>6.9192340052393303E-2</v>
      </c>
      <c r="AT49" s="49">
        <f>VLOOKUP($A49,'RevPAR Raw Data'!$B$6:$BE$43,'RevPAR Raw Data'!AG$1,FALSE)</f>
        <v>27.564858208955201</v>
      </c>
      <c r="AU49" s="50">
        <f>VLOOKUP($A49,'RevPAR Raw Data'!$B$6:$BE$43,'RevPAR Raw Data'!AH$1,FALSE)</f>
        <v>37.914539179104402</v>
      </c>
      <c r="AV49" s="50">
        <f>VLOOKUP($A49,'RevPAR Raw Data'!$B$6:$BE$43,'RevPAR Raw Data'!AI$1,FALSE)</f>
        <v>41.521402985074602</v>
      </c>
      <c r="AW49" s="50">
        <f>VLOOKUP($A49,'RevPAR Raw Data'!$B$6:$BE$43,'RevPAR Raw Data'!AJ$1,FALSE)</f>
        <v>38.908223880596999</v>
      </c>
      <c r="AX49" s="50">
        <f>VLOOKUP($A49,'RevPAR Raw Data'!$B$6:$BE$43,'RevPAR Raw Data'!AK$1,FALSE)</f>
        <v>32.431649253731301</v>
      </c>
      <c r="AY49" s="51">
        <f>VLOOKUP($A49,'RevPAR Raw Data'!$B$6:$BE$43,'RevPAR Raw Data'!AL$1,FALSE)</f>
        <v>35.668134701492498</v>
      </c>
      <c r="AZ49" s="50">
        <f>VLOOKUP($A49,'RevPAR Raw Data'!$B$6:$BE$43,'RevPAR Raw Data'!AN$1,FALSE)</f>
        <v>36.259451492537302</v>
      </c>
      <c r="BA49" s="50">
        <f>VLOOKUP($A49,'RevPAR Raw Data'!$B$6:$BE$43,'RevPAR Raw Data'!AO$1,FALSE)</f>
        <v>35.442481343283497</v>
      </c>
      <c r="BB49" s="51">
        <f>VLOOKUP($A49,'RevPAR Raw Data'!$B$6:$BE$43,'RevPAR Raw Data'!AP$1,FALSE)</f>
        <v>35.850966417910399</v>
      </c>
      <c r="BC49" s="52">
        <f>VLOOKUP($A49,'RevPAR Raw Data'!$B$6:$BE$43,'RevPAR Raw Data'!AR$1,FALSE)</f>
        <v>35.7203723347547</v>
      </c>
      <c r="BE49" s="129">
        <f>(VLOOKUP($A49,'RevPAR Raw Data'!$B$6:$BE$43,'RevPAR Raw Data'!AT$1,FALSE))/100</f>
        <v>-7.7250906632650898E-2</v>
      </c>
      <c r="BF49" s="119">
        <f>(VLOOKUP($A49,'RevPAR Raw Data'!$B$6:$BE$43,'RevPAR Raw Data'!AU$1,FALSE))/100</f>
        <v>-8.37223631352597E-2</v>
      </c>
      <c r="BG49" s="119">
        <f>(VLOOKUP($A49,'RevPAR Raw Data'!$B$6:$BE$43,'RevPAR Raw Data'!AV$1,FALSE))/100</f>
        <v>-3.8727422992023699E-4</v>
      </c>
      <c r="BH49" s="119">
        <f>(VLOOKUP($A49,'RevPAR Raw Data'!$B$6:$BE$43,'RevPAR Raw Data'!AW$1,FALSE))/100</f>
        <v>-8.0984724165448607E-2</v>
      </c>
      <c r="BI49" s="119">
        <f>(VLOOKUP($A49,'RevPAR Raw Data'!$B$6:$BE$43,'RevPAR Raw Data'!AX$1,FALSE))/100</f>
        <v>-0.18452200655479101</v>
      </c>
      <c r="BJ49" s="130">
        <f>(VLOOKUP($A49,'RevPAR Raw Data'!$B$6:$BE$43,'RevPAR Raw Data'!AY$1,FALSE))/100</f>
        <v>-8.4943839063194804E-2</v>
      </c>
      <c r="BK49" s="119">
        <f>(VLOOKUP($A49,'RevPAR Raw Data'!$B$6:$BE$43,'RevPAR Raw Data'!BA$1,FALSE))/100</f>
        <v>-0.17245678881676199</v>
      </c>
      <c r="BL49" s="119">
        <f>(VLOOKUP($A49,'RevPAR Raw Data'!$B$6:$BE$43,'RevPAR Raw Data'!BB$1,FALSE))/100</f>
        <v>-0.23519968195476898</v>
      </c>
      <c r="BM49" s="130">
        <f>(VLOOKUP($A49,'RevPAR Raw Data'!$B$6:$BE$43,'RevPAR Raw Data'!BC$1,FALSE))/100</f>
        <v>-0.204707309316289</v>
      </c>
      <c r="BN49" s="131">
        <f>(VLOOKUP($A49,'RevPAR Raw Data'!$B$6:$BE$43,'RevPAR Raw Data'!BE$1,FALSE))/100</f>
        <v>-0.12282309295039101</v>
      </c>
    </row>
    <row r="50" spans="1:66" x14ac:dyDescent="0.25">
      <c r="A50" s="59" t="s">
        <v>80</v>
      </c>
      <c r="B50" s="129">
        <f>(VLOOKUP($A50,'Occupancy Raw Data'!$B$8:$BE$45,'Occupancy Raw Data'!AG$3,FALSE))/100</f>
        <v>0.38511246029306201</v>
      </c>
      <c r="C50" s="119">
        <f>(VLOOKUP($A50,'Occupancy Raw Data'!$B$8:$BE$45,'Occupancy Raw Data'!AH$3,FALSE))/100</f>
        <v>0.442431345424736</v>
      </c>
      <c r="D50" s="119">
        <f>(VLOOKUP($A50,'Occupancy Raw Data'!$B$8:$BE$45,'Occupancy Raw Data'!AI$3,FALSE))/100</f>
        <v>0.48229462209953899</v>
      </c>
      <c r="E50" s="119">
        <f>(VLOOKUP($A50,'Occupancy Raw Data'!$B$8:$BE$45,'Occupancy Raw Data'!AJ$3,FALSE))/100</f>
        <v>0.483376991014416</v>
      </c>
      <c r="F50" s="119">
        <f>(VLOOKUP($A50,'Occupancy Raw Data'!$B$8:$BE$45,'Occupancy Raw Data'!AK$3,FALSE))/100</f>
        <v>0.47418005751285697</v>
      </c>
      <c r="G50" s="130">
        <f>(VLOOKUP($A50,'Occupancy Raw Data'!$B$8:$BE$45,'Occupancy Raw Data'!AL$3,FALSE))/100</f>
        <v>0.45347858666205498</v>
      </c>
      <c r="H50" s="119">
        <f>(VLOOKUP($A50,'Occupancy Raw Data'!$B$8:$BE$45,'Occupancy Raw Data'!AN$3,FALSE))/100</f>
        <v>0.53294820640582996</v>
      </c>
      <c r="I50" s="119">
        <f>(VLOOKUP($A50,'Occupancy Raw Data'!$B$8:$BE$45,'Occupancy Raw Data'!AO$3,FALSE))/100</f>
        <v>0.54497944126349696</v>
      </c>
      <c r="J50" s="130">
        <f>(VLOOKUP($A50,'Occupancy Raw Data'!$B$8:$BE$45,'Occupancy Raw Data'!AP$3,FALSE))/100</f>
        <v>0.53896380457094095</v>
      </c>
      <c r="K50" s="131">
        <f>(VLOOKUP($A50,'Occupancy Raw Data'!$B$8:$BE$45,'Occupancy Raw Data'!AR$3,FALSE))/100</f>
        <v>0.47790265530447795</v>
      </c>
      <c r="M50" s="118">
        <f>(VLOOKUP($A50,'Occupancy Raw Data'!$B$8:$BE$45,'Occupancy Raw Data'!AT$3,FALSE))/100</f>
        <v>-7.9811587927415394E-3</v>
      </c>
      <c r="N50" s="115">
        <f>(VLOOKUP($A50,'Occupancy Raw Data'!$B$8:$BE$45,'Occupancy Raw Data'!AU$3,FALSE))/100</f>
        <v>6.0591923758864692E-3</v>
      </c>
      <c r="O50" s="115">
        <f>(VLOOKUP($A50,'Occupancy Raw Data'!$B$8:$BE$45,'Occupancy Raw Data'!AV$3,FALSE))/100</f>
        <v>1.3987743299747699E-2</v>
      </c>
      <c r="P50" s="115">
        <f>(VLOOKUP($A50,'Occupancy Raw Data'!$B$8:$BE$45,'Occupancy Raw Data'!AW$3,FALSE))/100</f>
        <v>-7.2885163516886401E-3</v>
      </c>
      <c r="Q50" s="115">
        <f>(VLOOKUP($A50,'Occupancy Raw Data'!$B$8:$BE$45,'Occupancy Raw Data'!AX$3,FALSE))/100</f>
        <v>7.1179561762730005E-3</v>
      </c>
      <c r="R50" s="116">
        <f>(VLOOKUP($A50,'Occupancy Raw Data'!$B$8:$BE$45,'Occupancy Raw Data'!AY$3,FALSE))/100</f>
        <v>2.6629263677975501E-3</v>
      </c>
      <c r="S50" s="115">
        <f>(VLOOKUP($A50,'Occupancy Raw Data'!$B$8:$BE$45,'Occupancy Raw Data'!BA$3,FALSE))/100</f>
        <v>2.97384867553925E-2</v>
      </c>
      <c r="T50" s="115">
        <f>(VLOOKUP($A50,'Occupancy Raw Data'!$B$8:$BE$45,'Occupancy Raw Data'!BB$3,FALSE))/100</f>
        <v>1.2613186769522999E-2</v>
      </c>
      <c r="U50" s="116">
        <f>(VLOOKUP($A50,'Occupancy Raw Data'!$B$8:$BE$45,'Occupancy Raw Data'!BC$3,FALSE))/100</f>
        <v>2.1008445767877901E-2</v>
      </c>
      <c r="V50" s="117">
        <f>(VLOOKUP($A50,'Occupancy Raw Data'!$B$8:$BE$45,'Occupancy Raw Data'!BE$3,FALSE))/100</f>
        <v>8.504932697658299E-3</v>
      </c>
      <c r="X50" s="49">
        <f>VLOOKUP($A50,'ADR Raw Data'!$B$6:$BE$43,'ADR Raw Data'!AG$1,FALSE)</f>
        <v>91.530105266658893</v>
      </c>
      <c r="Y50" s="50">
        <f>VLOOKUP($A50,'ADR Raw Data'!$B$6:$BE$43,'ADR Raw Data'!AH$1,FALSE)</f>
        <v>92.139410419350597</v>
      </c>
      <c r="Z50" s="50">
        <f>VLOOKUP($A50,'ADR Raw Data'!$B$6:$BE$43,'ADR Raw Data'!AI$1,FALSE)</f>
        <v>94.565626850806694</v>
      </c>
      <c r="AA50" s="50">
        <f>VLOOKUP($A50,'ADR Raw Data'!$B$6:$BE$43,'ADR Raw Data'!AJ$1,FALSE)</f>
        <v>94.774886318467196</v>
      </c>
      <c r="AB50" s="50">
        <f>VLOOKUP($A50,'ADR Raw Data'!$B$6:$BE$43,'ADR Raw Data'!AK$1,FALSE)</f>
        <v>93.937072179151201</v>
      </c>
      <c r="AC50" s="51">
        <f>VLOOKUP($A50,'ADR Raw Data'!$B$6:$BE$43,'ADR Raw Data'!AL$1,FALSE)</f>
        <v>93.4897706146037</v>
      </c>
      <c r="AD50" s="50">
        <f>VLOOKUP($A50,'ADR Raw Data'!$B$6:$BE$43,'ADR Raw Data'!AN$1,FALSE)</f>
        <v>107.341209171533</v>
      </c>
      <c r="AE50" s="50">
        <f>VLOOKUP($A50,'ADR Raw Data'!$B$6:$BE$43,'ADR Raw Data'!AO$1,FALSE)</f>
        <v>111.37081511775401</v>
      </c>
      <c r="AF50" s="51">
        <f>VLOOKUP($A50,'ADR Raw Data'!$B$6:$BE$43,'ADR Raw Data'!AP$1,FALSE)</f>
        <v>109.378493814837</v>
      </c>
      <c r="AG50" s="52">
        <f>VLOOKUP($A50,'ADR Raw Data'!$B$6:$BE$43,'ADR Raw Data'!AR$1,FALSE)</f>
        <v>98.609371959589396</v>
      </c>
      <c r="AI50" s="118">
        <f>(VLOOKUP($A50,'ADR Raw Data'!$B$6:$BE$43,'ADR Raw Data'!AT$1,FALSE))/100</f>
        <v>-1.07248147432586E-2</v>
      </c>
      <c r="AJ50" s="115">
        <f>(VLOOKUP($A50,'ADR Raw Data'!$B$6:$BE$43,'ADR Raw Data'!AU$1,FALSE))/100</f>
        <v>-1.9125213107011198E-5</v>
      </c>
      <c r="AK50" s="115">
        <f>(VLOOKUP($A50,'ADR Raw Data'!$B$6:$BE$43,'ADR Raw Data'!AV$1,FALSE))/100</f>
        <v>-2.2791383261830901E-3</v>
      </c>
      <c r="AL50" s="115">
        <f>(VLOOKUP($A50,'ADR Raw Data'!$B$6:$BE$43,'ADR Raw Data'!AW$1,FALSE))/100</f>
        <v>-3.0131814954583802E-3</v>
      </c>
      <c r="AM50" s="115">
        <f>(VLOOKUP($A50,'ADR Raw Data'!$B$6:$BE$43,'ADR Raw Data'!AX$1,FALSE))/100</f>
        <v>-1.49219140869324E-3</v>
      </c>
      <c r="AN50" s="116">
        <f>(VLOOKUP($A50,'ADR Raw Data'!$B$6:$BE$43,'ADR Raw Data'!AY$1,FALSE))/100</f>
        <v>-3.2425900784600597E-3</v>
      </c>
      <c r="AO50" s="115">
        <f>(VLOOKUP($A50,'ADR Raw Data'!$B$6:$BE$43,'ADR Raw Data'!BA$1,FALSE))/100</f>
        <v>1.61252568081314E-2</v>
      </c>
      <c r="AP50" s="115">
        <f>(VLOOKUP($A50,'ADR Raw Data'!$B$6:$BE$43,'ADR Raw Data'!BB$1,FALSE))/100</f>
        <v>1.81875478774319E-2</v>
      </c>
      <c r="AQ50" s="116">
        <f>(VLOOKUP($A50,'ADR Raw Data'!$B$6:$BE$43,'ADR Raw Data'!BC$1,FALSE))/100</f>
        <v>1.7037381398306298E-2</v>
      </c>
      <c r="AR50" s="117">
        <f>(VLOOKUP($A50,'ADR Raw Data'!$B$6:$BE$43,'ADR Raw Data'!BE$1,FALSE))/100</f>
        <v>4.4700782931791604E-3</v>
      </c>
      <c r="AT50" s="49">
        <f>VLOOKUP($A50,'RevPAR Raw Data'!$B$6:$BE$43,'RevPAR Raw Data'!AG$1,FALSE)</f>
        <v>35.249384030126002</v>
      </c>
      <c r="AU50" s="50">
        <f>VLOOKUP($A50,'RevPAR Raw Data'!$B$6:$BE$43,'RevPAR Raw Data'!AH$1,FALSE)</f>
        <v>40.765363318475202</v>
      </c>
      <c r="AV50" s="50">
        <f>VLOOKUP($A50,'RevPAR Raw Data'!$B$6:$BE$43,'RevPAR Raw Data'!AI$1,FALSE)</f>
        <v>45.608493265615799</v>
      </c>
      <c r="AW50" s="50">
        <f>VLOOKUP($A50,'RevPAR Raw Data'!$B$6:$BE$43,'RevPAR Raw Data'!AJ$1,FALSE)</f>
        <v>45.811999372354101</v>
      </c>
      <c r="AX50" s="50">
        <f>VLOOKUP($A50,'RevPAR Raw Data'!$B$6:$BE$43,'RevPAR Raw Data'!AK$1,FALSE)</f>
        <v>44.543086288499303</v>
      </c>
      <c r="AY50" s="51">
        <f>VLOOKUP($A50,'RevPAR Raw Data'!$B$6:$BE$43,'RevPAR Raw Data'!AL$1,FALSE)</f>
        <v>42.395609045670199</v>
      </c>
      <c r="AZ50" s="50">
        <f>VLOOKUP($A50,'RevPAR Raw Data'!$B$6:$BE$43,'RevPAR Raw Data'!AN$1,FALSE)</f>
        <v>57.207304901401898</v>
      </c>
      <c r="BA50" s="50">
        <f>VLOOKUP($A50,'RevPAR Raw Data'!$B$6:$BE$43,'RevPAR Raw Data'!AO$1,FALSE)</f>
        <v>60.694804595934301</v>
      </c>
      <c r="BB50" s="51">
        <f>VLOOKUP($A50,'RevPAR Raw Data'!$B$6:$BE$43,'RevPAR Raw Data'!AP$1,FALSE)</f>
        <v>58.951049164683901</v>
      </c>
      <c r="BC50" s="52">
        <f>VLOOKUP($A50,'RevPAR Raw Data'!$B$6:$BE$43,'RevPAR Raw Data'!AR$1,FALSE)</f>
        <v>47.125680697394799</v>
      </c>
      <c r="BE50" s="129">
        <f>(VLOOKUP($A50,'RevPAR Raw Data'!$B$6:$BE$43,'RevPAR Raw Data'!AT$1,FALSE))/100</f>
        <v>-1.86203770865115E-2</v>
      </c>
      <c r="BF50" s="119">
        <f>(VLOOKUP($A50,'RevPAR Raw Data'!$B$6:$BE$43,'RevPAR Raw Data'!AU$1,FALSE))/100</f>
        <v>6.0399512794340202E-3</v>
      </c>
      <c r="BG50" s="119">
        <f>(VLOOKUP($A50,'RevPAR Raw Data'!$B$6:$BE$43,'RevPAR Raw Data'!AV$1,FALSE))/100</f>
        <v>1.1676724971713398E-2</v>
      </c>
      <c r="BH50" s="119">
        <f>(VLOOKUP($A50,'RevPAR Raw Data'!$B$6:$BE$43,'RevPAR Raw Data'!AW$1,FALSE))/100</f>
        <v>-1.02797362245467E-2</v>
      </c>
      <c r="BI50" s="119">
        <f>(VLOOKUP($A50,'RevPAR Raw Data'!$B$6:$BE$43,'RevPAR Raw Data'!AX$1,FALSE))/100</f>
        <v>5.6151434145260701E-3</v>
      </c>
      <c r="BJ50" s="130">
        <f>(VLOOKUP($A50,'RevPAR Raw Data'!$B$6:$BE$43,'RevPAR Raw Data'!AY$1,FALSE))/100</f>
        <v>-5.8829848928239998E-4</v>
      </c>
      <c r="BK50" s="119">
        <f>(VLOOKUP($A50,'RevPAR Raw Data'!$B$6:$BE$43,'RevPAR Raw Data'!BA$1,FALSE))/100</f>
        <v>4.6343284299539898E-2</v>
      </c>
      <c r="BL50" s="119">
        <f>(VLOOKUP($A50,'RevPAR Raw Data'!$B$6:$BE$43,'RevPAR Raw Data'!BB$1,FALSE))/100</f>
        <v>3.10301375852126E-2</v>
      </c>
      <c r="BM50" s="130">
        <f>(VLOOKUP($A50,'RevPAR Raw Data'!$B$6:$BE$43,'RevPAR Raw Data'!BC$1,FALSE))/100</f>
        <v>3.8403756069317299E-2</v>
      </c>
      <c r="BN50" s="131">
        <f>(VLOOKUP($A50,'RevPAR Raw Data'!$B$6:$BE$43,'RevPAR Raw Data'!BE$1,FALSE))/100</f>
        <v>1.3013028705874199E-2</v>
      </c>
    </row>
    <row r="51" spans="1:66" x14ac:dyDescent="0.25">
      <c r="A51" s="62" t="s">
        <v>81</v>
      </c>
      <c r="B51" s="129">
        <f>(VLOOKUP($A51,'Occupancy Raw Data'!$B$8:$BE$45,'Occupancy Raw Data'!AG$3,FALSE))/100</f>
        <v>0.50820465361</v>
      </c>
      <c r="C51" s="119">
        <f>(VLOOKUP($A51,'Occupancy Raw Data'!$B$8:$BE$45,'Occupancy Raw Data'!AH$3,FALSE))/100</f>
        <v>0.64353798381148708</v>
      </c>
      <c r="D51" s="119">
        <f>(VLOOKUP($A51,'Occupancy Raw Data'!$B$8:$BE$45,'Occupancy Raw Data'!AI$3,FALSE))/100</f>
        <v>0.69232901295174898</v>
      </c>
      <c r="E51" s="119">
        <f>(VLOOKUP($A51,'Occupancy Raw Data'!$B$8:$BE$45,'Occupancy Raw Data'!AJ$3,FALSE))/100</f>
        <v>0.68363814024719605</v>
      </c>
      <c r="F51" s="119">
        <f>(VLOOKUP($A51,'Occupancy Raw Data'!$B$8:$BE$45,'Occupancy Raw Data'!AK$3,FALSE))/100</f>
        <v>0.59148200519573202</v>
      </c>
      <c r="G51" s="130">
        <f>(VLOOKUP($A51,'Occupancy Raw Data'!$B$8:$BE$45,'Occupancy Raw Data'!AL$3,FALSE))/100</f>
        <v>0.62383835916323305</v>
      </c>
      <c r="H51" s="119">
        <f>(VLOOKUP($A51,'Occupancy Raw Data'!$B$8:$BE$45,'Occupancy Raw Data'!AN$3,FALSE))/100</f>
        <v>0.53065279891763906</v>
      </c>
      <c r="I51" s="119">
        <f>(VLOOKUP($A51,'Occupancy Raw Data'!$B$8:$BE$45,'Occupancy Raw Data'!AO$3,FALSE))/100</f>
        <v>0.56180355901309698</v>
      </c>
      <c r="J51" s="130">
        <f>(VLOOKUP($A51,'Occupancy Raw Data'!$B$8:$BE$45,'Occupancy Raw Data'!AP$3,FALSE))/100</f>
        <v>0.54622817896536802</v>
      </c>
      <c r="K51" s="131">
        <f>(VLOOKUP($A51,'Occupancy Raw Data'!$B$8:$BE$45,'Occupancy Raw Data'!AR$3,FALSE))/100</f>
        <v>0.60166394755686103</v>
      </c>
      <c r="M51" s="118">
        <f>(VLOOKUP($A51,'Occupancy Raw Data'!$B$8:$BE$45,'Occupancy Raw Data'!AT$3,FALSE))/100</f>
        <v>0.162338437289612</v>
      </c>
      <c r="N51" s="115">
        <f>(VLOOKUP($A51,'Occupancy Raw Data'!$B$8:$BE$45,'Occupancy Raw Data'!AU$3,FALSE))/100</f>
        <v>9.2583633020025799E-2</v>
      </c>
      <c r="O51" s="115">
        <f>(VLOOKUP($A51,'Occupancy Raw Data'!$B$8:$BE$45,'Occupancy Raw Data'!AV$3,FALSE))/100</f>
        <v>5.0049576698297293E-2</v>
      </c>
      <c r="P51" s="115">
        <f>(VLOOKUP($A51,'Occupancy Raw Data'!$B$8:$BE$45,'Occupancy Raw Data'!AW$3,FALSE))/100</f>
        <v>3.33997431494783E-2</v>
      </c>
      <c r="Q51" s="115">
        <f>(VLOOKUP($A51,'Occupancy Raw Data'!$B$8:$BE$45,'Occupancy Raw Data'!AX$3,FALSE))/100</f>
        <v>4.8246121587718405E-2</v>
      </c>
      <c r="R51" s="116">
        <f>(VLOOKUP($A51,'Occupancy Raw Data'!$B$8:$BE$45,'Occupancy Raw Data'!AY$3,FALSE))/100</f>
        <v>7.1382177844312611E-2</v>
      </c>
      <c r="S51" s="115">
        <f>(VLOOKUP($A51,'Occupancy Raw Data'!$B$8:$BE$45,'Occupancy Raw Data'!BA$3,FALSE))/100</f>
        <v>8.4912436195351493E-2</v>
      </c>
      <c r="T51" s="115">
        <f>(VLOOKUP($A51,'Occupancy Raw Data'!$B$8:$BE$45,'Occupancy Raw Data'!BB$3,FALSE))/100</f>
        <v>0.122068471763979</v>
      </c>
      <c r="U51" s="116">
        <f>(VLOOKUP($A51,'Occupancy Raw Data'!$B$8:$BE$45,'Occupancy Raw Data'!BC$3,FALSE))/100</f>
        <v>0.10370752594348201</v>
      </c>
      <c r="V51" s="117">
        <f>(VLOOKUP($A51,'Occupancy Raw Data'!$B$8:$BE$45,'Occupancy Raw Data'!BE$3,FALSE))/100</f>
        <v>7.9570340540877499E-2</v>
      </c>
      <c r="X51" s="49">
        <f>VLOOKUP($A51,'ADR Raw Data'!$B$6:$BE$43,'ADR Raw Data'!AG$1,FALSE)</f>
        <v>168.08264568312001</v>
      </c>
      <c r="Y51" s="50">
        <f>VLOOKUP($A51,'ADR Raw Data'!$B$6:$BE$43,'ADR Raw Data'!AH$1,FALSE)</f>
        <v>172.76569568137299</v>
      </c>
      <c r="Z51" s="50">
        <f>VLOOKUP($A51,'ADR Raw Data'!$B$6:$BE$43,'ADR Raw Data'!AI$1,FALSE)</f>
        <v>157.81729945580599</v>
      </c>
      <c r="AA51" s="50">
        <f>VLOOKUP($A51,'ADR Raw Data'!$B$6:$BE$43,'ADR Raw Data'!AJ$1,FALSE)</f>
        <v>153.47840727302699</v>
      </c>
      <c r="AB51" s="50">
        <f>VLOOKUP($A51,'ADR Raw Data'!$B$6:$BE$43,'ADR Raw Data'!AK$1,FALSE)</f>
        <v>138.805191530256</v>
      </c>
      <c r="AC51" s="51">
        <f>VLOOKUP($A51,'ADR Raw Data'!$B$6:$BE$43,'ADR Raw Data'!AL$1,FALSE)</f>
        <v>158.017737784518</v>
      </c>
      <c r="AD51" s="50">
        <f>VLOOKUP($A51,'ADR Raw Data'!$B$6:$BE$43,'ADR Raw Data'!AN$1,FALSE)</f>
        <v>130.873230110039</v>
      </c>
      <c r="AE51" s="50">
        <f>VLOOKUP($A51,'ADR Raw Data'!$B$6:$BE$43,'ADR Raw Data'!AO$1,FALSE)</f>
        <v>146.393720796053</v>
      </c>
      <c r="AF51" s="51">
        <f>VLOOKUP($A51,'ADR Raw Data'!$B$6:$BE$43,'ADR Raw Data'!AP$1,FALSE)</f>
        <v>138.85475435284599</v>
      </c>
      <c r="AG51" s="52">
        <f>VLOOKUP($A51,'ADR Raw Data'!$B$6:$BE$43,'ADR Raw Data'!AR$1,FALSE)</f>
        <v>153.04704812598001</v>
      </c>
      <c r="AI51" s="118">
        <f>(VLOOKUP($A51,'ADR Raw Data'!$B$6:$BE$43,'ADR Raw Data'!AT$1,FALSE))/100</f>
        <v>0.41667530027416805</v>
      </c>
      <c r="AJ51" s="115">
        <f>(VLOOKUP($A51,'ADR Raw Data'!$B$6:$BE$43,'ADR Raw Data'!AU$1,FALSE))/100</f>
        <v>0.255596662865331</v>
      </c>
      <c r="AK51" s="115">
        <f>(VLOOKUP($A51,'ADR Raw Data'!$B$6:$BE$43,'ADR Raw Data'!AV$1,FALSE))/100</f>
        <v>7.5943944252739704E-2</v>
      </c>
      <c r="AL51" s="115">
        <f>(VLOOKUP($A51,'ADR Raw Data'!$B$6:$BE$43,'ADR Raw Data'!AW$1,FALSE))/100</f>
        <v>6.3551552415715903E-2</v>
      </c>
      <c r="AM51" s="115">
        <f>(VLOOKUP($A51,'ADR Raw Data'!$B$6:$BE$43,'ADR Raw Data'!AX$1,FALSE))/100</f>
        <v>6.5721198470185399E-2</v>
      </c>
      <c r="AN51" s="116">
        <f>(VLOOKUP($A51,'ADR Raw Data'!$B$6:$BE$43,'ADR Raw Data'!AY$1,FALSE))/100</f>
        <v>0.15418961443877499</v>
      </c>
      <c r="AO51" s="115">
        <f>(VLOOKUP($A51,'ADR Raw Data'!$B$6:$BE$43,'ADR Raw Data'!BA$1,FALSE))/100</f>
        <v>0.147566809853832</v>
      </c>
      <c r="AP51" s="115">
        <f>(VLOOKUP($A51,'ADR Raw Data'!$B$6:$BE$43,'ADR Raw Data'!BB$1,FALSE))/100</f>
        <v>0.28797363012413901</v>
      </c>
      <c r="AQ51" s="116">
        <f>(VLOOKUP($A51,'ADR Raw Data'!$B$6:$BE$43,'ADR Raw Data'!BC$1,FALSE))/100</f>
        <v>0.21961988706739699</v>
      </c>
      <c r="AR51" s="117">
        <f>(VLOOKUP($A51,'ADR Raw Data'!$B$6:$BE$43,'ADR Raw Data'!BE$1,FALSE))/100</f>
        <v>0.16776689948385598</v>
      </c>
      <c r="AT51" s="49">
        <f>VLOOKUP($A51,'RevPAR Raw Data'!$B$6:$BE$43,'RevPAR Raw Data'!AG$1,FALSE)</f>
        <v>85.420382727242796</v>
      </c>
      <c r="AU51" s="50">
        <f>VLOOKUP($A51,'RevPAR Raw Data'!$B$6:$BE$43,'RevPAR Raw Data'!AH$1,FALSE)</f>
        <v>111.18128747058</v>
      </c>
      <c r="AV51" s="50">
        <f>VLOOKUP($A51,'RevPAR Raw Data'!$B$6:$BE$43,'RevPAR Raw Data'!AI$1,FALSE)</f>
        <v>109.261495158949</v>
      </c>
      <c r="AW51" s="50">
        <f>VLOOKUP($A51,'RevPAR Raw Data'!$B$6:$BE$43,'RevPAR Raw Data'!AJ$1,FALSE)</f>
        <v>104.923692916234</v>
      </c>
      <c r="AX51" s="50">
        <f>VLOOKUP($A51,'RevPAR Raw Data'!$B$6:$BE$43,'RevPAR Raw Data'!AK$1,FALSE)</f>
        <v>82.1007730178938</v>
      </c>
      <c r="AY51" s="51">
        <f>VLOOKUP($A51,'RevPAR Raw Data'!$B$6:$BE$43,'RevPAR Raw Data'!AL$1,FALSE)</f>
        <v>98.577526258179901</v>
      </c>
      <c r="AZ51" s="50">
        <f>VLOOKUP($A51,'RevPAR Raw Data'!$B$6:$BE$43,'RevPAR Raw Data'!AN$1,FALSE)</f>
        <v>69.448245861284903</v>
      </c>
      <c r="BA51" s="50">
        <f>VLOOKUP($A51,'RevPAR Raw Data'!$B$6:$BE$43,'RevPAR Raw Data'!AO$1,FALSE)</f>
        <v>82.244513360392304</v>
      </c>
      <c r="BB51" s="51">
        <f>VLOOKUP($A51,'RevPAR Raw Data'!$B$6:$BE$43,'RevPAR Raw Data'!AP$1,FALSE)</f>
        <v>75.846379610838596</v>
      </c>
      <c r="BC51" s="52">
        <f>VLOOKUP($A51,'RevPAR Raw Data'!$B$6:$BE$43,'RevPAR Raw Data'!AR$1,FALSE)</f>
        <v>92.0828911374021</v>
      </c>
      <c r="BE51" s="129">
        <f>(VLOOKUP($A51,'RevPAR Raw Data'!$B$6:$BE$43,'RevPAR Raw Data'!AT$1,FALSE))/100</f>
        <v>0.64665615466746995</v>
      </c>
      <c r="BF51" s="119">
        <f>(VLOOKUP($A51,'RevPAR Raw Data'!$B$6:$BE$43,'RevPAR Raw Data'!AU$1,FALSE))/100</f>
        <v>0.37184436352122396</v>
      </c>
      <c r="BG51" s="119">
        <f>(VLOOKUP($A51,'RevPAR Raw Data'!$B$6:$BE$43,'RevPAR Raw Data'!AV$1,FALSE))/100</f>
        <v>0.129794483213685</v>
      </c>
      <c r="BH51" s="119">
        <f>(VLOOKUP($A51,'RevPAR Raw Data'!$B$6:$BE$43,'RevPAR Raw Data'!AW$1,FALSE))/100</f>
        <v>9.9073901092629701E-2</v>
      </c>
      <c r="BI51" s="119">
        <f>(VLOOKUP($A51,'RevPAR Raw Data'!$B$6:$BE$43,'RevPAR Raw Data'!AX$1,FALSE))/100</f>
        <v>0.11713811299018699</v>
      </c>
      <c r="BJ51" s="130">
        <f>(VLOOKUP($A51,'RevPAR Raw Data'!$B$6:$BE$43,'RevPAR Raw Data'!AY$1,FALSE))/100</f>
        <v>0.23657818276270301</v>
      </c>
      <c r="BK51" s="119">
        <f>(VLOOKUP($A51,'RevPAR Raw Data'!$B$6:$BE$43,'RevPAR Raw Data'!BA$1,FALSE))/100</f>
        <v>0.24500950337544899</v>
      </c>
      <c r="BL51" s="119">
        <f>(VLOOKUP($A51,'RevPAR Raw Data'!$B$6:$BE$43,'RevPAR Raw Data'!BB$1,FALSE))/100</f>
        <v>0.445194602825698</v>
      </c>
      <c r="BM51" s="130">
        <f>(VLOOKUP($A51,'RevPAR Raw Data'!$B$6:$BE$43,'RevPAR Raw Data'!BC$1,FALSE))/100</f>
        <v>0.34610364814662703</v>
      </c>
      <c r="BN51" s="131">
        <f>(VLOOKUP($A51,'RevPAR Raw Data'!$B$6:$BE$43,'RevPAR Raw Data'!BE$1,FALSE))/100</f>
        <v>0.26068650934815102</v>
      </c>
    </row>
    <row r="52" spans="1:66" x14ac:dyDescent="0.25">
      <c r="A52" s="59" t="s">
        <v>82</v>
      </c>
      <c r="B52" s="129">
        <f>(VLOOKUP($A52,'Occupancy Raw Data'!$B$8:$BE$45,'Occupancy Raw Data'!AG$3,FALSE))/100</f>
        <v>0.32322166905746302</v>
      </c>
      <c r="C52" s="119">
        <f>(VLOOKUP($A52,'Occupancy Raw Data'!$B$8:$BE$45,'Occupancy Raw Data'!AH$3,FALSE))/100</f>
        <v>0.39148595055269503</v>
      </c>
      <c r="D52" s="119">
        <f>(VLOOKUP($A52,'Occupancy Raw Data'!$B$8:$BE$45,'Occupancy Raw Data'!AI$3,FALSE))/100</f>
        <v>0.41736984220740803</v>
      </c>
      <c r="E52" s="119">
        <f>(VLOOKUP($A52,'Occupancy Raw Data'!$B$8:$BE$45,'Occupancy Raw Data'!AJ$3,FALSE))/100</f>
        <v>0.41701122268162999</v>
      </c>
      <c r="F52" s="119">
        <f>(VLOOKUP($A52,'Occupancy Raw Data'!$B$8:$BE$45,'Occupancy Raw Data'!AK$3,FALSE))/100</f>
        <v>0.40207577419627</v>
      </c>
      <c r="G52" s="130">
        <f>(VLOOKUP($A52,'Occupancy Raw Data'!$B$8:$BE$45,'Occupancy Raw Data'!AL$3,FALSE))/100</f>
        <v>0.39023289173909298</v>
      </c>
      <c r="H52" s="119">
        <f>(VLOOKUP($A52,'Occupancy Raw Data'!$B$8:$BE$45,'Occupancy Raw Data'!AN$3,FALSE))/100</f>
        <v>0.46591004978482803</v>
      </c>
      <c r="I52" s="119">
        <f>(VLOOKUP($A52,'Occupancy Raw Data'!$B$8:$BE$45,'Occupancy Raw Data'!AO$3,FALSE))/100</f>
        <v>0.461627710741709</v>
      </c>
      <c r="J52" s="130">
        <f>(VLOOKUP($A52,'Occupancy Raw Data'!$B$8:$BE$45,'Occupancy Raw Data'!AP$3,FALSE))/100</f>
        <v>0.46376888026326801</v>
      </c>
      <c r="K52" s="131">
        <f>(VLOOKUP($A52,'Occupancy Raw Data'!$B$8:$BE$45,'Occupancy Raw Data'!AR$3,FALSE))/100</f>
        <v>0.41124317417457201</v>
      </c>
      <c r="M52" s="118">
        <f>(VLOOKUP($A52,'Occupancy Raw Data'!$B$8:$BE$45,'Occupancy Raw Data'!AT$3,FALSE))/100</f>
        <v>4.4343579120578298E-2</v>
      </c>
      <c r="N52" s="115">
        <f>(VLOOKUP($A52,'Occupancy Raw Data'!$B$8:$BE$45,'Occupancy Raw Data'!AU$3,FALSE))/100</f>
        <v>3.3389858622825401E-3</v>
      </c>
      <c r="O52" s="115">
        <f>(VLOOKUP($A52,'Occupancy Raw Data'!$B$8:$BE$45,'Occupancy Raw Data'!AV$3,FALSE))/100</f>
        <v>3.0802976231193303E-2</v>
      </c>
      <c r="P52" s="115">
        <f>(VLOOKUP($A52,'Occupancy Raw Data'!$B$8:$BE$45,'Occupancy Raw Data'!AW$3,FALSE))/100</f>
        <v>2.9267687224290698E-2</v>
      </c>
      <c r="Q52" s="115">
        <f>(VLOOKUP($A52,'Occupancy Raw Data'!$B$8:$BE$45,'Occupancy Raw Data'!AX$3,FALSE))/100</f>
        <v>2.10619920104291E-2</v>
      </c>
      <c r="R52" s="116">
        <f>(VLOOKUP($A52,'Occupancy Raw Data'!$B$8:$BE$45,'Occupancy Raw Data'!AY$3,FALSE))/100</f>
        <v>2.5033091100014601E-2</v>
      </c>
      <c r="S52" s="115">
        <f>(VLOOKUP($A52,'Occupancy Raw Data'!$B$8:$BE$45,'Occupancy Raw Data'!BA$3,FALSE))/100</f>
        <v>3.8500851428495103E-2</v>
      </c>
      <c r="T52" s="115">
        <f>(VLOOKUP($A52,'Occupancy Raw Data'!$B$8:$BE$45,'Occupancy Raw Data'!BB$3,FALSE))/100</f>
        <v>8.3274683428813195E-4</v>
      </c>
      <c r="U52" s="116">
        <f>(VLOOKUP($A52,'Occupancy Raw Data'!$B$8:$BE$45,'Occupancy Raw Data'!BC$3,FALSE))/100</f>
        <v>1.94058517676047E-2</v>
      </c>
      <c r="V52" s="117">
        <f>(VLOOKUP($A52,'Occupancy Raw Data'!$B$8:$BE$45,'Occupancy Raw Data'!BE$3,FALSE))/100</f>
        <v>2.3213183879935401E-2</v>
      </c>
      <c r="X52" s="49">
        <f>VLOOKUP($A52,'ADR Raw Data'!$B$6:$BE$43,'ADR Raw Data'!AG$1,FALSE)</f>
        <v>88.736811773919797</v>
      </c>
      <c r="Y52" s="50">
        <f>VLOOKUP($A52,'ADR Raw Data'!$B$6:$BE$43,'ADR Raw Data'!AH$1,FALSE)</f>
        <v>88.614273089772595</v>
      </c>
      <c r="Z52" s="50">
        <f>VLOOKUP($A52,'ADR Raw Data'!$B$6:$BE$43,'ADR Raw Data'!AI$1,FALSE)</f>
        <v>89.031705332322403</v>
      </c>
      <c r="AA52" s="50">
        <f>VLOOKUP($A52,'ADR Raw Data'!$B$6:$BE$43,'ADR Raw Data'!AJ$1,FALSE)</f>
        <v>88.631731586402196</v>
      </c>
      <c r="AB52" s="50">
        <f>VLOOKUP($A52,'ADR Raw Data'!$B$6:$BE$43,'ADR Raw Data'!AK$1,FALSE)</f>
        <v>88.264644281217201</v>
      </c>
      <c r="AC52" s="51">
        <f>VLOOKUP($A52,'ADR Raw Data'!$B$6:$BE$43,'ADR Raw Data'!AL$1,FALSE)</f>
        <v>88.655547879298894</v>
      </c>
      <c r="AD52" s="50">
        <f>VLOOKUP($A52,'ADR Raw Data'!$B$6:$BE$43,'ADR Raw Data'!AN$1,FALSE)</f>
        <v>100.00473240967101</v>
      </c>
      <c r="AE52" s="50">
        <f>VLOOKUP($A52,'ADR Raw Data'!$B$6:$BE$43,'ADR Raw Data'!AO$1,FALSE)</f>
        <v>102.66163597312899</v>
      </c>
      <c r="AF52" s="51">
        <f>VLOOKUP($A52,'ADR Raw Data'!$B$6:$BE$43,'ADR Raw Data'!AP$1,FALSE)</f>
        <v>101.327050876754</v>
      </c>
      <c r="AG52" s="52">
        <f>VLOOKUP($A52,'ADR Raw Data'!$B$6:$BE$43,'ADR Raw Data'!AR$1,FALSE)</f>
        <v>92.738393765297204</v>
      </c>
      <c r="AI52" s="118">
        <f>(VLOOKUP($A52,'ADR Raw Data'!$B$6:$BE$43,'ADR Raw Data'!AT$1,FALSE))/100</f>
        <v>-2.3131418706008201E-3</v>
      </c>
      <c r="AJ52" s="115">
        <f>(VLOOKUP($A52,'ADR Raw Data'!$B$6:$BE$43,'ADR Raw Data'!AU$1,FALSE))/100</f>
        <v>5.7145380745494204E-3</v>
      </c>
      <c r="AK52" s="115">
        <f>(VLOOKUP($A52,'ADR Raw Data'!$B$6:$BE$43,'ADR Raw Data'!AV$1,FALSE))/100</f>
        <v>-1.38164389663115E-2</v>
      </c>
      <c r="AL52" s="115">
        <f>(VLOOKUP($A52,'ADR Raw Data'!$B$6:$BE$43,'ADR Raw Data'!AW$1,FALSE))/100</f>
        <v>-1.05521313027647E-2</v>
      </c>
      <c r="AM52" s="115">
        <f>(VLOOKUP($A52,'ADR Raw Data'!$B$6:$BE$43,'ADR Raw Data'!AX$1,FALSE))/100</f>
        <v>-2.2136323850133997E-2</v>
      </c>
      <c r="AN52" s="116">
        <f>(VLOOKUP($A52,'ADR Raw Data'!$B$6:$BE$43,'ADR Raw Data'!AY$1,FALSE))/100</f>
        <v>-9.0418565621446598E-3</v>
      </c>
      <c r="AO52" s="115">
        <f>(VLOOKUP($A52,'ADR Raw Data'!$B$6:$BE$43,'ADR Raw Data'!BA$1,FALSE))/100</f>
        <v>-9.6982500897202801E-3</v>
      </c>
      <c r="AP52" s="115">
        <f>(VLOOKUP($A52,'ADR Raw Data'!$B$6:$BE$43,'ADR Raw Data'!BB$1,FALSE))/100</f>
        <v>1.46071608877408E-3</v>
      </c>
      <c r="AQ52" s="116">
        <f>(VLOOKUP($A52,'ADR Raw Data'!$B$6:$BE$43,'ADR Raw Data'!BC$1,FALSE))/100</f>
        <v>-4.24073634170121E-3</v>
      </c>
      <c r="AR52" s="117">
        <f>(VLOOKUP($A52,'ADR Raw Data'!$B$6:$BE$43,'ADR Raw Data'!BE$1,FALSE))/100</f>
        <v>-7.5140936675771701E-3</v>
      </c>
      <c r="AT52" s="49">
        <f>VLOOKUP($A52,'RevPAR Raw Data'!$B$6:$BE$43,'RevPAR Raw Data'!AG$1,FALSE)</f>
        <v>28.681660408404301</v>
      </c>
      <c r="AU52" s="50">
        <f>VLOOKUP($A52,'RevPAR Raw Data'!$B$6:$BE$43,'RevPAR Raw Data'!AH$1,FALSE)</f>
        <v>34.691242933085803</v>
      </c>
      <c r="AV52" s="50">
        <f>VLOOKUP($A52,'RevPAR Raw Data'!$B$6:$BE$43,'RevPAR Raw Data'!AI$1,FALSE)</f>
        <v>37.159148806007899</v>
      </c>
      <c r="AW52" s="50">
        <f>VLOOKUP($A52,'RevPAR Raw Data'!$B$6:$BE$43,'RevPAR Raw Data'!AJ$1,FALSE)</f>
        <v>36.960426757235602</v>
      </c>
      <c r="AX52" s="50">
        <f>VLOOKUP($A52,'RevPAR Raw Data'!$B$6:$BE$43,'RevPAR Raw Data'!AK$1,FALSE)</f>
        <v>35.489075183528797</v>
      </c>
      <c r="AY52" s="51">
        <f>VLOOKUP($A52,'RevPAR Raw Data'!$B$6:$BE$43,'RevPAR Raw Data'!AL$1,FALSE)</f>
        <v>34.596310817652501</v>
      </c>
      <c r="AZ52" s="50">
        <f>VLOOKUP($A52,'RevPAR Raw Data'!$B$6:$BE$43,'RevPAR Raw Data'!AN$1,FALSE)</f>
        <v>46.593209855708302</v>
      </c>
      <c r="BA52" s="50">
        <f>VLOOKUP($A52,'RevPAR Raw Data'!$B$6:$BE$43,'RevPAR Raw Data'!AO$1,FALSE)</f>
        <v>47.391455995274598</v>
      </c>
      <c r="BB52" s="51">
        <f>VLOOKUP($A52,'RevPAR Raw Data'!$B$6:$BE$43,'RevPAR Raw Data'!AP$1,FALSE)</f>
        <v>46.992332925491503</v>
      </c>
      <c r="BC52" s="52">
        <f>VLOOKUP($A52,'RevPAR Raw Data'!$B$6:$BE$43,'RevPAR Raw Data'!AR$1,FALSE)</f>
        <v>38.138031419892201</v>
      </c>
      <c r="BE52" s="129">
        <f>(VLOOKUP($A52,'RevPAR Raw Data'!$B$6:$BE$43,'RevPAR Raw Data'!AT$1,FALSE))/100</f>
        <v>4.1927864260421402E-2</v>
      </c>
      <c r="BF52" s="119">
        <f>(VLOOKUP($A52,'RevPAR Raw Data'!$B$6:$BE$43,'RevPAR Raw Data'!AU$1,FALSE))/100</f>
        <v>9.0726046986723593E-3</v>
      </c>
      <c r="BG52" s="119">
        <f>(VLOOKUP($A52,'RevPAR Raw Data'!$B$6:$BE$43,'RevPAR Raw Data'!AV$1,FALSE))/100</f>
        <v>1.6560949823802799E-2</v>
      </c>
      <c r="BH52" s="119">
        <f>(VLOOKUP($A52,'RevPAR Raw Data'!$B$6:$BE$43,'RevPAR Raw Data'!AW$1,FALSE))/100</f>
        <v>1.8406719443007001E-2</v>
      </c>
      <c r="BI52" s="119">
        <f>(VLOOKUP($A52,'RevPAR Raw Data'!$B$6:$BE$43,'RevPAR Raw Data'!AX$1,FALSE))/100</f>
        <v>-1.5405669157766999E-3</v>
      </c>
      <c r="BJ52" s="130">
        <f>(VLOOKUP($A52,'RevPAR Raw Data'!$B$6:$BE$43,'RevPAR Raw Data'!AY$1,FALSE))/100</f>
        <v>1.5764888918836498E-2</v>
      </c>
      <c r="BK52" s="119">
        <f>(VLOOKUP($A52,'RevPAR Raw Data'!$B$6:$BE$43,'RevPAR Raw Data'!BA$1,FALSE))/100</f>
        <v>2.8429210452954101E-2</v>
      </c>
      <c r="BL52" s="119">
        <f>(VLOOKUP($A52,'RevPAR Raw Data'!$B$6:$BE$43,'RevPAR Raw Data'!BB$1,FALSE))/100</f>
        <v>2.2946793297609299E-3</v>
      </c>
      <c r="BM52" s="130">
        <f>(VLOOKUP($A52,'RevPAR Raw Data'!$B$6:$BE$43,'RevPAR Raw Data'!BC$1,FALSE))/100</f>
        <v>1.5082820325071E-2</v>
      </c>
      <c r="BN52" s="131">
        <f>(VLOOKUP($A52,'RevPAR Raw Data'!$B$6:$BE$43,'RevPAR Raw Data'!BE$1,FALSE))/100</f>
        <v>1.5524664174361699E-2</v>
      </c>
    </row>
    <row r="53" spans="1:66" x14ac:dyDescent="0.25">
      <c r="A53" s="59" t="s">
        <v>83</v>
      </c>
      <c r="B53" s="129">
        <f>(VLOOKUP($A53,'Occupancy Raw Data'!$B$8:$BE$45,'Occupancy Raw Data'!AG$3,FALSE))/100</f>
        <v>0.38324450366422297</v>
      </c>
      <c r="C53" s="119">
        <f>(VLOOKUP($A53,'Occupancy Raw Data'!$B$8:$BE$45,'Occupancy Raw Data'!AH$3,FALSE))/100</f>
        <v>0.53597601598933997</v>
      </c>
      <c r="D53" s="119">
        <f>(VLOOKUP($A53,'Occupancy Raw Data'!$B$8:$BE$45,'Occupancy Raw Data'!AI$3,FALSE))/100</f>
        <v>0.58133466577836901</v>
      </c>
      <c r="E53" s="119">
        <f>(VLOOKUP($A53,'Occupancy Raw Data'!$B$8:$BE$45,'Occupancy Raw Data'!AJ$3,FALSE))/100</f>
        <v>0.58100155451920898</v>
      </c>
      <c r="F53" s="119">
        <f>(VLOOKUP($A53,'Occupancy Raw Data'!$B$8:$BE$45,'Occupancy Raw Data'!AK$3,FALSE))/100</f>
        <v>0.52465023317788106</v>
      </c>
      <c r="G53" s="130">
        <f>(VLOOKUP($A53,'Occupancy Raw Data'!$B$8:$BE$45,'Occupancy Raw Data'!AL$3,FALSE))/100</f>
        <v>0.52124139462580499</v>
      </c>
      <c r="H53" s="119">
        <f>(VLOOKUP($A53,'Occupancy Raw Data'!$B$8:$BE$45,'Occupancy Raw Data'!AN$3,FALSE))/100</f>
        <v>0.47590495225405199</v>
      </c>
      <c r="I53" s="119">
        <f>(VLOOKUP($A53,'Occupancy Raw Data'!$B$8:$BE$45,'Occupancy Raw Data'!AO$3,FALSE))/100</f>
        <v>0.47029757939151601</v>
      </c>
      <c r="J53" s="130">
        <f>(VLOOKUP($A53,'Occupancy Raw Data'!$B$8:$BE$45,'Occupancy Raw Data'!AP$3,FALSE))/100</f>
        <v>0.473101265822784</v>
      </c>
      <c r="K53" s="131">
        <f>(VLOOKUP($A53,'Occupancy Raw Data'!$B$8:$BE$45,'Occupancy Raw Data'!AR$3,FALSE))/100</f>
        <v>0.50748707211065602</v>
      </c>
      <c r="M53" s="118">
        <f>(VLOOKUP($A53,'Occupancy Raw Data'!$B$8:$BE$45,'Occupancy Raw Data'!AT$3,FALSE))/100</f>
        <v>-3.9916738835875501E-2</v>
      </c>
      <c r="N53" s="115">
        <f>(VLOOKUP($A53,'Occupancy Raw Data'!$B$8:$BE$45,'Occupancy Raw Data'!AU$3,FALSE))/100</f>
        <v>-1.6261168412498802E-2</v>
      </c>
      <c r="O53" s="115">
        <f>(VLOOKUP($A53,'Occupancy Raw Data'!$B$8:$BE$45,'Occupancy Raw Data'!AV$3,FALSE))/100</f>
        <v>-3.1254196574998102E-3</v>
      </c>
      <c r="P53" s="115">
        <f>(VLOOKUP($A53,'Occupancy Raw Data'!$B$8:$BE$45,'Occupancy Raw Data'!AW$3,FALSE))/100</f>
        <v>-3.7697001137636796E-4</v>
      </c>
      <c r="Q53" s="115">
        <f>(VLOOKUP($A53,'Occupancy Raw Data'!$B$8:$BE$45,'Occupancy Raw Data'!AX$3,FALSE))/100</f>
        <v>1.55674171704077E-2</v>
      </c>
      <c r="R53" s="116">
        <f>(VLOOKUP($A53,'Occupancy Raw Data'!$B$8:$BE$45,'Occupancy Raw Data'!AY$3,FALSE))/100</f>
        <v>-7.1592483317999599E-3</v>
      </c>
      <c r="S53" s="115">
        <f>(VLOOKUP($A53,'Occupancy Raw Data'!$B$8:$BE$45,'Occupancy Raw Data'!BA$3,FALSE))/100</f>
        <v>3.7673753859124803E-2</v>
      </c>
      <c r="T53" s="115">
        <f>(VLOOKUP($A53,'Occupancy Raw Data'!$B$8:$BE$45,'Occupancy Raw Data'!BB$3,FALSE))/100</f>
        <v>1.2619503769452301E-2</v>
      </c>
      <c r="U53" s="116">
        <f>(VLOOKUP($A53,'Occupancy Raw Data'!$B$8:$BE$45,'Occupancy Raw Data'!BC$3,FALSE))/100</f>
        <v>2.50677817560243E-2</v>
      </c>
      <c r="V53" s="117">
        <f>(VLOOKUP($A53,'Occupancy Raw Data'!$B$8:$BE$45,'Occupancy Raw Data'!BE$3,FALSE))/100</f>
        <v>1.22492865179863E-3</v>
      </c>
      <c r="X53" s="49">
        <f>VLOOKUP($A53,'ADR Raw Data'!$B$6:$BE$43,'ADR Raw Data'!AG$1,FALSE)</f>
        <v>93.360139069969506</v>
      </c>
      <c r="Y53" s="50">
        <f>VLOOKUP($A53,'ADR Raw Data'!$B$6:$BE$43,'ADR Raw Data'!AH$1,FALSE)</f>
        <v>106.247943857468</v>
      </c>
      <c r="Z53" s="50">
        <f>VLOOKUP($A53,'ADR Raw Data'!$B$6:$BE$43,'ADR Raw Data'!AI$1,FALSE)</f>
        <v>108.403407506446</v>
      </c>
      <c r="AA53" s="50">
        <f>VLOOKUP($A53,'ADR Raw Data'!$B$6:$BE$43,'ADR Raw Data'!AJ$1,FALSE)</f>
        <v>107.806188246536</v>
      </c>
      <c r="AB53" s="50">
        <f>VLOOKUP($A53,'ADR Raw Data'!$B$6:$BE$43,'ADR Raw Data'!AK$1,FALSE)</f>
        <v>103.433367195767</v>
      </c>
      <c r="AC53" s="51">
        <f>VLOOKUP($A53,'ADR Raw Data'!$B$6:$BE$43,'ADR Raw Data'!AL$1,FALSE)</f>
        <v>104.61435890334999</v>
      </c>
      <c r="AD53" s="50">
        <f>VLOOKUP($A53,'ADR Raw Data'!$B$6:$BE$43,'ADR Raw Data'!AN$1,FALSE)</f>
        <v>103.319944003733</v>
      </c>
      <c r="AE53" s="50">
        <f>VLOOKUP($A53,'ADR Raw Data'!$B$6:$BE$43,'ADR Raw Data'!AO$1,FALSE)</f>
        <v>102.37890685869399</v>
      </c>
      <c r="AF53" s="51">
        <f>VLOOKUP($A53,'ADR Raw Data'!$B$6:$BE$43,'ADR Raw Data'!AP$1,FALSE)</f>
        <v>102.852213812122</v>
      </c>
      <c r="AG53" s="52">
        <f>VLOOKUP($A53,'ADR Raw Data'!$B$6:$BE$43,'ADR Raw Data'!AR$1,FALSE)</f>
        <v>104.145002500546</v>
      </c>
      <c r="AI53" s="118">
        <f>(VLOOKUP($A53,'ADR Raw Data'!$B$6:$BE$43,'ADR Raw Data'!AT$1,FALSE))/100</f>
        <v>2.2005941357652402E-2</v>
      </c>
      <c r="AJ53" s="115">
        <f>(VLOOKUP($A53,'ADR Raw Data'!$B$6:$BE$43,'ADR Raw Data'!AU$1,FALSE))/100</f>
        <v>5.2305310146501499E-2</v>
      </c>
      <c r="AK53" s="115">
        <f>(VLOOKUP($A53,'ADR Raw Data'!$B$6:$BE$43,'ADR Raw Data'!AV$1,FALSE))/100</f>
        <v>4.6023007426612299E-2</v>
      </c>
      <c r="AL53" s="115">
        <f>(VLOOKUP($A53,'ADR Raw Data'!$B$6:$BE$43,'ADR Raw Data'!AW$1,FALSE))/100</f>
        <v>3.92473274235174E-2</v>
      </c>
      <c r="AM53" s="115">
        <f>(VLOOKUP($A53,'ADR Raw Data'!$B$6:$BE$43,'ADR Raw Data'!AX$1,FALSE))/100</f>
        <v>4.2002886591808404E-2</v>
      </c>
      <c r="AN53" s="116">
        <f>(VLOOKUP($A53,'ADR Raw Data'!$B$6:$BE$43,'ADR Raw Data'!AY$1,FALSE))/100</f>
        <v>4.2238633336281702E-2</v>
      </c>
      <c r="AO53" s="115">
        <f>(VLOOKUP($A53,'ADR Raw Data'!$B$6:$BE$43,'ADR Raw Data'!BA$1,FALSE))/100</f>
        <v>6.3263805777522594E-2</v>
      </c>
      <c r="AP53" s="115">
        <f>(VLOOKUP($A53,'ADR Raw Data'!$B$6:$BE$43,'ADR Raw Data'!BB$1,FALSE))/100</f>
        <v>6.11559024156208E-2</v>
      </c>
      <c r="AQ53" s="116">
        <f>(VLOOKUP($A53,'ADR Raw Data'!$B$6:$BE$43,'ADR Raw Data'!BC$1,FALSE))/100</f>
        <v>6.2266381451707507E-2</v>
      </c>
      <c r="AR53" s="117">
        <f>(VLOOKUP($A53,'ADR Raw Data'!$B$6:$BE$43,'ADR Raw Data'!BE$1,FALSE))/100</f>
        <v>4.7201619553042598E-2</v>
      </c>
      <c r="AT53" s="49">
        <f>VLOOKUP($A53,'RevPAR Raw Data'!$B$6:$BE$43,'RevPAR Raw Data'!AG$1,FALSE)</f>
        <v>35.779760159893399</v>
      </c>
      <c r="AU53" s="50">
        <f>VLOOKUP($A53,'RevPAR Raw Data'!$B$6:$BE$43,'RevPAR Raw Data'!AH$1,FALSE)</f>
        <v>56.946349655784999</v>
      </c>
      <c r="AV53" s="50">
        <f>VLOOKUP($A53,'RevPAR Raw Data'!$B$6:$BE$43,'RevPAR Raw Data'!AI$1,FALSE)</f>
        <v>63.018658671996398</v>
      </c>
      <c r="AW53" s="50">
        <f>VLOOKUP($A53,'RevPAR Raw Data'!$B$6:$BE$43,'RevPAR Raw Data'!AJ$1,FALSE)</f>
        <v>62.635562958027897</v>
      </c>
      <c r="AX53" s="50">
        <f>VLOOKUP($A53,'RevPAR Raw Data'!$B$6:$BE$43,'RevPAR Raw Data'!AK$1,FALSE)</f>
        <v>54.266340217632603</v>
      </c>
      <c r="AY53" s="51">
        <f>VLOOKUP($A53,'RevPAR Raw Data'!$B$6:$BE$43,'RevPAR Raw Data'!AL$1,FALSE)</f>
        <v>54.529334332667098</v>
      </c>
      <c r="AZ53" s="50">
        <f>VLOOKUP($A53,'RevPAR Raw Data'!$B$6:$BE$43,'RevPAR Raw Data'!AN$1,FALSE)</f>
        <v>49.170473017988002</v>
      </c>
      <c r="BA53" s="50">
        <f>VLOOKUP($A53,'RevPAR Raw Data'!$B$6:$BE$43,'RevPAR Raw Data'!AO$1,FALSE)</f>
        <v>48.1485520763935</v>
      </c>
      <c r="BB53" s="51">
        <f>VLOOKUP($A53,'RevPAR Raw Data'!$B$6:$BE$43,'RevPAR Raw Data'!AP$1,FALSE)</f>
        <v>48.659512547190701</v>
      </c>
      <c r="BC53" s="52">
        <f>VLOOKUP($A53,'RevPAR Raw Data'!$B$6:$BE$43,'RevPAR Raw Data'!AR$1,FALSE)</f>
        <v>52.8522423939595</v>
      </c>
      <c r="BE53" s="129">
        <f>(VLOOKUP($A53,'RevPAR Raw Data'!$B$6:$BE$43,'RevPAR Raw Data'!AT$1,FALSE))/100</f>
        <v>-1.8789202892234E-2</v>
      </c>
      <c r="BF53" s="119">
        <f>(VLOOKUP($A53,'RevPAR Raw Data'!$B$6:$BE$43,'RevPAR Raw Data'!AU$1,FALSE))/100</f>
        <v>3.5193596276842501E-2</v>
      </c>
      <c r="BG53" s="119">
        <f>(VLOOKUP($A53,'RevPAR Raw Data'!$B$6:$BE$43,'RevPAR Raw Data'!AV$1,FALSE))/100</f>
        <v>4.2753746557004098E-2</v>
      </c>
      <c r="BH53" s="119">
        <f>(VLOOKUP($A53,'RevPAR Raw Data'!$B$6:$BE$43,'RevPAR Raw Data'!AW$1,FALSE))/100</f>
        <v>3.8855562346675698E-2</v>
      </c>
      <c r="BI53" s="119">
        <f>(VLOOKUP($A53,'RevPAR Raw Data'!$B$6:$BE$43,'RevPAR Raw Data'!AX$1,FALSE))/100</f>
        <v>5.8224180220152195E-2</v>
      </c>
      <c r="BJ53" s="130">
        <f>(VLOOKUP($A53,'RevPAR Raw Data'!$B$6:$BE$43,'RevPAR Raw Data'!AY$1,FALSE))/100</f>
        <v>3.4776988139231399E-2</v>
      </c>
      <c r="BK53" s="119">
        <f>(VLOOKUP($A53,'RevPAR Raw Data'!$B$6:$BE$43,'RevPAR Raw Data'!BA$1,FALSE))/100</f>
        <v>0.103320944683701</v>
      </c>
      <c r="BL53" s="119">
        <f>(VLOOKUP($A53,'RevPAR Raw Data'!$B$6:$BE$43,'RevPAR Raw Data'!BB$1,FALSE))/100</f>
        <v>7.4547163326131302E-2</v>
      </c>
      <c r="BM53" s="130">
        <f>(VLOOKUP($A53,'RevPAR Raw Data'!$B$6:$BE$43,'RevPAR Raw Data'!BC$1,FALSE))/100</f>
        <v>8.8895043268700499E-2</v>
      </c>
      <c r="BN53" s="131">
        <f>(VLOOKUP($A53,'RevPAR Raw Data'!$B$6:$BE$43,'RevPAR Raw Data'!BE$1,FALSE))/100</f>
        <v>4.8484366821043103E-2</v>
      </c>
    </row>
    <row r="54" spans="1:66" x14ac:dyDescent="0.25">
      <c r="A54" s="62" t="s">
        <v>84</v>
      </c>
      <c r="B54" s="129">
        <f>(VLOOKUP($A54,'Occupancy Raw Data'!$B$8:$BE$45,'Occupancy Raw Data'!AG$3,FALSE))/100</f>
        <v>0.34772419245538699</v>
      </c>
      <c r="C54" s="119">
        <f>(VLOOKUP($A54,'Occupancy Raw Data'!$B$8:$BE$45,'Occupancy Raw Data'!AH$3,FALSE))/100</f>
        <v>0.41399367517506197</v>
      </c>
      <c r="D54" s="119">
        <f>(VLOOKUP($A54,'Occupancy Raw Data'!$B$8:$BE$45,'Occupancy Raw Data'!AI$3,FALSE))/100</f>
        <v>0.458719222950079</v>
      </c>
      <c r="E54" s="119">
        <f>(VLOOKUP($A54,'Occupancy Raw Data'!$B$8:$BE$45,'Occupancy Raw Data'!AJ$3,FALSE))/100</f>
        <v>0.47258301332730901</v>
      </c>
      <c r="F54" s="119">
        <f>(VLOOKUP($A54,'Occupancy Raw Data'!$B$8:$BE$45,'Occupancy Raw Data'!AK$3,FALSE))/100</f>
        <v>0.44940140049695004</v>
      </c>
      <c r="G54" s="130">
        <f>(VLOOKUP($A54,'Occupancy Raw Data'!$B$8:$BE$45,'Occupancy Raw Data'!AL$3,FALSE))/100</f>
        <v>0.42848430088095696</v>
      </c>
      <c r="H54" s="119">
        <f>(VLOOKUP($A54,'Occupancy Raw Data'!$B$8:$BE$45,'Occupancy Raw Data'!AN$3,FALSE))/100</f>
        <v>0.51358143212107499</v>
      </c>
      <c r="I54" s="119">
        <f>(VLOOKUP($A54,'Occupancy Raw Data'!$B$8:$BE$45,'Occupancy Raw Data'!AO$3,FALSE))/100</f>
        <v>0.46778292297266705</v>
      </c>
      <c r="J54" s="130">
        <f>(VLOOKUP($A54,'Occupancy Raw Data'!$B$8:$BE$45,'Occupancy Raw Data'!AP$3,FALSE))/100</f>
        <v>0.49068217754687099</v>
      </c>
      <c r="K54" s="131">
        <f>(VLOOKUP($A54,'Occupancy Raw Data'!$B$8:$BE$45,'Occupancy Raw Data'!AR$3,FALSE))/100</f>
        <v>0.44625512278550405</v>
      </c>
      <c r="M54" s="118">
        <f>(VLOOKUP($A54,'Occupancy Raw Data'!$B$8:$BE$45,'Occupancy Raw Data'!AT$3,FALSE))/100</f>
        <v>0.112188940514987</v>
      </c>
      <c r="N54" s="115">
        <f>(VLOOKUP($A54,'Occupancy Raw Data'!$B$8:$BE$45,'Occupancy Raw Data'!AU$3,FALSE))/100</f>
        <v>1.52708871117081E-2</v>
      </c>
      <c r="O54" s="115">
        <f>(VLOOKUP($A54,'Occupancy Raw Data'!$B$8:$BE$45,'Occupancy Raw Data'!AV$3,FALSE))/100</f>
        <v>9.3110254540877194E-2</v>
      </c>
      <c r="P54" s="115">
        <f>(VLOOKUP($A54,'Occupancy Raw Data'!$B$8:$BE$45,'Occupancy Raw Data'!AW$3,FALSE))/100</f>
        <v>8.8085765772359992E-2</v>
      </c>
      <c r="Q54" s="115">
        <f>(VLOOKUP($A54,'Occupancy Raw Data'!$B$8:$BE$45,'Occupancy Raw Data'!AX$3,FALSE))/100</f>
        <v>0.10096645866529499</v>
      </c>
      <c r="R54" s="116">
        <f>(VLOOKUP($A54,'Occupancy Raw Data'!$B$8:$BE$45,'Occupancy Raw Data'!AY$3,FALSE))/100</f>
        <v>8.0628224709665103E-2</v>
      </c>
      <c r="S54" s="115">
        <f>(VLOOKUP($A54,'Occupancy Raw Data'!$B$8:$BE$45,'Occupancy Raw Data'!BA$3,FALSE))/100</f>
        <v>0.197678948065933</v>
      </c>
      <c r="T54" s="115">
        <f>(VLOOKUP($A54,'Occupancy Raw Data'!$B$8:$BE$45,'Occupancy Raw Data'!BB$3,FALSE))/100</f>
        <v>0.13615445502652299</v>
      </c>
      <c r="U54" s="116">
        <f>(VLOOKUP($A54,'Occupancy Raw Data'!$B$8:$BE$45,'Occupancy Raw Data'!BC$3,FALSE))/100</f>
        <v>0.167542135668279</v>
      </c>
      <c r="V54" s="117">
        <f>(VLOOKUP($A54,'Occupancy Raw Data'!$B$8:$BE$45,'Occupancy Raw Data'!BE$3,FALSE))/100</f>
        <v>0.106509160051802</v>
      </c>
      <c r="X54" s="49">
        <f>VLOOKUP($A54,'ADR Raw Data'!$B$6:$BE$43,'ADR Raw Data'!AG$1,FALSE)</f>
        <v>93.7225115712545</v>
      </c>
      <c r="Y54" s="50">
        <f>VLOOKUP($A54,'ADR Raw Data'!$B$6:$BE$43,'ADR Raw Data'!AH$1,FALSE)</f>
        <v>95.058084845178001</v>
      </c>
      <c r="Z54" s="50">
        <f>VLOOKUP($A54,'ADR Raw Data'!$B$6:$BE$43,'ADR Raw Data'!AI$1,FALSE)</f>
        <v>97.225985473347194</v>
      </c>
      <c r="AA54" s="50">
        <f>VLOOKUP($A54,'ADR Raw Data'!$B$6:$BE$43,'ADR Raw Data'!AJ$1,FALSE)</f>
        <v>97.7964623289717</v>
      </c>
      <c r="AB54" s="50">
        <f>VLOOKUP($A54,'ADR Raw Data'!$B$6:$BE$43,'ADR Raw Data'!AK$1,FALSE)</f>
        <v>99.208955767780793</v>
      </c>
      <c r="AC54" s="51">
        <f>VLOOKUP($A54,'ADR Raw Data'!$B$6:$BE$43,'ADR Raw Data'!AL$1,FALSE)</f>
        <v>96.780231693816205</v>
      </c>
      <c r="AD54" s="50">
        <f>VLOOKUP($A54,'ADR Raw Data'!$B$6:$BE$43,'ADR Raw Data'!AN$1,FALSE)</f>
        <v>117.29975534663799</v>
      </c>
      <c r="AE54" s="50">
        <f>VLOOKUP($A54,'ADR Raw Data'!$B$6:$BE$43,'ADR Raw Data'!AO$1,FALSE)</f>
        <v>116.638058791573</v>
      </c>
      <c r="AF54" s="51">
        <f>VLOOKUP($A54,'ADR Raw Data'!$B$6:$BE$43,'ADR Raw Data'!AP$1,FALSE)</f>
        <v>116.98434716307899</v>
      </c>
      <c r="AG54" s="52">
        <f>VLOOKUP($A54,'ADR Raw Data'!$B$6:$BE$43,'ADR Raw Data'!AR$1,FALSE)</f>
        <v>103.127529376672</v>
      </c>
      <c r="AI54" s="118">
        <f>(VLOOKUP($A54,'ADR Raw Data'!$B$6:$BE$43,'ADR Raw Data'!AT$1,FALSE))/100</f>
        <v>4.95368049870493E-2</v>
      </c>
      <c r="AJ54" s="115">
        <f>(VLOOKUP($A54,'ADR Raw Data'!$B$6:$BE$43,'ADR Raw Data'!AU$1,FALSE))/100</f>
        <v>3.63946645449304E-2</v>
      </c>
      <c r="AK54" s="115">
        <f>(VLOOKUP($A54,'ADR Raw Data'!$B$6:$BE$43,'ADR Raw Data'!AV$1,FALSE))/100</f>
        <v>4.8268597648484401E-2</v>
      </c>
      <c r="AL54" s="115">
        <f>(VLOOKUP($A54,'ADR Raw Data'!$B$6:$BE$43,'ADR Raw Data'!AW$1,FALSE))/100</f>
        <v>4.5910026774370803E-2</v>
      </c>
      <c r="AM54" s="115">
        <f>(VLOOKUP($A54,'ADR Raw Data'!$B$6:$BE$43,'ADR Raw Data'!AX$1,FALSE))/100</f>
        <v>4.4700979992291501E-2</v>
      </c>
      <c r="AN54" s="116">
        <f>(VLOOKUP($A54,'ADR Raw Data'!$B$6:$BE$43,'ADR Raw Data'!AY$1,FALSE))/100</f>
        <v>4.4979105580940898E-2</v>
      </c>
      <c r="AO54" s="115">
        <f>(VLOOKUP($A54,'ADR Raw Data'!$B$6:$BE$43,'ADR Raw Data'!BA$1,FALSE))/100</f>
        <v>9.0868546641448389E-2</v>
      </c>
      <c r="AP54" s="115">
        <f>(VLOOKUP($A54,'ADR Raw Data'!$B$6:$BE$43,'ADR Raw Data'!BB$1,FALSE))/100</f>
        <v>0.102946691744808</v>
      </c>
      <c r="AQ54" s="116">
        <f>(VLOOKUP($A54,'ADR Raw Data'!$B$6:$BE$43,'ADR Raw Data'!BC$1,FALSE))/100</f>
        <v>9.6816233609345395E-2</v>
      </c>
      <c r="AR54" s="117">
        <f>(VLOOKUP($A54,'ADR Raw Data'!$B$6:$BE$43,'ADR Raw Data'!BE$1,FALSE))/100</f>
        <v>6.5422200739669908E-2</v>
      </c>
      <c r="AT54" s="49">
        <f>VLOOKUP($A54,'RevPAR Raw Data'!$B$6:$BE$43,'RevPAR Raw Data'!AG$1,FALSE)</f>
        <v>32.589584651005097</v>
      </c>
      <c r="AU54" s="50">
        <f>VLOOKUP($A54,'RevPAR Raw Data'!$B$6:$BE$43,'RevPAR Raw Data'!AH$1,FALSE)</f>
        <v>39.3534459001581</v>
      </c>
      <c r="AV54" s="50">
        <f>VLOOKUP($A54,'RevPAR Raw Data'!$B$6:$BE$43,'RevPAR Raw Data'!AI$1,FALSE)</f>
        <v>44.599428506889502</v>
      </c>
      <c r="AW54" s="50">
        <f>VLOOKUP($A54,'RevPAR Raw Data'!$B$6:$BE$43,'RevPAR Raw Data'!AJ$1,FALSE)</f>
        <v>46.216946860176101</v>
      </c>
      <c r="AX54" s="50">
        <f>VLOOKUP($A54,'RevPAR Raw Data'!$B$6:$BE$43,'RevPAR Raw Data'!AK$1,FALSE)</f>
        <v>44.584643663880698</v>
      </c>
      <c r="AY54" s="51">
        <f>VLOOKUP($A54,'RevPAR Raw Data'!$B$6:$BE$43,'RevPAR Raw Data'!AL$1,FALSE)</f>
        <v>41.468809916421897</v>
      </c>
      <c r="AZ54" s="50">
        <f>VLOOKUP($A54,'RevPAR Raw Data'!$B$6:$BE$43,'RevPAR Raw Data'!AN$1,FALSE)</f>
        <v>60.242976338378099</v>
      </c>
      <c r="BA54" s="50">
        <f>VLOOKUP($A54,'RevPAR Raw Data'!$B$6:$BE$43,'RevPAR Raw Data'!AO$1,FALSE)</f>
        <v>54.561292071380102</v>
      </c>
      <c r="BB54" s="51">
        <f>VLOOKUP($A54,'RevPAR Raw Data'!$B$6:$BE$43,'RevPAR Raw Data'!AP$1,FALSE)</f>
        <v>57.402134204879097</v>
      </c>
      <c r="BC54" s="52">
        <f>VLOOKUP($A54,'RevPAR Raw Data'!$B$6:$BE$43,'RevPAR Raw Data'!AR$1,FALSE)</f>
        <v>46.021188284552501</v>
      </c>
      <c r="BE54" s="129">
        <f>(VLOOKUP($A54,'RevPAR Raw Data'!$B$6:$BE$43,'RevPAR Raw Data'!AT$1,FALSE))/100</f>
        <v>0.167283227170031</v>
      </c>
      <c r="BF54" s="119">
        <f>(VLOOKUP($A54,'RevPAR Raw Data'!$B$6:$BE$43,'RevPAR Raw Data'!AU$1,FALSE))/100</f>
        <v>5.2221330470372598E-2</v>
      </c>
      <c r="BG54" s="119">
        <f>(VLOOKUP($A54,'RevPAR Raw Data'!$B$6:$BE$43,'RevPAR Raw Data'!AV$1,FALSE))/100</f>
        <v>0.145873153602743</v>
      </c>
      <c r="BH54" s="119">
        <f>(VLOOKUP($A54,'RevPAR Raw Data'!$B$6:$BE$43,'RevPAR Raw Data'!AW$1,FALSE))/100</f>
        <v>0.13803981241178001</v>
      </c>
      <c r="BI54" s="119">
        <f>(VLOOKUP($A54,'RevPAR Raw Data'!$B$6:$BE$43,'RevPAR Raw Data'!AX$1,FALSE))/100</f>
        <v>0.15018073830627698</v>
      </c>
      <c r="BJ54" s="130">
        <f>(VLOOKUP($A54,'RevPAR Raw Data'!$B$6:$BE$43,'RevPAR Raw Data'!AY$1,FALSE))/100</f>
        <v>0.12923391572262599</v>
      </c>
      <c r="BK54" s="119">
        <f>(VLOOKUP($A54,'RevPAR Raw Data'!$B$6:$BE$43,'RevPAR Raw Data'!BA$1,FALSE))/100</f>
        <v>0.30651029341974301</v>
      </c>
      <c r="BL54" s="119">
        <f>(VLOOKUP($A54,'RevPAR Raw Data'!$B$6:$BE$43,'RevPAR Raw Data'!BB$1,FALSE))/100</f>
        <v>0.25311779748262903</v>
      </c>
      <c r="BM54" s="130">
        <f>(VLOOKUP($A54,'RevPAR Raw Data'!$B$6:$BE$43,'RevPAR Raw Data'!BC$1,FALSE))/100</f>
        <v>0.28057916782389297</v>
      </c>
      <c r="BN54" s="131">
        <f>(VLOOKUP($A54,'RevPAR Raw Data'!$B$6:$BE$43,'RevPAR Raw Data'!BE$1,FALSE))/100</f>
        <v>0.17889942444099399</v>
      </c>
    </row>
    <row r="55" spans="1:66" x14ac:dyDescent="0.25">
      <c r="A55" s="59" t="s">
        <v>85</v>
      </c>
      <c r="B55" s="129">
        <f>(VLOOKUP($A55,'Occupancy Raw Data'!$B$8:$BE$45,'Occupancy Raw Data'!AG$3,FALSE))/100</f>
        <v>0.27952218430034104</v>
      </c>
      <c r="C55" s="119">
        <f>(VLOOKUP($A55,'Occupancy Raw Data'!$B$8:$BE$45,'Occupancy Raw Data'!AH$3,FALSE))/100</f>
        <v>0.386518771331058</v>
      </c>
      <c r="D55" s="119">
        <f>(VLOOKUP($A55,'Occupancy Raw Data'!$B$8:$BE$45,'Occupancy Raw Data'!AI$3,FALSE))/100</f>
        <v>0.42866894197952199</v>
      </c>
      <c r="E55" s="119">
        <f>(VLOOKUP($A55,'Occupancy Raw Data'!$B$8:$BE$45,'Occupancy Raw Data'!AJ$3,FALSE))/100</f>
        <v>0.41518771331057996</v>
      </c>
      <c r="F55" s="119">
        <f>(VLOOKUP($A55,'Occupancy Raw Data'!$B$8:$BE$45,'Occupancy Raw Data'!AK$3,FALSE))/100</f>
        <v>0.36279863481228602</v>
      </c>
      <c r="G55" s="130">
        <f>(VLOOKUP($A55,'Occupancy Raw Data'!$B$8:$BE$45,'Occupancy Raw Data'!AL$3,FALSE))/100</f>
        <v>0.37453924914675701</v>
      </c>
      <c r="H55" s="119">
        <f>(VLOOKUP($A55,'Occupancy Raw Data'!$B$8:$BE$45,'Occupancy Raw Data'!AN$3,FALSE))/100</f>
        <v>0.34829351535836106</v>
      </c>
      <c r="I55" s="119">
        <f>(VLOOKUP($A55,'Occupancy Raw Data'!$B$8:$BE$45,'Occupancy Raw Data'!AO$3,FALSE))/100</f>
        <v>0.32696245733788304</v>
      </c>
      <c r="J55" s="130">
        <f>(VLOOKUP($A55,'Occupancy Raw Data'!$B$8:$BE$45,'Occupancy Raw Data'!AP$3,FALSE))/100</f>
        <v>0.33762798634812197</v>
      </c>
      <c r="K55" s="131">
        <f>(VLOOKUP($A55,'Occupancy Raw Data'!$B$8:$BE$45,'Occupancy Raw Data'!AR$3,FALSE))/100</f>
        <v>0.36399317406143294</v>
      </c>
      <c r="M55" s="118">
        <f>(VLOOKUP($A55,'Occupancy Raw Data'!$B$8:$BE$45,'Occupancy Raw Data'!AT$3,FALSE))/100</f>
        <v>-0.18217748533589401</v>
      </c>
      <c r="N55" s="115">
        <f>(VLOOKUP($A55,'Occupancy Raw Data'!$B$8:$BE$45,'Occupancy Raw Data'!AU$3,FALSE))/100</f>
        <v>-0.22808933422223099</v>
      </c>
      <c r="O55" s="115">
        <f>(VLOOKUP($A55,'Occupancy Raw Data'!$B$8:$BE$45,'Occupancy Raw Data'!AV$3,FALSE))/100</f>
        <v>-0.162529125829667</v>
      </c>
      <c r="P55" s="115">
        <f>(VLOOKUP($A55,'Occupancy Raw Data'!$B$8:$BE$45,'Occupancy Raw Data'!AW$3,FALSE))/100</f>
        <v>-0.16688807435299099</v>
      </c>
      <c r="Q55" s="115">
        <f>(VLOOKUP($A55,'Occupancy Raw Data'!$B$8:$BE$45,'Occupancy Raw Data'!AX$3,FALSE))/100</f>
        <v>-0.15935030918759702</v>
      </c>
      <c r="R55" s="116">
        <f>(VLOOKUP($A55,'Occupancy Raw Data'!$B$8:$BE$45,'Occupancy Raw Data'!AY$3,FALSE))/100</f>
        <v>-0.18019049156245701</v>
      </c>
      <c r="S55" s="115">
        <f>(VLOOKUP($A55,'Occupancy Raw Data'!$B$8:$BE$45,'Occupancy Raw Data'!BA$3,FALSE))/100</f>
        <v>-0.12727550792692099</v>
      </c>
      <c r="T55" s="115">
        <f>(VLOOKUP($A55,'Occupancy Raw Data'!$B$8:$BE$45,'Occupancy Raw Data'!BB$3,FALSE))/100</f>
        <v>-0.11953107311469</v>
      </c>
      <c r="U55" s="116">
        <f>(VLOOKUP($A55,'Occupancy Raw Data'!$B$8:$BE$45,'Occupancy Raw Data'!BC$3,FALSE))/100</f>
        <v>-0.123542697684645</v>
      </c>
      <c r="V55" s="117">
        <f>(VLOOKUP($A55,'Occupancy Raw Data'!$B$8:$BE$45,'Occupancy Raw Data'!BE$3,FALSE))/100</f>
        <v>-0.16590333590223399</v>
      </c>
      <c r="X55" s="49">
        <f>VLOOKUP($A55,'ADR Raw Data'!$B$6:$BE$43,'ADR Raw Data'!AG$1,FALSE)</f>
        <v>76.603669108669095</v>
      </c>
      <c r="Y55" s="50">
        <f>VLOOKUP($A55,'ADR Raw Data'!$B$6:$BE$43,'ADR Raw Data'!AH$1,FALSE)</f>
        <v>83.740856512141207</v>
      </c>
      <c r="Z55" s="50">
        <f>VLOOKUP($A55,'ADR Raw Data'!$B$6:$BE$43,'ADR Raw Data'!AI$1,FALSE)</f>
        <v>85.166170382165603</v>
      </c>
      <c r="AA55" s="50">
        <f>VLOOKUP($A55,'ADR Raw Data'!$B$6:$BE$43,'ADR Raw Data'!AJ$1,FALSE)</f>
        <v>84.529399917796894</v>
      </c>
      <c r="AB55" s="50">
        <f>VLOOKUP($A55,'ADR Raw Data'!$B$6:$BE$43,'ADR Raw Data'!AK$1,FALSE)</f>
        <v>80.944252116650901</v>
      </c>
      <c r="AC55" s="51">
        <f>VLOOKUP($A55,'ADR Raw Data'!$B$6:$BE$43,'ADR Raw Data'!AL$1,FALSE)</f>
        <v>82.634844177145894</v>
      </c>
      <c r="AD55" s="50">
        <f>VLOOKUP($A55,'ADR Raw Data'!$B$6:$BE$43,'ADR Raw Data'!AN$1,FALSE)</f>
        <v>81.589946104850497</v>
      </c>
      <c r="AE55" s="50">
        <f>VLOOKUP($A55,'ADR Raw Data'!$B$6:$BE$43,'ADR Raw Data'!AO$1,FALSE)</f>
        <v>80.951805845511402</v>
      </c>
      <c r="AF55" s="51">
        <f>VLOOKUP($A55,'ADR Raw Data'!$B$6:$BE$43,'ADR Raw Data'!AP$1,FALSE)</f>
        <v>81.280955269143206</v>
      </c>
      <c r="AG55" s="52">
        <f>VLOOKUP($A55,'ADR Raw Data'!$B$6:$BE$43,'ADR Raw Data'!AR$1,FALSE)</f>
        <v>82.276037773759199</v>
      </c>
      <c r="AI55" s="118">
        <f>(VLOOKUP($A55,'ADR Raw Data'!$B$6:$BE$43,'ADR Raw Data'!AT$1,FALSE))/100</f>
        <v>-5.0440285684995097E-2</v>
      </c>
      <c r="AJ55" s="115">
        <f>(VLOOKUP($A55,'ADR Raw Data'!$B$6:$BE$43,'ADR Raw Data'!AU$1,FALSE))/100</f>
        <v>-4.1092869246406101E-2</v>
      </c>
      <c r="AK55" s="115">
        <f>(VLOOKUP($A55,'ADR Raw Data'!$B$6:$BE$43,'ADR Raw Data'!AV$1,FALSE))/100</f>
        <v>-2.0945144322014202E-2</v>
      </c>
      <c r="AL55" s="115">
        <f>(VLOOKUP($A55,'ADR Raw Data'!$B$6:$BE$43,'ADR Raw Data'!AW$1,FALSE))/100</f>
        <v>-2.5214305570431299E-2</v>
      </c>
      <c r="AM55" s="115">
        <f>(VLOOKUP($A55,'ADR Raw Data'!$B$6:$BE$43,'ADR Raw Data'!AX$1,FALSE))/100</f>
        <v>-3.3746215374687097E-2</v>
      </c>
      <c r="AN55" s="116">
        <f>(VLOOKUP($A55,'ADR Raw Data'!$B$6:$BE$43,'ADR Raw Data'!AY$1,FALSE))/100</f>
        <v>-3.2954955689572997E-2</v>
      </c>
      <c r="AO55" s="115">
        <f>(VLOOKUP($A55,'ADR Raw Data'!$B$6:$BE$43,'ADR Raw Data'!BA$1,FALSE))/100</f>
        <v>-8.7443285845672097E-3</v>
      </c>
      <c r="AP55" s="115">
        <f>(VLOOKUP($A55,'ADR Raw Data'!$B$6:$BE$43,'ADR Raw Data'!BB$1,FALSE))/100</f>
        <v>-1.3838869998825601E-2</v>
      </c>
      <c r="AQ55" s="116">
        <f>(VLOOKUP($A55,'ADR Raw Data'!$B$6:$BE$43,'ADR Raw Data'!BC$1,FALSE))/100</f>
        <v>-1.12135857717649E-2</v>
      </c>
      <c r="AR55" s="117">
        <f>(VLOOKUP($A55,'ADR Raw Data'!$B$6:$BE$43,'ADR Raw Data'!BE$1,FALSE))/100</f>
        <v>-2.7833839740270601E-2</v>
      </c>
      <c r="AT55" s="49">
        <f>VLOOKUP($A55,'RevPAR Raw Data'!$B$6:$BE$43,'RevPAR Raw Data'!AG$1,FALSE)</f>
        <v>21.4124249146757</v>
      </c>
      <c r="AU55" s="50">
        <f>VLOOKUP($A55,'RevPAR Raw Data'!$B$6:$BE$43,'RevPAR Raw Data'!AH$1,FALSE)</f>
        <v>32.367412969283201</v>
      </c>
      <c r="AV55" s="50">
        <f>VLOOKUP($A55,'RevPAR Raw Data'!$B$6:$BE$43,'RevPAR Raw Data'!AI$1,FALSE)</f>
        <v>36.508092150170597</v>
      </c>
      <c r="AW55" s="50">
        <f>VLOOKUP($A55,'RevPAR Raw Data'!$B$6:$BE$43,'RevPAR Raw Data'!AJ$1,FALSE)</f>
        <v>35.095568259385601</v>
      </c>
      <c r="AX55" s="50">
        <f>VLOOKUP($A55,'RevPAR Raw Data'!$B$6:$BE$43,'RevPAR Raw Data'!AK$1,FALSE)</f>
        <v>29.366464163822499</v>
      </c>
      <c r="AY55" s="51">
        <f>VLOOKUP($A55,'RevPAR Raw Data'!$B$6:$BE$43,'RevPAR Raw Data'!AL$1,FALSE)</f>
        <v>30.949992491467501</v>
      </c>
      <c r="AZ55" s="50">
        <f>VLOOKUP($A55,'RevPAR Raw Data'!$B$6:$BE$43,'RevPAR Raw Data'!AN$1,FALSE)</f>
        <v>28.417249146757602</v>
      </c>
      <c r="BA55" s="50">
        <f>VLOOKUP($A55,'RevPAR Raw Data'!$B$6:$BE$43,'RevPAR Raw Data'!AO$1,FALSE)</f>
        <v>26.468201365187699</v>
      </c>
      <c r="BB55" s="51">
        <f>VLOOKUP($A55,'RevPAR Raw Data'!$B$6:$BE$43,'RevPAR Raw Data'!AP$1,FALSE)</f>
        <v>27.442725255972601</v>
      </c>
      <c r="BC55" s="52">
        <f>VLOOKUP($A55,'RevPAR Raw Data'!$B$6:$BE$43,'RevPAR Raw Data'!AR$1,FALSE)</f>
        <v>29.947916138469001</v>
      </c>
      <c r="BE55" s="129">
        <f>(VLOOKUP($A55,'RevPAR Raw Data'!$B$6:$BE$43,'RevPAR Raw Data'!AT$1,FALSE))/100</f>
        <v>-0.22342868661517201</v>
      </c>
      <c r="BF55" s="119">
        <f>(VLOOKUP($A55,'RevPAR Raw Data'!$B$6:$BE$43,'RevPAR Raw Data'!AU$1,FALSE))/100</f>
        <v>-0.25980935828094298</v>
      </c>
      <c r="BG55" s="119">
        <f>(VLOOKUP($A55,'RevPAR Raw Data'!$B$6:$BE$43,'RevPAR Raw Data'!AV$1,FALSE))/100</f>
        <v>-0.18007007415464799</v>
      </c>
      <c r="BH55" s="119">
        <f>(VLOOKUP($A55,'RevPAR Raw Data'!$B$6:$BE$43,'RevPAR Raw Data'!AW$1,FALSE))/100</f>
        <v>-0.18789441302062498</v>
      </c>
      <c r="BI55" s="119">
        <f>(VLOOKUP($A55,'RevPAR Raw Data'!$B$6:$BE$43,'RevPAR Raw Data'!AX$1,FALSE))/100</f>
        <v>-0.18771905470841699</v>
      </c>
      <c r="BJ55" s="130">
        <f>(VLOOKUP($A55,'RevPAR Raw Data'!$B$6:$BE$43,'RevPAR Raw Data'!AY$1,FALSE))/100</f>
        <v>-0.20720727758690699</v>
      </c>
      <c r="BK55" s="119">
        <f>(VLOOKUP($A55,'RevPAR Raw Data'!$B$6:$BE$43,'RevPAR Raw Data'!BA$1,FALSE))/100</f>
        <v>-0.134906897649408</v>
      </c>
      <c r="BL55" s="119">
        <f>(VLOOKUP($A55,'RevPAR Raw Data'!$B$6:$BE$43,'RevPAR Raw Data'!BB$1,FALSE))/100</f>
        <v>-0.131715768131862</v>
      </c>
      <c r="BM55" s="130">
        <f>(VLOOKUP($A55,'RevPAR Raw Data'!$B$6:$BE$43,'RevPAR Raw Data'!BC$1,FALSE))/100</f>
        <v>-0.13337092681944798</v>
      </c>
      <c r="BN55" s="131">
        <f>(VLOOKUP($A55,'RevPAR Raw Data'!$B$6:$BE$43,'RevPAR Raw Data'!BE$1,FALSE))/100</f>
        <v>-0.18911944877862599</v>
      </c>
    </row>
    <row r="56" spans="1:66" ht="15" thickBot="1" x14ac:dyDescent="0.3">
      <c r="A56" s="59" t="s">
        <v>86</v>
      </c>
      <c r="B56" s="140">
        <f>(VLOOKUP($A56,'Occupancy Raw Data'!$B$8:$BE$45,'Occupancy Raw Data'!AG$3,FALSE))/100</f>
        <v>0.33682331536850696</v>
      </c>
      <c r="C56" s="127">
        <f>(VLOOKUP($A56,'Occupancy Raw Data'!$B$8:$BE$45,'Occupancy Raw Data'!AH$3,FALSE))/100</f>
        <v>0.44021832412206896</v>
      </c>
      <c r="D56" s="127">
        <f>(VLOOKUP($A56,'Occupancy Raw Data'!$B$8:$BE$45,'Occupancy Raw Data'!AI$3,FALSE))/100</f>
        <v>0.49116061927156601</v>
      </c>
      <c r="E56" s="127">
        <f>(VLOOKUP($A56,'Occupancy Raw Data'!$B$8:$BE$45,'Occupancy Raw Data'!AJ$3,FALSE))/100</f>
        <v>0.49624111770965595</v>
      </c>
      <c r="F56" s="127">
        <f>(VLOOKUP($A56,'Occupancy Raw Data'!$B$8:$BE$45,'Occupancy Raw Data'!AK$3,FALSE))/100</f>
        <v>0.45305688098589103</v>
      </c>
      <c r="G56" s="141">
        <f>(VLOOKUP($A56,'Occupancy Raw Data'!$B$8:$BE$45,'Occupancy Raw Data'!AL$3,FALSE))/100</f>
        <v>0.44350005149153804</v>
      </c>
      <c r="H56" s="127">
        <f>(VLOOKUP($A56,'Occupancy Raw Data'!$B$8:$BE$45,'Occupancy Raw Data'!AN$3,FALSE))/100</f>
        <v>0.47962651470941603</v>
      </c>
      <c r="I56" s="127">
        <f>(VLOOKUP($A56,'Occupancy Raw Data'!$B$8:$BE$45,'Occupancy Raw Data'!AO$3,FALSE))/100</f>
        <v>0.473788531200874</v>
      </c>
      <c r="J56" s="141">
        <f>(VLOOKUP($A56,'Occupancy Raw Data'!$B$8:$BE$45,'Occupancy Raw Data'!AP$3,FALSE))/100</f>
        <v>0.47670097443186599</v>
      </c>
      <c r="K56" s="142">
        <f>(VLOOKUP($A56,'Occupancy Raw Data'!$B$8:$BE$45,'Occupancy Raw Data'!AR$3,FALSE))/100</f>
        <v>0.453001254606759</v>
      </c>
      <c r="M56" s="124">
        <f>(VLOOKUP($A56,'Occupancy Raw Data'!$B$8:$BE$45,'Occupancy Raw Data'!AT$3,FALSE))/100</f>
        <v>-5.0692513006347396E-2</v>
      </c>
      <c r="N56" s="125">
        <f>(VLOOKUP($A56,'Occupancy Raw Data'!$B$8:$BE$45,'Occupancy Raw Data'!AU$3,FALSE))/100</f>
        <v>-8.5153871401816794E-2</v>
      </c>
      <c r="O56" s="125">
        <f>(VLOOKUP($A56,'Occupancy Raw Data'!$B$8:$BE$45,'Occupancy Raw Data'!AV$3,FALSE))/100</f>
        <v>-4.44348518352356E-2</v>
      </c>
      <c r="P56" s="125">
        <f>(VLOOKUP($A56,'Occupancy Raw Data'!$B$8:$BE$45,'Occupancy Raw Data'!AW$3,FALSE))/100</f>
        <v>-3.7290219990874E-2</v>
      </c>
      <c r="Q56" s="125">
        <f>(VLOOKUP($A56,'Occupancy Raw Data'!$B$8:$BE$45,'Occupancy Raw Data'!AX$3,FALSE))/100</f>
        <v>-4.4869469848937103E-2</v>
      </c>
      <c r="R56" s="126">
        <f>(VLOOKUP($A56,'Occupancy Raw Data'!$B$8:$BE$45,'Occupancy Raw Data'!AY$3,FALSE))/100</f>
        <v>-5.2279722174926102E-2</v>
      </c>
      <c r="S56" s="125">
        <f>(VLOOKUP($A56,'Occupancy Raw Data'!$B$8:$BE$45,'Occupancy Raw Data'!BA$3,FALSE))/100</f>
        <v>-3.0785600362672999E-2</v>
      </c>
      <c r="T56" s="125">
        <f>(VLOOKUP($A56,'Occupancy Raw Data'!$B$8:$BE$45,'Occupancy Raw Data'!BB$3,FALSE))/100</f>
        <v>-6.9784077879924402E-3</v>
      </c>
      <c r="U56" s="126">
        <f>(VLOOKUP($A56,'Occupancy Raw Data'!$B$8:$BE$45,'Occupancy Raw Data'!BC$3,FALSE))/100</f>
        <v>-1.9112773647857299E-2</v>
      </c>
      <c r="V56" s="128">
        <f>(VLOOKUP($A56,'Occupancy Raw Data'!$B$8:$BE$45,'Occupancy Raw Data'!BE$3,FALSE))/100</f>
        <v>-4.2531212288115502E-2</v>
      </c>
      <c r="X56" s="63">
        <f>VLOOKUP($A56,'ADR Raw Data'!$B$6:$BE$43,'ADR Raw Data'!AG$1,FALSE)</f>
        <v>107.45258459029699</v>
      </c>
      <c r="Y56" s="64">
        <f>VLOOKUP($A56,'ADR Raw Data'!$B$6:$BE$43,'ADR Raw Data'!AH$1,FALSE)</f>
        <v>102.14939722395501</v>
      </c>
      <c r="Z56" s="64">
        <f>VLOOKUP($A56,'ADR Raw Data'!$B$6:$BE$43,'ADR Raw Data'!AI$1,FALSE)</f>
        <v>106.555803047246</v>
      </c>
      <c r="AA56" s="64">
        <f>VLOOKUP($A56,'ADR Raw Data'!$B$6:$BE$43,'ADR Raw Data'!AJ$1,FALSE)</f>
        <v>105.30416021029301</v>
      </c>
      <c r="AB56" s="64">
        <f>VLOOKUP($A56,'ADR Raw Data'!$B$6:$BE$43,'ADR Raw Data'!AK$1,FALSE)</f>
        <v>102.00549552962499</v>
      </c>
      <c r="AC56" s="65">
        <f>VLOOKUP($A56,'ADR Raw Data'!$B$6:$BE$43,'ADR Raw Data'!AL$1,FALSE)</f>
        <v>104.607488312331</v>
      </c>
      <c r="AD56" s="64">
        <f>VLOOKUP($A56,'ADR Raw Data'!$B$6:$BE$43,'ADR Raw Data'!AN$1,FALSE)</f>
        <v>121.742439164042</v>
      </c>
      <c r="AE56" s="64">
        <f>VLOOKUP($A56,'ADR Raw Data'!$B$6:$BE$43,'ADR Raw Data'!AO$1,FALSE)</f>
        <v>131.04337420657799</v>
      </c>
      <c r="AF56" s="65">
        <f>VLOOKUP($A56,'ADR Raw Data'!$B$6:$BE$43,'ADR Raw Data'!AP$1,FALSE)</f>
        <v>126.37486348613299</v>
      </c>
      <c r="AG56" s="66">
        <f>VLOOKUP($A56,'ADR Raw Data'!$B$6:$BE$43,'ADR Raw Data'!AR$1,FALSE)</f>
        <v>111.162615812363</v>
      </c>
      <c r="AI56" s="124">
        <f>(VLOOKUP($A56,'ADR Raw Data'!$B$6:$BE$43,'ADR Raw Data'!AT$1,FALSE))/100</f>
        <v>8.9097149041185195E-2</v>
      </c>
      <c r="AJ56" s="125">
        <f>(VLOOKUP($A56,'ADR Raw Data'!$B$6:$BE$43,'ADR Raw Data'!AU$1,FALSE))/100</f>
        <v>5.3784115561503892E-2</v>
      </c>
      <c r="AK56" s="125">
        <f>(VLOOKUP($A56,'ADR Raw Data'!$B$6:$BE$43,'ADR Raw Data'!AV$1,FALSE))/100</f>
        <v>4.4202084991423501E-2</v>
      </c>
      <c r="AL56" s="125">
        <f>(VLOOKUP($A56,'ADR Raw Data'!$B$6:$BE$43,'ADR Raw Data'!AW$1,FALSE))/100</f>
        <v>3.1168696392076697E-2</v>
      </c>
      <c r="AM56" s="125">
        <f>(VLOOKUP($A56,'ADR Raw Data'!$B$6:$BE$43,'ADR Raw Data'!AX$1,FALSE))/100</f>
        <v>3.5087515908583194E-2</v>
      </c>
      <c r="AN56" s="126">
        <f>(VLOOKUP($A56,'ADR Raw Data'!$B$6:$BE$43,'ADR Raw Data'!AY$1,FALSE))/100</f>
        <v>4.8293578877866901E-2</v>
      </c>
      <c r="AO56" s="125">
        <f>(VLOOKUP($A56,'ADR Raw Data'!$B$6:$BE$43,'ADR Raw Data'!BA$1,FALSE))/100</f>
        <v>7.591959319847591E-2</v>
      </c>
      <c r="AP56" s="125">
        <f>(VLOOKUP($A56,'ADR Raw Data'!$B$6:$BE$43,'ADR Raw Data'!BB$1,FALSE))/100</f>
        <v>0.12981284572531102</v>
      </c>
      <c r="AQ56" s="126">
        <f>(VLOOKUP($A56,'ADR Raw Data'!$B$6:$BE$43,'ADR Raw Data'!BC$1,FALSE))/100</f>
        <v>0.103291270148175</v>
      </c>
      <c r="AR56" s="128">
        <f>(VLOOKUP($A56,'ADR Raw Data'!$B$6:$BE$43,'ADR Raw Data'!BE$1,FALSE))/100</f>
        <v>6.7576296737723904E-2</v>
      </c>
      <c r="AT56" s="63">
        <f>VLOOKUP($A56,'RevPAR Raw Data'!$B$6:$BE$43,'RevPAR Raw Data'!AG$1,FALSE)</f>
        <v>36.192535786618997</v>
      </c>
      <c r="AU56" s="64">
        <f>VLOOKUP($A56,'RevPAR Raw Data'!$B$6:$BE$43,'RevPAR Raw Data'!AH$1,FALSE)</f>
        <v>44.968036456009003</v>
      </c>
      <c r="AV56" s="64">
        <f>VLOOKUP($A56,'RevPAR Raw Data'!$B$6:$BE$43,'RevPAR Raw Data'!AI$1,FALSE)</f>
        <v>52.336014211664498</v>
      </c>
      <c r="AW56" s="64">
        <f>VLOOKUP($A56,'RevPAR Raw Data'!$B$6:$BE$43,'RevPAR Raw Data'!AJ$1,FALSE)</f>
        <v>52.256254162232601</v>
      </c>
      <c r="AX56" s="64">
        <f>VLOOKUP($A56,'RevPAR Raw Data'!$B$6:$BE$43,'RevPAR Raw Data'!AK$1,FALSE)</f>
        <v>46.214291648072503</v>
      </c>
      <c r="AY56" s="65">
        <f>VLOOKUP($A56,'RevPAR Raw Data'!$B$6:$BE$43,'RevPAR Raw Data'!AL$1,FALSE)</f>
        <v>46.393426452919499</v>
      </c>
      <c r="AZ56" s="64">
        <f>VLOOKUP($A56,'RevPAR Raw Data'!$B$6:$BE$43,'RevPAR Raw Data'!AN$1,FALSE)</f>
        <v>58.390901788472704</v>
      </c>
      <c r="BA56" s="64">
        <f>VLOOKUP($A56,'RevPAR Raw Data'!$B$6:$BE$43,'RevPAR Raw Data'!AO$1,FALSE)</f>
        <v>62.086847788941199</v>
      </c>
      <c r="BB56" s="65">
        <f>VLOOKUP($A56,'RevPAR Raw Data'!$B$6:$BE$43,'RevPAR Raw Data'!AP$1,FALSE)</f>
        <v>60.243020567533698</v>
      </c>
      <c r="BC56" s="66">
        <f>VLOOKUP($A56,'RevPAR Raw Data'!$B$6:$BE$43,'RevPAR Raw Data'!AR$1,FALSE)</f>
        <v>50.356804428369699</v>
      </c>
      <c r="BE56" s="140">
        <f>(VLOOKUP($A56,'RevPAR Raw Data'!$B$6:$BE$43,'RevPAR Raw Data'!AT$1,FALSE))/100</f>
        <v>3.3888077648239E-2</v>
      </c>
      <c r="BF56" s="127">
        <f>(VLOOKUP($A56,'RevPAR Raw Data'!$B$6:$BE$43,'RevPAR Raw Data'!AU$1,FALSE))/100</f>
        <v>-3.5949681500297599E-2</v>
      </c>
      <c r="BG56" s="127">
        <f>(VLOOKUP($A56,'RevPAR Raw Data'!$B$6:$BE$43,'RevPAR Raw Data'!AV$1,FALSE))/100</f>
        <v>-2.19687994121455E-3</v>
      </c>
      <c r="BH56" s="127">
        <f>(VLOOKUP($A56,'RevPAR Raw Data'!$B$6:$BE$43,'RevPAR Raw Data'!AW$1,FALSE))/100</f>
        <v>-7.2838111440865607E-3</v>
      </c>
      <c r="BI56" s="127">
        <f>(VLOOKUP($A56,'RevPAR Raw Data'!$B$6:$BE$43,'RevPAR Raw Data'!AX$1,FALSE))/100</f>
        <v>-1.1356312177488099E-2</v>
      </c>
      <c r="BJ56" s="141">
        <f>(VLOOKUP($A56,'RevPAR Raw Data'!$B$6:$BE$43,'RevPAR Raw Data'!AY$1,FALSE))/100</f>
        <v>-6.51091818362698E-3</v>
      </c>
      <c r="BK56" s="127">
        <f>(VLOOKUP($A56,'RevPAR Raw Data'!$B$6:$BE$43,'RevPAR Raw Data'!BA$1,FALSE))/100</f>
        <v>4.2796762579897799E-2</v>
      </c>
      <c r="BL56" s="127">
        <f>(VLOOKUP($A56,'RevPAR Raw Data'!$B$6:$BE$43,'RevPAR Raw Data'!BB$1,FALSE))/100</f>
        <v>0.121928550963727</v>
      </c>
      <c r="BM56" s="141">
        <f>(VLOOKUP($A56,'RevPAR Raw Data'!$B$6:$BE$43,'RevPAR Raw Data'!BC$1,FALSE))/100</f>
        <v>8.2204313834176798E-2</v>
      </c>
      <c r="BN56" s="142">
        <f>(VLOOKUP($A56,'RevPAR Raw Data'!$B$6:$BE$43,'RevPAR Raw Data'!BE$1,FALSE))/100</f>
        <v>2.2170982627411503E-2</v>
      </c>
    </row>
    <row r="57" spans="1:66" ht="14.25" customHeight="1" x14ac:dyDescent="0.25">
      <c r="A57" s="152" t="s">
        <v>122</v>
      </c>
      <c r="B57" s="152"/>
      <c r="C57" s="152"/>
      <c r="D57" s="152"/>
      <c r="E57" s="152"/>
      <c r="F57" s="152"/>
      <c r="G57" s="152"/>
      <c r="H57" s="152"/>
      <c r="I57" s="152"/>
      <c r="J57" s="152"/>
      <c r="K57" s="152"/>
    </row>
    <row r="58" spans="1:66" x14ac:dyDescent="0.25">
      <c r="A58" s="152"/>
      <c r="B58" s="152"/>
      <c r="C58" s="152"/>
      <c r="D58" s="152"/>
      <c r="E58" s="152"/>
      <c r="F58" s="152"/>
      <c r="G58" s="152"/>
      <c r="H58" s="152"/>
      <c r="I58" s="152"/>
      <c r="J58" s="152"/>
      <c r="K58" s="152"/>
    </row>
    <row r="59" spans="1:66" x14ac:dyDescent="0.25">
      <c r="A59" s="152"/>
      <c r="B59" s="152"/>
      <c r="C59" s="152"/>
      <c r="D59" s="152"/>
      <c r="E59" s="152"/>
      <c r="F59" s="152"/>
      <c r="G59" s="152"/>
      <c r="H59" s="152"/>
      <c r="I59" s="152"/>
      <c r="J59" s="152"/>
      <c r="K59" s="152"/>
    </row>
  </sheetData>
  <sheetProtection algorithmName="SHA-512" hashValue="CdYgyzJfnyPR924P8R/0rfWRxd/O3ISIeSv3nT1rZ2tASmchw5RYPoOUxVQBAmF19mbFpsp9oKiE75WpA26T3w==" saltValue="pm9yB5TcaYyz4V7nMMMp/g=="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3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A15" sqref="AA15"/>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77"/>
      <c r="B1" s="78" t="s">
        <v>98</v>
      </c>
      <c r="D1" s="183"/>
      <c r="E1" s="183"/>
      <c r="F1" s="183"/>
      <c r="G1" s="183"/>
      <c r="H1" s="183"/>
      <c r="I1" s="183"/>
      <c r="J1" s="183"/>
      <c r="K1" s="183"/>
      <c r="L1" s="183"/>
      <c r="M1" s="183"/>
      <c r="N1" s="183"/>
      <c r="O1" s="183"/>
      <c r="P1" s="183"/>
      <c r="Q1" s="183"/>
      <c r="R1" s="183"/>
      <c r="S1" s="183"/>
      <c r="T1" s="183"/>
      <c r="U1" s="183"/>
      <c r="V1" s="183"/>
      <c r="W1" s="183"/>
      <c r="X1" s="183"/>
      <c r="Y1" s="184"/>
      <c r="Z1" s="184"/>
      <c r="AA1" s="184"/>
      <c r="AB1" s="184"/>
      <c r="AC1" s="184"/>
      <c r="AD1" s="184"/>
      <c r="AE1" s="184"/>
      <c r="AF1" s="184"/>
      <c r="AG1" s="184"/>
      <c r="AH1" s="184"/>
      <c r="AI1" s="184"/>
      <c r="AJ1" s="184"/>
      <c r="AK1" s="184"/>
      <c r="AL1" s="184"/>
    </row>
    <row r="2" spans="1:50" ht="15" customHeight="1" x14ac:dyDescent="0.2">
      <c r="A2" s="183"/>
      <c r="B2" t="s">
        <v>136</v>
      </c>
      <c r="C2" s="183"/>
      <c r="D2" s="183"/>
      <c r="E2" s="183"/>
      <c r="F2" s="183"/>
      <c r="G2" s="183"/>
      <c r="H2" s="183"/>
      <c r="I2" s="183"/>
      <c r="J2" s="183"/>
      <c r="K2" s="183"/>
      <c r="L2" s="183"/>
      <c r="M2" s="183"/>
      <c r="N2" s="183"/>
      <c r="O2" s="183"/>
      <c r="P2" s="183"/>
      <c r="Q2" s="183"/>
      <c r="R2" s="183"/>
      <c r="S2" s="183"/>
      <c r="T2" s="183"/>
      <c r="U2" s="183"/>
      <c r="V2" s="183"/>
      <c r="W2" s="183"/>
      <c r="X2" s="183"/>
      <c r="Y2" s="184"/>
      <c r="Z2" s="184"/>
      <c r="AA2" s="184"/>
      <c r="AB2" s="184"/>
      <c r="AC2" s="184"/>
      <c r="AD2" s="184"/>
      <c r="AE2" s="184"/>
      <c r="AF2" s="184"/>
      <c r="AG2" s="184"/>
      <c r="AH2" s="184"/>
      <c r="AI2" s="184"/>
      <c r="AJ2" s="184"/>
      <c r="AK2" s="184"/>
      <c r="AL2" s="184"/>
    </row>
    <row r="3" spans="1:50" x14ac:dyDescent="0.2">
      <c r="A3" s="183"/>
      <c r="B3" s="183"/>
      <c r="C3" s="183"/>
      <c r="D3" s="183"/>
      <c r="E3" s="183"/>
      <c r="F3" s="183"/>
      <c r="G3" s="183"/>
      <c r="H3" s="183"/>
      <c r="I3" s="183"/>
      <c r="J3" s="183"/>
      <c r="K3" s="183"/>
      <c r="L3" s="183"/>
      <c r="M3" s="183"/>
      <c r="N3" s="183"/>
      <c r="O3" s="183"/>
      <c r="P3" s="183"/>
      <c r="Q3" s="183"/>
      <c r="R3" s="183"/>
      <c r="S3" s="183"/>
      <c r="T3" s="183"/>
      <c r="U3" s="183"/>
      <c r="V3" s="183"/>
      <c r="W3" s="183"/>
      <c r="X3" s="183"/>
      <c r="Y3" s="184"/>
      <c r="Z3" s="184"/>
      <c r="AA3" s="184"/>
      <c r="AB3" s="184"/>
      <c r="AC3" s="184"/>
      <c r="AD3" s="184"/>
      <c r="AE3" s="184"/>
      <c r="AF3" s="184"/>
      <c r="AG3" s="184"/>
      <c r="AH3" s="184"/>
      <c r="AI3" s="184"/>
      <c r="AJ3" s="184"/>
      <c r="AK3" s="184"/>
      <c r="AL3" s="184"/>
    </row>
    <row r="4" spans="1:50" x14ac:dyDescent="0.2">
      <c r="A4" s="183"/>
      <c r="B4" s="183"/>
      <c r="C4" s="183"/>
      <c r="D4" s="183"/>
      <c r="E4" s="183"/>
      <c r="F4" s="183"/>
      <c r="G4" s="183"/>
      <c r="H4" s="183"/>
      <c r="I4" s="183"/>
      <c r="J4" s="183"/>
      <c r="K4" s="183"/>
      <c r="L4" s="183"/>
      <c r="M4" s="183"/>
      <c r="N4" s="183"/>
      <c r="O4" s="183"/>
      <c r="P4" s="183"/>
      <c r="Q4" s="183"/>
      <c r="R4" s="183"/>
      <c r="S4" s="183"/>
      <c r="T4" s="183"/>
      <c r="U4" s="183"/>
      <c r="V4" s="183"/>
      <c r="W4" s="183"/>
      <c r="X4" s="183"/>
      <c r="Y4" s="184"/>
      <c r="Z4" s="184"/>
      <c r="AA4" s="184"/>
      <c r="AB4" s="184"/>
      <c r="AC4" s="184"/>
      <c r="AD4" s="184"/>
      <c r="AE4" s="184"/>
      <c r="AF4" s="184"/>
      <c r="AG4" s="184"/>
      <c r="AH4" s="184"/>
      <c r="AI4" s="184"/>
      <c r="AJ4" s="184"/>
      <c r="AK4" s="184"/>
      <c r="AL4" s="184"/>
    </row>
    <row r="5" spans="1:50" x14ac:dyDescent="0.2">
      <c r="A5" s="183"/>
      <c r="B5" s="183"/>
      <c r="C5" s="183"/>
      <c r="D5" s="183"/>
      <c r="E5" s="183"/>
      <c r="F5" s="183"/>
      <c r="G5" s="183"/>
      <c r="H5" s="183"/>
      <c r="I5" s="183"/>
      <c r="J5" s="183"/>
      <c r="K5" s="183"/>
      <c r="L5" s="183"/>
      <c r="M5" s="183"/>
      <c r="N5" s="183"/>
      <c r="O5" s="183"/>
      <c r="P5" s="183"/>
      <c r="Q5" s="183"/>
      <c r="R5" s="183"/>
      <c r="S5" s="183"/>
      <c r="T5" s="183"/>
      <c r="U5" s="183"/>
      <c r="V5" s="183"/>
      <c r="W5" s="183"/>
      <c r="X5" s="183"/>
      <c r="Y5" s="184"/>
      <c r="Z5" s="184"/>
      <c r="AA5" s="184"/>
      <c r="AB5" s="184"/>
      <c r="AC5" s="184"/>
      <c r="AD5" s="184"/>
      <c r="AE5" s="184"/>
      <c r="AF5" s="184"/>
      <c r="AG5" s="184"/>
      <c r="AH5" s="184"/>
      <c r="AI5" s="184"/>
      <c r="AJ5" s="184"/>
      <c r="AK5" s="184"/>
      <c r="AL5" s="184"/>
    </row>
    <row r="6" spans="1:50" x14ac:dyDescent="0.2">
      <c r="A6" s="183"/>
      <c r="B6" s="183"/>
      <c r="C6" s="183"/>
      <c r="D6" s="183"/>
      <c r="E6" s="183"/>
      <c r="F6" s="183"/>
      <c r="G6" s="183"/>
      <c r="H6" s="183"/>
      <c r="I6" s="183"/>
      <c r="J6" s="183"/>
      <c r="K6" s="183"/>
      <c r="L6" s="183"/>
      <c r="M6" s="183"/>
      <c r="N6" s="183"/>
      <c r="O6" s="183"/>
      <c r="P6" s="183"/>
      <c r="Q6" s="183"/>
      <c r="R6" s="183"/>
      <c r="S6" s="183"/>
      <c r="T6" s="183"/>
      <c r="U6" s="183"/>
      <c r="V6" s="183"/>
      <c r="W6" s="183"/>
      <c r="X6" s="183"/>
      <c r="Y6" s="184"/>
      <c r="Z6" s="184"/>
      <c r="AA6" s="184"/>
      <c r="AB6" s="184"/>
      <c r="AC6" s="184"/>
      <c r="AD6" s="184"/>
      <c r="AE6" s="184"/>
      <c r="AF6" s="184"/>
      <c r="AG6" s="184"/>
      <c r="AH6" s="184"/>
      <c r="AI6" s="184"/>
      <c r="AJ6" s="184"/>
      <c r="AK6" s="184"/>
      <c r="AL6" s="184"/>
    </row>
    <row r="7" spans="1:50" x14ac:dyDescent="0.2">
      <c r="A7" s="183"/>
      <c r="B7" s="183"/>
      <c r="C7" s="183"/>
      <c r="D7" s="183"/>
      <c r="E7" s="183"/>
      <c r="F7" s="183"/>
      <c r="G7" s="183"/>
      <c r="H7" s="183"/>
      <c r="I7" s="183"/>
      <c r="J7" s="183"/>
      <c r="K7" s="183"/>
      <c r="L7" s="183"/>
      <c r="M7" s="183"/>
      <c r="N7" s="183"/>
      <c r="O7" s="183"/>
      <c r="P7" s="183"/>
      <c r="Q7" s="183"/>
      <c r="R7" s="183"/>
      <c r="S7" s="183"/>
      <c r="T7" s="183"/>
      <c r="U7" s="183"/>
      <c r="V7" s="183"/>
      <c r="W7" s="183"/>
      <c r="X7" s="183"/>
      <c r="Y7" s="184"/>
      <c r="Z7" s="184"/>
      <c r="AA7" s="184"/>
      <c r="AB7" s="184"/>
      <c r="AC7" s="184"/>
      <c r="AD7" s="184"/>
      <c r="AE7" s="184"/>
      <c r="AF7" s="184"/>
      <c r="AG7" s="184"/>
      <c r="AH7" s="184"/>
      <c r="AI7" s="184"/>
      <c r="AJ7" s="184"/>
      <c r="AK7" s="184"/>
      <c r="AL7" s="184"/>
    </row>
    <row r="8" spans="1:50" ht="18" customHeight="1" x14ac:dyDescent="0.25">
      <c r="A8" s="79"/>
      <c r="B8" s="183"/>
      <c r="C8" s="183"/>
      <c r="D8" s="156">
        <v>2025</v>
      </c>
      <c r="E8" s="156"/>
      <c r="F8" s="156"/>
      <c r="G8" s="156"/>
      <c r="H8" s="156"/>
      <c r="I8" s="156"/>
      <c r="J8" s="156"/>
      <c r="K8" s="79"/>
      <c r="L8" s="79"/>
      <c r="M8" s="79"/>
      <c r="N8" s="79"/>
      <c r="O8" s="183"/>
      <c r="P8" s="156">
        <v>2024</v>
      </c>
      <c r="Q8" s="156"/>
      <c r="R8" s="156"/>
      <c r="S8" s="156"/>
      <c r="T8" s="156"/>
      <c r="U8" s="156"/>
      <c r="V8" s="156"/>
      <c r="W8" s="79"/>
      <c r="X8" s="79"/>
      <c r="Y8" s="184"/>
      <c r="Z8" s="184"/>
      <c r="AA8" s="184"/>
      <c r="AB8" s="184"/>
      <c r="AC8" s="184"/>
      <c r="AD8" s="184"/>
      <c r="AE8" s="184"/>
      <c r="AF8" s="184"/>
      <c r="AG8" s="184"/>
      <c r="AH8" s="184"/>
      <c r="AI8" s="184"/>
      <c r="AJ8" s="184"/>
      <c r="AK8" s="184"/>
      <c r="AL8" s="184"/>
    </row>
    <row r="9" spans="1:50" ht="15.75" customHeight="1" x14ac:dyDescent="0.25">
      <c r="A9" s="80"/>
      <c r="B9" s="81"/>
      <c r="C9" s="81"/>
      <c r="D9" s="82" t="s">
        <v>0</v>
      </c>
      <c r="E9" s="82" t="s">
        <v>1</v>
      </c>
      <c r="F9" s="82" t="s">
        <v>99</v>
      </c>
      <c r="G9" s="82" t="s">
        <v>2</v>
      </c>
      <c r="H9" s="82" t="s">
        <v>100</v>
      </c>
      <c r="I9" s="82" t="s">
        <v>3</v>
      </c>
      <c r="J9" s="82" t="s">
        <v>4</v>
      </c>
      <c r="K9" s="80"/>
      <c r="L9" s="80"/>
      <c r="M9" s="81"/>
      <c r="N9" s="81"/>
      <c r="O9" s="81"/>
      <c r="P9" s="82" t="s">
        <v>0</v>
      </c>
      <c r="Q9" s="82" t="s">
        <v>1</v>
      </c>
      <c r="R9" s="82" t="s">
        <v>99</v>
      </c>
      <c r="S9" s="82" t="s">
        <v>2</v>
      </c>
      <c r="T9" s="82" t="s">
        <v>100</v>
      </c>
      <c r="U9" s="82" t="s">
        <v>3</v>
      </c>
      <c r="V9" s="82" t="s">
        <v>4</v>
      </c>
      <c r="W9" s="80"/>
      <c r="X9" s="80"/>
      <c r="Y9" s="83"/>
      <c r="Z9" s="83"/>
      <c r="AA9" s="83"/>
      <c r="AB9" s="83"/>
      <c r="AC9" s="83"/>
      <c r="AD9" s="83"/>
      <c r="AE9" s="83"/>
      <c r="AF9" s="83"/>
      <c r="AG9" s="83"/>
      <c r="AH9" s="83"/>
      <c r="AI9" s="83"/>
      <c r="AJ9" s="83"/>
      <c r="AK9" s="83"/>
      <c r="AL9" s="83"/>
      <c r="AM9" s="84"/>
      <c r="AN9" s="84"/>
      <c r="AO9" s="84"/>
      <c r="AP9" s="84"/>
      <c r="AQ9" s="84"/>
      <c r="AR9" s="84"/>
      <c r="AS9" s="84"/>
      <c r="AT9" s="84"/>
      <c r="AU9" s="84"/>
      <c r="AV9" s="84"/>
      <c r="AW9" s="84"/>
      <c r="AX9" s="84"/>
    </row>
    <row r="10" spans="1:50" ht="20.100000000000001" customHeight="1" x14ac:dyDescent="0.2">
      <c r="A10" s="185"/>
      <c r="B10" s="183"/>
      <c r="C10" s="85" t="s">
        <v>124</v>
      </c>
      <c r="D10" s="86">
        <v>12</v>
      </c>
      <c r="E10" s="87">
        <v>13</v>
      </c>
      <c r="F10" s="87">
        <v>14</v>
      </c>
      <c r="G10" s="87">
        <v>15</v>
      </c>
      <c r="H10" s="87">
        <v>16</v>
      </c>
      <c r="I10" s="87">
        <v>17</v>
      </c>
      <c r="J10" s="88">
        <v>18</v>
      </c>
      <c r="K10" s="185"/>
      <c r="L10" s="185"/>
      <c r="M10" s="186" t="s">
        <v>101</v>
      </c>
      <c r="N10" s="187"/>
      <c r="O10" s="85" t="s">
        <v>124</v>
      </c>
      <c r="P10" s="86">
        <v>14</v>
      </c>
      <c r="Q10" s="87">
        <v>15</v>
      </c>
      <c r="R10" s="87">
        <v>16</v>
      </c>
      <c r="S10" s="87">
        <v>17</v>
      </c>
      <c r="T10" s="87">
        <v>18</v>
      </c>
      <c r="U10" s="87">
        <v>19</v>
      </c>
      <c r="V10" s="88">
        <v>20</v>
      </c>
      <c r="W10" s="185"/>
      <c r="X10" s="185"/>
      <c r="Y10" s="184"/>
      <c r="Z10" s="184"/>
      <c r="AA10" s="184"/>
      <c r="AB10" s="184"/>
      <c r="AC10" s="184"/>
      <c r="AD10" s="184"/>
      <c r="AE10" s="184"/>
      <c r="AF10" s="184"/>
      <c r="AG10" s="184"/>
      <c r="AH10" s="184"/>
      <c r="AI10" s="184"/>
      <c r="AJ10" s="184"/>
      <c r="AK10" s="184"/>
      <c r="AL10" s="184"/>
    </row>
    <row r="11" spans="1:50" ht="20.100000000000001" customHeight="1" x14ac:dyDescent="0.2">
      <c r="A11" s="185"/>
      <c r="B11" s="183"/>
      <c r="C11" s="85" t="s">
        <v>124</v>
      </c>
      <c r="D11" s="89">
        <v>19</v>
      </c>
      <c r="E11" s="90">
        <v>20</v>
      </c>
      <c r="F11" s="90">
        <v>21</v>
      </c>
      <c r="G11" s="90">
        <v>22</v>
      </c>
      <c r="H11" s="90">
        <v>23</v>
      </c>
      <c r="I11" s="90">
        <v>24</v>
      </c>
      <c r="J11" s="91">
        <v>25</v>
      </c>
      <c r="K11" s="185"/>
      <c r="L11" s="185"/>
      <c r="M11" s="186" t="s">
        <v>101</v>
      </c>
      <c r="N11" s="187"/>
      <c r="O11" s="85" t="s">
        <v>124</v>
      </c>
      <c r="P11" s="89">
        <v>21</v>
      </c>
      <c r="Q11" s="90">
        <v>22</v>
      </c>
      <c r="R11" s="90">
        <v>23</v>
      </c>
      <c r="S11" s="90">
        <v>24</v>
      </c>
      <c r="T11" s="90">
        <v>25</v>
      </c>
      <c r="U11" s="90">
        <v>26</v>
      </c>
      <c r="V11" s="91">
        <v>27</v>
      </c>
      <c r="W11" s="185"/>
      <c r="X11" s="185"/>
      <c r="Y11" s="184"/>
      <c r="Z11" s="184"/>
      <c r="AA11" s="184"/>
      <c r="AB11" s="184"/>
      <c r="AC11" s="184"/>
      <c r="AD11" s="184"/>
      <c r="AE11" s="184"/>
      <c r="AF11" s="184"/>
      <c r="AG11" s="184"/>
      <c r="AH11" s="184"/>
      <c r="AI11" s="184"/>
      <c r="AJ11" s="184"/>
      <c r="AK11" s="184"/>
      <c r="AL11" s="184"/>
    </row>
    <row r="12" spans="1:50" ht="20.100000000000001" customHeight="1" x14ac:dyDescent="0.2">
      <c r="A12" s="185"/>
      <c r="B12" s="183"/>
      <c r="C12" s="85" t="s">
        <v>128</v>
      </c>
      <c r="D12" s="92">
        <v>26</v>
      </c>
      <c r="E12" s="93">
        <v>27</v>
      </c>
      <c r="F12" s="93">
        <v>28</v>
      </c>
      <c r="G12" s="93">
        <v>29</v>
      </c>
      <c r="H12" s="93">
        <v>30</v>
      </c>
      <c r="I12" s="93">
        <v>31</v>
      </c>
      <c r="J12" s="94">
        <v>1</v>
      </c>
      <c r="K12" s="185"/>
      <c r="L12" s="185"/>
      <c r="M12" s="186" t="s">
        <v>101</v>
      </c>
      <c r="N12" s="187"/>
      <c r="O12" s="85" t="s">
        <v>128</v>
      </c>
      <c r="P12" s="92">
        <v>28</v>
      </c>
      <c r="Q12" s="93">
        <v>29</v>
      </c>
      <c r="R12" s="93">
        <v>30</v>
      </c>
      <c r="S12" s="93">
        <v>31</v>
      </c>
      <c r="T12" s="93">
        <v>1</v>
      </c>
      <c r="U12" s="93">
        <v>2</v>
      </c>
      <c r="V12" s="94">
        <v>3</v>
      </c>
      <c r="W12" s="185"/>
      <c r="X12" s="185"/>
      <c r="Y12" s="184"/>
      <c r="Z12" s="184"/>
      <c r="AA12" s="184"/>
      <c r="AB12" s="184"/>
      <c r="AC12" s="184"/>
      <c r="AD12" s="184"/>
      <c r="AE12" s="184"/>
      <c r="AF12" s="184"/>
      <c r="AG12" s="184"/>
      <c r="AH12" s="184"/>
      <c r="AI12" s="184"/>
      <c r="AJ12" s="184"/>
      <c r="AK12" s="184"/>
      <c r="AL12" s="184"/>
    </row>
    <row r="13" spans="1:50" ht="20.100000000000001" customHeight="1" x14ac:dyDescent="0.2">
      <c r="A13" s="185"/>
      <c r="B13" s="183"/>
      <c r="C13" s="85" t="s">
        <v>130</v>
      </c>
      <c r="D13" s="106">
        <v>2</v>
      </c>
      <c r="E13" s="107">
        <v>3</v>
      </c>
      <c r="F13" s="107">
        <v>4</v>
      </c>
      <c r="G13" s="107">
        <v>5</v>
      </c>
      <c r="H13" s="107">
        <v>6</v>
      </c>
      <c r="I13" s="107">
        <v>7</v>
      </c>
      <c r="J13" s="108">
        <v>8</v>
      </c>
      <c r="K13" s="185"/>
      <c r="L13" s="185"/>
      <c r="M13" s="186" t="s">
        <v>101</v>
      </c>
      <c r="N13" s="187"/>
      <c r="O13" s="85" t="s">
        <v>130</v>
      </c>
      <c r="P13" s="106">
        <v>4</v>
      </c>
      <c r="Q13" s="107">
        <v>5</v>
      </c>
      <c r="R13" s="107">
        <v>6</v>
      </c>
      <c r="S13" s="107">
        <v>7</v>
      </c>
      <c r="T13" s="107">
        <v>8</v>
      </c>
      <c r="U13" s="107">
        <v>9</v>
      </c>
      <c r="V13" s="108">
        <v>10</v>
      </c>
      <c r="W13" s="185"/>
      <c r="X13" s="185"/>
      <c r="Y13" s="184"/>
      <c r="Z13" s="184"/>
      <c r="AA13" s="184"/>
      <c r="AB13" s="184"/>
      <c r="AC13" s="184"/>
      <c r="AD13" s="184"/>
      <c r="AE13" s="184"/>
      <c r="AF13" s="184"/>
      <c r="AG13" s="184"/>
      <c r="AH13" s="184"/>
      <c r="AI13" s="184"/>
      <c r="AJ13" s="184"/>
      <c r="AK13" s="184"/>
      <c r="AL13" s="184"/>
    </row>
    <row r="14" spans="1:50" ht="20.100000000000001" customHeight="1" x14ac:dyDescent="0.2">
      <c r="A14" s="185"/>
      <c r="B14" s="183"/>
      <c r="C14" s="85" t="s">
        <v>130</v>
      </c>
      <c r="D14" s="95">
        <v>9</v>
      </c>
      <c r="E14" s="96">
        <v>10</v>
      </c>
      <c r="F14" s="96">
        <v>11</v>
      </c>
      <c r="G14" s="96">
        <v>12</v>
      </c>
      <c r="H14" s="96">
        <v>13</v>
      </c>
      <c r="I14" s="96">
        <v>14</v>
      </c>
      <c r="J14" s="97">
        <v>15</v>
      </c>
      <c r="K14" s="185"/>
      <c r="L14" s="185"/>
      <c r="M14" s="186" t="s">
        <v>101</v>
      </c>
      <c r="N14" s="187"/>
      <c r="O14" s="85" t="s">
        <v>130</v>
      </c>
      <c r="P14" s="95">
        <v>11</v>
      </c>
      <c r="Q14" s="96">
        <v>12</v>
      </c>
      <c r="R14" s="96">
        <v>13</v>
      </c>
      <c r="S14" s="96">
        <v>14</v>
      </c>
      <c r="T14" s="96">
        <v>15</v>
      </c>
      <c r="U14" s="96">
        <v>16</v>
      </c>
      <c r="V14" s="97">
        <v>17</v>
      </c>
      <c r="W14" s="185"/>
      <c r="X14" s="185"/>
      <c r="Y14" s="184"/>
      <c r="Z14" s="184"/>
      <c r="AA14" s="184"/>
      <c r="AB14" s="184"/>
      <c r="AC14" s="184"/>
      <c r="AD14" s="184"/>
      <c r="AE14" s="184"/>
      <c r="AF14" s="184"/>
      <c r="AG14" s="184"/>
      <c r="AH14" s="184"/>
      <c r="AI14" s="184"/>
      <c r="AJ14" s="184"/>
      <c r="AK14" s="184"/>
      <c r="AL14" s="184"/>
    </row>
    <row r="15" spans="1:50" ht="20.100000000000001" customHeight="1" x14ac:dyDescent="0.2">
      <c r="A15" s="185"/>
      <c r="B15" s="183"/>
      <c r="C15" s="85" t="s">
        <v>130</v>
      </c>
      <c r="D15" s="109">
        <v>16</v>
      </c>
      <c r="E15" s="110">
        <v>17</v>
      </c>
      <c r="F15" s="110">
        <v>18</v>
      </c>
      <c r="G15" s="110">
        <v>19</v>
      </c>
      <c r="H15" s="110">
        <v>20</v>
      </c>
      <c r="I15" s="110">
        <v>21</v>
      </c>
      <c r="J15" s="111">
        <v>22</v>
      </c>
      <c r="K15" s="185"/>
      <c r="L15" s="185"/>
      <c r="M15" s="186" t="s">
        <v>101</v>
      </c>
      <c r="N15" s="187"/>
      <c r="O15" s="85" t="s">
        <v>130</v>
      </c>
      <c r="P15" s="109">
        <v>18</v>
      </c>
      <c r="Q15" s="110">
        <v>19</v>
      </c>
      <c r="R15" s="110">
        <v>20</v>
      </c>
      <c r="S15" s="110">
        <v>21</v>
      </c>
      <c r="T15" s="110">
        <v>22</v>
      </c>
      <c r="U15" s="110">
        <v>23</v>
      </c>
      <c r="V15" s="111">
        <v>24</v>
      </c>
      <c r="W15" s="185"/>
      <c r="X15" s="185"/>
      <c r="Y15" s="184"/>
      <c r="Z15" s="184"/>
      <c r="AA15" s="184"/>
      <c r="AB15" s="184"/>
      <c r="AC15" s="184"/>
      <c r="AD15" s="184"/>
      <c r="AE15" s="184"/>
      <c r="AF15" s="184"/>
      <c r="AG15" s="184"/>
      <c r="AH15" s="184"/>
      <c r="AI15" s="184"/>
      <c r="AJ15" s="184"/>
      <c r="AK15" s="184"/>
      <c r="AL15" s="184"/>
    </row>
    <row r="16" spans="1:50" x14ac:dyDescent="0.2">
      <c r="A16" s="183"/>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4"/>
      <c r="Z16" s="184"/>
      <c r="AA16" s="184"/>
      <c r="AB16" s="184"/>
      <c r="AC16" s="184"/>
      <c r="AD16" s="184"/>
      <c r="AE16" s="184"/>
      <c r="AF16" s="184"/>
      <c r="AG16" s="184"/>
      <c r="AH16" s="184"/>
      <c r="AI16" s="184"/>
      <c r="AJ16" s="184"/>
      <c r="AK16" s="184"/>
      <c r="AL16" s="184"/>
    </row>
    <row r="17" spans="1:50" x14ac:dyDescent="0.2">
      <c r="A17" s="183"/>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4"/>
      <c r="Z17" s="184"/>
      <c r="AA17" s="184"/>
      <c r="AB17" s="184"/>
      <c r="AC17" s="184"/>
      <c r="AD17" s="184"/>
      <c r="AE17" s="184"/>
      <c r="AF17" s="184"/>
      <c r="AG17" s="184"/>
      <c r="AH17" s="184"/>
      <c r="AI17" s="184"/>
      <c r="AJ17" s="184"/>
      <c r="AK17" s="184"/>
      <c r="AL17" s="184"/>
    </row>
    <row r="18" spans="1:50" x14ac:dyDescent="0.2">
      <c r="A18" s="183"/>
      <c r="B18" s="183"/>
      <c r="C18" s="183"/>
      <c r="D18" s="157" t="s">
        <v>102</v>
      </c>
      <c r="E18" s="157"/>
      <c r="F18" s="157"/>
      <c r="G18" s="157"/>
      <c r="H18" s="157"/>
      <c r="I18" s="157"/>
      <c r="J18" s="157"/>
      <c r="K18" s="183"/>
      <c r="L18" s="183"/>
      <c r="M18" s="183"/>
      <c r="N18" s="183"/>
      <c r="O18" s="183"/>
      <c r="P18" s="157" t="s">
        <v>103</v>
      </c>
      <c r="Q18" s="157"/>
      <c r="R18" s="157"/>
      <c r="S18" s="157"/>
      <c r="T18" s="157"/>
      <c r="U18" s="157"/>
      <c r="V18" s="157"/>
      <c r="W18" s="183"/>
      <c r="X18" s="183"/>
      <c r="Y18" s="184"/>
      <c r="Z18" s="184"/>
      <c r="AA18" s="184"/>
      <c r="AB18" s="184"/>
      <c r="AC18" s="184"/>
      <c r="AD18" s="184"/>
      <c r="AE18" s="184"/>
      <c r="AF18" s="184"/>
      <c r="AG18" s="184"/>
      <c r="AH18" s="184"/>
      <c r="AI18" s="184"/>
      <c r="AJ18" s="184"/>
      <c r="AK18" s="184"/>
      <c r="AL18" s="184"/>
    </row>
    <row r="19" spans="1:50" ht="13.15" customHeight="1" x14ac:dyDescent="0.2">
      <c r="A19" s="183"/>
      <c r="B19" s="183"/>
      <c r="C19" s="154" t="s">
        <v>129</v>
      </c>
      <c r="D19" s="154"/>
      <c r="E19" s="154"/>
      <c r="F19" s="154"/>
      <c r="G19" s="183"/>
      <c r="H19" s="183" t="s">
        <v>127</v>
      </c>
      <c r="I19" s="183"/>
      <c r="J19" s="183"/>
      <c r="K19" s="183"/>
      <c r="L19" s="183"/>
      <c r="M19" s="183"/>
      <c r="N19" s="183"/>
      <c r="O19" s="154" t="s">
        <v>126</v>
      </c>
      <c r="P19" s="154"/>
      <c r="Q19" s="154"/>
      <c r="R19" s="154"/>
      <c r="S19" s="183"/>
      <c r="T19" s="183" t="s">
        <v>127</v>
      </c>
      <c r="U19" s="183"/>
      <c r="V19" s="183"/>
      <c r="W19" s="183"/>
      <c r="X19" s="183"/>
      <c r="Y19" s="184"/>
      <c r="Z19" s="184"/>
      <c r="AA19" s="184"/>
      <c r="AB19" s="184"/>
      <c r="AC19" s="184"/>
      <c r="AD19" s="184"/>
      <c r="AE19" s="184"/>
      <c r="AF19" s="184"/>
      <c r="AG19" s="184"/>
      <c r="AH19" s="184"/>
      <c r="AI19" s="184"/>
      <c r="AJ19" s="184"/>
      <c r="AK19" s="184"/>
      <c r="AL19" s="184"/>
    </row>
    <row r="20" spans="1:50" x14ac:dyDescent="0.2">
      <c r="A20" s="98"/>
      <c r="B20" s="98"/>
      <c r="C20" s="154" t="s">
        <v>131</v>
      </c>
      <c r="D20" s="154"/>
      <c r="E20" s="154"/>
      <c r="F20" s="154"/>
      <c r="G20" s="7"/>
      <c r="H20" s="7" t="s">
        <v>132</v>
      </c>
      <c r="I20" s="7"/>
      <c r="J20" s="7"/>
      <c r="K20" s="98"/>
      <c r="L20" s="98"/>
      <c r="M20" s="98"/>
      <c r="N20" s="98"/>
      <c r="O20" s="154" t="s">
        <v>133</v>
      </c>
      <c r="P20" s="154"/>
      <c r="Q20" s="154"/>
      <c r="R20" s="154"/>
      <c r="S20" s="7"/>
      <c r="T20" s="7" t="s">
        <v>132</v>
      </c>
      <c r="U20" s="7"/>
      <c r="V20" s="7"/>
      <c r="W20" s="7"/>
      <c r="X20" s="7"/>
      <c r="Y20" s="99"/>
      <c r="Z20" s="99"/>
      <c r="AA20" s="99"/>
      <c r="AB20" s="99"/>
      <c r="AC20" s="99"/>
      <c r="AD20" s="99"/>
      <c r="AE20" s="99"/>
      <c r="AF20" s="99"/>
      <c r="AG20" s="99"/>
      <c r="AH20" s="99"/>
      <c r="AI20" s="99"/>
      <c r="AJ20" s="99"/>
      <c r="AK20" s="99"/>
      <c r="AL20" s="99"/>
      <c r="AM20" s="1"/>
      <c r="AN20" s="1"/>
      <c r="AO20" s="1"/>
      <c r="AP20" s="1"/>
      <c r="AQ20" s="1"/>
      <c r="AR20" s="1"/>
      <c r="AS20" s="1"/>
      <c r="AT20" s="1"/>
      <c r="AU20" s="1"/>
      <c r="AV20" s="1"/>
      <c r="AW20" s="1"/>
      <c r="AX20" s="1"/>
    </row>
    <row r="21" spans="1:50" x14ac:dyDescent="0.2">
      <c r="A21" s="100"/>
      <c r="B21" s="100"/>
      <c r="C21" s="154" t="s">
        <v>137</v>
      </c>
      <c r="D21" s="154"/>
      <c r="E21" s="154"/>
      <c r="F21" s="154"/>
      <c r="G21" s="7"/>
      <c r="H21" s="7" t="s">
        <v>138</v>
      </c>
      <c r="I21" s="7"/>
      <c r="J21" s="7"/>
      <c r="K21" s="98"/>
      <c r="L21" s="98"/>
      <c r="M21" s="98"/>
      <c r="N21" s="98"/>
      <c r="O21" s="154" t="s">
        <v>139</v>
      </c>
      <c r="P21" s="154"/>
      <c r="Q21" s="154"/>
      <c r="R21" s="154"/>
      <c r="S21" s="101"/>
      <c r="T21" s="101" t="s">
        <v>138</v>
      </c>
      <c r="U21" s="101"/>
      <c r="V21" s="101"/>
      <c r="W21" s="101"/>
      <c r="X21" s="101"/>
      <c r="Y21" s="99"/>
      <c r="Z21" s="99"/>
      <c r="AA21" s="99"/>
      <c r="AB21" s="99"/>
      <c r="AC21" s="99"/>
      <c r="AD21" s="99"/>
      <c r="AE21" s="99"/>
      <c r="AF21" s="99"/>
      <c r="AG21" s="99"/>
      <c r="AH21" s="99"/>
      <c r="AI21" s="99"/>
      <c r="AJ21" s="99"/>
      <c r="AK21" s="99"/>
      <c r="AL21" s="99"/>
      <c r="AM21" s="1"/>
      <c r="AN21" s="1"/>
      <c r="AO21" s="1"/>
      <c r="AP21" s="1"/>
      <c r="AQ21" s="1"/>
      <c r="AR21" s="1"/>
      <c r="AS21" s="1"/>
      <c r="AT21" s="1"/>
      <c r="AU21" s="1"/>
      <c r="AV21" s="1"/>
      <c r="AW21" s="1"/>
      <c r="AX21" s="1"/>
    </row>
    <row r="22" spans="1:50" x14ac:dyDescent="0.2">
      <c r="A22" s="98"/>
      <c r="B22" s="98"/>
      <c r="C22" s="154"/>
      <c r="D22" s="154"/>
      <c r="E22" s="154"/>
      <c r="F22" s="154"/>
      <c r="G22" s="7"/>
      <c r="H22" s="7"/>
      <c r="I22" s="7"/>
      <c r="J22" s="7"/>
      <c r="K22" s="98"/>
      <c r="L22" s="98"/>
      <c r="M22" s="98"/>
      <c r="N22" s="98"/>
      <c r="O22" s="154"/>
      <c r="P22" s="154"/>
      <c r="Q22" s="154"/>
      <c r="R22" s="154"/>
      <c r="S22" s="7"/>
      <c r="T22" s="7"/>
      <c r="U22" s="7"/>
      <c r="V22" s="7"/>
      <c r="W22" s="7"/>
      <c r="X22" s="7"/>
      <c r="Y22" s="99"/>
      <c r="Z22" s="99"/>
      <c r="AA22" s="99"/>
      <c r="AB22" s="99"/>
      <c r="AC22" s="99"/>
      <c r="AD22" s="99"/>
      <c r="AE22" s="99"/>
      <c r="AF22" s="99"/>
      <c r="AG22" s="99"/>
      <c r="AH22" s="99"/>
      <c r="AI22" s="99"/>
      <c r="AJ22" s="99"/>
      <c r="AK22" s="99"/>
      <c r="AL22" s="99"/>
      <c r="AM22" s="1"/>
      <c r="AN22" s="1"/>
      <c r="AO22" s="1"/>
      <c r="AP22" s="1"/>
      <c r="AQ22" s="1"/>
      <c r="AR22" s="1"/>
      <c r="AS22" s="1"/>
      <c r="AT22" s="1"/>
      <c r="AU22" s="1"/>
      <c r="AV22" s="1"/>
      <c r="AW22" s="1"/>
      <c r="AX22" s="1"/>
    </row>
    <row r="23" spans="1:50" x14ac:dyDescent="0.2">
      <c r="A23" s="98"/>
      <c r="B23" s="98"/>
      <c r="C23" s="154"/>
      <c r="D23" s="154"/>
      <c r="E23" s="154"/>
      <c r="F23" s="154"/>
      <c r="G23" s="7"/>
      <c r="H23" s="7"/>
      <c r="I23" s="7"/>
      <c r="J23" s="98"/>
      <c r="K23" s="98"/>
      <c r="L23" s="98"/>
      <c r="M23" s="98"/>
      <c r="N23" s="98"/>
      <c r="O23" s="154"/>
      <c r="P23" s="154"/>
      <c r="Q23" s="154"/>
      <c r="R23" s="154"/>
      <c r="S23" s="7"/>
      <c r="T23" s="7"/>
      <c r="U23" s="7"/>
      <c r="V23" s="7"/>
      <c r="W23" s="7"/>
      <c r="X23" s="98"/>
      <c r="Y23" s="99"/>
      <c r="Z23" s="99"/>
      <c r="AA23" s="99"/>
      <c r="AB23" s="99"/>
      <c r="AC23" s="99"/>
      <c r="AD23" s="99"/>
      <c r="AE23" s="99"/>
      <c r="AF23" s="99"/>
      <c r="AG23" s="99"/>
      <c r="AH23" s="99"/>
      <c r="AI23" s="99"/>
      <c r="AJ23" s="99"/>
      <c r="AK23" s="99"/>
      <c r="AL23" s="99"/>
      <c r="AM23" s="1"/>
      <c r="AN23" s="1"/>
      <c r="AO23" s="1"/>
      <c r="AP23" s="1"/>
      <c r="AQ23" s="1"/>
      <c r="AR23" s="1"/>
      <c r="AS23" s="1"/>
      <c r="AT23" s="1"/>
      <c r="AU23" s="1"/>
      <c r="AV23" s="1"/>
      <c r="AW23" s="1"/>
      <c r="AX23" s="1"/>
    </row>
    <row r="24" spans="1:50" x14ac:dyDescent="0.2">
      <c r="A24" s="183"/>
      <c r="B24" s="183"/>
      <c r="C24" s="154"/>
      <c r="D24" s="154"/>
      <c r="E24" s="154"/>
      <c r="F24" s="154"/>
      <c r="G24" s="7"/>
      <c r="H24" s="7"/>
      <c r="I24" s="7"/>
      <c r="J24" s="183"/>
      <c r="K24" s="183"/>
      <c r="L24" s="183"/>
      <c r="M24" s="183"/>
      <c r="N24" s="183"/>
      <c r="O24" s="154"/>
      <c r="P24" s="154"/>
      <c r="Q24" s="154"/>
      <c r="R24" s="154"/>
      <c r="S24" s="7"/>
      <c r="T24" s="7"/>
      <c r="U24" s="7"/>
      <c r="V24" s="7"/>
      <c r="W24" s="7"/>
      <c r="X24" s="183"/>
      <c r="Y24" s="184"/>
      <c r="Z24" s="184"/>
      <c r="AA24" s="184"/>
      <c r="AB24" s="184"/>
      <c r="AC24" s="184"/>
      <c r="AD24" s="184"/>
      <c r="AE24" s="184"/>
      <c r="AF24" s="184"/>
      <c r="AG24" s="184"/>
      <c r="AH24" s="184"/>
      <c r="AI24" s="184"/>
      <c r="AJ24" s="184"/>
      <c r="AK24" s="184"/>
      <c r="AL24" s="184"/>
    </row>
    <row r="25" spans="1:50" ht="12.75" customHeight="1" x14ac:dyDescent="0.2">
      <c r="Y25" s="184"/>
      <c r="Z25" s="184"/>
      <c r="AA25" s="184"/>
      <c r="AB25" s="184"/>
      <c r="AC25" s="184"/>
      <c r="AD25" s="184"/>
      <c r="AE25" s="184"/>
      <c r="AF25" s="184"/>
      <c r="AG25" s="184"/>
      <c r="AH25" s="184"/>
      <c r="AI25" s="184"/>
      <c r="AJ25" s="184"/>
      <c r="AK25" s="184"/>
      <c r="AL25" s="184"/>
    </row>
    <row r="26" spans="1:50" x14ac:dyDescent="0.2">
      <c r="A26" s="183"/>
      <c r="B26" s="183"/>
      <c r="C26" s="154"/>
      <c r="D26" s="154"/>
      <c r="E26" s="154"/>
      <c r="F26" s="154"/>
      <c r="G26" s="7"/>
      <c r="H26" s="7"/>
      <c r="I26" s="7"/>
      <c r="J26" s="183"/>
      <c r="K26" s="183"/>
      <c r="L26" s="183"/>
      <c r="M26" s="183"/>
      <c r="N26" s="183"/>
      <c r="O26" s="154"/>
      <c r="P26" s="154"/>
      <c r="Q26" s="154"/>
      <c r="R26" s="154"/>
      <c r="S26" s="7"/>
      <c r="T26" s="7"/>
      <c r="U26" s="7"/>
      <c r="V26" s="7"/>
      <c r="W26" s="7"/>
      <c r="X26" s="183"/>
      <c r="Y26" s="184"/>
      <c r="Z26" s="184"/>
      <c r="AA26" s="184"/>
      <c r="AB26" s="184"/>
      <c r="AC26" s="184"/>
      <c r="AD26" s="184"/>
      <c r="AE26" s="184"/>
      <c r="AF26" s="184"/>
      <c r="AG26" s="184"/>
      <c r="AH26" s="184"/>
      <c r="AI26" s="184"/>
      <c r="AJ26" s="184"/>
      <c r="AK26" s="184"/>
      <c r="AL26" s="184"/>
    </row>
    <row r="27" spans="1:50" x14ac:dyDescent="0.2">
      <c r="A27" s="183"/>
      <c r="B27" s="183"/>
      <c r="C27" s="154"/>
      <c r="D27" s="188"/>
      <c r="E27" s="188"/>
      <c r="F27" s="7"/>
      <c r="G27" s="7"/>
      <c r="H27" s="7"/>
      <c r="I27" s="7"/>
      <c r="J27" s="183"/>
      <c r="K27" s="183"/>
      <c r="L27" s="183"/>
      <c r="M27" s="183"/>
      <c r="N27" s="183"/>
      <c r="O27" s="154"/>
      <c r="P27" s="188"/>
      <c r="Q27" s="188"/>
      <c r="R27" s="7"/>
      <c r="S27" s="7"/>
      <c r="T27" s="7"/>
      <c r="U27" s="7"/>
      <c r="V27" s="7"/>
      <c r="W27" s="7"/>
      <c r="X27" s="183"/>
      <c r="Y27" s="184"/>
      <c r="Z27" s="184"/>
      <c r="AA27" s="184"/>
      <c r="AB27" s="184"/>
      <c r="AC27" s="184"/>
      <c r="AD27" s="184"/>
      <c r="AE27" s="184"/>
      <c r="AF27" s="184"/>
      <c r="AG27" s="184"/>
      <c r="AH27" s="184"/>
      <c r="AI27" s="184"/>
      <c r="AJ27" s="184"/>
      <c r="AK27" s="184"/>
      <c r="AL27" s="184"/>
    </row>
    <row r="28" spans="1:50" x14ac:dyDescent="0.2">
      <c r="A28" s="183"/>
      <c r="B28" s="183"/>
      <c r="C28" s="154"/>
      <c r="D28" s="188"/>
      <c r="E28" s="188"/>
      <c r="F28" s="183"/>
      <c r="G28" s="183"/>
      <c r="H28" s="183"/>
      <c r="I28" s="183"/>
      <c r="J28" s="183"/>
      <c r="K28" s="183"/>
      <c r="L28" s="183"/>
      <c r="M28" s="183"/>
      <c r="N28" s="183"/>
      <c r="O28" s="154"/>
      <c r="P28" s="188"/>
      <c r="Q28" s="188"/>
      <c r="R28" s="183"/>
      <c r="S28" s="183"/>
      <c r="T28" s="183"/>
      <c r="U28" s="183"/>
      <c r="V28" s="183"/>
      <c r="W28" s="183"/>
      <c r="X28" s="183"/>
      <c r="Y28" s="184"/>
      <c r="Z28" s="184"/>
      <c r="AA28" s="184"/>
      <c r="AB28" s="184"/>
      <c r="AC28" s="184"/>
      <c r="AD28" s="184"/>
      <c r="AE28" s="184"/>
      <c r="AF28" s="184"/>
      <c r="AG28" s="184"/>
      <c r="AH28" s="184"/>
      <c r="AI28" s="184"/>
      <c r="AJ28" s="184"/>
      <c r="AK28" s="184"/>
      <c r="AL28" s="184"/>
    </row>
    <row r="29" spans="1:50" x14ac:dyDescent="0.2">
      <c r="A29" s="183"/>
      <c r="B29" s="183"/>
      <c r="C29" s="154"/>
      <c r="D29" s="188"/>
      <c r="E29" s="188"/>
      <c r="F29" s="183"/>
      <c r="G29" s="183"/>
      <c r="H29" s="183"/>
      <c r="I29" s="183"/>
      <c r="J29" s="183"/>
      <c r="K29" s="183"/>
      <c r="L29" s="183"/>
      <c r="M29" s="183"/>
      <c r="N29" s="183"/>
      <c r="O29" s="154"/>
      <c r="P29" s="188"/>
      <c r="Q29" s="188"/>
      <c r="R29" s="183"/>
      <c r="T29" s="183"/>
      <c r="U29" s="183"/>
      <c r="V29" s="183"/>
      <c r="W29" s="183"/>
      <c r="X29" s="183"/>
      <c r="Y29" s="184"/>
      <c r="Z29" s="184"/>
      <c r="AA29" s="184"/>
      <c r="AB29" s="184"/>
      <c r="AC29" s="184"/>
      <c r="AD29" s="184"/>
      <c r="AE29" s="184"/>
      <c r="AF29" s="184"/>
      <c r="AG29" s="184"/>
      <c r="AH29" s="184"/>
      <c r="AI29" s="184"/>
      <c r="AJ29" s="184"/>
      <c r="AK29" s="184"/>
      <c r="AL29" s="184"/>
    </row>
    <row r="30" spans="1:50" x14ac:dyDescent="0.2">
      <c r="A30" s="183"/>
      <c r="B30" s="183"/>
      <c r="C30" s="189"/>
      <c r="D30" s="183"/>
      <c r="E30" s="183"/>
      <c r="F30" s="183"/>
      <c r="G30" s="102" t="s">
        <v>104</v>
      </c>
      <c r="H30" s="183">
        <v>30</v>
      </c>
      <c r="I30" s="183"/>
      <c r="J30" s="183"/>
      <c r="K30" s="183"/>
      <c r="L30" s="183"/>
      <c r="M30" s="183"/>
      <c r="N30" s="183"/>
      <c r="O30" s="189"/>
      <c r="P30" s="183"/>
      <c r="Q30" s="183"/>
      <c r="R30" s="183"/>
      <c r="S30" s="102" t="s">
        <v>104</v>
      </c>
      <c r="T30" s="183">
        <v>30</v>
      </c>
      <c r="U30" s="183"/>
      <c r="V30" s="183"/>
      <c r="W30" s="183"/>
      <c r="X30" s="183"/>
      <c r="Y30" s="184"/>
      <c r="Z30" s="184"/>
      <c r="AA30" s="184"/>
      <c r="AB30" s="184"/>
      <c r="AC30" s="184"/>
      <c r="AD30" s="184"/>
      <c r="AE30" s="184"/>
      <c r="AF30" s="184"/>
      <c r="AG30" s="184"/>
      <c r="AH30" s="184"/>
      <c r="AI30" s="184"/>
      <c r="AJ30" s="184"/>
      <c r="AK30" s="184"/>
      <c r="AL30" s="184"/>
    </row>
    <row r="31" spans="1:50" x14ac:dyDescent="0.2">
      <c r="A31" s="183"/>
      <c r="B31" s="183"/>
      <c r="C31" s="189"/>
      <c r="D31" s="183"/>
      <c r="E31" s="183"/>
      <c r="F31" s="183"/>
      <c r="G31" s="102" t="s">
        <v>105</v>
      </c>
      <c r="H31" s="183">
        <v>12</v>
      </c>
      <c r="I31" s="183"/>
      <c r="J31" s="183"/>
      <c r="K31" s="183"/>
      <c r="L31" s="183"/>
      <c r="M31" s="183"/>
      <c r="N31" s="183"/>
      <c r="O31" s="189"/>
      <c r="P31" s="183"/>
      <c r="Q31" s="183"/>
      <c r="R31" s="183"/>
      <c r="S31" s="102" t="s">
        <v>105</v>
      </c>
      <c r="T31" s="183">
        <v>12</v>
      </c>
      <c r="U31" s="183"/>
      <c r="V31" s="183"/>
      <c r="W31" s="183"/>
      <c r="X31" s="183"/>
      <c r="Y31" s="184"/>
      <c r="Z31" s="184"/>
      <c r="AA31" s="184"/>
      <c r="AB31" s="184"/>
      <c r="AC31" s="184"/>
      <c r="AD31" s="184"/>
      <c r="AE31" s="184"/>
      <c r="AF31" s="184"/>
      <c r="AG31" s="184"/>
      <c r="AH31" s="184"/>
      <c r="AI31" s="184"/>
      <c r="AJ31" s="184"/>
      <c r="AK31" s="184"/>
      <c r="AL31" s="184"/>
    </row>
    <row r="32" spans="1:50" x14ac:dyDescent="0.2">
      <c r="A32" s="183"/>
      <c r="B32" s="183"/>
      <c r="C32" s="189"/>
      <c r="D32" s="183"/>
      <c r="E32" s="183"/>
      <c r="F32" s="183"/>
      <c r="G32" s="183"/>
      <c r="H32" s="183"/>
      <c r="I32" s="183"/>
      <c r="J32" s="183"/>
      <c r="K32" s="183"/>
      <c r="L32" s="183"/>
      <c r="M32" s="183"/>
      <c r="N32" s="183"/>
      <c r="O32" s="189"/>
      <c r="P32" s="183"/>
      <c r="Q32" s="183"/>
      <c r="R32" s="183"/>
      <c r="S32" s="183"/>
      <c r="T32" s="183"/>
      <c r="U32" s="183"/>
      <c r="V32" s="183"/>
      <c r="W32" s="183"/>
      <c r="X32" s="183"/>
      <c r="Y32" s="184"/>
      <c r="Z32" s="184"/>
      <c r="AA32" s="184"/>
      <c r="AB32" s="184"/>
      <c r="AC32" s="184"/>
      <c r="AD32" s="184"/>
      <c r="AE32" s="184"/>
      <c r="AF32" s="184"/>
      <c r="AG32" s="184"/>
      <c r="AH32" s="184"/>
      <c r="AI32" s="184"/>
      <c r="AJ32" s="184"/>
      <c r="AK32" s="184"/>
      <c r="AL32" s="184"/>
    </row>
    <row r="33" spans="1:38" x14ac:dyDescent="0.2">
      <c r="A33" s="183"/>
      <c r="B33" s="183"/>
      <c r="C33" s="189"/>
      <c r="D33" s="183"/>
      <c r="E33" s="183"/>
      <c r="F33" s="183"/>
      <c r="G33" s="183"/>
      <c r="H33" s="183"/>
      <c r="I33" s="183"/>
      <c r="J33" s="183"/>
      <c r="K33" s="183"/>
      <c r="L33" s="183"/>
      <c r="M33" s="183"/>
      <c r="N33" s="183"/>
      <c r="O33" s="189"/>
      <c r="P33" s="183"/>
      <c r="Q33" s="183"/>
      <c r="R33" s="183"/>
      <c r="S33" s="183"/>
      <c r="T33" s="183"/>
      <c r="U33" s="183"/>
      <c r="V33" s="183"/>
      <c r="W33" s="183"/>
      <c r="X33" s="183"/>
      <c r="Y33" s="184"/>
      <c r="Z33" s="184"/>
      <c r="AA33" s="184"/>
      <c r="AB33" s="184"/>
      <c r="AC33" s="184"/>
      <c r="AD33" s="184"/>
      <c r="AE33" s="184"/>
      <c r="AF33" s="184"/>
      <c r="AG33" s="184"/>
      <c r="AH33" s="184"/>
      <c r="AI33" s="184"/>
      <c r="AJ33" s="184"/>
      <c r="AK33" s="184"/>
      <c r="AL33" s="184"/>
    </row>
    <row r="34" spans="1:38" x14ac:dyDescent="0.2">
      <c r="A34" s="183"/>
      <c r="B34" s="103"/>
      <c r="C34" s="104"/>
      <c r="D34" s="183"/>
      <c r="E34" s="183"/>
      <c r="F34" s="183"/>
      <c r="G34" s="183"/>
      <c r="H34" s="183"/>
      <c r="I34" s="183"/>
      <c r="J34" s="183"/>
      <c r="K34" s="183"/>
      <c r="L34" s="183"/>
      <c r="M34" s="183"/>
      <c r="N34" s="183"/>
      <c r="O34" s="189"/>
      <c r="P34" s="183"/>
      <c r="Q34" s="183"/>
      <c r="R34" s="183"/>
      <c r="S34" s="183"/>
      <c r="T34" s="183"/>
      <c r="U34" s="183"/>
      <c r="V34" s="183"/>
      <c r="W34" s="183"/>
      <c r="X34" s="183"/>
      <c r="Y34" s="184"/>
      <c r="Z34" s="184"/>
      <c r="AA34" s="184"/>
      <c r="AB34" s="184"/>
      <c r="AC34" s="184"/>
      <c r="AD34" s="184"/>
      <c r="AE34" s="184"/>
      <c r="AF34" s="184"/>
      <c r="AG34" s="184"/>
      <c r="AH34" s="184"/>
      <c r="AI34" s="184"/>
      <c r="AJ34" s="184"/>
      <c r="AK34" s="184"/>
      <c r="AL34" s="184"/>
    </row>
    <row r="35" spans="1:38" x14ac:dyDescent="0.2">
      <c r="A35" s="183"/>
      <c r="B35" s="103"/>
      <c r="C35" s="104"/>
      <c r="D35" s="183"/>
      <c r="E35" s="183"/>
      <c r="F35" s="183"/>
      <c r="G35" s="183"/>
      <c r="H35" s="183"/>
      <c r="I35" s="183"/>
      <c r="J35" s="183"/>
      <c r="K35" s="183"/>
      <c r="L35" s="183"/>
      <c r="M35" s="183"/>
      <c r="N35" s="183"/>
      <c r="O35" s="183"/>
      <c r="P35" s="183"/>
      <c r="Q35" s="183"/>
      <c r="R35" s="183"/>
      <c r="S35" s="183"/>
      <c r="T35" s="183"/>
      <c r="U35" s="183"/>
      <c r="V35" s="183"/>
      <c r="W35" s="183"/>
      <c r="X35" s="183"/>
      <c r="Y35" s="184"/>
      <c r="Z35" s="184"/>
      <c r="AA35" s="184"/>
      <c r="AB35" s="184"/>
      <c r="AC35" s="184"/>
      <c r="AD35" s="184"/>
      <c r="AE35" s="184"/>
      <c r="AF35" s="184"/>
      <c r="AG35" s="184"/>
      <c r="AH35" s="184"/>
      <c r="AI35" s="184"/>
      <c r="AJ35" s="184"/>
      <c r="AK35" s="184"/>
      <c r="AL35" s="184"/>
    </row>
    <row r="36" spans="1:38" x14ac:dyDescent="0.2">
      <c r="A36" s="183"/>
      <c r="B36" s="183"/>
      <c r="C36" s="104"/>
      <c r="D36" s="183"/>
      <c r="E36" s="183"/>
      <c r="F36" s="183"/>
      <c r="G36" s="183"/>
      <c r="H36" s="183"/>
      <c r="I36" s="183"/>
      <c r="J36" s="183"/>
      <c r="K36" s="183"/>
      <c r="L36" s="183"/>
      <c r="M36" s="183"/>
      <c r="N36" s="183"/>
      <c r="O36" s="183"/>
      <c r="P36" s="183"/>
      <c r="Q36" s="183"/>
      <c r="R36" s="183"/>
      <c r="S36" s="183"/>
      <c r="T36" s="183"/>
      <c r="U36" s="183"/>
      <c r="V36" s="183"/>
      <c r="W36" s="183"/>
      <c r="X36" s="183"/>
      <c r="Y36" s="184"/>
      <c r="Z36" s="184"/>
      <c r="AA36" s="184"/>
      <c r="AB36" s="184"/>
      <c r="AC36" s="184"/>
      <c r="AD36" s="184"/>
      <c r="AE36" s="184"/>
      <c r="AF36" s="184"/>
      <c r="AG36" s="184"/>
      <c r="AH36" s="184"/>
      <c r="AI36" s="184"/>
      <c r="AJ36" s="184"/>
      <c r="AK36" s="184"/>
      <c r="AL36" s="184"/>
    </row>
    <row r="37" spans="1:38" x14ac:dyDescent="0.2">
      <c r="A37" s="183"/>
      <c r="C37" s="105" t="s">
        <v>140</v>
      </c>
      <c r="D37" s="183"/>
      <c r="E37" s="183"/>
      <c r="F37" s="183"/>
      <c r="G37" s="183"/>
      <c r="H37" s="183"/>
      <c r="I37" s="183"/>
      <c r="J37" s="183"/>
      <c r="K37" s="183"/>
      <c r="L37" s="183"/>
      <c r="M37" s="183"/>
      <c r="N37" s="183"/>
      <c r="O37" s="183"/>
      <c r="P37" s="183"/>
      <c r="Q37" s="183"/>
      <c r="R37" s="183"/>
      <c r="S37" s="183"/>
      <c r="T37" s="183"/>
      <c r="U37" s="183"/>
      <c r="V37" s="183"/>
      <c r="W37" s="183"/>
      <c r="X37" s="183"/>
      <c r="Y37" s="184"/>
      <c r="Z37" s="184"/>
      <c r="AA37" s="184"/>
      <c r="AB37" s="184"/>
      <c r="AC37" s="184"/>
      <c r="AD37" s="184"/>
      <c r="AE37" s="184"/>
      <c r="AF37" s="184"/>
      <c r="AG37" s="184"/>
      <c r="AH37" s="184"/>
      <c r="AI37" s="184"/>
      <c r="AJ37" s="184"/>
      <c r="AK37" s="184"/>
      <c r="AL37" s="184"/>
    </row>
    <row r="38" spans="1:38" x14ac:dyDescent="0.2">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4"/>
      <c r="Z38" s="184"/>
      <c r="AA38" s="184"/>
      <c r="AB38" s="184"/>
      <c r="AC38" s="184"/>
      <c r="AD38" s="184"/>
      <c r="AE38" s="184"/>
      <c r="AF38" s="184"/>
      <c r="AG38" s="184"/>
      <c r="AH38" s="184"/>
      <c r="AI38" s="184"/>
      <c r="AJ38" s="184"/>
      <c r="AK38" s="184"/>
      <c r="AL38" s="184"/>
    </row>
    <row r="39" spans="1:38" x14ac:dyDescent="0.2">
      <c r="A39" s="183"/>
      <c r="B39" s="183"/>
      <c r="C39" s="183"/>
      <c r="D39" s="183"/>
      <c r="E39" s="183"/>
      <c r="F39" s="183"/>
      <c r="G39" s="183"/>
      <c r="H39" s="183"/>
      <c r="I39" s="183"/>
      <c r="J39" s="183"/>
      <c r="K39" s="183"/>
      <c r="L39" s="183"/>
      <c r="M39" s="183"/>
      <c r="N39" s="183"/>
      <c r="O39" s="183"/>
      <c r="P39" s="183"/>
      <c r="Q39" s="183"/>
      <c r="R39" s="183"/>
      <c r="S39" s="183"/>
      <c r="T39" s="183"/>
      <c r="U39" s="183"/>
      <c r="V39" s="183"/>
      <c r="W39" s="183"/>
      <c r="X39" s="183"/>
      <c r="Y39" s="184"/>
      <c r="Z39" s="184"/>
      <c r="AA39" s="184"/>
      <c r="AB39" s="184"/>
      <c r="AC39" s="184"/>
      <c r="AD39" s="184"/>
      <c r="AE39" s="184"/>
      <c r="AF39" s="184"/>
      <c r="AG39" s="184"/>
      <c r="AH39" s="184"/>
      <c r="AI39" s="184"/>
      <c r="AJ39" s="184"/>
      <c r="AK39" s="184"/>
      <c r="AL39" s="184"/>
    </row>
    <row r="40" spans="1:38" x14ac:dyDescent="0.2">
      <c r="A40" s="183"/>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4"/>
      <c r="Z40" s="184"/>
      <c r="AA40" s="184"/>
      <c r="AB40" s="184"/>
      <c r="AC40" s="184"/>
      <c r="AD40" s="184"/>
      <c r="AE40" s="184"/>
      <c r="AF40" s="184"/>
      <c r="AG40" s="184"/>
      <c r="AH40" s="184"/>
      <c r="AI40" s="184"/>
      <c r="AJ40" s="184"/>
      <c r="AK40" s="184"/>
      <c r="AL40" s="184"/>
    </row>
    <row r="41" spans="1:38" x14ac:dyDescent="0.2">
      <c r="A41" s="183"/>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4"/>
      <c r="Z41" s="184"/>
      <c r="AA41" s="184"/>
      <c r="AB41" s="184"/>
      <c r="AC41" s="184"/>
      <c r="AD41" s="184"/>
      <c r="AE41" s="184"/>
      <c r="AF41" s="184"/>
      <c r="AG41" s="184"/>
      <c r="AH41" s="184"/>
      <c r="AI41" s="184"/>
      <c r="AJ41" s="184"/>
      <c r="AK41" s="184"/>
      <c r="AL41" s="184"/>
    </row>
    <row r="42" spans="1:38" x14ac:dyDescent="0.2">
      <c r="A42" s="183"/>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4"/>
      <c r="Z42" s="184"/>
      <c r="AA42" s="184"/>
      <c r="AB42" s="184"/>
      <c r="AC42" s="184"/>
      <c r="AD42" s="184"/>
      <c r="AE42" s="184"/>
      <c r="AF42" s="184"/>
      <c r="AG42" s="184"/>
      <c r="AH42" s="184"/>
      <c r="AI42" s="184"/>
      <c r="AJ42" s="184"/>
      <c r="AK42" s="184"/>
      <c r="AL42" s="184"/>
    </row>
    <row r="43" spans="1:38" ht="12.75" customHeight="1" x14ac:dyDescent="0.2">
      <c r="A43" s="183"/>
      <c r="X43" s="183"/>
      <c r="Y43" s="184"/>
      <c r="Z43" s="184"/>
      <c r="AA43" s="184"/>
      <c r="AB43" s="184"/>
      <c r="AC43" s="184"/>
      <c r="AD43" s="184"/>
      <c r="AE43" s="184"/>
      <c r="AF43" s="184"/>
      <c r="AG43" s="184"/>
      <c r="AH43" s="184"/>
      <c r="AI43" s="184"/>
      <c r="AJ43" s="184"/>
      <c r="AK43" s="184"/>
      <c r="AL43" s="184"/>
    </row>
    <row r="44" spans="1:38" ht="41.25" customHeight="1" x14ac:dyDescent="0.2">
      <c r="A44" s="183"/>
      <c r="B44" s="155" t="s">
        <v>125</v>
      </c>
      <c r="C44" s="155"/>
      <c r="D44" s="155"/>
      <c r="E44" s="155"/>
      <c r="F44" s="155"/>
      <c r="G44" s="155"/>
      <c r="H44" s="155"/>
      <c r="I44" s="155"/>
      <c r="J44" s="155"/>
      <c r="K44" s="155"/>
      <c r="L44" s="155"/>
      <c r="M44" s="155"/>
      <c r="N44" s="155"/>
      <c r="O44" s="155"/>
      <c r="P44" s="155"/>
      <c r="Q44" s="155"/>
      <c r="R44" s="155"/>
      <c r="S44" s="155"/>
      <c r="T44" s="155"/>
      <c r="U44" s="155"/>
      <c r="V44" s="155"/>
      <c r="W44" s="155"/>
      <c r="X44" s="183"/>
      <c r="Y44" s="184"/>
      <c r="Z44" s="184"/>
      <c r="AA44" s="184"/>
      <c r="AB44" s="184"/>
      <c r="AC44" s="184"/>
      <c r="AD44" s="184"/>
      <c r="AE44" s="184"/>
      <c r="AF44" s="184"/>
      <c r="AG44" s="184"/>
      <c r="AH44" s="184"/>
      <c r="AI44" s="184"/>
      <c r="AJ44" s="184"/>
      <c r="AK44" s="184"/>
      <c r="AL44" s="184"/>
    </row>
    <row r="45" spans="1:38" x14ac:dyDescent="0.2">
      <c r="A45" s="183"/>
      <c r="B45" s="183"/>
      <c r="C45" s="183"/>
      <c r="D45" s="183"/>
      <c r="E45" s="183"/>
      <c r="F45" s="183"/>
      <c r="G45" s="183"/>
      <c r="H45" s="183"/>
      <c r="I45" s="183"/>
      <c r="J45" s="183"/>
      <c r="K45" s="183"/>
      <c r="L45" s="183"/>
      <c r="M45" s="183"/>
      <c r="N45" s="183"/>
      <c r="O45" s="183"/>
      <c r="P45" s="183"/>
      <c r="Q45" s="183"/>
      <c r="R45" s="183"/>
      <c r="S45" s="183"/>
      <c r="T45" s="183"/>
      <c r="U45" s="183"/>
      <c r="V45" s="183"/>
      <c r="W45" s="183"/>
      <c r="X45" s="183"/>
      <c r="Y45" s="184"/>
      <c r="Z45" s="184"/>
      <c r="AA45" s="184"/>
      <c r="AB45" s="184"/>
      <c r="AC45" s="184"/>
      <c r="AD45" s="184"/>
      <c r="AE45" s="184"/>
      <c r="AF45" s="184"/>
      <c r="AG45" s="184"/>
      <c r="AH45" s="184"/>
      <c r="AI45" s="184"/>
      <c r="AJ45" s="184"/>
      <c r="AK45" s="184"/>
      <c r="AL45" s="184"/>
    </row>
    <row r="46" spans="1:38" x14ac:dyDescent="0.2">
      <c r="A46" s="184"/>
      <c r="B46" s="184"/>
      <c r="C46" s="184"/>
      <c r="D46" s="184"/>
      <c r="E46" s="184"/>
      <c r="F46" s="184"/>
      <c r="G46" s="184"/>
      <c r="H46" s="184"/>
      <c r="I46" s="184"/>
      <c r="J46" s="184"/>
      <c r="K46" s="184"/>
      <c r="L46" s="184"/>
      <c r="M46" s="184"/>
      <c r="N46" s="184"/>
      <c r="O46" s="184"/>
      <c r="P46" s="184"/>
      <c r="Q46" s="184"/>
      <c r="R46" s="184"/>
      <c r="S46" s="184"/>
      <c r="T46" s="184"/>
      <c r="U46" s="184"/>
      <c r="V46" s="184"/>
      <c r="W46" s="184"/>
      <c r="X46" s="184"/>
      <c r="Y46" s="184"/>
      <c r="Z46" s="184"/>
      <c r="AA46" s="184"/>
      <c r="AB46" s="184"/>
      <c r="AC46" s="184"/>
      <c r="AD46" s="184"/>
      <c r="AE46" s="184"/>
      <c r="AF46" s="184"/>
      <c r="AG46" s="184"/>
      <c r="AH46" s="184"/>
      <c r="AI46" s="184"/>
      <c r="AJ46" s="184"/>
      <c r="AK46" s="184"/>
      <c r="AL46" s="184"/>
    </row>
    <row r="47" spans="1:38" x14ac:dyDescent="0.2">
      <c r="A47" s="184"/>
      <c r="B47" s="184"/>
      <c r="C47" s="184"/>
      <c r="D47" s="184"/>
      <c r="E47" s="184"/>
      <c r="F47" s="184"/>
      <c r="G47" s="184"/>
      <c r="H47" s="184"/>
      <c r="I47" s="184"/>
      <c r="J47" s="184"/>
      <c r="K47" s="184"/>
      <c r="L47" s="184"/>
      <c r="M47" s="184"/>
      <c r="N47" s="184"/>
      <c r="O47" s="184"/>
      <c r="P47" s="184"/>
      <c r="Q47" s="184"/>
      <c r="R47" s="184"/>
      <c r="S47" s="184"/>
      <c r="T47" s="184"/>
      <c r="U47" s="184"/>
      <c r="V47" s="184"/>
      <c r="W47" s="184"/>
      <c r="X47" s="184"/>
      <c r="Y47" s="184"/>
      <c r="Z47" s="184"/>
      <c r="AA47" s="184"/>
      <c r="AB47" s="184"/>
      <c r="AC47" s="184"/>
      <c r="AD47" s="184"/>
      <c r="AE47" s="184"/>
      <c r="AF47" s="184"/>
      <c r="AG47" s="184"/>
      <c r="AH47" s="184"/>
      <c r="AI47" s="184"/>
      <c r="AJ47" s="184"/>
      <c r="AK47" s="184"/>
      <c r="AL47" s="184"/>
    </row>
    <row r="48" spans="1:38" x14ac:dyDescent="0.2">
      <c r="A48" s="184"/>
      <c r="B48" s="184"/>
      <c r="C48" s="184"/>
      <c r="D48" s="184"/>
      <c r="E48" s="184"/>
      <c r="F48" s="184"/>
      <c r="G48" s="184"/>
      <c r="H48" s="184"/>
      <c r="I48" s="184"/>
      <c r="J48" s="184"/>
      <c r="K48" s="184"/>
      <c r="L48" s="184"/>
      <c r="M48" s="184"/>
      <c r="N48" s="184"/>
      <c r="O48" s="184"/>
      <c r="P48" s="184"/>
      <c r="Q48" s="184"/>
      <c r="R48" s="184"/>
      <c r="S48" s="184"/>
      <c r="T48" s="184"/>
      <c r="U48" s="184"/>
      <c r="V48" s="184"/>
      <c r="W48" s="184"/>
      <c r="X48" s="184"/>
      <c r="Y48" s="184"/>
      <c r="Z48" s="184"/>
      <c r="AA48" s="184"/>
      <c r="AB48" s="184"/>
      <c r="AC48" s="184"/>
      <c r="AD48" s="184"/>
      <c r="AE48" s="184"/>
      <c r="AF48" s="184"/>
      <c r="AG48" s="184"/>
      <c r="AH48" s="184"/>
      <c r="AI48" s="184"/>
      <c r="AJ48" s="184"/>
      <c r="AK48" s="184"/>
      <c r="AL48" s="184"/>
    </row>
    <row r="49" spans="1:38" x14ac:dyDescent="0.2">
      <c r="A49" s="184"/>
      <c r="B49" s="184"/>
      <c r="C49" s="184"/>
      <c r="D49" s="184"/>
      <c r="E49" s="184"/>
      <c r="F49" s="184"/>
      <c r="G49" s="184"/>
      <c r="H49" s="184"/>
      <c r="I49" s="184"/>
      <c r="J49" s="184"/>
      <c r="K49" s="184"/>
      <c r="L49" s="184"/>
      <c r="M49" s="184"/>
      <c r="N49" s="184"/>
      <c r="O49" s="184"/>
      <c r="P49" s="184"/>
      <c r="Q49" s="184"/>
      <c r="R49" s="184"/>
      <c r="S49" s="184"/>
      <c r="T49" s="184"/>
      <c r="U49" s="184"/>
      <c r="V49" s="184"/>
      <c r="W49" s="184"/>
      <c r="X49" s="184"/>
      <c r="Y49" s="184"/>
      <c r="Z49" s="184"/>
      <c r="AA49" s="184"/>
      <c r="AB49" s="184"/>
      <c r="AC49" s="184"/>
      <c r="AD49" s="184"/>
      <c r="AE49" s="184"/>
      <c r="AF49" s="184"/>
      <c r="AG49" s="184"/>
      <c r="AH49" s="184"/>
      <c r="AI49" s="184"/>
      <c r="AJ49" s="184"/>
      <c r="AK49" s="184"/>
      <c r="AL49" s="184"/>
    </row>
    <row r="50" spans="1:38" x14ac:dyDescent="0.2">
      <c r="A50" s="184"/>
      <c r="B50" s="184"/>
      <c r="C50" s="184"/>
      <c r="D50" s="184"/>
      <c r="E50" s="184"/>
      <c r="F50" s="184"/>
      <c r="G50" s="184"/>
      <c r="H50" s="184"/>
      <c r="I50" s="184"/>
      <c r="J50" s="184"/>
      <c r="K50" s="184"/>
      <c r="L50" s="184"/>
      <c r="M50" s="184"/>
      <c r="N50" s="184"/>
      <c r="O50" s="184"/>
      <c r="P50" s="184"/>
      <c r="Q50" s="184"/>
      <c r="R50" s="184"/>
      <c r="S50" s="184"/>
      <c r="T50" s="184"/>
      <c r="U50" s="184"/>
      <c r="V50" s="184"/>
      <c r="W50" s="184"/>
      <c r="X50" s="184"/>
      <c r="Y50" s="184"/>
      <c r="Z50" s="184"/>
      <c r="AA50" s="184"/>
      <c r="AB50" s="184"/>
      <c r="AC50" s="184"/>
      <c r="AD50" s="184"/>
      <c r="AE50" s="184"/>
      <c r="AF50" s="184"/>
      <c r="AG50" s="184"/>
      <c r="AH50" s="184"/>
      <c r="AI50" s="184"/>
      <c r="AJ50" s="184"/>
      <c r="AK50" s="184"/>
      <c r="AL50" s="184"/>
    </row>
    <row r="51" spans="1:38" x14ac:dyDescent="0.2">
      <c r="A51" s="184"/>
      <c r="B51" s="184"/>
      <c r="C51" s="184"/>
      <c r="D51" s="184"/>
      <c r="E51" s="184"/>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c r="AD51" s="184"/>
      <c r="AE51" s="184"/>
      <c r="AF51" s="184"/>
      <c r="AG51" s="184"/>
      <c r="AH51" s="184"/>
      <c r="AI51" s="184"/>
      <c r="AJ51" s="184"/>
      <c r="AK51" s="184"/>
      <c r="AL51" s="184"/>
    </row>
    <row r="52" spans="1:38" x14ac:dyDescent="0.2">
      <c r="A52" s="184"/>
      <c r="B52" s="184"/>
      <c r="C52" s="184"/>
      <c r="D52" s="184"/>
      <c r="E52" s="184"/>
      <c r="F52" s="184"/>
      <c r="G52" s="184"/>
      <c r="H52" s="184"/>
      <c r="I52" s="184"/>
      <c r="J52" s="184"/>
      <c r="K52" s="184"/>
      <c r="L52" s="184"/>
      <c r="M52" s="184"/>
      <c r="N52" s="184"/>
      <c r="O52" s="184"/>
      <c r="P52" s="184"/>
      <c r="Q52" s="184"/>
      <c r="R52" s="184"/>
      <c r="S52" s="184"/>
      <c r="T52" s="184"/>
      <c r="U52" s="184"/>
      <c r="V52" s="184"/>
      <c r="W52" s="184"/>
      <c r="X52" s="184"/>
      <c r="Y52" s="184"/>
      <c r="Z52" s="184"/>
      <c r="AA52" s="184"/>
      <c r="AB52" s="184"/>
      <c r="AC52" s="184"/>
      <c r="AD52" s="184"/>
      <c r="AE52" s="184"/>
      <c r="AF52" s="184"/>
      <c r="AG52" s="184"/>
      <c r="AH52" s="184"/>
      <c r="AI52" s="184"/>
      <c r="AJ52" s="184"/>
      <c r="AK52" s="184"/>
      <c r="AL52" s="184"/>
    </row>
    <row r="53" spans="1:38" x14ac:dyDescent="0.2">
      <c r="A53" s="184"/>
      <c r="B53" s="184"/>
      <c r="C53" s="184"/>
      <c r="D53" s="184"/>
      <c r="E53" s="184"/>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c r="AE53" s="184"/>
      <c r="AF53" s="184"/>
      <c r="AG53" s="184"/>
      <c r="AH53" s="184"/>
      <c r="AI53" s="184"/>
      <c r="AJ53" s="184"/>
      <c r="AK53" s="184"/>
      <c r="AL53" s="184"/>
    </row>
    <row r="54" spans="1:38" x14ac:dyDescent="0.2">
      <c r="A54" s="184"/>
      <c r="B54" s="184"/>
      <c r="C54" s="184"/>
      <c r="D54" s="184"/>
      <c r="E54" s="184"/>
      <c r="F54" s="184"/>
      <c r="G54" s="184"/>
      <c r="H54" s="184"/>
      <c r="I54" s="184"/>
      <c r="J54" s="184"/>
      <c r="K54" s="184"/>
      <c r="L54" s="184"/>
      <c r="M54" s="184"/>
      <c r="N54" s="184"/>
      <c r="O54" s="184"/>
      <c r="P54" s="184"/>
      <c r="Q54" s="184"/>
      <c r="R54" s="184"/>
      <c r="S54" s="184"/>
      <c r="T54" s="184"/>
      <c r="U54" s="184"/>
      <c r="V54" s="184"/>
      <c r="W54" s="184"/>
      <c r="X54" s="184"/>
      <c r="Y54" s="184"/>
      <c r="Z54" s="184"/>
      <c r="AA54" s="184"/>
      <c r="AB54" s="184"/>
      <c r="AC54" s="184"/>
      <c r="AD54" s="184"/>
      <c r="AE54" s="184"/>
      <c r="AF54" s="184"/>
      <c r="AG54" s="184"/>
      <c r="AH54" s="184"/>
      <c r="AI54" s="184"/>
      <c r="AJ54" s="184"/>
      <c r="AK54" s="184"/>
      <c r="AL54" s="184"/>
    </row>
    <row r="55" spans="1:38" x14ac:dyDescent="0.2">
      <c r="A55" s="184"/>
      <c r="B55" s="184"/>
      <c r="C55" s="184"/>
      <c r="D55" s="184"/>
      <c r="E55" s="184"/>
      <c r="F55" s="184"/>
      <c r="G55" s="184"/>
      <c r="H55" s="184"/>
      <c r="I55" s="184"/>
      <c r="J55" s="184"/>
      <c r="K55" s="184"/>
      <c r="L55" s="184"/>
      <c r="M55" s="184"/>
      <c r="N55" s="184"/>
      <c r="O55" s="184"/>
      <c r="P55" s="184"/>
      <c r="Q55" s="184"/>
      <c r="R55" s="184"/>
      <c r="S55" s="184"/>
      <c r="T55" s="184"/>
      <c r="U55" s="184"/>
      <c r="V55" s="184"/>
      <c r="W55" s="184"/>
      <c r="X55" s="184"/>
      <c r="Y55" s="184"/>
      <c r="Z55" s="184"/>
      <c r="AA55" s="184"/>
      <c r="AB55" s="184"/>
      <c r="AC55" s="184"/>
      <c r="AD55" s="184"/>
      <c r="AE55" s="184"/>
      <c r="AF55" s="184"/>
      <c r="AG55" s="184"/>
      <c r="AH55" s="184"/>
      <c r="AI55" s="184"/>
      <c r="AJ55" s="184"/>
      <c r="AK55" s="184"/>
      <c r="AL55" s="184"/>
    </row>
    <row r="56" spans="1:38" x14ac:dyDescent="0.2">
      <c r="A56" s="184"/>
      <c r="B56" s="184"/>
      <c r="C56" s="184"/>
      <c r="D56" s="184"/>
      <c r="E56" s="184"/>
      <c r="F56" s="184"/>
      <c r="G56" s="184"/>
      <c r="H56" s="184"/>
      <c r="I56" s="184"/>
      <c r="J56" s="184"/>
      <c r="K56" s="184"/>
      <c r="L56" s="184"/>
      <c r="M56" s="184"/>
      <c r="N56" s="184"/>
      <c r="O56" s="184"/>
      <c r="P56" s="184"/>
      <c r="Q56" s="184"/>
      <c r="R56" s="184"/>
      <c r="S56" s="184"/>
      <c r="T56" s="184"/>
      <c r="U56" s="184"/>
      <c r="V56" s="184"/>
      <c r="W56" s="184"/>
      <c r="X56" s="184"/>
      <c r="Y56" s="184"/>
      <c r="Z56" s="184"/>
      <c r="AA56" s="184"/>
      <c r="AB56" s="184"/>
      <c r="AC56" s="184"/>
      <c r="AD56" s="184"/>
      <c r="AE56" s="184"/>
      <c r="AF56" s="184"/>
      <c r="AG56" s="184"/>
      <c r="AH56" s="184"/>
      <c r="AI56" s="184"/>
      <c r="AJ56" s="184"/>
      <c r="AK56" s="184"/>
      <c r="AL56" s="184"/>
    </row>
    <row r="57" spans="1:38" x14ac:dyDescent="0.2">
      <c r="A57" s="184"/>
      <c r="B57" s="184"/>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4"/>
      <c r="AA57" s="184"/>
      <c r="AB57" s="184"/>
      <c r="AC57" s="184"/>
      <c r="AD57" s="184"/>
      <c r="AE57" s="184"/>
      <c r="AF57" s="184"/>
      <c r="AG57" s="184"/>
      <c r="AH57" s="184"/>
      <c r="AI57" s="184"/>
      <c r="AJ57" s="184"/>
      <c r="AK57" s="184"/>
      <c r="AL57" s="184"/>
    </row>
    <row r="58" spans="1:38" x14ac:dyDescent="0.2">
      <c r="A58" s="184"/>
      <c r="B58" s="184"/>
      <c r="C58" s="184"/>
      <c r="D58" s="184"/>
      <c r="E58" s="184"/>
      <c r="F58" s="184"/>
      <c r="G58" s="184"/>
      <c r="H58" s="184"/>
      <c r="I58" s="184"/>
      <c r="J58" s="184"/>
      <c r="K58" s="184"/>
      <c r="L58" s="184"/>
      <c r="M58" s="184"/>
      <c r="N58" s="184"/>
      <c r="O58" s="184"/>
      <c r="P58" s="184"/>
      <c r="Q58" s="184"/>
      <c r="R58" s="184"/>
      <c r="S58" s="184"/>
      <c r="T58" s="184"/>
      <c r="U58" s="184"/>
      <c r="V58" s="184"/>
      <c r="W58" s="184"/>
      <c r="X58" s="184"/>
      <c r="Y58" s="184"/>
      <c r="Z58" s="184"/>
      <c r="AA58" s="184"/>
      <c r="AB58" s="184"/>
      <c r="AC58" s="184"/>
      <c r="AD58" s="184"/>
      <c r="AE58" s="184"/>
      <c r="AF58" s="184"/>
      <c r="AG58" s="184"/>
      <c r="AH58" s="184"/>
      <c r="AI58" s="184"/>
      <c r="AJ58" s="184"/>
      <c r="AK58" s="184"/>
      <c r="AL58" s="184"/>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18" zoomScale="80" zoomScaleNormal="80" workbookViewId="0">
      <selection activeCell="AG42" sqref="AG42:BE51"/>
    </sheetView>
  </sheetViews>
  <sheetFormatPr defaultRowHeight="12.75" x14ac:dyDescent="0.2"/>
  <cols>
    <col min="1" max="1" width="28" customWidth="1"/>
    <col min="2" max="2" width="19.5703125" customWidth="1"/>
    <col min="3" max="3" width="2.85546875" customWidth="1"/>
    <col min="4" max="5" width="5.42578125" customWidth="1"/>
    <col min="6" max="6" width="4.42578125" customWidth="1"/>
  </cols>
  <sheetData>
    <row r="1" spans="1:57" ht="18" x14ac:dyDescent="0.25">
      <c r="A1" s="71" t="s">
        <v>108</v>
      </c>
      <c r="B1" s="71" t="s">
        <v>134</v>
      </c>
    </row>
    <row r="2" spans="1:57" ht="54" x14ac:dyDescent="0.25">
      <c r="A2" s="72" t="s">
        <v>107</v>
      </c>
      <c r="B2" s="190" t="s">
        <v>135</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58" t="s">
        <v>5</v>
      </c>
      <c r="E4" s="159"/>
      <c r="G4" s="160" t="s">
        <v>6</v>
      </c>
      <c r="H4" s="161"/>
      <c r="I4" s="161"/>
      <c r="J4" s="161"/>
      <c r="K4" s="161"/>
      <c r="L4" s="161"/>
      <c r="M4" s="161"/>
      <c r="N4" s="161"/>
      <c r="O4" s="161"/>
      <c r="P4" s="161"/>
      <c r="Q4" s="161"/>
      <c r="R4" s="161"/>
      <c r="T4" s="160" t="s">
        <v>7</v>
      </c>
      <c r="U4" s="161"/>
      <c r="V4" s="161"/>
      <c r="W4" s="161"/>
      <c r="X4" s="161"/>
      <c r="Y4" s="161"/>
      <c r="Z4" s="161"/>
      <c r="AA4" s="161"/>
      <c r="AB4" s="161"/>
      <c r="AC4" s="161"/>
      <c r="AD4" s="161"/>
      <c r="AE4" s="161"/>
      <c r="AF4" s="4"/>
      <c r="AG4" s="160" t="s">
        <v>34</v>
      </c>
      <c r="AH4" s="161"/>
      <c r="AI4" s="161"/>
      <c r="AJ4" s="161"/>
      <c r="AK4" s="161"/>
      <c r="AL4" s="161"/>
      <c r="AM4" s="161"/>
      <c r="AN4" s="161"/>
      <c r="AO4" s="161"/>
      <c r="AP4" s="161"/>
      <c r="AQ4" s="161"/>
      <c r="AR4" s="161"/>
      <c r="AT4" s="160" t="s">
        <v>35</v>
      </c>
      <c r="AU4" s="161"/>
      <c r="AV4" s="161"/>
      <c r="AW4" s="161"/>
      <c r="AX4" s="161"/>
      <c r="AY4" s="161"/>
      <c r="AZ4" s="161"/>
      <c r="BA4" s="161"/>
      <c r="BB4" s="161"/>
      <c r="BC4" s="161"/>
      <c r="BD4" s="161"/>
      <c r="BE4" s="161"/>
    </row>
    <row r="5" spans="1:57" x14ac:dyDescent="0.2">
      <c r="A5" s="32"/>
      <c r="B5" s="32"/>
      <c r="C5" s="3"/>
      <c r="D5" s="162" t="s">
        <v>8</v>
      </c>
      <c r="E5" s="164" t="s">
        <v>9</v>
      </c>
      <c r="F5" s="5"/>
      <c r="G5" s="166" t="s">
        <v>0</v>
      </c>
      <c r="H5" s="168" t="s">
        <v>1</v>
      </c>
      <c r="I5" s="168" t="s">
        <v>10</v>
      </c>
      <c r="J5" s="168" t="s">
        <v>2</v>
      </c>
      <c r="K5" s="168" t="s">
        <v>11</v>
      </c>
      <c r="L5" s="170" t="s">
        <v>12</v>
      </c>
      <c r="M5" s="5"/>
      <c r="N5" s="166" t="s">
        <v>3</v>
      </c>
      <c r="O5" s="168" t="s">
        <v>4</v>
      </c>
      <c r="P5" s="170" t="s">
        <v>13</v>
      </c>
      <c r="Q5" s="2"/>
      <c r="R5" s="172" t="s">
        <v>14</v>
      </c>
      <c r="S5" s="2"/>
      <c r="T5" s="166" t="s">
        <v>0</v>
      </c>
      <c r="U5" s="168" t="s">
        <v>1</v>
      </c>
      <c r="V5" s="168" t="s">
        <v>10</v>
      </c>
      <c r="W5" s="168" t="s">
        <v>2</v>
      </c>
      <c r="X5" s="168" t="s">
        <v>11</v>
      </c>
      <c r="Y5" s="170" t="s">
        <v>12</v>
      </c>
      <c r="Z5" s="2"/>
      <c r="AA5" s="166" t="s">
        <v>3</v>
      </c>
      <c r="AB5" s="168" t="s">
        <v>4</v>
      </c>
      <c r="AC5" s="170" t="s">
        <v>13</v>
      </c>
      <c r="AD5" s="1"/>
      <c r="AE5" s="174" t="s">
        <v>14</v>
      </c>
      <c r="AF5" s="38"/>
      <c r="AG5" s="166" t="s">
        <v>0</v>
      </c>
      <c r="AH5" s="168" t="s">
        <v>1</v>
      </c>
      <c r="AI5" s="168" t="s">
        <v>10</v>
      </c>
      <c r="AJ5" s="168" t="s">
        <v>2</v>
      </c>
      <c r="AK5" s="168" t="s">
        <v>11</v>
      </c>
      <c r="AL5" s="170" t="s">
        <v>12</v>
      </c>
      <c r="AM5" s="5"/>
      <c r="AN5" s="166" t="s">
        <v>3</v>
      </c>
      <c r="AO5" s="168" t="s">
        <v>4</v>
      </c>
      <c r="AP5" s="170" t="s">
        <v>13</v>
      </c>
      <c r="AQ5" s="2"/>
      <c r="AR5" s="172" t="s">
        <v>14</v>
      </c>
      <c r="AS5" s="2"/>
      <c r="AT5" s="166" t="s">
        <v>0</v>
      </c>
      <c r="AU5" s="168" t="s">
        <v>1</v>
      </c>
      <c r="AV5" s="168" t="s">
        <v>10</v>
      </c>
      <c r="AW5" s="168" t="s">
        <v>2</v>
      </c>
      <c r="AX5" s="168" t="s">
        <v>11</v>
      </c>
      <c r="AY5" s="170" t="s">
        <v>12</v>
      </c>
      <c r="AZ5" s="2"/>
      <c r="BA5" s="166" t="s">
        <v>3</v>
      </c>
      <c r="BB5" s="168" t="s">
        <v>4</v>
      </c>
      <c r="BC5" s="170" t="s">
        <v>13</v>
      </c>
      <c r="BD5" s="1"/>
      <c r="BE5" s="174" t="s">
        <v>14</v>
      </c>
    </row>
    <row r="6" spans="1:57" x14ac:dyDescent="0.2">
      <c r="A6" s="32"/>
      <c r="B6" s="32"/>
      <c r="C6" s="3"/>
      <c r="D6" s="163"/>
      <c r="E6" s="165"/>
      <c r="F6" s="5"/>
      <c r="G6" s="167"/>
      <c r="H6" s="169"/>
      <c r="I6" s="169"/>
      <c r="J6" s="169"/>
      <c r="K6" s="169"/>
      <c r="L6" s="171"/>
      <c r="M6" s="5"/>
      <c r="N6" s="167"/>
      <c r="O6" s="169"/>
      <c r="P6" s="171"/>
      <c r="Q6" s="2"/>
      <c r="R6" s="173"/>
      <c r="S6" s="2"/>
      <c r="T6" s="167"/>
      <c r="U6" s="169"/>
      <c r="V6" s="169"/>
      <c r="W6" s="169"/>
      <c r="X6" s="169"/>
      <c r="Y6" s="171"/>
      <c r="Z6" s="2"/>
      <c r="AA6" s="167"/>
      <c r="AB6" s="169"/>
      <c r="AC6" s="171"/>
      <c r="AD6" s="1"/>
      <c r="AE6" s="175"/>
      <c r="AF6" s="39"/>
      <c r="AG6" s="167"/>
      <c r="AH6" s="169"/>
      <c r="AI6" s="169"/>
      <c r="AJ6" s="169"/>
      <c r="AK6" s="169"/>
      <c r="AL6" s="171"/>
      <c r="AM6" s="5"/>
      <c r="AN6" s="167"/>
      <c r="AO6" s="169"/>
      <c r="AP6" s="171"/>
      <c r="AQ6" s="2"/>
      <c r="AR6" s="173"/>
      <c r="AS6" s="2"/>
      <c r="AT6" s="167"/>
      <c r="AU6" s="169"/>
      <c r="AV6" s="169"/>
      <c r="AW6" s="169"/>
      <c r="AX6" s="169"/>
      <c r="AY6" s="171"/>
      <c r="AZ6" s="2"/>
      <c r="BA6" s="167"/>
      <c r="BB6" s="169"/>
      <c r="BC6" s="171"/>
      <c r="BD6" s="1"/>
      <c r="BE6" s="175"/>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91">
        <v>43.603497350421897</v>
      </c>
      <c r="H8" s="192">
        <v>55.328128563871402</v>
      </c>
      <c r="I8" s="192">
        <v>60.509632615490297</v>
      </c>
      <c r="J8" s="192">
        <v>60.714082864721099</v>
      </c>
      <c r="K8" s="192">
        <v>56.182958093617302</v>
      </c>
      <c r="L8" s="193">
        <v>55.267716134472501</v>
      </c>
      <c r="M8" s="194"/>
      <c r="N8" s="195">
        <v>57.596542042248103</v>
      </c>
      <c r="O8" s="196">
        <v>57.354212555164104</v>
      </c>
      <c r="P8" s="197">
        <v>57.475378172347703</v>
      </c>
      <c r="Q8" s="194"/>
      <c r="R8" s="198">
        <v>55.8985154213158</v>
      </c>
      <c r="S8" s="199"/>
      <c r="T8" s="191">
        <v>-9.2959613136260499E-2</v>
      </c>
      <c r="U8" s="192">
        <v>-5.5628721215553199E-2</v>
      </c>
      <c r="V8" s="192">
        <v>-0.35540304692851399</v>
      </c>
      <c r="W8" s="192">
        <v>0.230271960281489</v>
      </c>
      <c r="X8" s="192">
        <v>0.21453852441594701</v>
      </c>
      <c r="Y8" s="193">
        <v>-9.9973350331735104E-3</v>
      </c>
      <c r="Z8" s="194"/>
      <c r="AA8" s="195">
        <v>-1.0251340628652199</v>
      </c>
      <c r="AB8" s="196">
        <v>-2.37790384271768</v>
      </c>
      <c r="AC8" s="197">
        <v>-1.7047456804016401</v>
      </c>
      <c r="AD8" s="194"/>
      <c r="AE8" s="198">
        <v>-0.51392438731314305</v>
      </c>
      <c r="AF8" s="29"/>
      <c r="AG8" s="191">
        <v>44.705939888740502</v>
      </c>
      <c r="AH8" s="192">
        <v>53.477886410294801</v>
      </c>
      <c r="AI8" s="192">
        <v>58.899377824524102</v>
      </c>
      <c r="AJ8" s="192">
        <v>59.054720229181903</v>
      </c>
      <c r="AK8" s="192">
        <v>55.240906506629699</v>
      </c>
      <c r="AL8" s="193">
        <v>54.275747005733599</v>
      </c>
      <c r="AM8" s="194"/>
      <c r="AN8" s="195">
        <v>58.145676344758897</v>
      </c>
      <c r="AO8" s="196">
        <v>59.717622413304802</v>
      </c>
      <c r="AP8" s="197">
        <v>58.931709925738197</v>
      </c>
      <c r="AQ8" s="194"/>
      <c r="AR8" s="198">
        <v>55.606184246242499</v>
      </c>
      <c r="AS8" s="199"/>
      <c r="AT8" s="191">
        <v>0.32408776541665602</v>
      </c>
      <c r="AU8" s="192">
        <v>0.66919848892242495</v>
      </c>
      <c r="AV8" s="192">
        <v>1.0187703384020601</v>
      </c>
      <c r="AW8" s="192">
        <v>0.70406819611244598</v>
      </c>
      <c r="AX8" s="192">
        <v>0.67638354795789701</v>
      </c>
      <c r="AY8" s="193">
        <v>0.69663367627515504</v>
      </c>
      <c r="AZ8" s="194"/>
      <c r="BA8" s="195">
        <v>1.7474056025228299</v>
      </c>
      <c r="BB8" s="196">
        <v>2.4127017819129102</v>
      </c>
      <c r="BC8" s="197">
        <v>2.0835037405281298</v>
      </c>
      <c r="BD8" s="194"/>
      <c r="BE8" s="198">
        <v>1.11262807027493</v>
      </c>
    </row>
    <row r="9" spans="1:57" x14ac:dyDescent="0.2">
      <c r="A9" s="20" t="s">
        <v>18</v>
      </c>
      <c r="B9" s="3" t="str">
        <f>TRIM(A9)</f>
        <v>Virginia</v>
      </c>
      <c r="C9" s="10"/>
      <c r="D9" s="24" t="s">
        <v>16</v>
      </c>
      <c r="E9" s="27" t="s">
        <v>17</v>
      </c>
      <c r="F9" s="3"/>
      <c r="G9" s="200">
        <v>39.411375293105898</v>
      </c>
      <c r="H9" s="194">
        <v>53.199571864308197</v>
      </c>
      <c r="I9" s="194">
        <v>59.304217631518704</v>
      </c>
      <c r="J9" s="194">
        <v>59.431049736745997</v>
      </c>
      <c r="K9" s="194">
        <v>51.532193700465797</v>
      </c>
      <c r="L9" s="201">
        <v>52.575681645228897</v>
      </c>
      <c r="M9" s="194"/>
      <c r="N9" s="202">
        <v>50.8955584015442</v>
      </c>
      <c r="O9" s="203">
        <v>49.609913939776398</v>
      </c>
      <c r="P9" s="204">
        <v>50.252736170660299</v>
      </c>
      <c r="Q9" s="194"/>
      <c r="R9" s="205">
        <v>51.911982938209299</v>
      </c>
      <c r="S9" s="199"/>
      <c r="T9" s="200">
        <v>2.1247695536870701</v>
      </c>
      <c r="U9" s="194">
        <v>1.0551149125052199</v>
      </c>
      <c r="V9" s="194">
        <v>1.84762924374153</v>
      </c>
      <c r="W9" s="194">
        <v>3.3020031409614599</v>
      </c>
      <c r="X9" s="194">
        <v>2.31075961185081</v>
      </c>
      <c r="Y9" s="201">
        <v>2.14282729090966</v>
      </c>
      <c r="Z9" s="194"/>
      <c r="AA9" s="202">
        <v>3.3474208248622102</v>
      </c>
      <c r="AB9" s="203">
        <v>4.6062424806318697E-2</v>
      </c>
      <c r="AC9" s="204">
        <v>1.69106276689696</v>
      </c>
      <c r="AD9" s="194"/>
      <c r="AE9" s="205">
        <v>2.0174762444939902</v>
      </c>
      <c r="AF9" s="30"/>
      <c r="AG9" s="200">
        <v>42.502147284362302</v>
      </c>
      <c r="AH9" s="194">
        <v>52.618758366671003</v>
      </c>
      <c r="AI9" s="194">
        <v>57.573356444224302</v>
      </c>
      <c r="AJ9" s="194">
        <v>57.203169493623797</v>
      </c>
      <c r="AK9" s="194">
        <v>51.662900829515898</v>
      </c>
      <c r="AL9" s="201">
        <v>52.312051776489398</v>
      </c>
      <c r="AM9" s="194"/>
      <c r="AN9" s="202">
        <v>52.398550825568201</v>
      </c>
      <c r="AO9" s="203">
        <v>53.642837027798997</v>
      </c>
      <c r="AP9" s="204">
        <v>53.020752172436197</v>
      </c>
      <c r="AQ9" s="194"/>
      <c r="AR9" s="205">
        <v>52.514550921648599</v>
      </c>
      <c r="AS9" s="199"/>
      <c r="AT9" s="200">
        <v>5.6325206675129804</v>
      </c>
      <c r="AU9" s="194">
        <v>2.8541494551059801</v>
      </c>
      <c r="AV9" s="194">
        <v>3.0292858280798698</v>
      </c>
      <c r="AW9" s="194">
        <v>1.68960698221297</v>
      </c>
      <c r="AX9" s="194">
        <v>2.36444142333406</v>
      </c>
      <c r="AY9" s="201">
        <v>2.9775478091252001</v>
      </c>
      <c r="AZ9" s="194"/>
      <c r="BA9" s="202">
        <v>5.8248762810350803</v>
      </c>
      <c r="BB9" s="203">
        <v>6.4103584587058302</v>
      </c>
      <c r="BC9" s="204">
        <v>6.1203614780462496</v>
      </c>
      <c r="BD9" s="194"/>
      <c r="BE9" s="205">
        <v>3.8648861698429999</v>
      </c>
    </row>
    <row r="10" spans="1:57" x14ac:dyDescent="0.2">
      <c r="A10" s="21" t="s">
        <v>19</v>
      </c>
      <c r="B10" s="3" t="str">
        <f t="shared" ref="B10:B45" si="0">TRIM(A10)</f>
        <v>Norfolk/Virginia Beach, VA</v>
      </c>
      <c r="C10" s="3"/>
      <c r="D10" s="24" t="s">
        <v>16</v>
      </c>
      <c r="E10" s="27" t="s">
        <v>17</v>
      </c>
      <c r="F10" s="3"/>
      <c r="G10" s="200">
        <v>38.722934271697497</v>
      </c>
      <c r="H10" s="194">
        <v>46.934477178742902</v>
      </c>
      <c r="I10" s="194">
        <v>51.313795494824397</v>
      </c>
      <c r="J10" s="194">
        <v>51.0081421929982</v>
      </c>
      <c r="K10" s="194">
        <v>47.5997226003647</v>
      </c>
      <c r="L10" s="201">
        <v>47.115814347725497</v>
      </c>
      <c r="M10" s="194"/>
      <c r="N10" s="202">
        <v>52.135720340071401</v>
      </c>
      <c r="O10" s="203">
        <v>51.848046644234898</v>
      </c>
      <c r="P10" s="204">
        <v>51.9918834921531</v>
      </c>
      <c r="Q10" s="194"/>
      <c r="R10" s="205">
        <v>48.508976960419098</v>
      </c>
      <c r="S10" s="199"/>
      <c r="T10" s="200">
        <v>0.94346543229359203</v>
      </c>
      <c r="U10" s="194">
        <v>1.35847073923526</v>
      </c>
      <c r="V10" s="194">
        <v>1.0486648237263501</v>
      </c>
      <c r="W10" s="194">
        <v>2.3626131217320601</v>
      </c>
      <c r="X10" s="194">
        <v>4.8119687991083904</v>
      </c>
      <c r="Y10" s="201">
        <v>2.1180233161811599</v>
      </c>
      <c r="Z10" s="194"/>
      <c r="AA10" s="202">
        <v>6.2947162259609604</v>
      </c>
      <c r="AB10" s="203">
        <v>1.2612619429071199</v>
      </c>
      <c r="AC10" s="204">
        <v>3.72391472241751</v>
      </c>
      <c r="AD10" s="194"/>
      <c r="AE10" s="205">
        <v>2.6044854181686299</v>
      </c>
      <c r="AF10" s="30"/>
      <c r="AG10" s="200">
        <v>38.5552844484397</v>
      </c>
      <c r="AH10" s="194">
        <v>44.2994734814434</v>
      </c>
      <c r="AI10" s="194">
        <v>48.3192602818891</v>
      </c>
      <c r="AJ10" s="194">
        <v>48.415577744244999</v>
      </c>
      <c r="AK10" s="194">
        <v>47.531383439817603</v>
      </c>
      <c r="AL10" s="201">
        <v>45.424144551391102</v>
      </c>
      <c r="AM10" s="194"/>
      <c r="AN10" s="202">
        <v>53.374000706327998</v>
      </c>
      <c r="AO10" s="203">
        <v>54.560340067037302</v>
      </c>
      <c r="AP10" s="204">
        <v>53.967168482256596</v>
      </c>
      <c r="AQ10" s="194"/>
      <c r="AR10" s="205">
        <v>47.864980544033202</v>
      </c>
      <c r="AS10" s="199"/>
      <c r="AT10" s="200">
        <v>-0.69596417690135604</v>
      </c>
      <c r="AU10" s="194">
        <v>0.65475451903167703</v>
      </c>
      <c r="AV10" s="194">
        <v>1.4840701973168899</v>
      </c>
      <c r="AW10" s="194">
        <v>-0.69358688312399097</v>
      </c>
      <c r="AX10" s="194">
        <v>0.87485680913665798</v>
      </c>
      <c r="AY10" s="201">
        <v>0.35287857179385501</v>
      </c>
      <c r="AZ10" s="194"/>
      <c r="BA10" s="202">
        <v>3.0727255543908401</v>
      </c>
      <c r="BB10" s="203">
        <v>1.34513006948708</v>
      </c>
      <c r="BC10" s="204">
        <v>2.1921312913210298</v>
      </c>
      <c r="BD10" s="194"/>
      <c r="BE10" s="205">
        <v>0.93841643503531902</v>
      </c>
    </row>
    <row r="11" spans="1:57" x14ac:dyDescent="0.2">
      <c r="A11" s="21" t="s">
        <v>20</v>
      </c>
      <c r="B11" s="2" t="s">
        <v>71</v>
      </c>
      <c r="C11" s="3"/>
      <c r="D11" s="24" t="s">
        <v>16</v>
      </c>
      <c r="E11" s="27" t="s">
        <v>17</v>
      </c>
      <c r="F11" s="3"/>
      <c r="G11" s="200">
        <v>43.397281486579402</v>
      </c>
      <c r="H11" s="194">
        <v>56.753269098417</v>
      </c>
      <c r="I11" s="194">
        <v>64.254989676531295</v>
      </c>
      <c r="J11" s="194">
        <v>63.889366827253902</v>
      </c>
      <c r="K11" s="194">
        <v>54.692876806607003</v>
      </c>
      <c r="L11" s="201">
        <v>56.597556779077699</v>
      </c>
      <c r="M11" s="194"/>
      <c r="N11" s="202">
        <v>55.406916724019197</v>
      </c>
      <c r="O11" s="203">
        <v>53.273399862353699</v>
      </c>
      <c r="P11" s="204">
        <v>54.340158293186498</v>
      </c>
      <c r="Q11" s="194"/>
      <c r="R11" s="205">
        <v>55.952585783108802</v>
      </c>
      <c r="S11" s="199"/>
      <c r="T11" s="200">
        <v>3.90106938805563</v>
      </c>
      <c r="U11" s="194">
        <v>1.10086427561337</v>
      </c>
      <c r="V11" s="194">
        <v>2.8426321216966999</v>
      </c>
      <c r="W11" s="194">
        <v>3.6100889208623101</v>
      </c>
      <c r="X11" s="194">
        <v>3.2091279072646102</v>
      </c>
      <c r="Y11" s="201">
        <v>2.8905505715742499</v>
      </c>
      <c r="Z11" s="194"/>
      <c r="AA11" s="202">
        <v>11.4561465543451</v>
      </c>
      <c r="AB11" s="203">
        <v>6.0204105950574203</v>
      </c>
      <c r="AC11" s="204">
        <v>8.7236942461041505</v>
      </c>
      <c r="AD11" s="194"/>
      <c r="AE11" s="205">
        <v>4.4454441397246098</v>
      </c>
      <c r="AF11" s="30"/>
      <c r="AG11" s="200">
        <v>46.680359600825803</v>
      </c>
      <c r="AH11" s="194">
        <v>56.983396421197497</v>
      </c>
      <c r="AI11" s="194">
        <v>65.131409153475502</v>
      </c>
      <c r="AJ11" s="194">
        <v>63.479654163798998</v>
      </c>
      <c r="AK11" s="194">
        <v>54.962792498279399</v>
      </c>
      <c r="AL11" s="201">
        <v>57.447522367515397</v>
      </c>
      <c r="AM11" s="194"/>
      <c r="AN11" s="202">
        <v>57.713566758430801</v>
      </c>
      <c r="AO11" s="203">
        <v>59.108310392291799</v>
      </c>
      <c r="AP11" s="204">
        <v>58.4109385753613</v>
      </c>
      <c r="AQ11" s="194"/>
      <c r="AR11" s="205">
        <v>57.722784141185699</v>
      </c>
      <c r="AS11" s="199"/>
      <c r="AT11" s="200">
        <v>0.38279808154720102</v>
      </c>
      <c r="AU11" s="194">
        <v>1.0698371607236601</v>
      </c>
      <c r="AV11" s="194">
        <v>4.7115779195796401</v>
      </c>
      <c r="AW11" s="194">
        <v>3.4046929126047401</v>
      </c>
      <c r="AX11" s="194">
        <v>3.7098011857956599</v>
      </c>
      <c r="AY11" s="201">
        <v>2.7795590743118201</v>
      </c>
      <c r="AZ11" s="194"/>
      <c r="BA11" s="202">
        <v>9.15820646334355</v>
      </c>
      <c r="BB11" s="203">
        <v>7.5359611129155901</v>
      </c>
      <c r="BC11" s="204">
        <v>8.3313288155060903</v>
      </c>
      <c r="BD11" s="194"/>
      <c r="BE11" s="205">
        <v>4.3253331723078601</v>
      </c>
    </row>
    <row r="12" spans="1:57" x14ac:dyDescent="0.2">
      <c r="A12" s="21" t="s">
        <v>21</v>
      </c>
      <c r="B12" s="3" t="str">
        <f t="shared" si="0"/>
        <v>Virginia Area</v>
      </c>
      <c r="C12" s="3"/>
      <c r="D12" s="24" t="s">
        <v>16</v>
      </c>
      <c r="E12" s="27" t="s">
        <v>17</v>
      </c>
      <c r="F12" s="3"/>
      <c r="G12" s="200">
        <v>31.701288098693698</v>
      </c>
      <c r="H12" s="194">
        <v>45.024492017416499</v>
      </c>
      <c r="I12" s="194">
        <v>49.342343976777897</v>
      </c>
      <c r="J12" s="194">
        <v>50.494375907111703</v>
      </c>
      <c r="K12" s="194">
        <v>43.779481132075396</v>
      </c>
      <c r="L12" s="201">
        <v>44.068396226414997</v>
      </c>
      <c r="M12" s="194"/>
      <c r="N12" s="202">
        <v>47.419267053700999</v>
      </c>
      <c r="O12" s="203">
        <v>43.294176342525297</v>
      </c>
      <c r="P12" s="204">
        <v>45.356721698113198</v>
      </c>
      <c r="Q12" s="194"/>
      <c r="R12" s="205">
        <v>44.436489218328802</v>
      </c>
      <c r="S12" s="199"/>
      <c r="T12" s="200">
        <v>-2.56654083516676</v>
      </c>
      <c r="U12" s="194">
        <v>-3.0407875187308799</v>
      </c>
      <c r="V12" s="194">
        <v>0.215343303864098</v>
      </c>
      <c r="W12" s="194">
        <v>2.3736732302555801</v>
      </c>
      <c r="X12" s="194">
        <v>-7.8637456975331599</v>
      </c>
      <c r="Y12" s="201">
        <v>-2.0914688468583198</v>
      </c>
      <c r="Z12" s="194"/>
      <c r="AA12" s="202">
        <v>-7.4300556763176004</v>
      </c>
      <c r="AB12" s="203">
        <v>-10.7403568625242</v>
      </c>
      <c r="AC12" s="204">
        <v>-9.0400356503004993</v>
      </c>
      <c r="AD12" s="194"/>
      <c r="AE12" s="205">
        <v>-4.2251537884959003</v>
      </c>
      <c r="AF12" s="30"/>
      <c r="AG12" s="200">
        <v>33.689168153257</v>
      </c>
      <c r="AH12" s="194">
        <v>43.556908952493401</v>
      </c>
      <c r="AI12" s="194">
        <v>47.748525718960501</v>
      </c>
      <c r="AJ12" s="194">
        <v>48.216659659807497</v>
      </c>
      <c r="AK12" s="194">
        <v>44.378983967548699</v>
      </c>
      <c r="AL12" s="201">
        <v>43.518049290413401</v>
      </c>
      <c r="AM12" s="194"/>
      <c r="AN12" s="202">
        <v>47.393448397322999</v>
      </c>
      <c r="AO12" s="203">
        <v>46.683320086294898</v>
      </c>
      <c r="AP12" s="204">
        <v>47.038261235013799</v>
      </c>
      <c r="AQ12" s="194"/>
      <c r="AR12" s="205">
        <v>44.524073076198903</v>
      </c>
      <c r="AS12" s="199"/>
      <c r="AT12" s="200">
        <v>-2.6241063950974999</v>
      </c>
      <c r="AU12" s="194">
        <v>-5.2404327486803801</v>
      </c>
      <c r="AV12" s="194">
        <v>-1.26620295304476</v>
      </c>
      <c r="AW12" s="194">
        <v>-1.3849878147647501</v>
      </c>
      <c r="AX12" s="194">
        <v>-2.4728376476019802</v>
      </c>
      <c r="AY12" s="201">
        <v>-2.5666023228766899</v>
      </c>
      <c r="AZ12" s="194"/>
      <c r="BA12" s="202">
        <v>1.3648217596472401</v>
      </c>
      <c r="BB12" s="203">
        <v>1.66797448781</v>
      </c>
      <c r="BC12" s="204">
        <v>1.5147621945241301</v>
      </c>
      <c r="BD12" s="194"/>
      <c r="BE12" s="205">
        <v>-1.3693503844255801</v>
      </c>
    </row>
    <row r="13" spans="1:57" x14ac:dyDescent="0.2">
      <c r="A13" s="34" t="s">
        <v>22</v>
      </c>
      <c r="B13" s="2" t="s">
        <v>87</v>
      </c>
      <c r="C13" s="3"/>
      <c r="D13" s="24" t="s">
        <v>16</v>
      </c>
      <c r="E13" s="27" t="s">
        <v>17</v>
      </c>
      <c r="F13" s="3"/>
      <c r="G13" s="200">
        <v>46.224723052576003</v>
      </c>
      <c r="H13" s="194">
        <v>64.175312115350806</v>
      </c>
      <c r="I13" s="194">
        <v>72.537365922278795</v>
      </c>
      <c r="J13" s="194">
        <v>70.157376472656907</v>
      </c>
      <c r="K13" s="194">
        <v>58.624054861965803</v>
      </c>
      <c r="L13" s="201">
        <v>62.343766484965698</v>
      </c>
      <c r="M13" s="194"/>
      <c r="N13" s="202">
        <v>51.390012308774303</v>
      </c>
      <c r="O13" s="203">
        <v>51.7865306840161</v>
      </c>
      <c r="P13" s="204">
        <v>51.588271496395201</v>
      </c>
      <c r="Q13" s="194"/>
      <c r="R13" s="205">
        <v>59.270767916802697</v>
      </c>
      <c r="S13" s="199"/>
      <c r="T13" s="200">
        <v>8.7549861700496407</v>
      </c>
      <c r="U13" s="194">
        <v>4.5049721000685503</v>
      </c>
      <c r="V13" s="194">
        <v>3.2123621983295099</v>
      </c>
      <c r="W13" s="194">
        <v>4.7352493223311498</v>
      </c>
      <c r="X13" s="194">
        <v>11.3331669207055</v>
      </c>
      <c r="Y13" s="201">
        <v>6.0867151364504597</v>
      </c>
      <c r="Z13" s="194"/>
      <c r="AA13" s="202">
        <v>3.8307584333565399</v>
      </c>
      <c r="AB13" s="203">
        <v>-4.6382503597345597</v>
      </c>
      <c r="AC13" s="204">
        <v>-0.60002470821864695</v>
      </c>
      <c r="AD13" s="194"/>
      <c r="AE13" s="205">
        <v>4.3411891818177004</v>
      </c>
      <c r="AF13" s="30"/>
      <c r="AG13" s="200">
        <v>51.242639446631401</v>
      </c>
      <c r="AH13" s="194">
        <v>62.9423750272002</v>
      </c>
      <c r="AI13" s="194">
        <v>65.055312676526796</v>
      </c>
      <c r="AJ13" s="194">
        <v>64.239854580302804</v>
      </c>
      <c r="AK13" s="194">
        <v>56.569932675251998</v>
      </c>
      <c r="AL13" s="201">
        <v>60.0100228811826</v>
      </c>
      <c r="AM13" s="194"/>
      <c r="AN13" s="202">
        <v>53.361834007385198</v>
      </c>
      <c r="AO13" s="203">
        <v>57.651881484086502</v>
      </c>
      <c r="AP13" s="204">
        <v>55.5068577457358</v>
      </c>
      <c r="AQ13" s="194"/>
      <c r="AR13" s="205">
        <v>58.723402251064797</v>
      </c>
      <c r="AS13" s="199"/>
      <c r="AT13" s="200">
        <v>21.639107486114501</v>
      </c>
      <c r="AU13" s="194">
        <v>13.423284478188</v>
      </c>
      <c r="AV13" s="194">
        <v>1.42306402378208</v>
      </c>
      <c r="AW13" s="194">
        <v>-0.183100611071527</v>
      </c>
      <c r="AX13" s="194">
        <v>2.6382742968212298</v>
      </c>
      <c r="AY13" s="201">
        <v>6.6896346150739801</v>
      </c>
      <c r="AZ13" s="194"/>
      <c r="BA13" s="202">
        <v>6.2477674990104699</v>
      </c>
      <c r="BB13" s="203">
        <v>11.1230648769381</v>
      </c>
      <c r="BC13" s="204">
        <v>8.7249789538810507</v>
      </c>
      <c r="BD13" s="194"/>
      <c r="BE13" s="205">
        <v>7.23142174060676</v>
      </c>
    </row>
    <row r="14" spans="1:57" x14ac:dyDescent="0.2">
      <c r="A14" s="21" t="s">
        <v>23</v>
      </c>
      <c r="B14" s="3" t="str">
        <f t="shared" si="0"/>
        <v>Arlington, VA</v>
      </c>
      <c r="C14" s="3"/>
      <c r="D14" s="24" t="s">
        <v>16</v>
      </c>
      <c r="E14" s="27" t="s">
        <v>17</v>
      </c>
      <c r="F14" s="3"/>
      <c r="G14" s="200">
        <v>50.391037835552702</v>
      </c>
      <c r="H14" s="194">
        <v>72.458254068907195</v>
      </c>
      <c r="I14" s="194">
        <v>83.724371168885995</v>
      </c>
      <c r="J14" s="194">
        <v>85.0454449376453</v>
      </c>
      <c r="K14" s="194">
        <v>74.941872754174497</v>
      </c>
      <c r="L14" s="201">
        <v>73.312196153033099</v>
      </c>
      <c r="M14" s="194"/>
      <c r="N14" s="202">
        <v>53.0543225533713</v>
      </c>
      <c r="O14" s="203">
        <v>52.726696258719002</v>
      </c>
      <c r="P14" s="204">
        <v>52.890509406045197</v>
      </c>
      <c r="Q14" s="194"/>
      <c r="R14" s="205">
        <v>67.477428511036607</v>
      </c>
      <c r="S14" s="199"/>
      <c r="T14" s="200">
        <v>6.3335377100320303</v>
      </c>
      <c r="U14" s="194">
        <v>0.74098385251020704</v>
      </c>
      <c r="V14" s="194">
        <v>-4.2300398023676203E-2</v>
      </c>
      <c r="W14" s="194">
        <v>7.1163680748094098</v>
      </c>
      <c r="X14" s="194">
        <v>22.9412035770921</v>
      </c>
      <c r="Y14" s="201">
        <v>6.7360380224121403</v>
      </c>
      <c r="Z14" s="194"/>
      <c r="AA14" s="202">
        <v>6.9028054443400002</v>
      </c>
      <c r="AB14" s="203">
        <v>3.5306199634330202</v>
      </c>
      <c r="AC14" s="204">
        <v>5.1949142547486904</v>
      </c>
      <c r="AD14" s="194"/>
      <c r="AE14" s="205">
        <v>6.3869921661771496</v>
      </c>
      <c r="AF14" s="30"/>
      <c r="AG14" s="200">
        <v>55.514161910801</v>
      </c>
      <c r="AH14" s="194">
        <v>74.651236525047494</v>
      </c>
      <c r="AI14" s="194">
        <v>79.137603043753899</v>
      </c>
      <c r="AJ14" s="194">
        <v>78.128302684421797</v>
      </c>
      <c r="AK14" s="194">
        <v>67.987740435425906</v>
      </c>
      <c r="AL14" s="201">
        <v>71.083808919890004</v>
      </c>
      <c r="AM14" s="194"/>
      <c r="AN14" s="202">
        <v>56.280384696681402</v>
      </c>
      <c r="AO14" s="203">
        <v>58.497146480659403</v>
      </c>
      <c r="AP14" s="204">
        <v>57.388765588670402</v>
      </c>
      <c r="AQ14" s="194"/>
      <c r="AR14" s="205">
        <v>67.170939396684403</v>
      </c>
      <c r="AS14" s="199"/>
      <c r="AT14" s="200">
        <v>25.1700028473849</v>
      </c>
      <c r="AU14" s="194">
        <v>13.6582153557335</v>
      </c>
      <c r="AV14" s="194">
        <v>5.40804627225498</v>
      </c>
      <c r="AW14" s="194">
        <v>4.27866275802754</v>
      </c>
      <c r="AX14" s="194">
        <v>8.3288282931483195</v>
      </c>
      <c r="AY14" s="201">
        <v>10.107763473162001</v>
      </c>
      <c r="AZ14" s="194"/>
      <c r="BA14" s="202">
        <v>11.885439409309599</v>
      </c>
      <c r="BB14" s="203">
        <v>23.660907070298599</v>
      </c>
      <c r="BC14" s="204">
        <v>17.592371265411</v>
      </c>
      <c r="BD14" s="194"/>
      <c r="BE14" s="205">
        <v>11.845507729258999</v>
      </c>
    </row>
    <row r="15" spans="1:57" x14ac:dyDescent="0.2">
      <c r="A15" s="21" t="s">
        <v>24</v>
      </c>
      <c r="B15" s="3" t="str">
        <f t="shared" si="0"/>
        <v>Suburban Virginia Area</v>
      </c>
      <c r="C15" s="3"/>
      <c r="D15" s="24" t="s">
        <v>16</v>
      </c>
      <c r="E15" s="27" t="s">
        <v>17</v>
      </c>
      <c r="F15" s="3"/>
      <c r="G15" s="200">
        <v>43.571662840275501</v>
      </c>
      <c r="H15" s="194">
        <v>58.445391931780897</v>
      </c>
      <c r="I15" s="194">
        <v>63.758609380124597</v>
      </c>
      <c r="J15" s="194">
        <v>65.283699573630599</v>
      </c>
      <c r="K15" s="194">
        <v>63.201049524434197</v>
      </c>
      <c r="L15" s="201">
        <v>58.852082650049098</v>
      </c>
      <c r="M15" s="194"/>
      <c r="N15" s="202">
        <v>51.508691374221002</v>
      </c>
      <c r="O15" s="203">
        <v>49.590029517874697</v>
      </c>
      <c r="P15" s="204">
        <v>50.5493604460478</v>
      </c>
      <c r="Q15" s="194"/>
      <c r="R15" s="205">
        <v>56.479876306048801</v>
      </c>
      <c r="S15" s="199"/>
      <c r="T15" s="200">
        <v>11.5953192023988</v>
      </c>
      <c r="U15" s="194">
        <v>1.9873758124252201</v>
      </c>
      <c r="V15" s="194">
        <v>2.8587280680944001</v>
      </c>
      <c r="W15" s="194">
        <v>1.95468645398855</v>
      </c>
      <c r="X15" s="194">
        <v>19.499261647220798</v>
      </c>
      <c r="Y15" s="201">
        <v>6.9035958249957297</v>
      </c>
      <c r="Z15" s="194"/>
      <c r="AA15" s="202">
        <v>14.0469612274872</v>
      </c>
      <c r="AB15" s="203">
        <v>4.4261441708243803</v>
      </c>
      <c r="AC15" s="204">
        <v>9.1159101680673302</v>
      </c>
      <c r="AD15" s="194"/>
      <c r="AE15" s="205">
        <v>7.4607333871747699</v>
      </c>
      <c r="AF15" s="30"/>
      <c r="AG15" s="200">
        <v>46.908822564775299</v>
      </c>
      <c r="AH15" s="194">
        <v>59.695801902263</v>
      </c>
      <c r="AI15" s="194">
        <v>63.352738602820502</v>
      </c>
      <c r="AJ15" s="194">
        <v>64.127582814037297</v>
      </c>
      <c r="AK15" s="194">
        <v>57.732043292882899</v>
      </c>
      <c r="AL15" s="201">
        <v>58.363397835355798</v>
      </c>
      <c r="AM15" s="194"/>
      <c r="AN15" s="202">
        <v>52.386028205969097</v>
      </c>
      <c r="AO15" s="203">
        <v>54.042308953755303</v>
      </c>
      <c r="AP15" s="204">
        <v>53.214168579862204</v>
      </c>
      <c r="AQ15" s="194"/>
      <c r="AR15" s="205">
        <v>56.892189476643303</v>
      </c>
      <c r="AS15" s="199"/>
      <c r="AT15" s="200">
        <v>16.968199405627601</v>
      </c>
      <c r="AU15" s="194">
        <v>9.0912217179214707</v>
      </c>
      <c r="AV15" s="194">
        <v>6.3229895233331002</v>
      </c>
      <c r="AW15" s="194">
        <v>5.3592306967556</v>
      </c>
      <c r="AX15" s="194">
        <v>11.2584410478736</v>
      </c>
      <c r="AY15" s="201">
        <v>9.2269390781427791</v>
      </c>
      <c r="AZ15" s="194"/>
      <c r="BA15" s="202">
        <v>14.250898774688601</v>
      </c>
      <c r="BB15" s="203">
        <v>13.625511789574601</v>
      </c>
      <c r="BC15" s="204">
        <v>13.932481104156301</v>
      </c>
      <c r="BD15" s="194"/>
      <c r="BE15" s="205">
        <v>10.4459809050317</v>
      </c>
    </row>
    <row r="16" spans="1:57" x14ac:dyDescent="0.2">
      <c r="A16" s="21" t="s">
        <v>25</v>
      </c>
      <c r="B16" s="3" t="str">
        <f t="shared" si="0"/>
        <v>Alexandria, VA</v>
      </c>
      <c r="C16" s="3"/>
      <c r="D16" s="24" t="s">
        <v>16</v>
      </c>
      <c r="E16" s="27" t="s">
        <v>17</v>
      </c>
      <c r="F16" s="3"/>
      <c r="G16" s="200">
        <v>40.919113380526802</v>
      </c>
      <c r="H16" s="194">
        <v>54.798653823836602</v>
      </c>
      <c r="I16" s="194">
        <v>64.871765115469401</v>
      </c>
      <c r="J16" s="194">
        <v>59.6147150980619</v>
      </c>
      <c r="K16" s="194">
        <v>50.504816061274198</v>
      </c>
      <c r="L16" s="201">
        <v>54.141812695833799</v>
      </c>
      <c r="M16" s="194"/>
      <c r="N16" s="202">
        <v>55.228037600092797</v>
      </c>
      <c r="O16" s="203">
        <v>55.796680979459197</v>
      </c>
      <c r="P16" s="204">
        <v>55.512359289776001</v>
      </c>
      <c r="Q16" s="194"/>
      <c r="R16" s="205">
        <v>54.533397436960101</v>
      </c>
      <c r="S16" s="199"/>
      <c r="T16" s="200">
        <v>6.73079190366661</v>
      </c>
      <c r="U16" s="194">
        <v>8.8427870932726496</v>
      </c>
      <c r="V16" s="194">
        <v>10.336449420016001</v>
      </c>
      <c r="W16" s="194">
        <v>2.89613469876402</v>
      </c>
      <c r="X16" s="194">
        <v>3.6274082684438098</v>
      </c>
      <c r="Y16" s="201">
        <v>6.5140233586615501</v>
      </c>
      <c r="Z16" s="194"/>
      <c r="AA16" s="202">
        <v>27.7993007108184</v>
      </c>
      <c r="AB16" s="203">
        <v>16.593555564983301</v>
      </c>
      <c r="AC16" s="204">
        <v>21.910899216948401</v>
      </c>
      <c r="AD16" s="194"/>
      <c r="AE16" s="205">
        <v>10.575734092361801</v>
      </c>
      <c r="AF16" s="30"/>
      <c r="AG16" s="200">
        <v>49.451665312753804</v>
      </c>
      <c r="AH16" s="194">
        <v>58.813972380178697</v>
      </c>
      <c r="AI16" s="194">
        <v>61.195891841708203</v>
      </c>
      <c r="AJ16" s="194">
        <v>59.121504003713497</v>
      </c>
      <c r="AK16" s="194">
        <v>55.886619473134502</v>
      </c>
      <c r="AL16" s="201">
        <v>56.893930602297701</v>
      </c>
      <c r="AM16" s="194"/>
      <c r="AN16" s="202">
        <v>55.181617732389398</v>
      </c>
      <c r="AO16" s="203">
        <v>59.217244980851802</v>
      </c>
      <c r="AP16" s="204">
        <v>57.1994313566206</v>
      </c>
      <c r="AQ16" s="194"/>
      <c r="AR16" s="205">
        <v>56.981216532104298</v>
      </c>
      <c r="AS16" s="199"/>
      <c r="AT16" s="200">
        <v>17.343869373903399</v>
      </c>
      <c r="AU16" s="194">
        <v>13.2757906602627</v>
      </c>
      <c r="AV16" s="194">
        <v>5.6788547153857998</v>
      </c>
      <c r="AW16" s="194">
        <v>0.50094783554328803</v>
      </c>
      <c r="AX16" s="194">
        <v>3.8142671110051198</v>
      </c>
      <c r="AY16" s="201">
        <v>7.4966963084340099</v>
      </c>
      <c r="AZ16" s="194"/>
      <c r="BA16" s="202">
        <v>9.8919563662747496</v>
      </c>
      <c r="BB16" s="203">
        <v>13.730784617404799</v>
      </c>
      <c r="BC16" s="204">
        <v>11.8461526725133</v>
      </c>
      <c r="BD16" s="194"/>
      <c r="BE16" s="205">
        <v>8.7091692498135806</v>
      </c>
    </row>
    <row r="17" spans="1:57" x14ac:dyDescent="0.2">
      <c r="A17" s="21" t="s">
        <v>26</v>
      </c>
      <c r="B17" s="3" t="str">
        <f t="shared" si="0"/>
        <v>Fairfax/Tysons Corner, VA</v>
      </c>
      <c r="C17" s="3"/>
      <c r="D17" s="24" t="s">
        <v>16</v>
      </c>
      <c r="E17" s="27" t="s">
        <v>17</v>
      </c>
      <c r="F17" s="3"/>
      <c r="G17" s="200">
        <v>42.522398345968199</v>
      </c>
      <c r="H17" s="194">
        <v>69.882839421088903</v>
      </c>
      <c r="I17" s="194">
        <v>80.438777854353305</v>
      </c>
      <c r="J17" s="194">
        <v>78.015161957270806</v>
      </c>
      <c r="K17" s="194">
        <v>57.822191592005503</v>
      </c>
      <c r="L17" s="201">
        <v>65.736273834137293</v>
      </c>
      <c r="M17" s="194"/>
      <c r="N17" s="202">
        <v>48.483804272915201</v>
      </c>
      <c r="O17" s="203">
        <v>51.768895014932198</v>
      </c>
      <c r="P17" s="204">
        <v>50.126349643923703</v>
      </c>
      <c r="Q17" s="194"/>
      <c r="R17" s="205">
        <v>61.276295494076301</v>
      </c>
      <c r="S17" s="199"/>
      <c r="T17" s="200">
        <v>2.5442623807064901</v>
      </c>
      <c r="U17" s="194">
        <v>6.0185758439131396</v>
      </c>
      <c r="V17" s="194">
        <v>5.1340414269749202</v>
      </c>
      <c r="W17" s="194">
        <v>5.3222939853656497</v>
      </c>
      <c r="X17" s="194">
        <v>7.0712597836558997</v>
      </c>
      <c r="Y17" s="201">
        <v>5.35673679390744</v>
      </c>
      <c r="Z17" s="194"/>
      <c r="AA17" s="202">
        <v>8.1513726757941498</v>
      </c>
      <c r="AB17" s="203">
        <v>7.6290622998410802</v>
      </c>
      <c r="AC17" s="204">
        <v>7.8810285137784097</v>
      </c>
      <c r="AD17" s="194"/>
      <c r="AE17" s="205">
        <v>5.9360907005083501</v>
      </c>
      <c r="AF17" s="30"/>
      <c r="AG17" s="200">
        <v>50.037330576613797</v>
      </c>
      <c r="AH17" s="194">
        <v>67.823914541695302</v>
      </c>
      <c r="AI17" s="194">
        <v>76.312313347116898</v>
      </c>
      <c r="AJ17" s="194">
        <v>74.603721571330098</v>
      </c>
      <c r="AK17" s="194">
        <v>58.425223983459603</v>
      </c>
      <c r="AL17" s="201">
        <v>65.440500804043097</v>
      </c>
      <c r="AM17" s="194"/>
      <c r="AN17" s="202">
        <v>51.392717665977401</v>
      </c>
      <c r="AO17" s="203">
        <v>56.492648747989797</v>
      </c>
      <c r="AP17" s="204">
        <v>53.942683206983602</v>
      </c>
      <c r="AQ17" s="194"/>
      <c r="AR17" s="205">
        <v>62.1554100620261</v>
      </c>
      <c r="AS17" s="199"/>
      <c r="AT17" s="200">
        <v>18.7451546430473</v>
      </c>
      <c r="AU17" s="194">
        <v>11.3698781051169</v>
      </c>
      <c r="AV17" s="194">
        <v>7.9144363063396703</v>
      </c>
      <c r="AW17" s="194">
        <v>7.0061511596665698</v>
      </c>
      <c r="AX17" s="194">
        <v>8.4190327499084994</v>
      </c>
      <c r="AY17" s="201">
        <v>10.029419684533501</v>
      </c>
      <c r="AZ17" s="194"/>
      <c r="BA17" s="202">
        <v>12.5603632030107</v>
      </c>
      <c r="BB17" s="203">
        <v>13.5002893320161</v>
      </c>
      <c r="BC17" s="204">
        <v>13.050592196057</v>
      </c>
      <c r="BD17" s="194"/>
      <c r="BE17" s="205">
        <v>10.7524273844303</v>
      </c>
    </row>
    <row r="18" spans="1:57" x14ac:dyDescent="0.2">
      <c r="A18" s="21" t="s">
        <v>27</v>
      </c>
      <c r="B18" s="3" t="str">
        <f t="shared" si="0"/>
        <v>I-95 Fredericksburg, VA</v>
      </c>
      <c r="C18" s="3"/>
      <c r="D18" s="24" t="s">
        <v>16</v>
      </c>
      <c r="E18" s="27" t="s">
        <v>17</v>
      </c>
      <c r="F18" s="3"/>
      <c r="G18" s="200">
        <v>41.708098552646099</v>
      </c>
      <c r="H18" s="194">
        <v>51.994254778477497</v>
      </c>
      <c r="I18" s="194">
        <v>57.142857142857103</v>
      </c>
      <c r="J18" s="194">
        <v>57.396972710197701</v>
      </c>
      <c r="K18" s="194">
        <v>48.591315876698701</v>
      </c>
      <c r="L18" s="201">
        <v>51.366699812175398</v>
      </c>
      <c r="M18" s="194"/>
      <c r="N18" s="202">
        <v>47.320738039995497</v>
      </c>
      <c r="O18" s="203">
        <v>49.817699701690401</v>
      </c>
      <c r="P18" s="204">
        <v>48.569218870843002</v>
      </c>
      <c r="Q18" s="194"/>
      <c r="R18" s="205">
        <v>50.567419543223302</v>
      </c>
      <c r="S18" s="199"/>
      <c r="T18" s="200">
        <v>-5.7870650395706296</v>
      </c>
      <c r="U18" s="194">
        <v>0.329610735149167</v>
      </c>
      <c r="V18" s="194">
        <v>3.0590524843398401</v>
      </c>
      <c r="W18" s="194">
        <v>3.0785395874323198</v>
      </c>
      <c r="X18" s="194">
        <v>-6.6195918749675302</v>
      </c>
      <c r="Y18" s="201">
        <v>-0.93548333669536299</v>
      </c>
      <c r="Z18" s="194"/>
      <c r="AA18" s="202">
        <v>-5.2578890801317204</v>
      </c>
      <c r="AB18" s="203">
        <v>-6.73765586115268</v>
      </c>
      <c r="AC18" s="204">
        <v>-6.0226098441076097</v>
      </c>
      <c r="AD18" s="194"/>
      <c r="AE18" s="205">
        <v>-2.3855420495323498</v>
      </c>
      <c r="AF18" s="30"/>
      <c r="AG18" s="200">
        <v>45.726991492652701</v>
      </c>
      <c r="AH18" s="194">
        <v>52.2317975914263</v>
      </c>
      <c r="AI18" s="194">
        <v>54.861341288255403</v>
      </c>
      <c r="AJ18" s="194">
        <v>55.576731852833902</v>
      </c>
      <c r="AK18" s="194">
        <v>50.585570655176198</v>
      </c>
      <c r="AL18" s="201">
        <v>51.796486576068901</v>
      </c>
      <c r="AM18" s="194"/>
      <c r="AN18" s="202">
        <v>51.021986520826403</v>
      </c>
      <c r="AO18" s="203">
        <v>53.615622583139903</v>
      </c>
      <c r="AP18" s="204">
        <v>52.318804551983199</v>
      </c>
      <c r="AQ18" s="194"/>
      <c r="AR18" s="205">
        <v>51.945720283473001</v>
      </c>
      <c r="AS18" s="199"/>
      <c r="AT18" s="200">
        <v>6.3824269404850904</v>
      </c>
      <c r="AU18" s="194">
        <v>4.1440218830816704</v>
      </c>
      <c r="AV18" s="194">
        <v>3.20034295063292</v>
      </c>
      <c r="AW18" s="194">
        <v>1.2800621548686899</v>
      </c>
      <c r="AX18" s="194">
        <v>-1.7734524667564699</v>
      </c>
      <c r="AY18" s="201">
        <v>2.4981913374279499</v>
      </c>
      <c r="AZ18" s="194"/>
      <c r="BA18" s="202">
        <v>2.5279952071534</v>
      </c>
      <c r="BB18" s="203">
        <v>1.38596666784468</v>
      </c>
      <c r="BC18" s="204">
        <v>1.9396317155316201</v>
      </c>
      <c r="BD18" s="194"/>
      <c r="BE18" s="205">
        <v>2.3368303903895602</v>
      </c>
    </row>
    <row r="19" spans="1:57" x14ac:dyDescent="0.2">
      <c r="A19" s="21" t="s">
        <v>28</v>
      </c>
      <c r="B19" s="3" t="str">
        <f t="shared" si="0"/>
        <v>Dulles Airport Area, VA</v>
      </c>
      <c r="C19" s="3"/>
      <c r="D19" s="24" t="s">
        <v>16</v>
      </c>
      <c r="E19" s="27" t="s">
        <v>17</v>
      </c>
      <c r="F19" s="3"/>
      <c r="G19" s="200">
        <v>46.785681250578101</v>
      </c>
      <c r="H19" s="194">
        <v>67.912311534548095</v>
      </c>
      <c r="I19" s="194">
        <v>75.654426047544106</v>
      </c>
      <c r="J19" s="194">
        <v>78.022384608269306</v>
      </c>
      <c r="K19" s="194">
        <v>60.345943945980899</v>
      </c>
      <c r="L19" s="201">
        <v>65.744149477384099</v>
      </c>
      <c r="M19" s="194"/>
      <c r="N19" s="202">
        <v>48.182406807880803</v>
      </c>
      <c r="O19" s="203">
        <v>49.412635278882597</v>
      </c>
      <c r="P19" s="204">
        <v>48.7975210433817</v>
      </c>
      <c r="Q19" s="194"/>
      <c r="R19" s="205">
        <v>60.902255639097703</v>
      </c>
      <c r="S19" s="199"/>
      <c r="T19" s="200">
        <v>4.9839616312461601</v>
      </c>
      <c r="U19" s="194">
        <v>1.69482786892138</v>
      </c>
      <c r="V19" s="194">
        <v>-0.97480017466965196</v>
      </c>
      <c r="W19" s="194">
        <v>1.80863702690624</v>
      </c>
      <c r="X19" s="194">
        <v>-3.6256717045097502</v>
      </c>
      <c r="Y19" s="201">
        <v>0.52721394038403102</v>
      </c>
      <c r="Z19" s="194"/>
      <c r="AA19" s="202">
        <v>-4.86253370131484</v>
      </c>
      <c r="AB19" s="203">
        <v>2.5611343000552398</v>
      </c>
      <c r="AC19" s="204">
        <v>-1.24333521994042</v>
      </c>
      <c r="AD19" s="194"/>
      <c r="AE19" s="205">
        <v>0.11630769952281</v>
      </c>
      <c r="AF19" s="30"/>
      <c r="AG19" s="200">
        <v>55.525749832342797</v>
      </c>
      <c r="AH19" s="194">
        <v>70.878523691695705</v>
      </c>
      <c r="AI19" s="194">
        <v>77.841500358439504</v>
      </c>
      <c r="AJ19" s="194">
        <v>76.500242813865796</v>
      </c>
      <c r="AK19" s="194">
        <v>63.4391693453275</v>
      </c>
      <c r="AL19" s="201">
        <v>68.837037208334195</v>
      </c>
      <c r="AM19" s="194"/>
      <c r="AN19" s="202">
        <v>52.684765516603399</v>
      </c>
      <c r="AO19" s="203">
        <v>55.6100268245305</v>
      </c>
      <c r="AP19" s="204">
        <v>54.147396170566999</v>
      </c>
      <c r="AQ19" s="194"/>
      <c r="AR19" s="205">
        <v>64.639927585785401</v>
      </c>
      <c r="AS19" s="199"/>
      <c r="AT19" s="200">
        <v>14.070438416166301</v>
      </c>
      <c r="AU19" s="194">
        <v>6.2459772859630602</v>
      </c>
      <c r="AV19" s="194">
        <v>3.8247789693081602</v>
      </c>
      <c r="AW19" s="194">
        <v>3.10221934847526</v>
      </c>
      <c r="AX19" s="194">
        <v>2.3962829838764699</v>
      </c>
      <c r="AY19" s="201">
        <v>5.4116347097011497</v>
      </c>
      <c r="AZ19" s="194"/>
      <c r="BA19" s="202">
        <v>4.07135392814609</v>
      </c>
      <c r="BB19" s="203">
        <v>9.4856481061165798</v>
      </c>
      <c r="BC19" s="204">
        <v>6.7829955206579999</v>
      </c>
      <c r="BD19" s="194"/>
      <c r="BE19" s="205">
        <v>5.73652128047544</v>
      </c>
    </row>
    <row r="20" spans="1:57" x14ac:dyDescent="0.2">
      <c r="A20" s="21" t="s">
        <v>29</v>
      </c>
      <c r="B20" s="3" t="str">
        <f t="shared" si="0"/>
        <v>Williamsburg, VA</v>
      </c>
      <c r="C20" s="3"/>
      <c r="D20" s="24" t="s">
        <v>16</v>
      </c>
      <c r="E20" s="27" t="s">
        <v>17</v>
      </c>
      <c r="F20" s="3"/>
      <c r="G20" s="200">
        <v>29.223864836325198</v>
      </c>
      <c r="H20" s="194">
        <v>32.734952481520502</v>
      </c>
      <c r="I20" s="194">
        <v>33.896515311510001</v>
      </c>
      <c r="J20" s="194">
        <v>32.602956705385402</v>
      </c>
      <c r="K20" s="194">
        <v>33.804118268215397</v>
      </c>
      <c r="L20" s="201">
        <v>32.452481520591299</v>
      </c>
      <c r="M20" s="194"/>
      <c r="N20" s="202">
        <v>39.083949313621901</v>
      </c>
      <c r="O20" s="203">
        <v>38.9651531151003</v>
      </c>
      <c r="P20" s="204">
        <v>39.024551214361097</v>
      </c>
      <c r="Q20" s="194"/>
      <c r="R20" s="205">
        <v>34.330215718811203</v>
      </c>
      <c r="S20" s="199"/>
      <c r="T20" s="200">
        <v>12.105382251828001</v>
      </c>
      <c r="U20" s="194">
        <v>12.0897500407503</v>
      </c>
      <c r="V20" s="194">
        <v>5.4083834534686099</v>
      </c>
      <c r="W20" s="194">
        <v>14.349416895652899</v>
      </c>
      <c r="X20" s="194">
        <v>13.2179068300448</v>
      </c>
      <c r="Y20" s="201">
        <v>11.291826974854599</v>
      </c>
      <c r="Z20" s="194"/>
      <c r="AA20" s="202">
        <v>2.3296148125723102</v>
      </c>
      <c r="AB20" s="203">
        <v>-1.3887841303363999</v>
      </c>
      <c r="AC20" s="204">
        <v>0.438839900287811</v>
      </c>
      <c r="AD20" s="194"/>
      <c r="AE20" s="205">
        <v>7.5185025590435099</v>
      </c>
      <c r="AF20" s="30"/>
      <c r="AG20" s="200">
        <v>29.131467793030598</v>
      </c>
      <c r="AH20" s="194">
        <v>29.821145723336802</v>
      </c>
      <c r="AI20" s="194">
        <v>30.098336853220601</v>
      </c>
      <c r="AJ20" s="194">
        <v>29.722148891235399</v>
      </c>
      <c r="AK20" s="194">
        <v>33.117740232312499</v>
      </c>
      <c r="AL20" s="201">
        <v>30.378167898627201</v>
      </c>
      <c r="AM20" s="194"/>
      <c r="AN20" s="202">
        <v>37.823389651531102</v>
      </c>
      <c r="AO20" s="203">
        <v>39.2258447729672</v>
      </c>
      <c r="AP20" s="204">
        <v>38.524617212249197</v>
      </c>
      <c r="AQ20" s="194"/>
      <c r="AR20" s="205">
        <v>32.705724845376302</v>
      </c>
      <c r="AS20" s="199"/>
      <c r="AT20" s="200">
        <v>7.5963362574757296</v>
      </c>
      <c r="AU20" s="194">
        <v>7.8327567775256899</v>
      </c>
      <c r="AV20" s="194">
        <v>8.6046551379798295</v>
      </c>
      <c r="AW20" s="194">
        <v>3.5213537335742502</v>
      </c>
      <c r="AX20" s="194">
        <v>2.5927086258866199</v>
      </c>
      <c r="AY20" s="201">
        <v>5.8968736766220298</v>
      </c>
      <c r="AZ20" s="194"/>
      <c r="BA20" s="202">
        <v>-0.72655538036481404</v>
      </c>
      <c r="BB20" s="203">
        <v>-2.4318476880239599E-2</v>
      </c>
      <c r="BC20" s="204">
        <v>-0.37028300500154099</v>
      </c>
      <c r="BD20" s="194"/>
      <c r="BE20" s="205">
        <v>3.7053203622444801</v>
      </c>
    </row>
    <row r="21" spans="1:57" x14ac:dyDescent="0.2">
      <c r="A21" s="21" t="s">
        <v>30</v>
      </c>
      <c r="B21" s="3" t="str">
        <f t="shared" si="0"/>
        <v>Virginia Beach, VA</v>
      </c>
      <c r="C21" s="3"/>
      <c r="D21" s="24" t="s">
        <v>16</v>
      </c>
      <c r="E21" s="27" t="s">
        <v>17</v>
      </c>
      <c r="F21" s="3"/>
      <c r="G21" s="200">
        <v>32.406086543033702</v>
      </c>
      <c r="H21" s="194">
        <v>39.197971152321998</v>
      </c>
      <c r="I21" s="194">
        <v>43.382469488032903</v>
      </c>
      <c r="J21" s="194">
        <v>42.613726422570899</v>
      </c>
      <c r="K21" s="194">
        <v>39.261372642257001</v>
      </c>
      <c r="L21" s="201">
        <v>39.372325249643303</v>
      </c>
      <c r="M21" s="194"/>
      <c r="N21" s="202">
        <v>51.703915042003402</v>
      </c>
      <c r="O21" s="203">
        <v>52.282453637660403</v>
      </c>
      <c r="P21" s="204">
        <v>51.993184339831899</v>
      </c>
      <c r="Q21" s="194"/>
      <c r="R21" s="205">
        <v>42.978284989697201</v>
      </c>
      <c r="S21" s="199"/>
      <c r="T21" s="200">
        <v>-0.39708195569496402</v>
      </c>
      <c r="U21" s="194">
        <v>-2.3225586496659898</v>
      </c>
      <c r="V21" s="194">
        <v>-4.64776614008575</v>
      </c>
      <c r="W21" s="194">
        <v>-3.02551955722357</v>
      </c>
      <c r="X21" s="194">
        <v>-3.9295917537476202</v>
      </c>
      <c r="Y21" s="201">
        <v>-3.0108755421236899</v>
      </c>
      <c r="Z21" s="194"/>
      <c r="AA21" s="202">
        <v>6.2549990778481499</v>
      </c>
      <c r="AB21" s="203">
        <v>-4.5737418339676799</v>
      </c>
      <c r="AC21" s="204">
        <v>0.51989075984989896</v>
      </c>
      <c r="AD21" s="194"/>
      <c r="AE21" s="205">
        <v>-1.81888109230341</v>
      </c>
      <c r="AF21" s="30"/>
      <c r="AG21" s="200">
        <v>32.703281027104097</v>
      </c>
      <c r="AH21" s="194">
        <v>36.485576161039702</v>
      </c>
      <c r="AI21" s="194">
        <v>41.232762719923898</v>
      </c>
      <c r="AJ21" s="194">
        <v>41.006894912030397</v>
      </c>
      <c r="AK21" s="194">
        <v>40.648280234585499</v>
      </c>
      <c r="AL21" s="201">
        <v>38.415359010936697</v>
      </c>
      <c r="AM21" s="194"/>
      <c r="AN21" s="202">
        <v>54.008162941829099</v>
      </c>
      <c r="AO21" s="203">
        <v>55.844824853383997</v>
      </c>
      <c r="AP21" s="204">
        <v>54.926493897606498</v>
      </c>
      <c r="AQ21" s="194"/>
      <c r="AR21" s="205">
        <v>43.1328261214138</v>
      </c>
      <c r="AS21" s="199"/>
      <c r="AT21" s="200">
        <v>-5.4992985794876299</v>
      </c>
      <c r="AU21" s="194">
        <v>-3.5664625049018599</v>
      </c>
      <c r="AV21" s="194">
        <v>-2.7604451602485902</v>
      </c>
      <c r="AW21" s="194">
        <v>-4.7226059273619603</v>
      </c>
      <c r="AX21" s="194">
        <v>-2.7663382394042202</v>
      </c>
      <c r="AY21" s="201">
        <v>-3.811952049237</v>
      </c>
      <c r="AZ21" s="194"/>
      <c r="BA21" s="202">
        <v>5.2503135990471801</v>
      </c>
      <c r="BB21" s="203">
        <v>0.33852584582101802</v>
      </c>
      <c r="BC21" s="204">
        <v>2.6947242546324301</v>
      </c>
      <c r="BD21" s="194"/>
      <c r="BE21" s="205">
        <v>-1.54226046045704</v>
      </c>
    </row>
    <row r="22" spans="1:57" x14ac:dyDescent="0.2">
      <c r="A22" s="34" t="s">
        <v>31</v>
      </c>
      <c r="B22" s="3" t="str">
        <f t="shared" si="0"/>
        <v>Norfolk/Portsmouth, VA</v>
      </c>
      <c r="C22" s="3"/>
      <c r="D22" s="24" t="s">
        <v>16</v>
      </c>
      <c r="E22" s="27" t="s">
        <v>17</v>
      </c>
      <c r="F22" s="3"/>
      <c r="G22" s="200">
        <v>45.823095823095798</v>
      </c>
      <c r="H22" s="194">
        <v>58.143208143208099</v>
      </c>
      <c r="I22" s="194">
        <v>61.442611442611401</v>
      </c>
      <c r="J22" s="194">
        <v>61.337311337311299</v>
      </c>
      <c r="K22" s="194">
        <v>58.985608985608899</v>
      </c>
      <c r="L22" s="201">
        <v>57.146367146367098</v>
      </c>
      <c r="M22" s="194"/>
      <c r="N22" s="202">
        <v>62.285012285012201</v>
      </c>
      <c r="O22" s="203">
        <v>61.214461214461203</v>
      </c>
      <c r="P22" s="204">
        <v>61.749736749736698</v>
      </c>
      <c r="Q22" s="194"/>
      <c r="R22" s="205">
        <v>58.461615604472698</v>
      </c>
      <c r="S22" s="199"/>
      <c r="T22" s="200">
        <v>-4.0009516813640502</v>
      </c>
      <c r="U22" s="194">
        <v>6.9970421522814696</v>
      </c>
      <c r="V22" s="194">
        <v>7.0776291296965104</v>
      </c>
      <c r="W22" s="194">
        <v>4.4938028470962603</v>
      </c>
      <c r="X22" s="194">
        <v>7.7457833477095104</v>
      </c>
      <c r="Y22" s="201">
        <v>4.7020959115240402</v>
      </c>
      <c r="Z22" s="194"/>
      <c r="AA22" s="202">
        <v>15.140259877101901</v>
      </c>
      <c r="AB22" s="203">
        <v>13.0143686924997</v>
      </c>
      <c r="AC22" s="204">
        <v>14.0766240603902</v>
      </c>
      <c r="AD22" s="194"/>
      <c r="AE22" s="205">
        <v>7.3647247107224896</v>
      </c>
      <c r="AF22" s="30"/>
      <c r="AG22" s="200">
        <v>44.887485195420403</v>
      </c>
      <c r="AH22" s="194">
        <v>54.950212747291303</v>
      </c>
      <c r="AI22" s="194">
        <v>59.086521586521499</v>
      </c>
      <c r="AJ22" s="194">
        <v>60.078097578097498</v>
      </c>
      <c r="AK22" s="194">
        <v>57.445594945594898</v>
      </c>
      <c r="AL22" s="201">
        <v>55.289111169606002</v>
      </c>
      <c r="AM22" s="194"/>
      <c r="AN22" s="202">
        <v>59.705159705159701</v>
      </c>
      <c r="AO22" s="203">
        <v>60.736223236223204</v>
      </c>
      <c r="AP22" s="204">
        <v>60.220691470691399</v>
      </c>
      <c r="AQ22" s="194"/>
      <c r="AR22" s="205">
        <v>56.698045802674898</v>
      </c>
      <c r="AS22" s="199"/>
      <c r="AT22" s="200">
        <v>-6.4642174726651305E-2</v>
      </c>
      <c r="AU22" s="194">
        <v>4.0401665525621997</v>
      </c>
      <c r="AV22" s="194">
        <v>3.3435204264374998</v>
      </c>
      <c r="AW22" s="194">
        <v>-0.36596466937475303</v>
      </c>
      <c r="AX22" s="194">
        <v>2.8849339755855299</v>
      </c>
      <c r="AY22" s="201">
        <v>1.99388628606667</v>
      </c>
      <c r="AZ22" s="194"/>
      <c r="BA22" s="202">
        <v>2.2721031752415799</v>
      </c>
      <c r="BB22" s="203">
        <v>4.10878451999102</v>
      </c>
      <c r="BC22" s="204">
        <v>3.1901327214709401</v>
      </c>
      <c r="BD22" s="194"/>
      <c r="BE22" s="205">
        <v>2.35380444265612</v>
      </c>
    </row>
    <row r="23" spans="1:57" x14ac:dyDescent="0.2">
      <c r="A23" s="35" t="s">
        <v>32</v>
      </c>
      <c r="B23" s="3" t="str">
        <f t="shared" si="0"/>
        <v>Newport News/Hampton, VA</v>
      </c>
      <c r="C23" s="3"/>
      <c r="D23" s="24" t="s">
        <v>16</v>
      </c>
      <c r="E23" s="27" t="s">
        <v>17</v>
      </c>
      <c r="F23" s="3"/>
      <c r="G23" s="200">
        <v>46.343188569811801</v>
      </c>
      <c r="H23" s="194">
        <v>54.406563870420101</v>
      </c>
      <c r="I23" s="194">
        <v>62.752864620172502</v>
      </c>
      <c r="J23" s="194">
        <v>65.384071297213097</v>
      </c>
      <c r="K23" s="194">
        <v>56.316310652143102</v>
      </c>
      <c r="L23" s="201">
        <v>57.040599801952098</v>
      </c>
      <c r="M23" s="194"/>
      <c r="N23" s="202">
        <v>55.637289574197098</v>
      </c>
      <c r="O23" s="203">
        <v>52.185599094638498</v>
      </c>
      <c r="P23" s="204">
        <v>53.911444334417801</v>
      </c>
      <c r="Q23" s="194"/>
      <c r="R23" s="205">
        <v>56.146555382656601</v>
      </c>
      <c r="S23" s="199"/>
      <c r="T23" s="200">
        <v>5.5215113059596703</v>
      </c>
      <c r="U23" s="194">
        <v>0.73624712361640199</v>
      </c>
      <c r="V23" s="194">
        <v>5.7603470442355498</v>
      </c>
      <c r="W23" s="194">
        <v>7.0775915374210197</v>
      </c>
      <c r="X23" s="194">
        <v>8.7957202726469692</v>
      </c>
      <c r="Y23" s="201">
        <v>5.5963989831481697</v>
      </c>
      <c r="Z23" s="194"/>
      <c r="AA23" s="202">
        <v>5.40284992417451</v>
      </c>
      <c r="AB23" s="203">
        <v>4.3862242759729604</v>
      </c>
      <c r="AC23" s="204">
        <v>4.9083484008966396</v>
      </c>
      <c r="AD23" s="194"/>
      <c r="AE23" s="205">
        <v>5.4067421419608204</v>
      </c>
      <c r="AF23" s="30"/>
      <c r="AG23" s="200">
        <v>45.239779318149601</v>
      </c>
      <c r="AH23" s="194">
        <v>52.185599094638498</v>
      </c>
      <c r="AI23" s="194">
        <v>57.104965341632401</v>
      </c>
      <c r="AJ23" s="194">
        <v>58.243740274437599</v>
      </c>
      <c r="AK23" s="194">
        <v>56.493139057858201</v>
      </c>
      <c r="AL23" s="201">
        <v>53.8534446173433</v>
      </c>
      <c r="AM23" s="194"/>
      <c r="AN23" s="202">
        <v>60.574338661762603</v>
      </c>
      <c r="AO23" s="203">
        <v>60.185316169189399</v>
      </c>
      <c r="AP23" s="204">
        <v>60.379827415476001</v>
      </c>
      <c r="AQ23" s="194"/>
      <c r="AR23" s="205">
        <v>55.718125416809798</v>
      </c>
      <c r="AS23" s="199"/>
      <c r="AT23" s="200">
        <v>-1.1695764392497601</v>
      </c>
      <c r="AU23" s="194">
        <v>0.18192937076451601</v>
      </c>
      <c r="AV23" s="194">
        <v>1.89640897150731</v>
      </c>
      <c r="AW23" s="194">
        <v>0.62652665668206897</v>
      </c>
      <c r="AX23" s="194">
        <v>1.7059506407363201</v>
      </c>
      <c r="AY23" s="201">
        <v>0.72283973149652303</v>
      </c>
      <c r="AZ23" s="194"/>
      <c r="BA23" s="202">
        <v>4.0128358606599397</v>
      </c>
      <c r="BB23" s="203">
        <v>2.3205607653371398</v>
      </c>
      <c r="BC23" s="204">
        <v>3.1624842733182299</v>
      </c>
      <c r="BD23" s="194"/>
      <c r="BE23" s="205">
        <v>1.46577618851451</v>
      </c>
    </row>
    <row r="24" spans="1:57" x14ac:dyDescent="0.2">
      <c r="A24" s="36" t="s">
        <v>33</v>
      </c>
      <c r="B24" s="3" t="str">
        <f t="shared" si="0"/>
        <v>Chesapeake/Suffolk, VA</v>
      </c>
      <c r="C24" s="3"/>
      <c r="D24" s="25" t="s">
        <v>16</v>
      </c>
      <c r="E24" s="28" t="s">
        <v>17</v>
      </c>
      <c r="F24" s="3"/>
      <c r="G24" s="206">
        <v>48.325519089082299</v>
      </c>
      <c r="H24" s="207">
        <v>61.754855994641602</v>
      </c>
      <c r="I24" s="207">
        <v>66.962491627595398</v>
      </c>
      <c r="J24" s="207">
        <v>65.221031480241095</v>
      </c>
      <c r="K24" s="207">
        <v>61.5371734762223</v>
      </c>
      <c r="L24" s="208">
        <v>60.760214333556497</v>
      </c>
      <c r="M24" s="194"/>
      <c r="N24" s="209">
        <v>55.776959142665703</v>
      </c>
      <c r="O24" s="210">
        <v>57.937039517749398</v>
      </c>
      <c r="P24" s="211">
        <v>56.8569993302076</v>
      </c>
      <c r="Q24" s="194"/>
      <c r="R24" s="212">
        <v>59.645010046885403</v>
      </c>
      <c r="S24" s="199"/>
      <c r="T24" s="206">
        <v>-5.9213613983883198</v>
      </c>
      <c r="U24" s="207">
        <v>-5.1994488889014603</v>
      </c>
      <c r="V24" s="207">
        <v>-4.44493526025337</v>
      </c>
      <c r="W24" s="207">
        <v>-4.8757717437667001</v>
      </c>
      <c r="X24" s="207">
        <v>4.2349734238954504</v>
      </c>
      <c r="Y24" s="208">
        <v>-3.3057891763460199</v>
      </c>
      <c r="Z24" s="194"/>
      <c r="AA24" s="209">
        <v>1.8345423593725101</v>
      </c>
      <c r="AB24" s="210">
        <v>1.0206551111584099</v>
      </c>
      <c r="AC24" s="211">
        <v>1.41823653532435</v>
      </c>
      <c r="AD24" s="194"/>
      <c r="AE24" s="212">
        <v>-2.0633265849748699</v>
      </c>
      <c r="AF24" s="31"/>
      <c r="AG24" s="206">
        <v>48.918002595119503</v>
      </c>
      <c r="AH24" s="207">
        <v>59.675191494705103</v>
      </c>
      <c r="AI24" s="207">
        <v>65.731865556067106</v>
      </c>
      <c r="AJ24" s="207">
        <v>65.020300531580901</v>
      </c>
      <c r="AK24" s="207">
        <v>60.290485957054898</v>
      </c>
      <c r="AL24" s="208">
        <v>59.927169226905498</v>
      </c>
      <c r="AM24" s="194"/>
      <c r="AN24" s="209">
        <v>57.197270938847197</v>
      </c>
      <c r="AO24" s="210">
        <v>58.748430305567098</v>
      </c>
      <c r="AP24" s="211">
        <v>57.972834390238702</v>
      </c>
      <c r="AQ24" s="194"/>
      <c r="AR24" s="212">
        <v>59.368796192207398</v>
      </c>
      <c r="AS24" s="67"/>
      <c r="AT24" s="206">
        <v>-0.59991785074870296</v>
      </c>
      <c r="AU24" s="207">
        <v>-1.7104550228833599</v>
      </c>
      <c r="AV24" s="207">
        <v>1.5169621375914499E-3</v>
      </c>
      <c r="AW24" s="207">
        <v>-0.55416949207177502</v>
      </c>
      <c r="AX24" s="207">
        <v>1.14364971951664</v>
      </c>
      <c r="AY24" s="208">
        <v>-0.33704964766536899</v>
      </c>
      <c r="AZ24" s="194"/>
      <c r="BA24" s="209">
        <v>0.93380790816989401</v>
      </c>
      <c r="BB24" s="210">
        <v>-3.74185144482315E-2</v>
      </c>
      <c r="BC24" s="211">
        <v>0.43932277508878098</v>
      </c>
      <c r="BD24" s="194"/>
      <c r="BE24" s="212">
        <v>-0.12164042884821499</v>
      </c>
    </row>
    <row r="25" spans="1:57" x14ac:dyDescent="0.2">
      <c r="A25" s="35" t="s">
        <v>109</v>
      </c>
      <c r="B25" s="3" t="s">
        <v>109</v>
      </c>
      <c r="C25" s="9"/>
      <c r="D25" s="23" t="s">
        <v>16</v>
      </c>
      <c r="E25" s="26" t="s">
        <v>17</v>
      </c>
      <c r="F25" s="3"/>
      <c r="G25" s="191">
        <v>45.293724966622101</v>
      </c>
      <c r="H25" s="192">
        <v>61.4152202937249</v>
      </c>
      <c r="I25" s="192">
        <v>73.765020026702203</v>
      </c>
      <c r="J25" s="192">
        <v>71.461949265687494</v>
      </c>
      <c r="K25" s="192">
        <v>56.742323097463199</v>
      </c>
      <c r="L25" s="193">
        <v>61.735647530039998</v>
      </c>
      <c r="M25" s="194"/>
      <c r="N25" s="195">
        <v>61.9158878504672</v>
      </c>
      <c r="O25" s="196">
        <v>66.722296395193496</v>
      </c>
      <c r="P25" s="197">
        <v>64.319092122830398</v>
      </c>
      <c r="Q25" s="194"/>
      <c r="R25" s="198">
        <v>62.473774556551497</v>
      </c>
      <c r="S25" s="199"/>
      <c r="T25" s="191">
        <v>31.619786614936899</v>
      </c>
      <c r="U25" s="192">
        <v>8.94020130254588</v>
      </c>
      <c r="V25" s="192">
        <v>5.2882324916626899</v>
      </c>
      <c r="W25" s="192">
        <v>3.42995169082125</v>
      </c>
      <c r="X25" s="192">
        <v>11.5485564304461</v>
      </c>
      <c r="Y25" s="193">
        <v>9.9251158920717906</v>
      </c>
      <c r="Z25" s="194"/>
      <c r="AA25" s="195">
        <v>16.960907944514499</v>
      </c>
      <c r="AB25" s="196">
        <v>16.832261835184099</v>
      </c>
      <c r="AC25" s="197">
        <v>16.894146193509201</v>
      </c>
      <c r="AD25" s="194"/>
      <c r="AE25" s="198">
        <v>11.887275832621601</v>
      </c>
      <c r="AG25" s="191">
        <v>51.627169559412501</v>
      </c>
      <c r="AH25" s="192">
        <v>67.481642189586097</v>
      </c>
      <c r="AI25" s="192">
        <v>80.932910547396503</v>
      </c>
      <c r="AJ25" s="192">
        <v>76.710614152202893</v>
      </c>
      <c r="AK25" s="192">
        <v>58.419559412550001</v>
      </c>
      <c r="AL25" s="193">
        <v>67.034379172229606</v>
      </c>
      <c r="AM25" s="194"/>
      <c r="AN25" s="195">
        <v>66.555407209612795</v>
      </c>
      <c r="AO25" s="196">
        <v>69.008678237650201</v>
      </c>
      <c r="AP25" s="197">
        <v>67.782042723631506</v>
      </c>
      <c r="AQ25" s="194"/>
      <c r="AR25" s="198">
        <v>67.247997329773</v>
      </c>
      <c r="AS25" s="199"/>
      <c r="AT25" s="191">
        <v>5.9236432117788</v>
      </c>
      <c r="AU25" s="192">
        <v>8.9892183288409697</v>
      </c>
      <c r="AV25" s="192">
        <v>11.6753022452504</v>
      </c>
      <c r="AW25" s="192">
        <v>9.5448045757864595</v>
      </c>
      <c r="AX25" s="192">
        <v>15.0156070313783</v>
      </c>
      <c r="AY25" s="193">
        <v>10.2731640356897</v>
      </c>
      <c r="AZ25" s="194"/>
      <c r="BA25" s="195">
        <v>20.102394217738201</v>
      </c>
      <c r="BB25" s="196">
        <v>14.447827290340401</v>
      </c>
      <c r="BC25" s="197">
        <v>17.155837600057598</v>
      </c>
      <c r="BD25" s="194"/>
      <c r="BE25" s="198">
        <v>12.1709218165911</v>
      </c>
    </row>
    <row r="26" spans="1:57" x14ac:dyDescent="0.2">
      <c r="A26" s="35" t="s">
        <v>43</v>
      </c>
      <c r="B26" s="3" t="str">
        <f t="shared" si="0"/>
        <v>Richmond North/Glen Allen, VA</v>
      </c>
      <c r="C26" s="10"/>
      <c r="D26" s="24" t="s">
        <v>16</v>
      </c>
      <c r="E26" s="27" t="s">
        <v>17</v>
      </c>
      <c r="F26" s="3"/>
      <c r="G26" s="200">
        <v>36.355300859598799</v>
      </c>
      <c r="H26" s="194">
        <v>50.979942693409697</v>
      </c>
      <c r="I26" s="194">
        <v>61.489971346704799</v>
      </c>
      <c r="J26" s="194">
        <v>60.034383954154698</v>
      </c>
      <c r="K26" s="194">
        <v>49.478510028653197</v>
      </c>
      <c r="L26" s="201">
        <v>51.667621776504198</v>
      </c>
      <c r="M26" s="194"/>
      <c r="N26" s="202">
        <v>55.323782234957001</v>
      </c>
      <c r="O26" s="203">
        <v>51.644699140401102</v>
      </c>
      <c r="P26" s="204">
        <v>53.484240687678998</v>
      </c>
      <c r="Q26" s="194"/>
      <c r="R26" s="205">
        <v>52.186655751125599</v>
      </c>
      <c r="S26" s="199"/>
      <c r="T26" s="200">
        <v>-6.7481431646210801</v>
      </c>
      <c r="U26" s="194">
        <v>-6.8086647564469898</v>
      </c>
      <c r="V26" s="194">
        <v>-2.4650010994997502</v>
      </c>
      <c r="W26" s="194">
        <v>-3.6780100630238302</v>
      </c>
      <c r="X26" s="194">
        <v>-6.6061901111284902</v>
      </c>
      <c r="Y26" s="201">
        <v>-5.0366751422101199</v>
      </c>
      <c r="Z26" s="194"/>
      <c r="AA26" s="202">
        <v>11.5151758551228</v>
      </c>
      <c r="AB26" s="203">
        <v>2.2945569778328498</v>
      </c>
      <c r="AC26" s="204">
        <v>6.86455280467528</v>
      </c>
      <c r="AD26" s="194"/>
      <c r="AE26" s="205">
        <v>-1.8354889761754101</v>
      </c>
      <c r="AG26" s="200">
        <v>43.085959885386799</v>
      </c>
      <c r="AH26" s="194">
        <v>51.802292263610298</v>
      </c>
      <c r="AI26" s="194">
        <v>61.868194842406801</v>
      </c>
      <c r="AJ26" s="194">
        <v>59.446991404011399</v>
      </c>
      <c r="AK26" s="194">
        <v>49.925501432664703</v>
      </c>
      <c r="AL26" s="201">
        <v>53.225787965616</v>
      </c>
      <c r="AM26" s="194"/>
      <c r="AN26" s="202">
        <v>56.7707736389684</v>
      </c>
      <c r="AO26" s="203">
        <v>59.868194842406801</v>
      </c>
      <c r="AP26" s="204">
        <v>58.319484240687601</v>
      </c>
      <c r="AQ26" s="194"/>
      <c r="AR26" s="205">
        <v>54.681129758493597</v>
      </c>
      <c r="AS26" s="199"/>
      <c r="AT26" s="200">
        <v>-0.45636679758686199</v>
      </c>
      <c r="AU26" s="194">
        <v>-2.7498930426294299</v>
      </c>
      <c r="AV26" s="194">
        <v>1.78555415472779</v>
      </c>
      <c r="AW26" s="194">
        <v>-1.16997750820568</v>
      </c>
      <c r="AX26" s="194">
        <v>-2.86490662604061</v>
      </c>
      <c r="AY26" s="201">
        <v>-1.02396622581859</v>
      </c>
      <c r="AZ26" s="194"/>
      <c r="BA26" s="202">
        <v>8.2639118938575908</v>
      </c>
      <c r="BB26" s="203">
        <v>8.2423805206085898</v>
      </c>
      <c r="BC26" s="204">
        <v>8.2528592477695693</v>
      </c>
      <c r="BD26" s="194"/>
      <c r="BE26" s="205">
        <v>1.6299667141223499</v>
      </c>
    </row>
    <row r="27" spans="1:57" x14ac:dyDescent="0.2">
      <c r="A27" s="21" t="s">
        <v>44</v>
      </c>
      <c r="B27" s="3" t="str">
        <f t="shared" si="0"/>
        <v>Richmond West/Midlothian, VA</v>
      </c>
      <c r="C27" s="3"/>
      <c r="D27" s="24" t="s">
        <v>16</v>
      </c>
      <c r="E27" s="27" t="s">
        <v>17</v>
      </c>
      <c r="F27" s="3"/>
      <c r="G27" s="200">
        <v>41.685649202733401</v>
      </c>
      <c r="H27" s="194">
        <v>51.679954441913402</v>
      </c>
      <c r="I27" s="194">
        <v>53.502277904327997</v>
      </c>
      <c r="J27" s="194">
        <v>55.894077448747097</v>
      </c>
      <c r="K27" s="194">
        <v>53.302961275626402</v>
      </c>
      <c r="L27" s="201">
        <v>51.212984054669697</v>
      </c>
      <c r="M27" s="194"/>
      <c r="N27" s="202">
        <v>50.427107061503399</v>
      </c>
      <c r="O27" s="203">
        <v>47.921412300683301</v>
      </c>
      <c r="P27" s="204">
        <v>49.174259681093297</v>
      </c>
      <c r="Q27" s="194"/>
      <c r="R27" s="205">
        <v>50.630491376504999</v>
      </c>
      <c r="S27" s="199"/>
      <c r="T27" s="200">
        <v>1.31487889273356</v>
      </c>
      <c r="U27" s="194">
        <v>4.2504307869040696</v>
      </c>
      <c r="V27" s="194">
        <v>3.24175824175824</v>
      </c>
      <c r="W27" s="194">
        <v>2.7210884353741398</v>
      </c>
      <c r="X27" s="194">
        <v>11.6279069767441</v>
      </c>
      <c r="Y27" s="201">
        <v>4.6427740283918997</v>
      </c>
      <c r="Z27" s="194"/>
      <c r="AA27" s="202">
        <v>7.9219987812309496</v>
      </c>
      <c r="AB27" s="203">
        <v>0.53763440860214995</v>
      </c>
      <c r="AC27" s="204">
        <v>4.1930618401206603</v>
      </c>
      <c r="AD27" s="194"/>
      <c r="AE27" s="205">
        <v>4.5175917373415002</v>
      </c>
      <c r="AG27" s="200">
        <v>44.661161731207201</v>
      </c>
      <c r="AH27" s="194">
        <v>52.890091116173103</v>
      </c>
      <c r="AI27" s="194">
        <v>56.356776765375798</v>
      </c>
      <c r="AJ27" s="194">
        <v>56.9903189066059</v>
      </c>
      <c r="AK27" s="194">
        <v>53.402619589977199</v>
      </c>
      <c r="AL27" s="201">
        <v>52.860193621867801</v>
      </c>
      <c r="AM27" s="194"/>
      <c r="AN27" s="202">
        <v>56.378132118450999</v>
      </c>
      <c r="AO27" s="203">
        <v>57.154043280182201</v>
      </c>
      <c r="AP27" s="204">
        <v>56.7660876993166</v>
      </c>
      <c r="AQ27" s="194"/>
      <c r="AR27" s="205">
        <v>53.976163358281802</v>
      </c>
      <c r="AS27" s="199"/>
      <c r="AT27" s="200">
        <v>1.1772294791162701</v>
      </c>
      <c r="AU27" s="194">
        <v>2.7662517289073301</v>
      </c>
      <c r="AV27" s="194">
        <v>2.28682170542635</v>
      </c>
      <c r="AW27" s="194">
        <v>4.5033285471870501</v>
      </c>
      <c r="AX27" s="194">
        <v>7.4785100286532904</v>
      </c>
      <c r="AY27" s="201">
        <v>3.6775382553334</v>
      </c>
      <c r="AZ27" s="194"/>
      <c r="BA27" s="202">
        <v>6.8393363010926702</v>
      </c>
      <c r="BB27" s="203">
        <v>2.5415070242656399</v>
      </c>
      <c r="BC27" s="204">
        <v>4.63163419274421</v>
      </c>
      <c r="BD27" s="194"/>
      <c r="BE27" s="205">
        <v>3.9623934972088901</v>
      </c>
    </row>
    <row r="28" spans="1:57" x14ac:dyDescent="0.2">
      <c r="A28" s="21" t="s">
        <v>45</v>
      </c>
      <c r="B28" s="3" t="str">
        <f t="shared" si="0"/>
        <v>Petersburg/Chester, VA</v>
      </c>
      <c r="C28" s="3"/>
      <c r="D28" s="24" t="s">
        <v>16</v>
      </c>
      <c r="E28" s="27" t="s">
        <v>17</v>
      </c>
      <c r="F28" s="3"/>
      <c r="G28" s="200">
        <v>50.539635280982502</v>
      </c>
      <c r="H28" s="194">
        <v>62.318570896910998</v>
      </c>
      <c r="I28" s="194">
        <v>66.0215854112393</v>
      </c>
      <c r="J28" s="194">
        <v>65.7052474879047</v>
      </c>
      <c r="K28" s="194">
        <v>56.847785634536599</v>
      </c>
      <c r="L28" s="201">
        <v>60.286564942314797</v>
      </c>
      <c r="M28" s="194"/>
      <c r="N28" s="202">
        <v>54.037960550800101</v>
      </c>
      <c r="O28" s="203">
        <v>51.0606624488276</v>
      </c>
      <c r="P28" s="204">
        <v>52.549311499813903</v>
      </c>
      <c r="Q28" s="194"/>
      <c r="R28" s="205">
        <v>58.075921101600201</v>
      </c>
      <c r="S28" s="199"/>
      <c r="T28" s="200">
        <v>-0.21902982313840499</v>
      </c>
      <c r="U28" s="194">
        <v>-0.75814370380801299</v>
      </c>
      <c r="V28" s="194">
        <v>2.4919401158670902</v>
      </c>
      <c r="W28" s="194">
        <v>6.19778342833244</v>
      </c>
      <c r="X28" s="194">
        <v>1.4005406054315099</v>
      </c>
      <c r="Y28" s="201">
        <v>1.90604803298981</v>
      </c>
      <c r="Z28" s="194"/>
      <c r="AA28" s="202">
        <v>7.97411635301175</v>
      </c>
      <c r="AB28" s="203">
        <v>3.54672771171442</v>
      </c>
      <c r="AC28" s="204">
        <v>5.7768073196102501</v>
      </c>
      <c r="AD28" s="194"/>
      <c r="AE28" s="205">
        <v>2.8793255649012002</v>
      </c>
      <c r="AG28" s="200">
        <v>48.474134722739102</v>
      </c>
      <c r="AH28" s="194">
        <v>59.010978786750997</v>
      </c>
      <c r="AI28" s="194">
        <v>63.439709713435001</v>
      </c>
      <c r="AJ28" s="194">
        <v>62.718645329363603</v>
      </c>
      <c r="AK28" s="194">
        <v>56.903609973948598</v>
      </c>
      <c r="AL28" s="201">
        <v>58.1094157052474</v>
      </c>
      <c r="AM28" s="194"/>
      <c r="AN28" s="202">
        <v>54.107740975065099</v>
      </c>
      <c r="AO28" s="203">
        <v>53.582061778935604</v>
      </c>
      <c r="AP28" s="204">
        <v>53.844901377000298</v>
      </c>
      <c r="AQ28" s="194"/>
      <c r="AR28" s="205">
        <v>56.890983040034001</v>
      </c>
      <c r="AS28" s="199"/>
      <c r="AT28" s="200">
        <v>-7.86439554312346</v>
      </c>
      <c r="AU28" s="194">
        <v>-5.8558301726411903</v>
      </c>
      <c r="AV28" s="194">
        <v>-2.1890447418676802</v>
      </c>
      <c r="AW28" s="194">
        <v>-2.5356846354241198</v>
      </c>
      <c r="AX28" s="194">
        <v>-2.0339765629901301</v>
      </c>
      <c r="AY28" s="201">
        <v>-3.9793623167632801</v>
      </c>
      <c r="AZ28" s="194"/>
      <c r="BA28" s="202">
        <v>1.6592915467742599</v>
      </c>
      <c r="BB28" s="203">
        <v>0.30735984950862899</v>
      </c>
      <c r="BC28" s="204">
        <v>0.98210052684955496</v>
      </c>
      <c r="BD28" s="194"/>
      <c r="BE28" s="205">
        <v>-2.68644188516447</v>
      </c>
    </row>
    <row r="29" spans="1:57" x14ac:dyDescent="0.2">
      <c r="A29" s="69" t="s">
        <v>97</v>
      </c>
      <c r="B29" s="37" t="s">
        <v>70</v>
      </c>
      <c r="C29" s="3"/>
      <c r="D29" s="24" t="s">
        <v>16</v>
      </c>
      <c r="E29" s="27" t="s">
        <v>17</v>
      </c>
      <c r="F29" s="3"/>
      <c r="G29" s="200">
        <v>31.374792013311101</v>
      </c>
      <c r="H29" s="194">
        <v>42.876455906821903</v>
      </c>
      <c r="I29" s="194">
        <v>44.5819467554076</v>
      </c>
      <c r="J29" s="194">
        <v>44.904326123128101</v>
      </c>
      <c r="K29" s="194">
        <v>38.467138103161297</v>
      </c>
      <c r="L29" s="201">
        <v>40.440931780366</v>
      </c>
      <c r="M29" s="194"/>
      <c r="N29" s="202">
        <v>39.5070715474209</v>
      </c>
      <c r="O29" s="203">
        <v>39.819051580698797</v>
      </c>
      <c r="P29" s="204">
        <v>39.663061564059902</v>
      </c>
      <c r="Q29" s="194"/>
      <c r="R29" s="205">
        <v>40.2186831471357</v>
      </c>
      <c r="S29" s="199"/>
      <c r="T29" s="200">
        <v>-1.41278553276791</v>
      </c>
      <c r="U29" s="194">
        <v>-0.49268149061768102</v>
      </c>
      <c r="V29" s="194">
        <v>-1.4924605188143001</v>
      </c>
      <c r="W29" s="194">
        <v>-1.42218769503258</v>
      </c>
      <c r="X29" s="194">
        <v>-11.353870732185801</v>
      </c>
      <c r="Y29" s="201">
        <v>-3.30537379639116</v>
      </c>
      <c r="Z29" s="194"/>
      <c r="AA29" s="202">
        <v>-9.7239180589483407</v>
      </c>
      <c r="AB29" s="203">
        <v>-8.7696162650607192</v>
      </c>
      <c r="AC29" s="204">
        <v>-9.2473993021787297</v>
      </c>
      <c r="AD29" s="194"/>
      <c r="AE29" s="205">
        <v>-5.0569496750631604</v>
      </c>
      <c r="AG29" s="200">
        <v>32.209338602329403</v>
      </c>
      <c r="AH29" s="194">
        <v>40.973377703826898</v>
      </c>
      <c r="AI29" s="194">
        <v>44.113976705490799</v>
      </c>
      <c r="AJ29" s="194">
        <v>43.430220465890102</v>
      </c>
      <c r="AK29" s="194">
        <v>39.897046589018302</v>
      </c>
      <c r="AL29" s="201">
        <v>40.124792013311101</v>
      </c>
      <c r="AM29" s="194"/>
      <c r="AN29" s="202">
        <v>40.721193843594001</v>
      </c>
      <c r="AO29" s="203">
        <v>40.892782861896798</v>
      </c>
      <c r="AP29" s="204">
        <v>40.8069883527454</v>
      </c>
      <c r="AQ29" s="194"/>
      <c r="AR29" s="205">
        <v>40.3197052531495</v>
      </c>
      <c r="AS29" s="199"/>
      <c r="AT29" s="200">
        <v>-5.1868757179726197</v>
      </c>
      <c r="AU29" s="194">
        <v>-6.9338568542793304</v>
      </c>
      <c r="AV29" s="194">
        <v>-3.4948080492822502</v>
      </c>
      <c r="AW29" s="194">
        <v>-5.6365319493409798</v>
      </c>
      <c r="AX29" s="194">
        <v>-6.3303870992666402</v>
      </c>
      <c r="AY29" s="201">
        <v>-5.5116728578512104</v>
      </c>
      <c r="AZ29" s="194"/>
      <c r="BA29" s="202">
        <v>-3.3389654783389902</v>
      </c>
      <c r="BB29" s="203">
        <v>-4.5056443455980704</v>
      </c>
      <c r="BC29" s="204">
        <v>-3.9270730589274199</v>
      </c>
      <c r="BD29" s="194"/>
      <c r="BE29" s="205">
        <v>-5.0588553060695904</v>
      </c>
    </row>
    <row r="30" spans="1:57" x14ac:dyDescent="0.2">
      <c r="A30" s="21" t="s">
        <v>47</v>
      </c>
      <c r="B30" s="3" t="str">
        <f t="shared" si="0"/>
        <v>Roanoke, VA</v>
      </c>
      <c r="C30" s="3"/>
      <c r="D30" s="24" t="s">
        <v>16</v>
      </c>
      <c r="E30" s="27" t="s">
        <v>17</v>
      </c>
      <c r="F30" s="3"/>
      <c r="G30" s="200">
        <v>33.925399644760198</v>
      </c>
      <c r="H30" s="194">
        <v>46.6074600355239</v>
      </c>
      <c r="I30" s="194">
        <v>54.5115452930728</v>
      </c>
      <c r="J30" s="194">
        <v>55.7193605683836</v>
      </c>
      <c r="K30" s="194">
        <v>43.676731793960897</v>
      </c>
      <c r="L30" s="201">
        <v>46.8880994671403</v>
      </c>
      <c r="M30" s="194"/>
      <c r="N30" s="202">
        <v>46.110124333925299</v>
      </c>
      <c r="O30" s="203">
        <v>44.333925399644698</v>
      </c>
      <c r="P30" s="204">
        <v>45.222024866784999</v>
      </c>
      <c r="Q30" s="194"/>
      <c r="R30" s="205">
        <v>46.412078152753097</v>
      </c>
      <c r="S30" s="199"/>
      <c r="T30" s="200">
        <v>-4.4364771323524002</v>
      </c>
      <c r="U30" s="194">
        <v>-8.2263749893817604</v>
      </c>
      <c r="V30" s="194">
        <v>-2.8619518305021798</v>
      </c>
      <c r="W30" s="194">
        <v>-2.11125490135742</v>
      </c>
      <c r="X30" s="194">
        <v>-15.336713874785801</v>
      </c>
      <c r="Y30" s="201">
        <v>-6.56505360914832</v>
      </c>
      <c r="Z30" s="194"/>
      <c r="AA30" s="202">
        <v>-12.7508497399531</v>
      </c>
      <c r="AB30" s="203">
        <v>-16.082759941771599</v>
      </c>
      <c r="AC30" s="204">
        <v>-14.4165169619785</v>
      </c>
      <c r="AD30" s="194"/>
      <c r="AE30" s="205">
        <v>-8.8919045551629896</v>
      </c>
      <c r="AG30" s="200">
        <v>35.255570117955401</v>
      </c>
      <c r="AH30" s="194">
        <v>47.480453744294302</v>
      </c>
      <c r="AI30" s="194">
        <v>53.6539069914583</v>
      </c>
      <c r="AJ30" s="194">
        <v>54.386044199394398</v>
      </c>
      <c r="AK30" s="194">
        <v>48.492791612057601</v>
      </c>
      <c r="AL30" s="201">
        <v>47.853753333032003</v>
      </c>
      <c r="AM30" s="194"/>
      <c r="AN30" s="202">
        <v>49.572919962037297</v>
      </c>
      <c r="AO30" s="203">
        <v>47.901877976457897</v>
      </c>
      <c r="AP30" s="204">
        <v>48.734932972851098</v>
      </c>
      <c r="AQ30" s="194"/>
      <c r="AR30" s="205">
        <v>48.106050832150601</v>
      </c>
      <c r="AS30" s="199"/>
      <c r="AT30" s="200">
        <v>-6.3054547853574601</v>
      </c>
      <c r="AU30" s="194">
        <v>-9.2163323249717806</v>
      </c>
      <c r="AV30" s="194">
        <v>-4.3491623507569903</v>
      </c>
      <c r="AW30" s="194">
        <v>-2.8759745284967102</v>
      </c>
      <c r="AX30" s="194">
        <v>-3.64402054372888</v>
      </c>
      <c r="AY30" s="201">
        <v>-5.1818836933249397</v>
      </c>
      <c r="AZ30" s="194"/>
      <c r="BA30" s="202">
        <v>-4.47608648563617</v>
      </c>
      <c r="BB30" s="203">
        <v>-3.5214446539033202</v>
      </c>
      <c r="BC30" s="204">
        <v>-4.0141776902300101</v>
      </c>
      <c r="BD30" s="194"/>
      <c r="BE30" s="205">
        <v>-4.8461386699008004</v>
      </c>
    </row>
    <row r="31" spans="1:57" x14ac:dyDescent="0.2">
      <c r="A31" s="21" t="s">
        <v>48</v>
      </c>
      <c r="B31" s="3" t="str">
        <f t="shared" si="0"/>
        <v>Charlottesville, VA</v>
      </c>
      <c r="C31" s="3"/>
      <c r="D31" s="24" t="s">
        <v>16</v>
      </c>
      <c r="E31" s="27" t="s">
        <v>17</v>
      </c>
      <c r="F31" s="3"/>
      <c r="G31" s="200">
        <v>32.182072269914102</v>
      </c>
      <c r="H31" s="194">
        <v>49.470952285885403</v>
      </c>
      <c r="I31" s="194">
        <v>52.765022958674301</v>
      </c>
      <c r="J31" s="194">
        <v>54.641645038929902</v>
      </c>
      <c r="K31" s="194">
        <v>51.187861848672298</v>
      </c>
      <c r="L31" s="201">
        <v>48.049510880415198</v>
      </c>
      <c r="M31" s="194"/>
      <c r="N31" s="202">
        <v>59.8123377919744</v>
      </c>
      <c r="O31" s="203">
        <v>56.1589139548812</v>
      </c>
      <c r="P31" s="204">
        <v>57.9856258734278</v>
      </c>
      <c r="Q31" s="194"/>
      <c r="R31" s="205">
        <v>50.8884008784188</v>
      </c>
      <c r="S31" s="199"/>
      <c r="T31" s="200">
        <v>-13.315176011022</v>
      </c>
      <c r="U31" s="194">
        <v>-14.8578873816603</v>
      </c>
      <c r="V31" s="194">
        <v>-5.7492943873642099</v>
      </c>
      <c r="W31" s="194">
        <v>-2.4327379264829601</v>
      </c>
      <c r="X31" s="194">
        <v>-3.6544657069309001</v>
      </c>
      <c r="Y31" s="201">
        <v>-7.7201053764930201</v>
      </c>
      <c r="Z31" s="194"/>
      <c r="AA31" s="202">
        <v>2.0095677571747701</v>
      </c>
      <c r="AB31" s="203">
        <v>0.49597699696911801</v>
      </c>
      <c r="AC31" s="204">
        <v>1.2709613349344799</v>
      </c>
      <c r="AD31" s="194"/>
      <c r="AE31" s="205">
        <v>-4.9734462304611302</v>
      </c>
      <c r="AG31" s="200">
        <v>36.579157516470303</v>
      </c>
      <c r="AH31" s="194">
        <v>47.888800159712503</v>
      </c>
      <c r="AI31" s="194">
        <v>53.264124575763603</v>
      </c>
      <c r="AJ31" s="194">
        <v>55.624875224595698</v>
      </c>
      <c r="AK31" s="194">
        <v>50.354362148133298</v>
      </c>
      <c r="AL31" s="201">
        <v>48.742263924935102</v>
      </c>
      <c r="AM31" s="194"/>
      <c r="AN31" s="202">
        <v>52.355759632661197</v>
      </c>
      <c r="AO31" s="203">
        <v>60.900379317228897</v>
      </c>
      <c r="AP31" s="204">
        <v>56.628069474945001</v>
      </c>
      <c r="AQ31" s="194"/>
      <c r="AR31" s="205">
        <v>50.995351224937899</v>
      </c>
      <c r="AS31" s="199"/>
      <c r="AT31" s="200">
        <v>-4.52533318170169</v>
      </c>
      <c r="AU31" s="194">
        <v>-8.3159388042974598</v>
      </c>
      <c r="AV31" s="194">
        <v>-5.3918048002460299</v>
      </c>
      <c r="AW31" s="194">
        <v>-5.0743627114405303</v>
      </c>
      <c r="AX31" s="194">
        <v>-6.4172979685160003</v>
      </c>
      <c r="AY31" s="201">
        <v>-5.9939822857341003</v>
      </c>
      <c r="AZ31" s="194"/>
      <c r="BA31" s="202">
        <v>5.1402255878007104</v>
      </c>
      <c r="BB31" s="203">
        <v>22.336996232623299</v>
      </c>
      <c r="BC31" s="204">
        <v>13.737290586929699</v>
      </c>
      <c r="BD31" s="194"/>
      <c r="BE31" s="205">
        <v>-0.51842934528876095</v>
      </c>
    </row>
    <row r="32" spans="1:57" x14ac:dyDescent="0.2">
      <c r="A32" s="21" t="s">
        <v>49</v>
      </c>
      <c r="B32" t="s">
        <v>72</v>
      </c>
      <c r="C32" s="3"/>
      <c r="D32" s="24" t="s">
        <v>16</v>
      </c>
      <c r="E32" s="27" t="s">
        <v>17</v>
      </c>
      <c r="F32" s="3"/>
      <c r="G32" s="200">
        <v>42.820549309805003</v>
      </c>
      <c r="H32" s="194">
        <v>55.400597694606503</v>
      </c>
      <c r="I32" s="194">
        <v>58.887149565959803</v>
      </c>
      <c r="J32" s="194">
        <v>61.078696456524803</v>
      </c>
      <c r="K32" s="194">
        <v>59.015226981642201</v>
      </c>
      <c r="L32" s="201">
        <v>55.440444001707597</v>
      </c>
      <c r="M32" s="194"/>
      <c r="N32" s="202">
        <v>59.968692187277597</v>
      </c>
      <c r="O32" s="203">
        <v>51.657890991888401</v>
      </c>
      <c r="P32" s="204">
        <v>55.813291589583002</v>
      </c>
      <c r="Q32" s="194"/>
      <c r="R32" s="205">
        <v>55.546971883957703</v>
      </c>
      <c r="S32" s="199"/>
      <c r="T32" s="200">
        <v>33.591399211209499</v>
      </c>
      <c r="U32" s="194">
        <v>12.0470858920902</v>
      </c>
      <c r="V32" s="194">
        <v>7.6114396701163098</v>
      </c>
      <c r="W32" s="194">
        <v>12.40813304209</v>
      </c>
      <c r="X32" s="194">
        <v>30.3824782152561</v>
      </c>
      <c r="Y32" s="201">
        <v>17.5486592454163</v>
      </c>
      <c r="Z32" s="194"/>
      <c r="AA32" s="202">
        <v>21.723993019316101</v>
      </c>
      <c r="AB32" s="203">
        <v>14.127898703009301</v>
      </c>
      <c r="AC32" s="204">
        <v>18.086779100293999</v>
      </c>
      <c r="AD32" s="194"/>
      <c r="AE32" s="205">
        <v>17.702642379547001</v>
      </c>
      <c r="AG32" s="200">
        <v>42.877472605663797</v>
      </c>
      <c r="AH32" s="194">
        <v>55.212039277074098</v>
      </c>
      <c r="AI32" s="194">
        <v>60.1430197808453</v>
      </c>
      <c r="AJ32" s="194">
        <v>59.783691475736397</v>
      </c>
      <c r="AK32" s="194">
        <v>55.7599259997153</v>
      </c>
      <c r="AL32" s="201">
        <v>54.755229827807</v>
      </c>
      <c r="AM32" s="194"/>
      <c r="AN32" s="202">
        <v>56.7418528532802</v>
      </c>
      <c r="AO32" s="203">
        <v>53.0738579763768</v>
      </c>
      <c r="AP32" s="204">
        <v>54.907855414828497</v>
      </c>
      <c r="AQ32" s="194"/>
      <c r="AR32" s="205">
        <v>54.798837138384499</v>
      </c>
      <c r="AS32" s="199"/>
      <c r="AT32" s="200">
        <v>37.162162811929797</v>
      </c>
      <c r="AU32" s="194">
        <v>24.2109768061773</v>
      </c>
      <c r="AV32" s="194">
        <v>24.203207006470901</v>
      </c>
      <c r="AW32" s="194">
        <v>25.059566407457599</v>
      </c>
      <c r="AX32" s="194">
        <v>30.396457213062899</v>
      </c>
      <c r="AY32" s="201">
        <v>27.515830231801999</v>
      </c>
      <c r="AZ32" s="194"/>
      <c r="BA32" s="202">
        <v>26.823117435984599</v>
      </c>
      <c r="BB32" s="203">
        <v>26.494023135641701</v>
      </c>
      <c r="BC32" s="204">
        <v>26.663852845116299</v>
      </c>
      <c r="BD32" s="194"/>
      <c r="BE32" s="205">
        <v>27.270762508746401</v>
      </c>
    </row>
    <row r="33" spans="1:57" x14ac:dyDescent="0.2">
      <c r="A33" s="21" t="s">
        <v>50</v>
      </c>
      <c r="B33" s="3" t="str">
        <f t="shared" si="0"/>
        <v>Staunton &amp; Harrisonburg, VA</v>
      </c>
      <c r="C33" s="3"/>
      <c r="D33" s="24" t="s">
        <v>16</v>
      </c>
      <c r="E33" s="27" t="s">
        <v>17</v>
      </c>
      <c r="F33" s="3"/>
      <c r="G33" s="200">
        <v>33.225748610363901</v>
      </c>
      <c r="H33" s="194">
        <v>42.549757934373297</v>
      </c>
      <c r="I33" s="194">
        <v>44.880760265375599</v>
      </c>
      <c r="J33" s="194">
        <v>45.544199390353199</v>
      </c>
      <c r="K33" s="194">
        <v>43.2311278465124</v>
      </c>
      <c r="L33" s="201">
        <v>41.886318809395704</v>
      </c>
      <c r="M33" s="194"/>
      <c r="N33" s="202">
        <v>45.382822305899197</v>
      </c>
      <c r="O33" s="203">
        <v>44.0738748431056</v>
      </c>
      <c r="P33" s="204">
        <v>44.728348574502398</v>
      </c>
      <c r="Q33" s="194"/>
      <c r="R33" s="205">
        <v>42.6983273137119</v>
      </c>
      <c r="S33" s="199"/>
      <c r="T33" s="200">
        <v>22.9154270091435</v>
      </c>
      <c r="U33" s="194">
        <v>13.337267312054999</v>
      </c>
      <c r="V33" s="194">
        <v>7.5710397590151501</v>
      </c>
      <c r="W33" s="194">
        <v>12.150579329160401</v>
      </c>
      <c r="X33" s="194">
        <v>10.051843718861599</v>
      </c>
      <c r="Y33" s="201">
        <v>12.4837318701258</v>
      </c>
      <c r="Z33" s="194"/>
      <c r="AA33" s="202">
        <v>-7.3226247782460803</v>
      </c>
      <c r="AB33" s="203">
        <v>-13.3291526453919</v>
      </c>
      <c r="AC33" s="204">
        <v>-10.3825540690562</v>
      </c>
      <c r="AD33" s="194"/>
      <c r="AE33" s="205">
        <v>4.5031184332146701</v>
      </c>
      <c r="AG33" s="200">
        <v>36.4039806347498</v>
      </c>
      <c r="AH33" s="194">
        <v>41.724941724941701</v>
      </c>
      <c r="AI33" s="194">
        <v>43.5404339250493</v>
      </c>
      <c r="AJ33" s="194">
        <v>43.526985834678101</v>
      </c>
      <c r="AK33" s="194">
        <v>42.540792540792502</v>
      </c>
      <c r="AL33" s="201">
        <v>41.547426932042299</v>
      </c>
      <c r="AM33" s="194"/>
      <c r="AN33" s="202">
        <v>49.843105612336302</v>
      </c>
      <c r="AO33" s="203">
        <v>53.245472476241702</v>
      </c>
      <c r="AP33" s="204">
        <v>51.544289044289002</v>
      </c>
      <c r="AQ33" s="194"/>
      <c r="AR33" s="205">
        <v>44.403673249827001</v>
      </c>
      <c r="AS33" s="199"/>
      <c r="AT33" s="200">
        <v>16.455138165962101</v>
      </c>
      <c r="AU33" s="194">
        <v>10.9944173286652</v>
      </c>
      <c r="AV33" s="194">
        <v>9.7244520882133099</v>
      </c>
      <c r="AW33" s="194">
        <v>9.9888707210563794</v>
      </c>
      <c r="AX33" s="194">
        <v>10.4248252426578</v>
      </c>
      <c r="AY33" s="201">
        <v>11.3082511094144</v>
      </c>
      <c r="AZ33" s="194"/>
      <c r="BA33" s="202">
        <v>9.7020583453514906</v>
      </c>
      <c r="BB33" s="203">
        <v>7.9136632027801497</v>
      </c>
      <c r="BC33" s="204">
        <v>8.7710097646222493</v>
      </c>
      <c r="BD33" s="194"/>
      <c r="BE33" s="205">
        <v>10.4537303486313</v>
      </c>
    </row>
    <row r="34" spans="1:57" x14ac:dyDescent="0.2">
      <c r="A34" s="21" t="s">
        <v>51</v>
      </c>
      <c r="B34" s="3" t="str">
        <f t="shared" si="0"/>
        <v>Blacksburg &amp; Wytheville, VA</v>
      </c>
      <c r="C34" s="3"/>
      <c r="D34" s="24" t="s">
        <v>16</v>
      </c>
      <c r="E34" s="27" t="s">
        <v>17</v>
      </c>
      <c r="F34" s="3"/>
      <c r="G34" s="200">
        <v>27.107959022852601</v>
      </c>
      <c r="H34" s="194">
        <v>38.8494877856579</v>
      </c>
      <c r="I34" s="194">
        <v>45.311268715524001</v>
      </c>
      <c r="J34" s="194">
        <v>49.645390070921898</v>
      </c>
      <c r="K34" s="194">
        <v>41.9227738376674</v>
      </c>
      <c r="L34" s="201">
        <v>40.5673758865248</v>
      </c>
      <c r="M34" s="194"/>
      <c r="N34" s="202">
        <v>52.817178881008601</v>
      </c>
      <c r="O34" s="203">
        <v>42.474389282899899</v>
      </c>
      <c r="P34" s="204">
        <v>47.645784081954197</v>
      </c>
      <c r="Q34" s="194"/>
      <c r="R34" s="205">
        <v>42.589778228076099</v>
      </c>
      <c r="S34" s="199"/>
      <c r="T34" s="200">
        <v>-11.651194526129601</v>
      </c>
      <c r="U34" s="194">
        <v>-10.649521422400101</v>
      </c>
      <c r="V34" s="194">
        <v>-1.42908779630607</v>
      </c>
      <c r="W34" s="194">
        <v>6.5253351782729796</v>
      </c>
      <c r="X34" s="194">
        <v>-1.50451597260107</v>
      </c>
      <c r="Y34" s="201">
        <v>-3.0872333451885301</v>
      </c>
      <c r="Z34" s="194"/>
      <c r="AA34" s="202">
        <v>14.2021930093007</v>
      </c>
      <c r="AB34" s="203">
        <v>-4.4102691717473297</v>
      </c>
      <c r="AC34" s="204">
        <v>5.0822017404768696</v>
      </c>
      <c r="AD34" s="194"/>
      <c r="AE34" s="205">
        <v>-0.61765296223853705</v>
      </c>
      <c r="AG34" s="200">
        <v>30.742710795902202</v>
      </c>
      <c r="AH34" s="194">
        <v>37.278368794326198</v>
      </c>
      <c r="AI34" s="194">
        <v>42.090228526398697</v>
      </c>
      <c r="AJ34" s="194">
        <v>44.469070133963697</v>
      </c>
      <c r="AK34" s="194">
        <v>41.454885736800598</v>
      </c>
      <c r="AL34" s="201">
        <v>39.207052797478298</v>
      </c>
      <c r="AM34" s="194"/>
      <c r="AN34" s="202">
        <v>48.965721040189102</v>
      </c>
      <c r="AO34" s="203">
        <v>43.296887312844703</v>
      </c>
      <c r="AP34" s="204">
        <v>46.131304176516899</v>
      </c>
      <c r="AQ34" s="194"/>
      <c r="AR34" s="205">
        <v>41.1854103343465</v>
      </c>
      <c r="AS34" s="199"/>
      <c r="AT34" s="200">
        <v>-6.0761422097183599</v>
      </c>
      <c r="AU34" s="194">
        <v>-10.195884527020199</v>
      </c>
      <c r="AV34" s="194">
        <v>-0.87143799356630902</v>
      </c>
      <c r="AW34" s="194">
        <v>-0.76727695813119701</v>
      </c>
      <c r="AX34" s="194">
        <v>-3.03003752157576</v>
      </c>
      <c r="AY34" s="201">
        <v>-4.0292648825235</v>
      </c>
      <c r="AZ34" s="194"/>
      <c r="BA34" s="202">
        <v>10.676299380404201</v>
      </c>
      <c r="BB34" s="203">
        <v>1.6457066815220101</v>
      </c>
      <c r="BC34" s="204">
        <v>6.24661028696889</v>
      </c>
      <c r="BD34" s="194"/>
      <c r="BE34" s="205">
        <v>-0.96390451752469697</v>
      </c>
    </row>
    <row r="35" spans="1:57" x14ac:dyDescent="0.2">
      <c r="A35" s="21" t="s">
        <v>52</v>
      </c>
      <c r="B35" s="3" t="str">
        <f t="shared" si="0"/>
        <v>Lynchburg, VA</v>
      </c>
      <c r="C35" s="3"/>
      <c r="D35" s="24" t="s">
        <v>16</v>
      </c>
      <c r="E35" s="27" t="s">
        <v>17</v>
      </c>
      <c r="F35" s="3"/>
      <c r="G35" s="200">
        <v>32.9061102831594</v>
      </c>
      <c r="H35" s="194">
        <v>50.491803278688501</v>
      </c>
      <c r="I35" s="194">
        <v>58.032786885245898</v>
      </c>
      <c r="J35" s="194">
        <v>58.152011922503704</v>
      </c>
      <c r="K35" s="194">
        <v>51.028315946348698</v>
      </c>
      <c r="L35" s="201">
        <v>50.122205663189199</v>
      </c>
      <c r="M35" s="194"/>
      <c r="N35" s="202">
        <v>56.780923994038702</v>
      </c>
      <c r="O35" s="203">
        <v>41.639344262294998</v>
      </c>
      <c r="P35" s="204">
        <v>49.210134128166899</v>
      </c>
      <c r="Q35" s="194"/>
      <c r="R35" s="205">
        <v>49.861613796039997</v>
      </c>
      <c r="S35" s="199"/>
      <c r="T35" s="200">
        <v>-2.8642679209457902</v>
      </c>
      <c r="U35" s="194">
        <v>-2.2904009128056</v>
      </c>
      <c r="V35" s="194">
        <v>3.04620946381272</v>
      </c>
      <c r="W35" s="194">
        <v>5.0352552936727397</v>
      </c>
      <c r="X35" s="194">
        <v>-7.7292319213605101</v>
      </c>
      <c r="Y35" s="201">
        <v>-0.76230369911461004</v>
      </c>
      <c r="Z35" s="194"/>
      <c r="AA35" s="202">
        <v>-14.6843668579177</v>
      </c>
      <c r="AB35" s="203">
        <v>-3.4548917425189498</v>
      </c>
      <c r="AC35" s="204">
        <v>-10.2687408526194</v>
      </c>
      <c r="AD35" s="194"/>
      <c r="AE35" s="205">
        <v>-3.64093968007914</v>
      </c>
      <c r="AG35" s="200">
        <v>33.561389157432799</v>
      </c>
      <c r="AH35" s="194">
        <v>48.0627649289804</v>
      </c>
      <c r="AI35" s="194">
        <v>53.893061649438501</v>
      </c>
      <c r="AJ35" s="194">
        <v>53.9228080612776</v>
      </c>
      <c r="AK35" s="194">
        <v>47.943779281624103</v>
      </c>
      <c r="AL35" s="201">
        <v>47.476760615750699</v>
      </c>
      <c r="AM35" s="194"/>
      <c r="AN35" s="202">
        <v>52.085967130214897</v>
      </c>
      <c r="AO35" s="203">
        <v>43.406756957880603</v>
      </c>
      <c r="AP35" s="204">
        <v>47.747814766598403</v>
      </c>
      <c r="AQ35" s="194"/>
      <c r="AR35" s="205">
        <v>47.5541861453463</v>
      </c>
      <c r="AS35" s="199"/>
      <c r="AT35" s="200">
        <v>-2.1946706122022999</v>
      </c>
      <c r="AU35" s="194">
        <v>-4.1102886758826198</v>
      </c>
      <c r="AV35" s="194">
        <v>-0.55920048461511096</v>
      </c>
      <c r="AW35" s="194">
        <v>0.79637674089128496</v>
      </c>
      <c r="AX35" s="194">
        <v>-3.2799293003885999</v>
      </c>
      <c r="AY35" s="201">
        <v>-1.78575371507974</v>
      </c>
      <c r="AZ35" s="194"/>
      <c r="BA35" s="202">
        <v>-6.68558387741201</v>
      </c>
      <c r="BB35" s="203">
        <v>-4.2210070313815704</v>
      </c>
      <c r="BC35" s="204">
        <v>-5.5783334737113401</v>
      </c>
      <c r="BD35" s="194"/>
      <c r="BE35" s="205">
        <v>-2.9046067952761998</v>
      </c>
    </row>
    <row r="36" spans="1:57" x14ac:dyDescent="0.2">
      <c r="A36" s="21" t="s">
        <v>77</v>
      </c>
      <c r="B36" s="3" t="str">
        <f t="shared" si="0"/>
        <v>Central Virginia</v>
      </c>
      <c r="C36" s="3"/>
      <c r="D36" s="24" t="s">
        <v>16</v>
      </c>
      <c r="E36" s="27" t="s">
        <v>17</v>
      </c>
      <c r="F36" s="3"/>
      <c r="G36" s="200">
        <v>40.2108525247614</v>
      </c>
      <c r="H36" s="194">
        <v>54.654554293006001</v>
      </c>
      <c r="I36" s="194">
        <v>61.171537947377999</v>
      </c>
      <c r="J36" s="194">
        <v>61.411557391991202</v>
      </c>
      <c r="K36" s="194">
        <v>53.33900467886</v>
      </c>
      <c r="L36" s="201">
        <v>54.157501367199302</v>
      </c>
      <c r="M36" s="194"/>
      <c r="N36" s="202">
        <v>55.581211642462101</v>
      </c>
      <c r="O36" s="203">
        <v>52.169289663972698</v>
      </c>
      <c r="P36" s="204">
        <v>53.8752506532174</v>
      </c>
      <c r="Q36" s="194"/>
      <c r="R36" s="205">
        <v>54.076858306061602</v>
      </c>
      <c r="S36" s="199"/>
      <c r="T36" s="200">
        <v>0.77667234485395698</v>
      </c>
      <c r="U36" s="194">
        <v>-1.8242835333559999</v>
      </c>
      <c r="V36" s="194">
        <v>1.05720519227155</v>
      </c>
      <c r="W36" s="194">
        <v>2.4082336940251299</v>
      </c>
      <c r="X36" s="194">
        <v>0.33179678523384998</v>
      </c>
      <c r="Y36" s="201">
        <v>0.57749625239409497</v>
      </c>
      <c r="Z36" s="194"/>
      <c r="AA36" s="202">
        <v>5.1944578656411702</v>
      </c>
      <c r="AB36" s="203">
        <v>3.7208834946960399</v>
      </c>
      <c r="AC36" s="204">
        <v>4.4758082202923797</v>
      </c>
      <c r="AD36" s="194"/>
      <c r="AE36" s="205">
        <v>1.65721053683622</v>
      </c>
      <c r="AG36" s="200">
        <v>43.324498986201696</v>
      </c>
      <c r="AH36" s="194">
        <v>54.33199425894</v>
      </c>
      <c r="AI36" s="194">
        <v>61.594131360919697</v>
      </c>
      <c r="AJ36" s="194">
        <v>60.767145341463902</v>
      </c>
      <c r="AK36" s="194">
        <v>53.124549106566498</v>
      </c>
      <c r="AL36" s="201">
        <v>54.628463810818403</v>
      </c>
      <c r="AM36" s="194"/>
      <c r="AN36" s="202">
        <v>55.783206640188901</v>
      </c>
      <c r="AO36" s="203">
        <v>57.207193523398601</v>
      </c>
      <c r="AP36" s="204">
        <v>56.495175750027499</v>
      </c>
      <c r="AQ36" s="194"/>
      <c r="AR36" s="205">
        <v>55.1617970604444</v>
      </c>
      <c r="AS36" s="199"/>
      <c r="AT36" s="200">
        <v>-0.68618737541776398</v>
      </c>
      <c r="AU36" s="194">
        <v>-0.93538055823047295</v>
      </c>
      <c r="AV36" s="194">
        <v>2.31960464131549</v>
      </c>
      <c r="AW36" s="194">
        <v>1.42242476421006</v>
      </c>
      <c r="AX36" s="194">
        <v>0.98222203860214896</v>
      </c>
      <c r="AY36" s="201">
        <v>0.72014987360475602</v>
      </c>
      <c r="AZ36" s="194"/>
      <c r="BA36" s="202">
        <v>6.3972872988932803</v>
      </c>
      <c r="BB36" s="203">
        <v>8.2750453635400003</v>
      </c>
      <c r="BC36" s="204">
        <v>7.3397404754643301</v>
      </c>
      <c r="BD36" s="194"/>
      <c r="BE36" s="205">
        <v>2.57110051863441</v>
      </c>
    </row>
    <row r="37" spans="1:57" x14ac:dyDescent="0.2">
      <c r="A37" s="21" t="s">
        <v>78</v>
      </c>
      <c r="B37" s="3" t="str">
        <f t="shared" si="0"/>
        <v>Chesapeake Bay</v>
      </c>
      <c r="C37" s="3"/>
      <c r="D37" s="24" t="s">
        <v>16</v>
      </c>
      <c r="E37" s="27" t="s">
        <v>17</v>
      </c>
      <c r="F37" s="3"/>
      <c r="G37" s="200">
        <v>42.924159499608997</v>
      </c>
      <c r="H37" s="194">
        <v>60.906958561376001</v>
      </c>
      <c r="I37" s="194">
        <v>65.2853792025019</v>
      </c>
      <c r="J37" s="194">
        <v>63.096168881939001</v>
      </c>
      <c r="K37" s="194">
        <v>54.652071931196197</v>
      </c>
      <c r="L37" s="201">
        <v>57.372947615324399</v>
      </c>
      <c r="M37" s="194"/>
      <c r="N37" s="202">
        <v>48.240813135261902</v>
      </c>
      <c r="O37" s="203">
        <v>46.6770914777169</v>
      </c>
      <c r="P37" s="204">
        <v>47.458952306489401</v>
      </c>
      <c r="Q37" s="194"/>
      <c r="R37" s="205">
        <v>54.540377527085802</v>
      </c>
      <c r="S37" s="199"/>
      <c r="T37" s="200">
        <v>2.80898876404494</v>
      </c>
      <c r="U37" s="194">
        <v>9.1036414565826291</v>
      </c>
      <c r="V37" s="194">
        <v>9.4364351245085096</v>
      </c>
      <c r="W37" s="194">
        <v>8.7601078167115904</v>
      </c>
      <c r="X37" s="194">
        <v>3.55555555555555</v>
      </c>
      <c r="Y37" s="201">
        <v>7.0303383897316198</v>
      </c>
      <c r="Z37" s="194"/>
      <c r="AA37" s="202">
        <v>-12.357954545454501</v>
      </c>
      <c r="AB37" s="203">
        <v>-12.463343108504301</v>
      </c>
      <c r="AC37" s="204">
        <v>-12.4098124098124</v>
      </c>
      <c r="AD37" s="194"/>
      <c r="AE37" s="205">
        <v>1.4333194848358899</v>
      </c>
      <c r="AG37" s="200">
        <v>38.154808444096901</v>
      </c>
      <c r="AH37" s="194">
        <v>52.521501172791197</v>
      </c>
      <c r="AI37" s="194">
        <v>58.502736512900697</v>
      </c>
      <c r="AJ37" s="194">
        <v>57.623143080531598</v>
      </c>
      <c r="AK37" s="194">
        <v>50.508209538702097</v>
      </c>
      <c r="AL37" s="201">
        <v>51.462079749804502</v>
      </c>
      <c r="AM37" s="194"/>
      <c r="AN37" s="202">
        <v>47.419859265050803</v>
      </c>
      <c r="AO37" s="203">
        <v>46.344800625488602</v>
      </c>
      <c r="AP37" s="204">
        <v>46.882329945269703</v>
      </c>
      <c r="AQ37" s="194"/>
      <c r="AR37" s="205">
        <v>50.153579805651702</v>
      </c>
      <c r="AS37" s="199"/>
      <c r="AT37" s="200">
        <v>-10.745313214449</v>
      </c>
      <c r="AU37" s="194">
        <v>-4.8175699610343603</v>
      </c>
      <c r="AV37" s="194">
        <v>1.8027210884353699</v>
      </c>
      <c r="AW37" s="194">
        <v>-1.50350818576678</v>
      </c>
      <c r="AX37" s="194">
        <v>-3.2934131736526902</v>
      </c>
      <c r="AY37" s="201">
        <v>-3.31252295262578</v>
      </c>
      <c r="AZ37" s="194"/>
      <c r="BA37" s="202">
        <v>-3.6919412465263899</v>
      </c>
      <c r="BB37" s="203">
        <v>-7.1288679984332104</v>
      </c>
      <c r="BC37" s="204">
        <v>-5.4219242902208196</v>
      </c>
      <c r="BD37" s="194"/>
      <c r="BE37" s="205">
        <v>-3.88505378070316</v>
      </c>
    </row>
    <row r="38" spans="1:57" x14ac:dyDescent="0.2">
      <c r="A38" s="21" t="s">
        <v>79</v>
      </c>
      <c r="B38" s="3" t="str">
        <f t="shared" si="0"/>
        <v>Coastal Virginia - Eastern Shore</v>
      </c>
      <c r="C38" s="3"/>
      <c r="D38" s="24" t="s">
        <v>16</v>
      </c>
      <c r="E38" s="27" t="s">
        <v>17</v>
      </c>
      <c r="F38" s="3"/>
      <c r="G38" s="200">
        <v>27.910447761194</v>
      </c>
      <c r="H38" s="194">
        <v>37.089552238805901</v>
      </c>
      <c r="I38" s="194">
        <v>37.164179104477597</v>
      </c>
      <c r="J38" s="194">
        <v>37.835820895522303</v>
      </c>
      <c r="K38" s="194">
        <v>31.119402985074601</v>
      </c>
      <c r="L38" s="201">
        <v>34.223880597014897</v>
      </c>
      <c r="M38" s="194"/>
      <c r="N38" s="202">
        <v>34.104477611940197</v>
      </c>
      <c r="O38" s="203">
        <v>32.388059701492502</v>
      </c>
      <c r="P38" s="204">
        <v>33.246268656716403</v>
      </c>
      <c r="Q38" s="194"/>
      <c r="R38" s="205">
        <v>33.944562899786703</v>
      </c>
      <c r="S38" s="199"/>
      <c r="T38" s="200">
        <v>-18.685643945222299</v>
      </c>
      <c r="U38" s="194">
        <v>-19.496870486278201</v>
      </c>
      <c r="V38" s="194">
        <v>-18.204073092481501</v>
      </c>
      <c r="W38" s="194">
        <v>-16.465601679104399</v>
      </c>
      <c r="X38" s="194">
        <v>-33.376187245590202</v>
      </c>
      <c r="Y38" s="201">
        <v>-21.445186348956899</v>
      </c>
      <c r="Z38" s="194"/>
      <c r="AA38" s="202">
        <v>-31.3538078836586</v>
      </c>
      <c r="AB38" s="203">
        <v>-36.261381116700598</v>
      </c>
      <c r="AC38" s="204">
        <v>-33.835242800084004</v>
      </c>
      <c r="AD38" s="194"/>
      <c r="AE38" s="205">
        <v>-25.3566759355733</v>
      </c>
      <c r="AG38" s="200">
        <v>29.776119402985</v>
      </c>
      <c r="AH38" s="194">
        <v>39.328358208955201</v>
      </c>
      <c r="AI38" s="194">
        <v>42.6305970149253</v>
      </c>
      <c r="AJ38" s="194">
        <v>40.597014925373102</v>
      </c>
      <c r="AK38" s="194">
        <v>35.2798507462686</v>
      </c>
      <c r="AL38" s="201">
        <v>37.522388059701399</v>
      </c>
      <c r="AM38" s="194"/>
      <c r="AN38" s="202">
        <v>36.958955223880501</v>
      </c>
      <c r="AO38" s="203">
        <v>35.5597014925373</v>
      </c>
      <c r="AP38" s="204">
        <v>36.259328358208897</v>
      </c>
      <c r="AQ38" s="194"/>
      <c r="AR38" s="205">
        <v>37.161513859274997</v>
      </c>
      <c r="AS38" s="199"/>
      <c r="AT38" s="200">
        <v>-17.583434443843402</v>
      </c>
      <c r="AU38" s="194">
        <v>-16.308779895702202</v>
      </c>
      <c r="AV38" s="194">
        <v>-9.8922459505017901</v>
      </c>
      <c r="AW38" s="194">
        <v>-14.953918325348701</v>
      </c>
      <c r="AX38" s="194">
        <v>-21.185092324936502</v>
      </c>
      <c r="AY38" s="201">
        <v>-15.8426439232409</v>
      </c>
      <c r="AZ38" s="194"/>
      <c r="BA38" s="202">
        <v>-20.422089552238798</v>
      </c>
      <c r="BB38" s="203">
        <v>-25.4512489481376</v>
      </c>
      <c r="BC38" s="204">
        <v>-22.970222183575601</v>
      </c>
      <c r="BD38" s="194"/>
      <c r="BE38" s="205">
        <v>-17.958923367649199</v>
      </c>
    </row>
    <row r="39" spans="1:57" x14ac:dyDescent="0.2">
      <c r="A39" s="21" t="s">
        <v>80</v>
      </c>
      <c r="B39" s="3" t="str">
        <f t="shared" si="0"/>
        <v>Coastal Virginia - Hampton Roads</v>
      </c>
      <c r="C39" s="3"/>
      <c r="D39" s="24" t="s">
        <v>16</v>
      </c>
      <c r="E39" s="27" t="s">
        <v>17</v>
      </c>
      <c r="F39" s="3"/>
      <c r="G39" s="200">
        <v>38.645795972741702</v>
      </c>
      <c r="H39" s="194">
        <v>46.846339088999301</v>
      </c>
      <c r="I39" s="194">
        <v>51.183583542552597</v>
      </c>
      <c r="J39" s="194">
        <v>50.8889685914843</v>
      </c>
      <c r="K39" s="194">
        <v>47.463749551672898</v>
      </c>
      <c r="L39" s="201">
        <v>47.005687349490103</v>
      </c>
      <c r="M39" s="194"/>
      <c r="N39" s="202">
        <v>52.1007326945739</v>
      </c>
      <c r="O39" s="203">
        <v>51.803555874365898</v>
      </c>
      <c r="P39" s="204">
        <v>51.952144284469902</v>
      </c>
      <c r="Q39" s="194"/>
      <c r="R39" s="205">
        <v>48.418960759484399</v>
      </c>
      <c r="S39" s="199"/>
      <c r="T39" s="200">
        <v>0.84222623256256401</v>
      </c>
      <c r="U39" s="194">
        <v>1.3415928356062401</v>
      </c>
      <c r="V39" s="194">
        <v>0.99353019832742295</v>
      </c>
      <c r="W39" s="194">
        <v>2.4057726774880601</v>
      </c>
      <c r="X39" s="194">
        <v>4.5532972590331902</v>
      </c>
      <c r="Y39" s="201">
        <v>2.0445578183205999</v>
      </c>
      <c r="Z39" s="194"/>
      <c r="AA39" s="202">
        <v>6.4276175122795802</v>
      </c>
      <c r="AB39" s="203">
        <v>1.2085575763908201</v>
      </c>
      <c r="AC39" s="204">
        <v>3.7599547833062399</v>
      </c>
      <c r="AD39" s="194"/>
      <c r="AE39" s="205">
        <v>2.5643758908538201</v>
      </c>
      <c r="AG39" s="200">
        <v>38.5112460293062</v>
      </c>
      <c r="AH39" s="194">
        <v>44.243134542473598</v>
      </c>
      <c r="AI39" s="194">
        <v>48.229462209953901</v>
      </c>
      <c r="AJ39" s="194">
        <v>48.337699101441601</v>
      </c>
      <c r="AK39" s="194">
        <v>47.418005751285698</v>
      </c>
      <c r="AL39" s="201">
        <v>45.347858666205497</v>
      </c>
      <c r="AM39" s="194"/>
      <c r="AN39" s="202">
        <v>53.294820640582998</v>
      </c>
      <c r="AO39" s="203">
        <v>54.497944126349701</v>
      </c>
      <c r="AP39" s="204">
        <v>53.896380457094097</v>
      </c>
      <c r="AQ39" s="194"/>
      <c r="AR39" s="205">
        <v>47.790265530447797</v>
      </c>
      <c r="AS39" s="199"/>
      <c r="AT39" s="200">
        <v>-0.79811587927415395</v>
      </c>
      <c r="AU39" s="194">
        <v>0.60591923758864696</v>
      </c>
      <c r="AV39" s="194">
        <v>1.3987743299747699</v>
      </c>
      <c r="AW39" s="194">
        <v>-0.72885163516886398</v>
      </c>
      <c r="AX39" s="194">
        <v>0.71179561762730004</v>
      </c>
      <c r="AY39" s="201">
        <v>0.26629263677975501</v>
      </c>
      <c r="AZ39" s="194"/>
      <c r="BA39" s="202">
        <v>2.9738486755392501</v>
      </c>
      <c r="BB39" s="203">
        <v>1.2613186769522999</v>
      </c>
      <c r="BC39" s="204">
        <v>2.1008445767877899</v>
      </c>
      <c r="BD39" s="194"/>
      <c r="BE39" s="205">
        <v>0.85049326976582995</v>
      </c>
    </row>
    <row r="40" spans="1:57" x14ac:dyDescent="0.2">
      <c r="A40" s="20" t="s">
        <v>81</v>
      </c>
      <c r="B40" s="3" t="str">
        <f t="shared" si="0"/>
        <v>Northern Virginia</v>
      </c>
      <c r="C40" s="3"/>
      <c r="D40" s="24" t="s">
        <v>16</v>
      </c>
      <c r="E40" s="27" t="s">
        <v>17</v>
      </c>
      <c r="F40" s="3"/>
      <c r="G40" s="200">
        <v>44.453839938365498</v>
      </c>
      <c r="H40" s="194">
        <v>62.899073604299303</v>
      </c>
      <c r="I40" s="194">
        <v>71.311798861266098</v>
      </c>
      <c r="J40" s="194">
        <v>71.005505759437696</v>
      </c>
      <c r="K40" s="194">
        <v>59.067591183268497</v>
      </c>
      <c r="L40" s="201">
        <v>61.747561869327399</v>
      </c>
      <c r="M40" s="194"/>
      <c r="N40" s="202">
        <v>50.382396602589303</v>
      </c>
      <c r="O40" s="203">
        <v>51.429054625401598</v>
      </c>
      <c r="P40" s="204">
        <v>50.9057256139955</v>
      </c>
      <c r="Q40" s="194"/>
      <c r="R40" s="205">
        <v>58.649894367804002</v>
      </c>
      <c r="S40" s="199"/>
      <c r="T40" s="200">
        <v>3.8186468904725399</v>
      </c>
      <c r="U40" s="194">
        <v>2.7380913899152399</v>
      </c>
      <c r="V40" s="194">
        <v>2.4942247600234602</v>
      </c>
      <c r="W40" s="194">
        <v>3.5866398786625</v>
      </c>
      <c r="X40" s="194">
        <v>6.2131346191393302</v>
      </c>
      <c r="Y40" s="201">
        <v>3.6808141194556301</v>
      </c>
      <c r="Z40" s="194"/>
      <c r="AA40" s="202">
        <v>6.1474414083633002</v>
      </c>
      <c r="AB40" s="203">
        <v>4.2774724374809301</v>
      </c>
      <c r="AC40" s="204">
        <v>5.1945377221434104</v>
      </c>
      <c r="AD40" s="194"/>
      <c r="AE40" s="205">
        <v>4.0521233056935797</v>
      </c>
      <c r="AG40" s="200">
        <v>50.820465360999997</v>
      </c>
      <c r="AH40" s="194">
        <v>64.353798381148707</v>
      </c>
      <c r="AI40" s="194">
        <v>69.232901295174898</v>
      </c>
      <c r="AJ40" s="194">
        <v>68.363814024719602</v>
      </c>
      <c r="AK40" s="194">
        <v>59.148200519573201</v>
      </c>
      <c r="AL40" s="201">
        <v>62.383835916323299</v>
      </c>
      <c r="AM40" s="194"/>
      <c r="AN40" s="202">
        <v>53.0652798917639</v>
      </c>
      <c r="AO40" s="203">
        <v>56.180355901309703</v>
      </c>
      <c r="AP40" s="204">
        <v>54.622817896536802</v>
      </c>
      <c r="AQ40" s="194"/>
      <c r="AR40" s="205">
        <v>60.166394755686099</v>
      </c>
      <c r="AS40" s="199"/>
      <c r="AT40" s="200">
        <v>16.233843728961201</v>
      </c>
      <c r="AU40" s="194">
        <v>9.2583633020025804</v>
      </c>
      <c r="AV40" s="194">
        <v>5.0049576698297296</v>
      </c>
      <c r="AW40" s="194">
        <v>3.3399743149478298</v>
      </c>
      <c r="AX40" s="194">
        <v>4.8246121587718402</v>
      </c>
      <c r="AY40" s="201">
        <v>7.1382177844312604</v>
      </c>
      <c r="AZ40" s="194"/>
      <c r="BA40" s="202">
        <v>8.4912436195351493</v>
      </c>
      <c r="BB40" s="203">
        <v>12.206847176397901</v>
      </c>
      <c r="BC40" s="204">
        <v>10.3707525943482</v>
      </c>
      <c r="BD40" s="194"/>
      <c r="BE40" s="205">
        <v>7.9570340540877504</v>
      </c>
    </row>
    <row r="41" spans="1:57" x14ac:dyDescent="0.2">
      <c r="A41" s="22" t="s">
        <v>82</v>
      </c>
      <c r="B41" s="3" t="str">
        <f t="shared" si="0"/>
        <v>Shenandoah Valley</v>
      </c>
      <c r="C41" s="3"/>
      <c r="D41" s="25" t="s">
        <v>16</v>
      </c>
      <c r="E41" s="28" t="s">
        <v>17</v>
      </c>
      <c r="F41" s="3"/>
      <c r="G41" s="206">
        <v>30.368745253564999</v>
      </c>
      <c r="H41" s="207">
        <v>40.553539785672001</v>
      </c>
      <c r="I41" s="207">
        <v>44.105982617500601</v>
      </c>
      <c r="J41" s="207">
        <v>44.662897645768197</v>
      </c>
      <c r="K41" s="207">
        <v>39.574719432959199</v>
      </c>
      <c r="L41" s="208">
        <v>39.853176947092997</v>
      </c>
      <c r="M41" s="194"/>
      <c r="N41" s="209">
        <v>42.747447472787101</v>
      </c>
      <c r="O41" s="210">
        <v>39.507214581047997</v>
      </c>
      <c r="P41" s="211">
        <v>41.127331026917503</v>
      </c>
      <c r="Q41" s="194"/>
      <c r="R41" s="212">
        <v>40.217220969899998</v>
      </c>
      <c r="S41" s="199"/>
      <c r="T41" s="206">
        <v>9.5327401772209708</v>
      </c>
      <c r="U41" s="207">
        <v>5.8467223396599302</v>
      </c>
      <c r="V41" s="207">
        <v>4.8398938913661498</v>
      </c>
      <c r="W41" s="207">
        <v>6.3143589540388696</v>
      </c>
      <c r="X41" s="207">
        <v>-11.113983902249499</v>
      </c>
      <c r="Y41" s="208">
        <v>2.3754534503681799</v>
      </c>
      <c r="Z41" s="194"/>
      <c r="AA41" s="209">
        <v>-17.281187847285199</v>
      </c>
      <c r="AB41" s="210">
        <v>-21.732247860023001</v>
      </c>
      <c r="AC41" s="211">
        <v>-19.480552613022201</v>
      </c>
      <c r="AD41" s="194"/>
      <c r="AE41" s="212">
        <v>-5.14719264991425</v>
      </c>
      <c r="AG41" s="206">
        <v>32.3221669057463</v>
      </c>
      <c r="AH41" s="207">
        <v>39.148595055269503</v>
      </c>
      <c r="AI41" s="207">
        <v>41.736984220740801</v>
      </c>
      <c r="AJ41" s="207">
        <v>41.701122268162997</v>
      </c>
      <c r="AK41" s="207">
        <v>40.207577419627</v>
      </c>
      <c r="AL41" s="208">
        <v>39.023289173909298</v>
      </c>
      <c r="AM41" s="194"/>
      <c r="AN41" s="209">
        <v>46.5910049784828</v>
      </c>
      <c r="AO41" s="210">
        <v>46.162771074170898</v>
      </c>
      <c r="AP41" s="211">
        <v>46.376888026326803</v>
      </c>
      <c r="AQ41" s="194"/>
      <c r="AR41" s="212">
        <v>41.124317417457199</v>
      </c>
      <c r="AS41" s="67"/>
      <c r="AT41" s="206">
        <v>4.4343579120578296</v>
      </c>
      <c r="AU41" s="207">
        <v>0.33389858622825402</v>
      </c>
      <c r="AV41" s="207">
        <v>3.0802976231193302</v>
      </c>
      <c r="AW41" s="207">
        <v>2.9267687224290699</v>
      </c>
      <c r="AX41" s="207">
        <v>2.10619920104291</v>
      </c>
      <c r="AY41" s="208">
        <v>2.5033091100014602</v>
      </c>
      <c r="AZ41" s="194"/>
      <c r="BA41" s="209">
        <v>3.85008514284951</v>
      </c>
      <c r="BB41" s="210">
        <v>8.3274683428813195E-2</v>
      </c>
      <c r="BC41" s="211">
        <v>1.94058517676047</v>
      </c>
      <c r="BD41" s="194"/>
      <c r="BE41" s="212">
        <v>2.3213183879935402</v>
      </c>
    </row>
    <row r="42" spans="1:57" x14ac:dyDescent="0.2">
      <c r="A42" s="19" t="s">
        <v>83</v>
      </c>
      <c r="B42" s="3" t="str">
        <f t="shared" si="0"/>
        <v>Southern Virginia</v>
      </c>
      <c r="C42" s="9"/>
      <c r="D42" s="23" t="s">
        <v>16</v>
      </c>
      <c r="E42" s="26" t="s">
        <v>17</v>
      </c>
      <c r="F42" s="3"/>
      <c r="G42" s="191">
        <v>37.441705529646903</v>
      </c>
      <c r="H42" s="192">
        <v>56.251387963579802</v>
      </c>
      <c r="I42" s="192">
        <v>59.626915389740098</v>
      </c>
      <c r="J42" s="192">
        <v>60.493004663557599</v>
      </c>
      <c r="K42" s="192">
        <v>53.031312458361</v>
      </c>
      <c r="L42" s="193">
        <v>53.368865200977098</v>
      </c>
      <c r="M42" s="194"/>
      <c r="N42" s="195">
        <v>48.678658671996402</v>
      </c>
      <c r="O42" s="196">
        <v>44.725738396624401</v>
      </c>
      <c r="P42" s="197">
        <v>46.702198534310398</v>
      </c>
      <c r="Q42" s="194"/>
      <c r="R42" s="198">
        <v>51.4641032962152</v>
      </c>
      <c r="S42" s="199"/>
      <c r="T42" s="191">
        <v>-4.7182404084254399</v>
      </c>
      <c r="U42" s="192">
        <v>4.0064725368273004</v>
      </c>
      <c r="V42" s="192">
        <v>3.6355200164394601</v>
      </c>
      <c r="W42" s="192">
        <v>6.5757650400146801</v>
      </c>
      <c r="X42" s="192">
        <v>4.20359366818185</v>
      </c>
      <c r="Y42" s="193">
        <v>3.2008015234510001</v>
      </c>
      <c r="Z42" s="194"/>
      <c r="AA42" s="195">
        <v>3.9975355780866901</v>
      </c>
      <c r="AB42" s="196">
        <v>-4.4954157545763103</v>
      </c>
      <c r="AC42" s="197">
        <v>-0.25000463466404599</v>
      </c>
      <c r="AD42" s="194"/>
      <c r="AE42" s="198">
        <v>2.2833617897319298</v>
      </c>
      <c r="AF42" s="29"/>
      <c r="AG42" s="191">
        <v>38.324450366422298</v>
      </c>
      <c r="AH42" s="192">
        <v>53.597601598933998</v>
      </c>
      <c r="AI42" s="192">
        <v>58.133466577836899</v>
      </c>
      <c r="AJ42" s="192">
        <v>58.100155451920898</v>
      </c>
      <c r="AK42" s="192">
        <v>52.465023317788102</v>
      </c>
      <c r="AL42" s="193">
        <v>52.124139462580501</v>
      </c>
      <c r="AM42" s="194"/>
      <c r="AN42" s="195">
        <v>47.590495225405199</v>
      </c>
      <c r="AO42" s="196">
        <v>47.029757939151601</v>
      </c>
      <c r="AP42" s="197">
        <v>47.3101265822784</v>
      </c>
      <c r="AQ42" s="194"/>
      <c r="AR42" s="198">
        <v>50.7487072110656</v>
      </c>
      <c r="AS42" s="199"/>
      <c r="AT42" s="191">
        <v>-3.9916738835875498</v>
      </c>
      <c r="AU42" s="192">
        <v>-1.6261168412498801</v>
      </c>
      <c r="AV42" s="192">
        <v>-0.312541965749981</v>
      </c>
      <c r="AW42" s="192">
        <v>-3.7697001137636799E-2</v>
      </c>
      <c r="AX42" s="192">
        <v>1.55674171704077</v>
      </c>
      <c r="AY42" s="193">
        <v>-0.715924833179996</v>
      </c>
      <c r="AZ42" s="194"/>
      <c r="BA42" s="195">
        <v>3.7673753859124801</v>
      </c>
      <c r="BB42" s="196">
        <v>1.26195037694523</v>
      </c>
      <c r="BC42" s="197">
        <v>2.5067781756024301</v>
      </c>
      <c r="BD42" s="194"/>
      <c r="BE42" s="198">
        <v>0.12249286517986301</v>
      </c>
    </row>
    <row r="43" spans="1:57" x14ac:dyDescent="0.2">
      <c r="A43" s="20" t="s">
        <v>84</v>
      </c>
      <c r="B43" s="3" t="str">
        <f t="shared" si="0"/>
        <v>Southwest Virginia - Blue Ridge Highlands</v>
      </c>
      <c r="C43" s="10"/>
      <c r="D43" s="24" t="s">
        <v>16</v>
      </c>
      <c r="E43" s="27" t="s">
        <v>17</v>
      </c>
      <c r="F43" s="3"/>
      <c r="G43" s="200">
        <v>32.1436638807318</v>
      </c>
      <c r="H43" s="194">
        <v>43.844590015812003</v>
      </c>
      <c r="I43" s="194">
        <v>48.576914388976697</v>
      </c>
      <c r="J43" s="194">
        <v>51.603794894962697</v>
      </c>
      <c r="K43" s="194">
        <v>46.318048339733402</v>
      </c>
      <c r="L43" s="201">
        <v>44.497402304043298</v>
      </c>
      <c r="M43" s="194"/>
      <c r="N43" s="202">
        <v>53.648068669527802</v>
      </c>
      <c r="O43" s="203">
        <v>45.448384910774699</v>
      </c>
      <c r="P43" s="204">
        <v>49.548226790151297</v>
      </c>
      <c r="Q43" s="194"/>
      <c r="R43" s="205">
        <v>45.940495014359897</v>
      </c>
      <c r="S43" s="199"/>
      <c r="T43" s="200">
        <v>7.7557145280419197</v>
      </c>
      <c r="U43" s="194">
        <v>2.1497967914565899</v>
      </c>
      <c r="V43" s="194">
        <v>5.5967882950922103</v>
      </c>
      <c r="W43" s="194">
        <v>11.901156415157301</v>
      </c>
      <c r="X43" s="194">
        <v>11.228818830526601</v>
      </c>
      <c r="Y43" s="201">
        <v>7.7356902508096903</v>
      </c>
      <c r="Z43" s="194"/>
      <c r="AA43" s="202">
        <v>16.620493932036201</v>
      </c>
      <c r="AB43" s="203">
        <v>6.7311805218461096</v>
      </c>
      <c r="AC43" s="204">
        <v>11.866745731791401</v>
      </c>
      <c r="AD43" s="194"/>
      <c r="AE43" s="205">
        <v>8.9757837370989506</v>
      </c>
      <c r="AF43" s="30"/>
      <c r="AG43" s="200">
        <v>34.7724192455387</v>
      </c>
      <c r="AH43" s="194">
        <v>41.399367517506199</v>
      </c>
      <c r="AI43" s="194">
        <v>45.871922295007899</v>
      </c>
      <c r="AJ43" s="194">
        <v>47.258301332730902</v>
      </c>
      <c r="AK43" s="194">
        <v>44.940140049695003</v>
      </c>
      <c r="AL43" s="201">
        <v>42.848430088095697</v>
      </c>
      <c r="AM43" s="194"/>
      <c r="AN43" s="202">
        <v>51.3581432121075</v>
      </c>
      <c r="AO43" s="203">
        <v>46.778292297266702</v>
      </c>
      <c r="AP43" s="204">
        <v>49.068217754687097</v>
      </c>
      <c r="AQ43" s="194"/>
      <c r="AR43" s="205">
        <v>44.625512278550403</v>
      </c>
      <c r="AS43" s="199"/>
      <c r="AT43" s="200">
        <v>11.218894051498699</v>
      </c>
      <c r="AU43" s="194">
        <v>1.52708871117081</v>
      </c>
      <c r="AV43" s="194">
        <v>9.3110254540877193</v>
      </c>
      <c r="AW43" s="194">
        <v>8.8085765772359998</v>
      </c>
      <c r="AX43" s="194">
        <v>10.096645866529499</v>
      </c>
      <c r="AY43" s="201">
        <v>8.0628224709665108</v>
      </c>
      <c r="AZ43" s="194"/>
      <c r="BA43" s="202">
        <v>19.767894806593301</v>
      </c>
      <c r="BB43" s="203">
        <v>13.6154455026523</v>
      </c>
      <c r="BC43" s="204">
        <v>16.7542135668279</v>
      </c>
      <c r="BD43" s="194"/>
      <c r="BE43" s="205">
        <v>10.6509160051802</v>
      </c>
    </row>
    <row r="44" spans="1:57" x14ac:dyDescent="0.2">
      <c r="A44" s="21" t="s">
        <v>85</v>
      </c>
      <c r="B44" s="3" t="str">
        <f t="shared" si="0"/>
        <v>Southwest Virginia - Heart of Appalachia</v>
      </c>
      <c r="C44" s="3"/>
      <c r="D44" s="24" t="s">
        <v>16</v>
      </c>
      <c r="E44" s="27" t="s">
        <v>17</v>
      </c>
      <c r="F44" s="3"/>
      <c r="G44" s="200">
        <v>27.508532423208099</v>
      </c>
      <c r="H44" s="194">
        <v>42.866894197952199</v>
      </c>
      <c r="I44" s="194">
        <v>44.0273037542662</v>
      </c>
      <c r="J44" s="194">
        <v>43.071672354948802</v>
      </c>
      <c r="K44" s="194">
        <v>36.245733788395903</v>
      </c>
      <c r="L44" s="201">
        <v>38.744027303754201</v>
      </c>
      <c r="M44" s="194"/>
      <c r="N44" s="202">
        <v>35.290102389078399</v>
      </c>
      <c r="O44" s="203">
        <v>36.4505119453924</v>
      </c>
      <c r="P44" s="204">
        <v>35.870307167235403</v>
      </c>
      <c r="Q44" s="194"/>
      <c r="R44" s="205">
        <v>37.922964407606003</v>
      </c>
      <c r="S44" s="199"/>
      <c r="T44" s="200">
        <v>-17.7146519218444</v>
      </c>
      <c r="U44" s="194">
        <v>-15.862972706024999</v>
      </c>
      <c r="V44" s="194">
        <v>-16.6886655478664</v>
      </c>
      <c r="W44" s="194">
        <v>-16.772650033455701</v>
      </c>
      <c r="X44" s="194">
        <v>-19.257471073004201</v>
      </c>
      <c r="Y44" s="201">
        <v>-17.167107668315602</v>
      </c>
      <c r="Z44" s="194"/>
      <c r="AA44" s="202">
        <v>-13.044172170795701</v>
      </c>
      <c r="AB44" s="203">
        <v>-1.30987872492546</v>
      </c>
      <c r="AC44" s="204">
        <v>-7.45325646118149</v>
      </c>
      <c r="AD44" s="194"/>
      <c r="AE44" s="205">
        <v>-14.7488915450206</v>
      </c>
      <c r="AF44" s="30"/>
      <c r="AG44" s="200">
        <v>27.952218430034101</v>
      </c>
      <c r="AH44" s="194">
        <v>38.651877133105799</v>
      </c>
      <c r="AI44" s="194">
        <v>42.866894197952199</v>
      </c>
      <c r="AJ44" s="194">
        <v>41.518771331057998</v>
      </c>
      <c r="AK44" s="194">
        <v>36.279863481228602</v>
      </c>
      <c r="AL44" s="201">
        <v>37.453924914675703</v>
      </c>
      <c r="AM44" s="194"/>
      <c r="AN44" s="202">
        <v>34.829351535836103</v>
      </c>
      <c r="AO44" s="203">
        <v>32.696245733788302</v>
      </c>
      <c r="AP44" s="204">
        <v>33.762798634812199</v>
      </c>
      <c r="AQ44" s="194"/>
      <c r="AR44" s="205">
        <v>36.399317406143297</v>
      </c>
      <c r="AS44" s="199"/>
      <c r="AT44" s="200">
        <v>-18.2177485335894</v>
      </c>
      <c r="AU44" s="194">
        <v>-22.808933422223099</v>
      </c>
      <c r="AV44" s="194">
        <v>-16.252912582966701</v>
      </c>
      <c r="AW44" s="194">
        <v>-16.6888074352991</v>
      </c>
      <c r="AX44" s="194">
        <v>-15.935030918759701</v>
      </c>
      <c r="AY44" s="201">
        <v>-18.0190491562457</v>
      </c>
      <c r="AZ44" s="194"/>
      <c r="BA44" s="202">
        <v>-12.727550792692099</v>
      </c>
      <c r="BB44" s="203">
        <v>-11.953107311468999</v>
      </c>
      <c r="BC44" s="204">
        <v>-12.3542697684645</v>
      </c>
      <c r="BD44" s="194"/>
      <c r="BE44" s="205">
        <v>-16.590333590223398</v>
      </c>
    </row>
    <row r="45" spans="1:57" x14ac:dyDescent="0.2">
      <c r="A45" s="22" t="s">
        <v>86</v>
      </c>
      <c r="B45" s="3" t="str">
        <f t="shared" si="0"/>
        <v>Virginia Mountains</v>
      </c>
      <c r="C45" s="3"/>
      <c r="D45" s="25" t="s">
        <v>16</v>
      </c>
      <c r="E45" s="28" t="s">
        <v>17</v>
      </c>
      <c r="F45" s="3"/>
      <c r="G45" s="200">
        <v>31.404958677685901</v>
      </c>
      <c r="H45" s="194">
        <v>43.368107302533502</v>
      </c>
      <c r="I45" s="194">
        <v>49.844194553583499</v>
      </c>
      <c r="J45" s="194">
        <v>50.643544235198398</v>
      </c>
      <c r="K45" s="194">
        <v>40.834575260804698</v>
      </c>
      <c r="L45" s="201">
        <v>43.219076005961199</v>
      </c>
      <c r="M45" s="194"/>
      <c r="N45" s="202">
        <v>44.777130470125897</v>
      </c>
      <c r="O45" s="203">
        <v>43.503590299417397</v>
      </c>
      <c r="P45" s="204">
        <v>44.140360384771697</v>
      </c>
      <c r="Q45" s="194"/>
      <c r="R45" s="205">
        <v>43.482300114192803</v>
      </c>
      <c r="S45" s="199"/>
      <c r="T45" s="200">
        <v>-4.3456199737260901</v>
      </c>
      <c r="U45" s="194">
        <v>-7.3952826673790097</v>
      </c>
      <c r="V45" s="194">
        <v>-2.4002429976735602</v>
      </c>
      <c r="W45" s="194">
        <v>-2.36593268683986</v>
      </c>
      <c r="X45" s="194">
        <v>-14.9612338660123</v>
      </c>
      <c r="Y45" s="201">
        <v>-6.2991596290776597</v>
      </c>
      <c r="Z45" s="194"/>
      <c r="AA45" s="202">
        <v>-10.556879207081399</v>
      </c>
      <c r="AB45" s="203">
        <v>-13.172635839437699</v>
      </c>
      <c r="AC45" s="204">
        <v>-11.865298341309</v>
      </c>
      <c r="AD45" s="194"/>
      <c r="AE45" s="205">
        <v>-7.9846363333323698</v>
      </c>
      <c r="AF45" s="31"/>
      <c r="AG45" s="200">
        <v>33.682331536850697</v>
      </c>
      <c r="AH45" s="194">
        <v>44.021832412206898</v>
      </c>
      <c r="AI45" s="194">
        <v>49.116061927156601</v>
      </c>
      <c r="AJ45" s="194">
        <v>49.624111770965598</v>
      </c>
      <c r="AK45" s="194">
        <v>45.305688098589101</v>
      </c>
      <c r="AL45" s="201">
        <v>44.350005149153802</v>
      </c>
      <c r="AM45" s="194"/>
      <c r="AN45" s="202">
        <v>47.962651470941601</v>
      </c>
      <c r="AO45" s="203">
        <v>47.378853120087399</v>
      </c>
      <c r="AP45" s="204">
        <v>47.670097443186599</v>
      </c>
      <c r="AQ45" s="194"/>
      <c r="AR45" s="205">
        <v>45.300125460675901</v>
      </c>
      <c r="AS45" s="199"/>
      <c r="AT45" s="200">
        <v>-5.0692513006347397</v>
      </c>
      <c r="AU45" s="194">
        <v>-8.5153871401816801</v>
      </c>
      <c r="AV45" s="194">
        <v>-4.4434851835235598</v>
      </c>
      <c r="AW45" s="194">
        <v>-3.7290219990873998</v>
      </c>
      <c r="AX45" s="194">
        <v>-4.4869469848937102</v>
      </c>
      <c r="AY45" s="201">
        <v>-5.22797221749261</v>
      </c>
      <c r="AZ45" s="194"/>
      <c r="BA45" s="202">
        <v>-3.0785600362672998</v>
      </c>
      <c r="BB45" s="203">
        <v>-0.697840778799244</v>
      </c>
      <c r="BC45" s="204">
        <v>-1.91127736478573</v>
      </c>
      <c r="BD45" s="194"/>
      <c r="BE45" s="205">
        <v>-4.2531212288115503</v>
      </c>
    </row>
    <row r="46" spans="1:57" x14ac:dyDescent="0.2">
      <c r="A46" s="75" t="s">
        <v>110</v>
      </c>
      <c r="B46" s="3" t="s">
        <v>116</v>
      </c>
      <c r="D46" s="25" t="s">
        <v>16</v>
      </c>
      <c r="E46" s="28" t="s">
        <v>17</v>
      </c>
      <c r="G46" s="200">
        <v>31.818181818181799</v>
      </c>
      <c r="H46" s="194">
        <v>49.7918112421929</v>
      </c>
      <c r="I46" s="194">
        <v>56.315058986814698</v>
      </c>
      <c r="J46" s="194">
        <v>55.447605829285202</v>
      </c>
      <c r="K46" s="194">
        <v>46.981263011797303</v>
      </c>
      <c r="L46" s="201">
        <v>48.070784177654403</v>
      </c>
      <c r="M46" s="194"/>
      <c r="N46" s="202">
        <v>53.643303261623799</v>
      </c>
      <c r="O46" s="203">
        <v>57.807078417765403</v>
      </c>
      <c r="P46" s="204">
        <v>55.725190839694598</v>
      </c>
      <c r="Q46" s="194"/>
      <c r="R46" s="205">
        <v>50.2577575096659</v>
      </c>
      <c r="S46" s="199"/>
      <c r="T46" s="200">
        <v>4.76811121972412</v>
      </c>
      <c r="U46" s="194">
        <v>0.60574177674757401</v>
      </c>
      <c r="V46" s="194">
        <v>-2.1410450393055802</v>
      </c>
      <c r="W46" s="194">
        <v>-12.1255884614663</v>
      </c>
      <c r="X46" s="194">
        <v>-18.770162571823299</v>
      </c>
      <c r="Y46" s="201">
        <v>-6.9641283752699801</v>
      </c>
      <c r="Z46" s="194"/>
      <c r="AA46" s="202">
        <v>10.8252951941794</v>
      </c>
      <c r="AB46" s="203">
        <v>-5.0558354473411402</v>
      </c>
      <c r="AC46" s="204">
        <v>1.97783927901625</v>
      </c>
      <c r="AD46" s="194"/>
      <c r="AE46" s="205">
        <v>-4.3058963801347501</v>
      </c>
      <c r="AG46" s="200">
        <v>38.913948646773001</v>
      </c>
      <c r="AH46" s="194">
        <v>54.2938931297709</v>
      </c>
      <c r="AI46" s="194">
        <v>60.105829285218498</v>
      </c>
      <c r="AJ46" s="194">
        <v>61.190145732130397</v>
      </c>
      <c r="AK46" s="194">
        <v>54.6755725190839</v>
      </c>
      <c r="AL46" s="201">
        <v>53.835877862595403</v>
      </c>
      <c r="AM46" s="194"/>
      <c r="AN46" s="202">
        <v>58.266828591256001</v>
      </c>
      <c r="AO46" s="203">
        <v>62.959750173490598</v>
      </c>
      <c r="AP46" s="204">
        <v>60.613289382373303</v>
      </c>
      <c r="AQ46" s="194"/>
      <c r="AR46" s="205">
        <v>55.772281153960499</v>
      </c>
      <c r="AS46" s="199"/>
      <c r="AT46" s="200">
        <v>8.1662556434761306</v>
      </c>
      <c r="AU46" s="194">
        <v>11.625490090002801</v>
      </c>
      <c r="AV46" s="194">
        <v>4.5780716603929603</v>
      </c>
      <c r="AW46" s="194">
        <v>2.25256427937035</v>
      </c>
      <c r="AX46" s="194">
        <v>10.3723697949792</v>
      </c>
      <c r="AY46" s="201">
        <v>7.0425506019139803</v>
      </c>
      <c r="AZ46" s="194"/>
      <c r="BA46" s="202">
        <v>19.105046984981801</v>
      </c>
      <c r="BB46" s="203">
        <v>7.3246151094109599</v>
      </c>
      <c r="BC46" s="204">
        <v>12.6814337523244</v>
      </c>
      <c r="BD46" s="194"/>
      <c r="BE46" s="205">
        <v>8.7321356194438593</v>
      </c>
    </row>
    <row r="47" spans="1:57" x14ac:dyDescent="0.2">
      <c r="A47" s="75" t="s">
        <v>111</v>
      </c>
      <c r="B47" s="3" t="s">
        <v>117</v>
      </c>
      <c r="D47" s="25" t="s">
        <v>16</v>
      </c>
      <c r="E47" s="28" t="s">
        <v>17</v>
      </c>
      <c r="G47" s="200">
        <v>39.176350215595903</v>
      </c>
      <c r="H47" s="194">
        <v>61.002704085361302</v>
      </c>
      <c r="I47" s="194">
        <v>72.531608565373006</v>
      </c>
      <c r="J47" s="194">
        <v>71.6655704158444</v>
      </c>
      <c r="K47" s="194">
        <v>58.707885697580899</v>
      </c>
      <c r="L47" s="201">
        <v>60.616823795951099</v>
      </c>
      <c r="M47" s="194"/>
      <c r="N47" s="202">
        <v>57.509318131988501</v>
      </c>
      <c r="O47" s="203">
        <v>57.374113863918701</v>
      </c>
      <c r="P47" s="204">
        <v>57.441715997953601</v>
      </c>
      <c r="Q47" s="194"/>
      <c r="R47" s="205">
        <v>59.7096501393804</v>
      </c>
      <c r="S47" s="199"/>
      <c r="T47" s="200">
        <v>7.7059183501685498</v>
      </c>
      <c r="U47" s="194">
        <v>0.30320465628653698</v>
      </c>
      <c r="V47" s="194">
        <v>0.216481461612475</v>
      </c>
      <c r="W47" s="194">
        <v>2.2625582840602299</v>
      </c>
      <c r="X47" s="194">
        <v>8.8900660213496696</v>
      </c>
      <c r="Y47" s="201">
        <v>3.2438363333173301</v>
      </c>
      <c r="Z47" s="194"/>
      <c r="AA47" s="202">
        <v>13.6197838020659</v>
      </c>
      <c r="AB47" s="203">
        <v>8.9877094065890599</v>
      </c>
      <c r="AC47" s="204">
        <v>11.2582784917678</v>
      </c>
      <c r="AD47" s="194"/>
      <c r="AE47" s="205">
        <v>5.3293115993879701</v>
      </c>
      <c r="AG47" s="200">
        <v>45.579368559526401</v>
      </c>
      <c r="AH47" s="194">
        <v>61.505152378864203</v>
      </c>
      <c r="AI47" s="194">
        <v>69.603705327778897</v>
      </c>
      <c r="AJ47" s="194">
        <v>68.231564715340198</v>
      </c>
      <c r="AK47" s="194">
        <v>57.280019001680898</v>
      </c>
      <c r="AL47" s="201">
        <v>60.439961996638097</v>
      </c>
      <c r="AM47" s="194"/>
      <c r="AN47" s="202">
        <v>57.885697580939798</v>
      </c>
      <c r="AO47" s="203">
        <v>61.592852444639298</v>
      </c>
      <c r="AP47" s="204">
        <v>59.739275012789498</v>
      </c>
      <c r="AQ47" s="194"/>
      <c r="AR47" s="205">
        <v>60.239765715538503</v>
      </c>
      <c r="AS47" s="199"/>
      <c r="AT47" s="200">
        <v>13.321433737723</v>
      </c>
      <c r="AU47" s="194">
        <v>7.2786325005768404</v>
      </c>
      <c r="AV47" s="194">
        <v>2.4483318635883098</v>
      </c>
      <c r="AW47" s="194">
        <v>0.376499220088445</v>
      </c>
      <c r="AX47" s="194">
        <v>2.9135952458569099</v>
      </c>
      <c r="AY47" s="201">
        <v>4.52119965262807</v>
      </c>
      <c r="AZ47" s="194"/>
      <c r="BA47" s="202">
        <v>10.2047926540075</v>
      </c>
      <c r="BB47" s="203">
        <v>15.1486423151872</v>
      </c>
      <c r="BC47" s="204">
        <v>12.6992015520773</v>
      </c>
      <c r="BD47" s="194"/>
      <c r="BE47" s="205">
        <v>6.7153268257250502</v>
      </c>
    </row>
    <row r="48" spans="1:57" x14ac:dyDescent="0.2">
      <c r="A48" s="75" t="s">
        <v>112</v>
      </c>
      <c r="B48" s="3" t="s">
        <v>118</v>
      </c>
      <c r="D48" s="25" t="s">
        <v>16</v>
      </c>
      <c r="E48" s="28" t="s">
        <v>17</v>
      </c>
      <c r="G48" s="200">
        <v>41.213175736485198</v>
      </c>
      <c r="H48" s="194">
        <v>59.1798164036719</v>
      </c>
      <c r="I48" s="194">
        <v>69.175616487670197</v>
      </c>
      <c r="J48" s="194">
        <v>69.4006119877602</v>
      </c>
      <c r="K48" s="194">
        <v>56.977860442791098</v>
      </c>
      <c r="L48" s="201">
        <v>59.189416211675699</v>
      </c>
      <c r="M48" s="194"/>
      <c r="N48" s="202">
        <v>54.286914261714699</v>
      </c>
      <c r="O48" s="203">
        <v>53.023939521209499</v>
      </c>
      <c r="P48" s="204">
        <v>53.655426891462099</v>
      </c>
      <c r="Q48" s="194"/>
      <c r="R48" s="205">
        <v>57.608276405900398</v>
      </c>
      <c r="S48" s="199"/>
      <c r="T48" s="200">
        <v>1.17277209081434</v>
      </c>
      <c r="U48" s="194">
        <v>-0.24546417584142499</v>
      </c>
      <c r="V48" s="194">
        <v>1.5047425958752501</v>
      </c>
      <c r="W48" s="194">
        <v>5.5988654196346301</v>
      </c>
      <c r="X48" s="194">
        <v>3.7629410392001699</v>
      </c>
      <c r="Y48" s="201">
        <v>2.4592947458983501</v>
      </c>
      <c r="Z48" s="194"/>
      <c r="AA48" s="202">
        <v>3.7632757556055001</v>
      </c>
      <c r="AB48" s="203">
        <v>0.28148746178789702</v>
      </c>
      <c r="AC48" s="204">
        <v>2.0131625321309001</v>
      </c>
      <c r="AD48" s="194"/>
      <c r="AE48" s="205">
        <v>2.3401940397207301</v>
      </c>
      <c r="AG48" s="200">
        <v>45.2800755967871</v>
      </c>
      <c r="AH48" s="194">
        <v>58.736753687968204</v>
      </c>
      <c r="AI48" s="194">
        <v>66.521422839529293</v>
      </c>
      <c r="AJ48" s="194">
        <v>65.704707549929097</v>
      </c>
      <c r="AK48" s="194">
        <v>56.4516008069657</v>
      </c>
      <c r="AL48" s="201">
        <v>58.538912096235897</v>
      </c>
      <c r="AM48" s="194"/>
      <c r="AN48" s="202">
        <v>56.297857341063001</v>
      </c>
      <c r="AO48" s="203">
        <v>58.7791927282545</v>
      </c>
      <c r="AP48" s="204">
        <v>57.538520382335101</v>
      </c>
      <c r="AQ48" s="194"/>
      <c r="AR48" s="205">
        <v>58.253086657838402</v>
      </c>
      <c r="AS48" s="199"/>
      <c r="AT48" s="200">
        <v>6.2935327512886996</v>
      </c>
      <c r="AU48" s="194">
        <v>4.3878186164309003</v>
      </c>
      <c r="AV48" s="194">
        <v>5.03399414528121</v>
      </c>
      <c r="AW48" s="194">
        <v>3.4939896269878101</v>
      </c>
      <c r="AX48" s="194">
        <v>2.52081312325768</v>
      </c>
      <c r="AY48" s="201">
        <v>4.2547120771916402</v>
      </c>
      <c r="AZ48" s="194"/>
      <c r="BA48" s="202">
        <v>6.7317781393273703</v>
      </c>
      <c r="BB48" s="203">
        <v>7.8870880320329997</v>
      </c>
      <c r="BC48" s="204">
        <v>7.3187715491811396</v>
      </c>
      <c r="BD48" s="194"/>
      <c r="BE48" s="205">
        <v>5.1020699430796999</v>
      </c>
    </row>
    <row r="49" spans="1:57" x14ac:dyDescent="0.2">
      <c r="A49" s="75" t="s">
        <v>113</v>
      </c>
      <c r="B49" s="3" t="s">
        <v>119</v>
      </c>
      <c r="D49" s="25" t="s">
        <v>16</v>
      </c>
      <c r="E49" s="28" t="s">
        <v>17</v>
      </c>
      <c r="G49" s="200">
        <v>35.943770275141098</v>
      </c>
      <c r="H49" s="194">
        <v>52.1710921542712</v>
      </c>
      <c r="I49" s="194">
        <v>57.594617325483497</v>
      </c>
      <c r="J49" s="194">
        <v>57.837318274660497</v>
      </c>
      <c r="K49" s="194">
        <v>50.037246185269701</v>
      </c>
      <c r="L49" s="201">
        <v>50.7168088429652</v>
      </c>
      <c r="M49" s="194"/>
      <c r="N49" s="202">
        <v>49.539829388441603</v>
      </c>
      <c r="O49" s="203">
        <v>46.358284272497798</v>
      </c>
      <c r="P49" s="204">
        <v>47.949056830469701</v>
      </c>
      <c r="Q49" s="194"/>
      <c r="R49" s="205">
        <v>49.926022553680802</v>
      </c>
      <c r="S49" s="199"/>
      <c r="T49" s="200">
        <v>-1.9594153777930301</v>
      </c>
      <c r="U49" s="194">
        <v>0.507755653020033</v>
      </c>
      <c r="V49" s="194">
        <v>0.505427696819441</v>
      </c>
      <c r="W49" s="194">
        <v>1.7277815881125</v>
      </c>
      <c r="X49" s="194">
        <v>0.59931510479864802</v>
      </c>
      <c r="Y49" s="201">
        <v>0.44174151921588301</v>
      </c>
      <c r="Z49" s="194"/>
      <c r="AA49" s="202">
        <v>0.74609813030587502</v>
      </c>
      <c r="AB49" s="203">
        <v>-3.7543859452195698</v>
      </c>
      <c r="AC49" s="204">
        <v>-1.4808807179074699</v>
      </c>
      <c r="AD49" s="194"/>
      <c r="AE49" s="205">
        <v>-9.3257878955655599E-2</v>
      </c>
      <c r="AG49" s="200">
        <v>39.010253052790901</v>
      </c>
      <c r="AH49" s="194">
        <v>50.642392499114003</v>
      </c>
      <c r="AI49" s="194">
        <v>55.929291776535102</v>
      </c>
      <c r="AJ49" s="194">
        <v>55.472799678052901</v>
      </c>
      <c r="AK49" s="194">
        <v>50.526467531999401</v>
      </c>
      <c r="AL49" s="201">
        <v>50.316240907698401</v>
      </c>
      <c r="AM49" s="194"/>
      <c r="AN49" s="202">
        <v>51.817259005207603</v>
      </c>
      <c r="AO49" s="203">
        <v>51.8320739076634</v>
      </c>
      <c r="AP49" s="204">
        <v>51.824666256213099</v>
      </c>
      <c r="AQ49" s="194"/>
      <c r="AR49" s="205">
        <v>50.747211257937103</v>
      </c>
      <c r="AS49" s="199"/>
      <c r="AT49" s="200">
        <v>1.8260820419902399</v>
      </c>
      <c r="AU49" s="194">
        <v>-0.562835938651703</v>
      </c>
      <c r="AV49" s="194">
        <v>1.15756619682995</v>
      </c>
      <c r="AW49" s="194">
        <v>9.9128758612002706E-3</v>
      </c>
      <c r="AX49" s="194">
        <v>1.2519591894919899</v>
      </c>
      <c r="AY49" s="201">
        <v>0.67355274184626102</v>
      </c>
      <c r="AZ49" s="194"/>
      <c r="BA49" s="202">
        <v>4.8005520922926301</v>
      </c>
      <c r="BB49" s="203">
        <v>4.0435872793820504</v>
      </c>
      <c r="BC49" s="204">
        <v>4.4206433593443597</v>
      </c>
      <c r="BD49" s="194"/>
      <c r="BE49" s="205">
        <v>1.73878389923973</v>
      </c>
    </row>
    <row r="50" spans="1:57" x14ac:dyDescent="0.2">
      <c r="A50" s="75" t="s">
        <v>114</v>
      </c>
      <c r="B50" s="3" t="s">
        <v>120</v>
      </c>
      <c r="D50" s="25" t="s">
        <v>16</v>
      </c>
      <c r="E50" s="28" t="s">
        <v>17</v>
      </c>
      <c r="G50" s="200">
        <v>41.179962555367801</v>
      </c>
      <c r="H50" s="194">
        <v>50.0068496278368</v>
      </c>
      <c r="I50" s="194">
        <v>52.1576327686195</v>
      </c>
      <c r="J50" s="194">
        <v>52.230695465546297</v>
      </c>
      <c r="K50" s="194">
        <v>48.0615553221608</v>
      </c>
      <c r="L50" s="201">
        <v>48.7273391479062</v>
      </c>
      <c r="M50" s="194"/>
      <c r="N50" s="202">
        <v>47.888031416959599</v>
      </c>
      <c r="O50" s="203">
        <v>46.938216356911198</v>
      </c>
      <c r="P50" s="204">
        <v>47.413123886935402</v>
      </c>
      <c r="Q50" s="194"/>
      <c r="R50" s="205">
        <v>48.351849073343203</v>
      </c>
      <c r="S50" s="199"/>
      <c r="T50" s="200">
        <v>1.27716049436843</v>
      </c>
      <c r="U50" s="194">
        <v>1.0831397267958001</v>
      </c>
      <c r="V50" s="194">
        <v>0.66446377857963601</v>
      </c>
      <c r="W50" s="194">
        <v>0.402611310102239</v>
      </c>
      <c r="X50" s="194">
        <v>-2.6763621528514201</v>
      </c>
      <c r="Y50" s="201">
        <v>0.11801642743263099</v>
      </c>
      <c r="Z50" s="194"/>
      <c r="AA50" s="202">
        <v>-3.9176455302102098</v>
      </c>
      <c r="AB50" s="203">
        <v>-3.0185478192683699</v>
      </c>
      <c r="AC50" s="204">
        <v>-3.4746927640407801</v>
      </c>
      <c r="AD50" s="194"/>
      <c r="AE50" s="205">
        <v>-0.91523307210739102</v>
      </c>
      <c r="AG50" s="200">
        <v>42.655642581103798</v>
      </c>
      <c r="AH50" s="194">
        <v>48.987993532332602</v>
      </c>
      <c r="AI50" s="194">
        <v>51.188605896586097</v>
      </c>
      <c r="AJ50" s="194">
        <v>51.1347086682797</v>
      </c>
      <c r="AK50" s="194">
        <v>48.732268385261897</v>
      </c>
      <c r="AL50" s="201">
        <v>48.539843812712803</v>
      </c>
      <c r="AM50" s="194"/>
      <c r="AN50" s="202">
        <v>49.112989232021803</v>
      </c>
      <c r="AO50" s="203">
        <v>48.977488721460098</v>
      </c>
      <c r="AP50" s="204">
        <v>49.045188126299799</v>
      </c>
      <c r="AQ50" s="194"/>
      <c r="AR50" s="205">
        <v>48.684305349912798</v>
      </c>
      <c r="AS50" s="199"/>
      <c r="AT50" s="200">
        <v>2.5738554893633299</v>
      </c>
      <c r="AU50" s="194">
        <v>-0.84370301364649403</v>
      </c>
      <c r="AV50" s="194">
        <v>0.635315397885163</v>
      </c>
      <c r="AW50" s="194">
        <v>-0.427488488796538</v>
      </c>
      <c r="AX50" s="194">
        <v>0.28032267191440002</v>
      </c>
      <c r="AY50" s="201">
        <v>0.36959292428155199</v>
      </c>
      <c r="AZ50" s="194"/>
      <c r="BA50" s="202">
        <v>1.37128329433575</v>
      </c>
      <c r="BB50" s="203">
        <v>1.9544338463077899</v>
      </c>
      <c r="BC50" s="204">
        <v>1.66151413899236</v>
      </c>
      <c r="BD50" s="194"/>
      <c r="BE50" s="205">
        <v>0.73817594131559805</v>
      </c>
    </row>
    <row r="51" spans="1:57" x14ac:dyDescent="0.2">
      <c r="A51" s="76" t="s">
        <v>115</v>
      </c>
      <c r="B51" s="3" t="s">
        <v>121</v>
      </c>
      <c r="D51" s="25" t="s">
        <v>16</v>
      </c>
      <c r="E51" s="28" t="s">
        <v>17</v>
      </c>
      <c r="G51" s="206">
        <v>41.549153033154703</v>
      </c>
      <c r="H51" s="207">
        <v>44.792239756768403</v>
      </c>
      <c r="I51" s="207">
        <v>46.135804256551303</v>
      </c>
      <c r="J51" s="207">
        <v>46.932097871724302</v>
      </c>
      <c r="K51" s="207">
        <v>44.971767771825597</v>
      </c>
      <c r="L51" s="208">
        <v>44.8762125380049</v>
      </c>
      <c r="M51" s="194"/>
      <c r="N51" s="209">
        <v>45.692775445200503</v>
      </c>
      <c r="O51" s="210">
        <v>45.090487910815099</v>
      </c>
      <c r="P51" s="211">
        <v>45.391631678007798</v>
      </c>
      <c r="Q51" s="194"/>
      <c r="R51" s="212">
        <v>45.023475149434297</v>
      </c>
      <c r="S51" s="199"/>
      <c r="T51" s="206">
        <v>4.1398226949329597</v>
      </c>
      <c r="U51" s="207">
        <v>4.1061507803560398</v>
      </c>
      <c r="V51" s="207">
        <v>7.4676007125685402</v>
      </c>
      <c r="W51" s="207">
        <v>7.2245639967677597</v>
      </c>
      <c r="X51" s="207">
        <v>2.1106967045938099</v>
      </c>
      <c r="Y51" s="208">
        <v>5.0153256125225596</v>
      </c>
      <c r="Z51" s="194"/>
      <c r="AA51" s="209">
        <v>1.4461298322289999</v>
      </c>
      <c r="AB51" s="210">
        <v>-1.08684251802511</v>
      </c>
      <c r="AC51" s="211">
        <v>0.17203421635653099</v>
      </c>
      <c r="AD51" s="194"/>
      <c r="AE51" s="212">
        <v>3.5728490487872202</v>
      </c>
      <c r="AG51" s="206">
        <v>41.7933460736622</v>
      </c>
      <c r="AH51" s="207">
        <v>44.206045865184102</v>
      </c>
      <c r="AI51" s="207">
        <v>45.2037440549012</v>
      </c>
      <c r="AJ51" s="207">
        <v>45.841507467116401</v>
      </c>
      <c r="AK51" s="207">
        <v>45.557735324564298</v>
      </c>
      <c r="AL51" s="208">
        <v>44.520453739295299</v>
      </c>
      <c r="AM51" s="194"/>
      <c r="AN51" s="209">
        <v>46.571594035036902</v>
      </c>
      <c r="AO51" s="210">
        <v>46.739539597509697</v>
      </c>
      <c r="AP51" s="211">
        <v>46.6555668162733</v>
      </c>
      <c r="AQ51" s="194"/>
      <c r="AR51" s="212">
        <v>45.130482892702503</v>
      </c>
      <c r="AS51" s="199"/>
      <c r="AT51" s="206">
        <v>5.1436527093136801</v>
      </c>
      <c r="AU51" s="207">
        <v>2.6236984424256602</v>
      </c>
      <c r="AV51" s="207">
        <v>4.7866358528670698</v>
      </c>
      <c r="AW51" s="207">
        <v>4.2428695843067601</v>
      </c>
      <c r="AX51" s="207">
        <v>3.5817564016234802</v>
      </c>
      <c r="AY51" s="208">
        <v>4.05793165717931</v>
      </c>
      <c r="AZ51" s="194"/>
      <c r="BA51" s="209">
        <v>3.7253884496691199</v>
      </c>
      <c r="BB51" s="210">
        <v>2.33062490925392</v>
      </c>
      <c r="BC51" s="211">
        <v>3.02203109630406</v>
      </c>
      <c r="BD51" s="194"/>
      <c r="BE51" s="212">
        <v>3.7498743508332999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12" zoomScale="80" zoomScaleNormal="80" workbookViewId="0">
      <selection activeCell="AG42" sqref="AG42:BE51"/>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58" t="s">
        <v>5</v>
      </c>
      <c r="E2" s="159"/>
      <c r="G2" s="160" t="s">
        <v>36</v>
      </c>
      <c r="H2" s="161"/>
      <c r="I2" s="161"/>
      <c r="J2" s="161"/>
      <c r="K2" s="161"/>
      <c r="L2" s="161"/>
      <c r="M2" s="161"/>
      <c r="N2" s="161"/>
      <c r="O2" s="161"/>
      <c r="P2" s="161"/>
      <c r="Q2" s="161"/>
      <c r="R2" s="161"/>
      <c r="T2" s="160" t="s">
        <v>37</v>
      </c>
      <c r="U2" s="161"/>
      <c r="V2" s="161"/>
      <c r="W2" s="161"/>
      <c r="X2" s="161"/>
      <c r="Y2" s="161"/>
      <c r="Z2" s="161"/>
      <c r="AA2" s="161"/>
      <c r="AB2" s="161"/>
      <c r="AC2" s="161"/>
      <c r="AD2" s="161"/>
      <c r="AE2" s="161"/>
      <c r="AF2" s="4"/>
      <c r="AG2" s="160" t="s">
        <v>38</v>
      </c>
      <c r="AH2" s="161"/>
      <c r="AI2" s="161"/>
      <c r="AJ2" s="161"/>
      <c r="AK2" s="161"/>
      <c r="AL2" s="161"/>
      <c r="AM2" s="161"/>
      <c r="AN2" s="161"/>
      <c r="AO2" s="161"/>
      <c r="AP2" s="161"/>
      <c r="AQ2" s="161"/>
      <c r="AR2" s="161"/>
      <c r="AT2" s="160" t="s">
        <v>39</v>
      </c>
      <c r="AU2" s="161"/>
      <c r="AV2" s="161"/>
      <c r="AW2" s="161"/>
      <c r="AX2" s="161"/>
      <c r="AY2" s="161"/>
      <c r="AZ2" s="161"/>
      <c r="BA2" s="161"/>
      <c r="BB2" s="161"/>
      <c r="BC2" s="161"/>
      <c r="BD2" s="161"/>
      <c r="BE2" s="161"/>
    </row>
    <row r="3" spans="1:57" x14ac:dyDescent="0.2">
      <c r="A3" s="32"/>
      <c r="B3" s="32"/>
      <c r="C3" s="3"/>
      <c r="D3" s="162" t="s">
        <v>8</v>
      </c>
      <c r="E3" s="164" t="s">
        <v>9</v>
      </c>
      <c r="F3" s="5"/>
      <c r="G3" s="166" t="s">
        <v>0</v>
      </c>
      <c r="H3" s="168" t="s">
        <v>1</v>
      </c>
      <c r="I3" s="168" t="s">
        <v>10</v>
      </c>
      <c r="J3" s="168" t="s">
        <v>2</v>
      </c>
      <c r="K3" s="168" t="s">
        <v>11</v>
      </c>
      <c r="L3" s="170" t="s">
        <v>12</v>
      </c>
      <c r="M3" s="5"/>
      <c r="N3" s="166" t="s">
        <v>3</v>
      </c>
      <c r="O3" s="168" t="s">
        <v>4</v>
      </c>
      <c r="P3" s="170" t="s">
        <v>13</v>
      </c>
      <c r="Q3" s="2"/>
      <c r="R3" s="172" t="s">
        <v>14</v>
      </c>
      <c r="S3" s="2"/>
      <c r="T3" s="166" t="s">
        <v>0</v>
      </c>
      <c r="U3" s="168" t="s">
        <v>1</v>
      </c>
      <c r="V3" s="168" t="s">
        <v>10</v>
      </c>
      <c r="W3" s="168" t="s">
        <v>2</v>
      </c>
      <c r="X3" s="168" t="s">
        <v>11</v>
      </c>
      <c r="Y3" s="170" t="s">
        <v>12</v>
      </c>
      <c r="Z3" s="2"/>
      <c r="AA3" s="166" t="s">
        <v>3</v>
      </c>
      <c r="AB3" s="168" t="s">
        <v>4</v>
      </c>
      <c r="AC3" s="170" t="s">
        <v>13</v>
      </c>
      <c r="AD3" s="1"/>
      <c r="AE3" s="174" t="s">
        <v>14</v>
      </c>
      <c r="AF3" s="38"/>
      <c r="AG3" s="166" t="s">
        <v>0</v>
      </c>
      <c r="AH3" s="168" t="s">
        <v>1</v>
      </c>
      <c r="AI3" s="168" t="s">
        <v>10</v>
      </c>
      <c r="AJ3" s="168" t="s">
        <v>2</v>
      </c>
      <c r="AK3" s="168" t="s">
        <v>11</v>
      </c>
      <c r="AL3" s="170" t="s">
        <v>12</v>
      </c>
      <c r="AM3" s="5"/>
      <c r="AN3" s="166" t="s">
        <v>3</v>
      </c>
      <c r="AO3" s="168" t="s">
        <v>4</v>
      </c>
      <c r="AP3" s="170" t="s">
        <v>13</v>
      </c>
      <c r="AQ3" s="2"/>
      <c r="AR3" s="172" t="s">
        <v>14</v>
      </c>
      <c r="AS3" s="2"/>
      <c r="AT3" s="166" t="s">
        <v>0</v>
      </c>
      <c r="AU3" s="168" t="s">
        <v>1</v>
      </c>
      <c r="AV3" s="168" t="s">
        <v>10</v>
      </c>
      <c r="AW3" s="168" t="s">
        <v>2</v>
      </c>
      <c r="AX3" s="168" t="s">
        <v>11</v>
      </c>
      <c r="AY3" s="170" t="s">
        <v>12</v>
      </c>
      <c r="AZ3" s="2"/>
      <c r="BA3" s="166" t="s">
        <v>3</v>
      </c>
      <c r="BB3" s="168" t="s">
        <v>4</v>
      </c>
      <c r="BC3" s="170" t="s">
        <v>13</v>
      </c>
      <c r="BD3" s="1"/>
      <c r="BE3" s="174" t="s">
        <v>14</v>
      </c>
    </row>
    <row r="4" spans="1:57" x14ac:dyDescent="0.2">
      <c r="A4" s="32"/>
      <c r="B4" s="32"/>
      <c r="C4" s="3"/>
      <c r="D4" s="163"/>
      <c r="E4" s="165"/>
      <c r="F4" s="5"/>
      <c r="G4" s="167"/>
      <c r="H4" s="169"/>
      <c r="I4" s="169"/>
      <c r="J4" s="169"/>
      <c r="K4" s="169"/>
      <c r="L4" s="171"/>
      <c r="M4" s="5"/>
      <c r="N4" s="167"/>
      <c r="O4" s="169"/>
      <c r="P4" s="171"/>
      <c r="Q4" s="2"/>
      <c r="R4" s="173"/>
      <c r="S4" s="2"/>
      <c r="T4" s="167"/>
      <c r="U4" s="169"/>
      <c r="V4" s="169"/>
      <c r="W4" s="169"/>
      <c r="X4" s="169"/>
      <c r="Y4" s="171"/>
      <c r="Z4" s="2"/>
      <c r="AA4" s="167"/>
      <c r="AB4" s="169"/>
      <c r="AC4" s="171"/>
      <c r="AD4" s="1"/>
      <c r="AE4" s="175"/>
      <c r="AF4" s="39"/>
      <c r="AG4" s="167"/>
      <c r="AH4" s="169"/>
      <c r="AI4" s="169"/>
      <c r="AJ4" s="169"/>
      <c r="AK4" s="169"/>
      <c r="AL4" s="171"/>
      <c r="AM4" s="5"/>
      <c r="AN4" s="167"/>
      <c r="AO4" s="169"/>
      <c r="AP4" s="171"/>
      <c r="AQ4" s="2"/>
      <c r="AR4" s="173"/>
      <c r="AS4" s="2"/>
      <c r="AT4" s="167"/>
      <c r="AU4" s="169"/>
      <c r="AV4" s="169"/>
      <c r="AW4" s="169"/>
      <c r="AX4" s="169"/>
      <c r="AY4" s="171"/>
      <c r="AZ4" s="2"/>
      <c r="BA4" s="167"/>
      <c r="BB4" s="169"/>
      <c r="BC4" s="171"/>
      <c r="BD4" s="1"/>
      <c r="BE4" s="175"/>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213">
        <v>141.627809413759</v>
      </c>
      <c r="H6" s="214">
        <v>151.09580629428299</v>
      </c>
      <c r="I6" s="214">
        <v>157.08137254560799</v>
      </c>
      <c r="J6" s="214">
        <v>157.042143873166</v>
      </c>
      <c r="K6" s="214">
        <v>155.162718065516</v>
      </c>
      <c r="L6" s="215">
        <v>153.04588609243001</v>
      </c>
      <c r="M6" s="216"/>
      <c r="N6" s="217">
        <v>161.57497485814201</v>
      </c>
      <c r="O6" s="218">
        <v>164.86191762547</v>
      </c>
      <c r="P6" s="219">
        <v>163.214969764058</v>
      </c>
      <c r="Q6" s="216"/>
      <c r="R6" s="220">
        <v>156.03348291104001</v>
      </c>
      <c r="S6" s="199"/>
      <c r="T6" s="191">
        <v>-0.53520520991943099</v>
      </c>
      <c r="U6" s="192">
        <v>1.41526704820314</v>
      </c>
      <c r="V6" s="192">
        <v>1.0878126575279701</v>
      </c>
      <c r="W6" s="192">
        <v>0.77184804194854195</v>
      </c>
      <c r="X6" s="192">
        <v>-1.4498716150453499</v>
      </c>
      <c r="Y6" s="193">
        <v>0.31176038081076102</v>
      </c>
      <c r="Z6" s="194"/>
      <c r="AA6" s="195">
        <v>-6.76817048913008</v>
      </c>
      <c r="AB6" s="196">
        <v>-7.9617328408150696</v>
      </c>
      <c r="AC6" s="197">
        <v>-7.3840756624698498</v>
      </c>
      <c r="AD6" s="194"/>
      <c r="AE6" s="198">
        <v>-2.2375958601968899</v>
      </c>
      <c r="AF6" s="29"/>
      <c r="AG6" s="213">
        <v>148.448017130224</v>
      </c>
      <c r="AH6" s="214">
        <v>153.309659870552</v>
      </c>
      <c r="AI6" s="214">
        <v>156.25675196769399</v>
      </c>
      <c r="AJ6" s="214">
        <v>154.82660621057701</v>
      </c>
      <c r="AK6" s="214">
        <v>148.96760274149699</v>
      </c>
      <c r="AL6" s="215">
        <v>152.59461511612901</v>
      </c>
      <c r="AM6" s="216"/>
      <c r="AN6" s="217">
        <v>154.87421775262999</v>
      </c>
      <c r="AO6" s="218">
        <v>160.14321847221299</v>
      </c>
      <c r="AP6" s="219">
        <v>157.54405742642501</v>
      </c>
      <c r="AQ6" s="216"/>
      <c r="AR6" s="220">
        <v>154.09349590935599</v>
      </c>
      <c r="AS6" s="199"/>
      <c r="AT6" s="191">
        <v>6.1070104777780001</v>
      </c>
      <c r="AU6" s="192">
        <v>6.1848547487882097</v>
      </c>
      <c r="AV6" s="192">
        <v>4.1386790248144401</v>
      </c>
      <c r="AW6" s="192">
        <v>3.4412314091776599</v>
      </c>
      <c r="AX6" s="192">
        <v>1.10611987297604</v>
      </c>
      <c r="AY6" s="193">
        <v>4.0745294406107098</v>
      </c>
      <c r="AZ6" s="194"/>
      <c r="BA6" s="195">
        <v>-0.310321866807653</v>
      </c>
      <c r="BB6" s="196">
        <v>1.2776049113857599</v>
      </c>
      <c r="BC6" s="197">
        <v>0.50424873270747195</v>
      </c>
      <c r="BD6" s="194"/>
      <c r="BE6" s="198">
        <v>2.9623505279485798</v>
      </c>
    </row>
    <row r="7" spans="1:57" x14ac:dyDescent="0.2">
      <c r="A7" s="20" t="s">
        <v>18</v>
      </c>
      <c r="B7" s="3" t="str">
        <f>TRIM(A7)</f>
        <v>Virginia</v>
      </c>
      <c r="C7" s="10"/>
      <c r="D7" s="24" t="s">
        <v>16</v>
      </c>
      <c r="E7" s="27" t="s">
        <v>17</v>
      </c>
      <c r="F7" s="3"/>
      <c r="G7" s="221">
        <v>104.083645528327</v>
      </c>
      <c r="H7" s="216">
        <v>118.286716041959</v>
      </c>
      <c r="I7" s="216">
        <v>125.087800861727</v>
      </c>
      <c r="J7" s="216">
        <v>122.53374052405201</v>
      </c>
      <c r="K7" s="216">
        <v>113.267171960092</v>
      </c>
      <c r="L7" s="222">
        <v>117.667827165427</v>
      </c>
      <c r="M7" s="216"/>
      <c r="N7" s="223">
        <v>114.030267529752</v>
      </c>
      <c r="O7" s="224">
        <v>114.165548494107</v>
      </c>
      <c r="P7" s="225">
        <v>114.09704276937801</v>
      </c>
      <c r="Q7" s="216"/>
      <c r="R7" s="226">
        <v>116.68021216227</v>
      </c>
      <c r="S7" s="199"/>
      <c r="T7" s="200">
        <v>1.17322270544744</v>
      </c>
      <c r="U7" s="194">
        <v>1.84695176265147</v>
      </c>
      <c r="V7" s="194">
        <v>2.9990313100049102</v>
      </c>
      <c r="W7" s="194">
        <v>2.3034612387710101</v>
      </c>
      <c r="X7" s="194">
        <v>2.1965403901084999</v>
      </c>
      <c r="Y7" s="201">
        <v>2.2080977555799</v>
      </c>
      <c r="Z7" s="194"/>
      <c r="AA7" s="202">
        <v>3.0369618512532202</v>
      </c>
      <c r="AB7" s="203">
        <v>1.63384369443065</v>
      </c>
      <c r="AC7" s="204">
        <v>2.3267792884452101</v>
      </c>
      <c r="AD7" s="194"/>
      <c r="AE7" s="205">
        <v>2.2430507664106099</v>
      </c>
      <c r="AF7" s="30"/>
      <c r="AG7" s="221">
        <v>124.913974293423</v>
      </c>
      <c r="AH7" s="216">
        <v>129.11989219067999</v>
      </c>
      <c r="AI7" s="216">
        <v>124.758506486011</v>
      </c>
      <c r="AJ7" s="216">
        <v>122.540945356362</v>
      </c>
      <c r="AK7" s="216">
        <v>113.976328629671</v>
      </c>
      <c r="AL7" s="222">
        <v>123.04651673927501</v>
      </c>
      <c r="AM7" s="216"/>
      <c r="AN7" s="223">
        <v>117.76540035885201</v>
      </c>
      <c r="AO7" s="224">
        <v>125.625256563325</v>
      </c>
      <c r="AP7" s="225">
        <v>121.74180998317399</v>
      </c>
      <c r="AQ7" s="216"/>
      <c r="AR7" s="226">
        <v>122.67012536809</v>
      </c>
      <c r="AS7" s="199"/>
      <c r="AT7" s="200">
        <v>20.007804067761999</v>
      </c>
      <c r="AU7" s="194">
        <v>14.2366238884736</v>
      </c>
      <c r="AV7" s="194">
        <v>4.8236403801094196</v>
      </c>
      <c r="AW7" s="194">
        <v>3.8659203926357999</v>
      </c>
      <c r="AX7" s="194">
        <v>3.4845126848926502</v>
      </c>
      <c r="AY7" s="201">
        <v>8.4566340787193006</v>
      </c>
      <c r="AZ7" s="194"/>
      <c r="BA7" s="202">
        <v>6.9175171869699899</v>
      </c>
      <c r="BB7" s="203">
        <v>12.7034346043569</v>
      </c>
      <c r="BC7" s="204">
        <v>9.8637765604865404</v>
      </c>
      <c r="BD7" s="194"/>
      <c r="BE7" s="205">
        <v>8.8400915629626304</v>
      </c>
    </row>
    <row r="8" spans="1:57" x14ac:dyDescent="0.2">
      <c r="A8" s="21" t="s">
        <v>19</v>
      </c>
      <c r="B8" s="3" t="str">
        <f t="shared" ref="B8:B43" si="0">TRIM(A8)</f>
        <v>Norfolk/Virginia Beach, VA</v>
      </c>
      <c r="C8" s="3"/>
      <c r="D8" s="24" t="s">
        <v>16</v>
      </c>
      <c r="E8" s="27" t="s">
        <v>17</v>
      </c>
      <c r="F8" s="3"/>
      <c r="G8" s="221">
        <v>89.381233264791703</v>
      </c>
      <c r="H8" s="216">
        <v>93.567701127346297</v>
      </c>
      <c r="I8" s="216">
        <v>97.049710051056095</v>
      </c>
      <c r="J8" s="216">
        <v>97.132686872450705</v>
      </c>
      <c r="K8" s="216">
        <v>94.578606534642702</v>
      </c>
      <c r="L8" s="222">
        <v>94.6141645881942</v>
      </c>
      <c r="M8" s="216"/>
      <c r="N8" s="223">
        <v>107.75426054783701</v>
      </c>
      <c r="O8" s="224">
        <v>109.27604302982201</v>
      </c>
      <c r="P8" s="225">
        <v>108.513046764153</v>
      </c>
      <c r="Q8" s="216"/>
      <c r="R8" s="226">
        <v>98.870396309435506</v>
      </c>
      <c r="S8" s="199"/>
      <c r="T8" s="200">
        <v>-2.1558620601379599</v>
      </c>
      <c r="U8" s="194">
        <v>-1.03865486125355</v>
      </c>
      <c r="V8" s="194">
        <v>-1.8572865285933</v>
      </c>
      <c r="W8" s="194">
        <v>-1.7931680183096099</v>
      </c>
      <c r="X8" s="194">
        <v>0.40621346775623701</v>
      </c>
      <c r="Y8" s="201">
        <v>-1.2829000477888299</v>
      </c>
      <c r="Z8" s="194"/>
      <c r="AA8" s="202">
        <v>2.7026712315581798</v>
      </c>
      <c r="AB8" s="203">
        <v>-0.57894540394760696</v>
      </c>
      <c r="AC8" s="204">
        <v>0.97133378364487399</v>
      </c>
      <c r="AD8" s="194"/>
      <c r="AE8" s="205">
        <v>-0.49812042028224701</v>
      </c>
      <c r="AF8" s="30"/>
      <c r="AG8" s="221">
        <v>91.796896719181902</v>
      </c>
      <c r="AH8" s="216">
        <v>92.464607495071803</v>
      </c>
      <c r="AI8" s="216">
        <v>94.915367047176005</v>
      </c>
      <c r="AJ8" s="216">
        <v>95.0662581405835</v>
      </c>
      <c r="AK8" s="216">
        <v>94.204996270078198</v>
      </c>
      <c r="AL8" s="222">
        <v>93.7914521564214</v>
      </c>
      <c r="AM8" s="216"/>
      <c r="AN8" s="223">
        <v>107.60369326532</v>
      </c>
      <c r="AO8" s="224">
        <v>111.590669733667</v>
      </c>
      <c r="AP8" s="225">
        <v>109.619086139055</v>
      </c>
      <c r="AQ8" s="216"/>
      <c r="AR8" s="226">
        <v>98.890096515344894</v>
      </c>
      <c r="AS8" s="199"/>
      <c r="AT8" s="200">
        <v>-1.1735172496226001</v>
      </c>
      <c r="AU8" s="194">
        <v>-0.129247884393868</v>
      </c>
      <c r="AV8" s="194">
        <v>-0.282822440653061</v>
      </c>
      <c r="AW8" s="194">
        <v>-0.450626115219257</v>
      </c>
      <c r="AX8" s="194">
        <v>-0.25767393358517299</v>
      </c>
      <c r="AY8" s="201">
        <v>-0.43231178055772301</v>
      </c>
      <c r="AZ8" s="194"/>
      <c r="BA8" s="202">
        <v>1.5086269706255599</v>
      </c>
      <c r="BB8" s="203">
        <v>1.68545427569269</v>
      </c>
      <c r="BC8" s="204">
        <v>1.5846742932912099</v>
      </c>
      <c r="BD8" s="194"/>
      <c r="BE8" s="205">
        <v>0.33410240174952799</v>
      </c>
    </row>
    <row r="9" spans="1:57" ht="14.25" x14ac:dyDescent="0.25">
      <c r="A9" s="21" t="s">
        <v>20</v>
      </c>
      <c r="B9" s="73" t="s">
        <v>71</v>
      </c>
      <c r="C9" s="3"/>
      <c r="D9" s="24" t="s">
        <v>16</v>
      </c>
      <c r="E9" s="27" t="s">
        <v>17</v>
      </c>
      <c r="F9" s="3"/>
      <c r="G9" s="221">
        <v>97.608139666964007</v>
      </c>
      <c r="H9" s="216">
        <v>107.238077125966</v>
      </c>
      <c r="I9" s="216">
        <v>112.58438053286901</v>
      </c>
      <c r="J9" s="216">
        <v>111.145159388675</v>
      </c>
      <c r="K9" s="216">
        <v>102.421128635469</v>
      </c>
      <c r="L9" s="222">
        <v>106.92633859915701</v>
      </c>
      <c r="M9" s="216"/>
      <c r="N9" s="223">
        <v>109.33003627047501</v>
      </c>
      <c r="O9" s="224">
        <v>109.396454695195</v>
      </c>
      <c r="P9" s="225">
        <v>109.362593548642</v>
      </c>
      <c r="Q9" s="216"/>
      <c r="R9" s="226">
        <v>107.602352190434</v>
      </c>
      <c r="S9" s="199"/>
      <c r="T9" s="200">
        <v>2.4926168065001102</v>
      </c>
      <c r="U9" s="194">
        <v>0.50187680794596901</v>
      </c>
      <c r="V9" s="194">
        <v>-5.5905412320256002E-3</v>
      </c>
      <c r="W9" s="194">
        <v>-0.32833651914876399</v>
      </c>
      <c r="X9" s="194">
        <v>-0.23931463342665901</v>
      </c>
      <c r="Y9" s="201">
        <v>0.307002675144885</v>
      </c>
      <c r="Z9" s="194"/>
      <c r="AA9" s="202">
        <v>5.1743582980054699</v>
      </c>
      <c r="AB9" s="203">
        <v>2.73759521046843</v>
      </c>
      <c r="AC9" s="204">
        <v>3.93400168507989</v>
      </c>
      <c r="AD9" s="194"/>
      <c r="AE9" s="205">
        <v>1.2896780450719201</v>
      </c>
      <c r="AF9" s="30"/>
      <c r="AG9" s="221">
        <v>101.32779667119701</v>
      </c>
      <c r="AH9" s="216">
        <v>108.655750030194</v>
      </c>
      <c r="AI9" s="216">
        <v>114.69893867287399</v>
      </c>
      <c r="AJ9" s="216">
        <v>112.926698219579</v>
      </c>
      <c r="AK9" s="216">
        <v>103.103042513353</v>
      </c>
      <c r="AL9" s="222">
        <v>108.716521657531</v>
      </c>
      <c r="AM9" s="216"/>
      <c r="AN9" s="223">
        <v>111.825478516462</v>
      </c>
      <c r="AO9" s="224">
        <v>113.85818723938399</v>
      </c>
      <c r="AP9" s="225">
        <v>112.853967195655</v>
      </c>
      <c r="AQ9" s="216"/>
      <c r="AR9" s="226">
        <v>109.912741935844</v>
      </c>
      <c r="AS9" s="199"/>
      <c r="AT9" s="200">
        <v>0.30236095092439003</v>
      </c>
      <c r="AU9" s="194">
        <v>2.1503763740442499</v>
      </c>
      <c r="AV9" s="194">
        <v>2.05591860876399</v>
      </c>
      <c r="AW9" s="194">
        <v>1.62639516373204</v>
      </c>
      <c r="AX9" s="194">
        <v>0.31784624111773302</v>
      </c>
      <c r="AY9" s="201">
        <v>1.4324947045290799</v>
      </c>
      <c r="AZ9" s="194"/>
      <c r="BA9" s="202">
        <v>2.5740208179186799</v>
      </c>
      <c r="BB9" s="203">
        <v>2.58542302154276</v>
      </c>
      <c r="BC9" s="204">
        <v>2.57296965279511</v>
      </c>
      <c r="BD9" s="194"/>
      <c r="BE9" s="205">
        <v>1.7970359271370899</v>
      </c>
    </row>
    <row r="10" spans="1:57" x14ac:dyDescent="0.2">
      <c r="A10" s="21" t="s">
        <v>21</v>
      </c>
      <c r="B10" s="3" t="str">
        <f t="shared" si="0"/>
        <v>Virginia Area</v>
      </c>
      <c r="C10" s="3"/>
      <c r="D10" s="24" t="s">
        <v>16</v>
      </c>
      <c r="E10" s="27" t="s">
        <v>17</v>
      </c>
      <c r="F10" s="3"/>
      <c r="G10" s="221">
        <v>90.803254166964706</v>
      </c>
      <c r="H10" s="216">
        <v>98.329885665357097</v>
      </c>
      <c r="I10" s="216">
        <v>101.324016913319</v>
      </c>
      <c r="J10" s="216">
        <v>101.13961690469699</v>
      </c>
      <c r="K10" s="216">
        <v>100.202876456876</v>
      </c>
      <c r="L10" s="222">
        <v>98.933527922438799</v>
      </c>
      <c r="M10" s="216"/>
      <c r="N10" s="223">
        <v>114.95799330463799</v>
      </c>
      <c r="O10" s="224">
        <v>113.77029857000601</v>
      </c>
      <c r="P10" s="225">
        <v>114.39115047123801</v>
      </c>
      <c r="Q10" s="216"/>
      <c r="R10" s="226">
        <v>103.44145177635301</v>
      </c>
      <c r="S10" s="199"/>
      <c r="T10" s="200">
        <v>-3.2464015791490901</v>
      </c>
      <c r="U10" s="194">
        <v>-1.2624608400436801</v>
      </c>
      <c r="V10" s="194">
        <v>0.97250570075757303</v>
      </c>
      <c r="W10" s="194">
        <v>1.33176599784953</v>
      </c>
      <c r="X10" s="194">
        <v>-1.06600558208709</v>
      </c>
      <c r="Y10" s="201">
        <v>-0.40022261182123797</v>
      </c>
      <c r="Z10" s="194"/>
      <c r="AA10" s="202">
        <v>-0.40518925607721001</v>
      </c>
      <c r="AB10" s="203">
        <v>-1.3864536139499899</v>
      </c>
      <c r="AC10" s="204">
        <v>-0.87295597396290203</v>
      </c>
      <c r="AD10" s="194"/>
      <c r="AE10" s="205">
        <v>-0.78974684448477095</v>
      </c>
      <c r="AF10" s="30"/>
      <c r="AG10" s="221">
        <v>97.738638256968898</v>
      </c>
      <c r="AH10" s="216">
        <v>99.242967470130907</v>
      </c>
      <c r="AI10" s="216">
        <v>101.373329367251</v>
      </c>
      <c r="AJ10" s="216">
        <v>101.030118534228</v>
      </c>
      <c r="AK10" s="216">
        <v>99.851298854253301</v>
      </c>
      <c r="AL10" s="222">
        <v>99.997641110397396</v>
      </c>
      <c r="AM10" s="216"/>
      <c r="AN10" s="223">
        <v>112.80941765262899</v>
      </c>
      <c r="AO10" s="224">
        <v>117.083463297173</v>
      </c>
      <c r="AP10" s="225">
        <v>114.931049689403</v>
      </c>
      <c r="AQ10" s="216"/>
      <c r="AR10" s="226">
        <v>104.50637659551499</v>
      </c>
      <c r="AS10" s="199"/>
      <c r="AT10" s="200">
        <v>2.4892062762504201</v>
      </c>
      <c r="AU10" s="194">
        <v>2.3478207890319802</v>
      </c>
      <c r="AV10" s="194">
        <v>2.1652711499778201</v>
      </c>
      <c r="AW10" s="194">
        <v>1.26598493769124</v>
      </c>
      <c r="AX10" s="194">
        <v>0.70179438172467501</v>
      </c>
      <c r="AY10" s="201">
        <v>1.76153291617135</v>
      </c>
      <c r="AZ10" s="194"/>
      <c r="BA10" s="202">
        <v>2.7303816663426699</v>
      </c>
      <c r="BB10" s="203">
        <v>5.8997192058047698</v>
      </c>
      <c r="BC10" s="204">
        <v>4.3096800079332498</v>
      </c>
      <c r="BD10" s="194"/>
      <c r="BE10" s="205">
        <v>2.6967646223184398</v>
      </c>
    </row>
    <row r="11" spans="1:57" x14ac:dyDescent="0.2">
      <c r="A11" s="34" t="s">
        <v>22</v>
      </c>
      <c r="B11" s="3" t="str">
        <f t="shared" si="0"/>
        <v>Washington, DC</v>
      </c>
      <c r="C11" s="3"/>
      <c r="D11" s="24" t="s">
        <v>16</v>
      </c>
      <c r="E11" s="27" t="s">
        <v>17</v>
      </c>
      <c r="F11" s="3"/>
      <c r="G11" s="221">
        <v>158.30933543822201</v>
      </c>
      <c r="H11" s="216">
        <v>181.571471236967</v>
      </c>
      <c r="I11" s="216">
        <v>198.14501042373701</v>
      </c>
      <c r="J11" s="216">
        <v>187.23224231487299</v>
      </c>
      <c r="K11" s="216">
        <v>167.38321075600999</v>
      </c>
      <c r="L11" s="222">
        <v>180.584320672177</v>
      </c>
      <c r="M11" s="216"/>
      <c r="N11" s="223">
        <v>147.34254640639099</v>
      </c>
      <c r="O11" s="224">
        <v>148.44892329632199</v>
      </c>
      <c r="P11" s="225">
        <v>147.897860813102</v>
      </c>
      <c r="Q11" s="216"/>
      <c r="R11" s="226">
        <v>172.455823391297</v>
      </c>
      <c r="S11" s="199"/>
      <c r="T11" s="200">
        <v>6.4434101019293699</v>
      </c>
      <c r="U11" s="194">
        <v>5.5807201298824003</v>
      </c>
      <c r="V11" s="194">
        <v>9.5729088299703999</v>
      </c>
      <c r="W11" s="194">
        <v>8.4107103674270292</v>
      </c>
      <c r="X11" s="194">
        <v>9.85410232726489</v>
      </c>
      <c r="Y11" s="201">
        <v>7.8862933957370203</v>
      </c>
      <c r="Z11" s="194"/>
      <c r="AA11" s="202">
        <v>7.1318864241692603</v>
      </c>
      <c r="AB11" s="203">
        <v>2.7068413291370699</v>
      </c>
      <c r="AC11" s="204">
        <v>4.7454064574972898</v>
      </c>
      <c r="AD11" s="194"/>
      <c r="AE11" s="205">
        <v>7.4168915940577298</v>
      </c>
      <c r="AF11" s="30"/>
      <c r="AG11" s="221">
        <v>279.61450725551498</v>
      </c>
      <c r="AH11" s="216">
        <v>259.62671635901398</v>
      </c>
      <c r="AI11" s="216">
        <v>189.98351887828301</v>
      </c>
      <c r="AJ11" s="216">
        <v>179.44481953022</v>
      </c>
      <c r="AK11" s="216">
        <v>169.08839934724301</v>
      </c>
      <c r="AL11" s="222">
        <v>213.70421190311299</v>
      </c>
      <c r="AM11" s="216"/>
      <c r="AN11" s="223">
        <v>190.46964786324699</v>
      </c>
      <c r="AO11" s="224">
        <v>236.25108950677199</v>
      </c>
      <c r="AP11" s="225">
        <v>214.24496459882599</v>
      </c>
      <c r="AQ11" s="216"/>
      <c r="AR11" s="226">
        <v>213.85025020145099</v>
      </c>
      <c r="AS11" s="199"/>
      <c r="AT11" s="200">
        <v>98.1711403519366</v>
      </c>
      <c r="AU11" s="194">
        <v>61.835737102567997</v>
      </c>
      <c r="AV11" s="194">
        <v>9.8108486349479005</v>
      </c>
      <c r="AW11" s="194">
        <v>5.6371129552557502</v>
      </c>
      <c r="AX11" s="194">
        <v>7.9655318832398798</v>
      </c>
      <c r="AY11" s="201">
        <v>32.0671791820427</v>
      </c>
      <c r="AZ11" s="194"/>
      <c r="BA11" s="202">
        <v>35.394221979875603</v>
      </c>
      <c r="BB11" s="203">
        <v>66.998093708178502</v>
      </c>
      <c r="BC11" s="204">
        <v>51.860618607237797</v>
      </c>
      <c r="BD11" s="194"/>
      <c r="BE11" s="205">
        <v>36.826846369300299</v>
      </c>
    </row>
    <row r="12" spans="1:57" x14ac:dyDescent="0.2">
      <c r="A12" s="21" t="s">
        <v>23</v>
      </c>
      <c r="B12" s="3" t="str">
        <f t="shared" si="0"/>
        <v>Arlington, VA</v>
      </c>
      <c r="C12" s="3"/>
      <c r="D12" s="24" t="s">
        <v>16</v>
      </c>
      <c r="E12" s="27" t="s">
        <v>17</v>
      </c>
      <c r="F12" s="3"/>
      <c r="G12" s="221">
        <v>157.42253984899301</v>
      </c>
      <c r="H12" s="216">
        <v>186.20889148191301</v>
      </c>
      <c r="I12" s="216">
        <v>197.963911890936</v>
      </c>
      <c r="J12" s="216">
        <v>192.600406362619</v>
      </c>
      <c r="K12" s="216">
        <v>173.992584966859</v>
      </c>
      <c r="L12" s="222">
        <v>183.921861088686</v>
      </c>
      <c r="M12" s="216"/>
      <c r="N12" s="223">
        <v>138.74774501991999</v>
      </c>
      <c r="O12" s="224">
        <v>132.88935057125599</v>
      </c>
      <c r="P12" s="225">
        <v>135.82762014187199</v>
      </c>
      <c r="Q12" s="216"/>
      <c r="R12" s="226">
        <v>173.15115297697599</v>
      </c>
      <c r="S12" s="199"/>
      <c r="T12" s="200">
        <v>1.0070965650944299</v>
      </c>
      <c r="U12" s="194">
        <v>1.2074651479137499</v>
      </c>
      <c r="V12" s="194">
        <v>3.1450147828207</v>
      </c>
      <c r="W12" s="194">
        <v>3.56973458735105</v>
      </c>
      <c r="X12" s="194">
        <v>3.7323668525653702</v>
      </c>
      <c r="Y12" s="201">
        <v>2.3989897971683898</v>
      </c>
      <c r="Z12" s="194"/>
      <c r="AA12" s="202">
        <v>7.12322686251043</v>
      </c>
      <c r="AB12" s="203">
        <v>1.16374446445262</v>
      </c>
      <c r="AC12" s="204">
        <v>4.1199468683440799</v>
      </c>
      <c r="AD12" s="194"/>
      <c r="AE12" s="205">
        <v>2.77323804175334</v>
      </c>
      <c r="AF12" s="30"/>
      <c r="AG12" s="221">
        <v>251.272773309218</v>
      </c>
      <c r="AH12" s="216">
        <v>243.75268386777</v>
      </c>
      <c r="AI12" s="216">
        <v>201.53931657318299</v>
      </c>
      <c r="AJ12" s="216">
        <v>195.372685492052</v>
      </c>
      <c r="AK12" s="216">
        <v>176.133642157624</v>
      </c>
      <c r="AL12" s="222">
        <v>211.95836550970401</v>
      </c>
      <c r="AM12" s="216"/>
      <c r="AN12" s="223">
        <v>161.965075348575</v>
      </c>
      <c r="AO12" s="224">
        <v>195.401014001806</v>
      </c>
      <c r="AP12" s="225">
        <v>179.00592804032999</v>
      </c>
      <c r="AQ12" s="216"/>
      <c r="AR12" s="226">
        <v>203.91449702180199</v>
      </c>
      <c r="AS12" s="199"/>
      <c r="AT12" s="200">
        <v>68.928267722384504</v>
      </c>
      <c r="AU12" s="194">
        <v>41.875859386301698</v>
      </c>
      <c r="AV12" s="194">
        <v>9.5732139980550208</v>
      </c>
      <c r="AW12" s="194">
        <v>7.5744848809654499</v>
      </c>
      <c r="AX12" s="194">
        <v>7.7249516025916796</v>
      </c>
      <c r="AY12" s="201">
        <v>23.145289700754699</v>
      </c>
      <c r="AZ12" s="194"/>
      <c r="BA12" s="202">
        <v>23.984505787222801</v>
      </c>
      <c r="BB12" s="203">
        <v>52.716503200293403</v>
      </c>
      <c r="BC12" s="204">
        <v>38.407068006275097</v>
      </c>
      <c r="BD12" s="194"/>
      <c r="BE12" s="205">
        <v>25.728546928303398</v>
      </c>
    </row>
    <row r="13" spans="1:57" x14ac:dyDescent="0.2">
      <c r="A13" s="21" t="s">
        <v>24</v>
      </c>
      <c r="B13" s="3" t="str">
        <f t="shared" si="0"/>
        <v>Suburban Virginia Area</v>
      </c>
      <c r="C13" s="3"/>
      <c r="D13" s="24" t="s">
        <v>16</v>
      </c>
      <c r="E13" s="27" t="s">
        <v>17</v>
      </c>
      <c r="F13" s="3"/>
      <c r="G13" s="221">
        <v>118.658136996612</v>
      </c>
      <c r="H13" s="216">
        <v>129.15580246913501</v>
      </c>
      <c r="I13" s="216">
        <v>136.35784722222201</v>
      </c>
      <c r="J13" s="216">
        <v>136.23271288620899</v>
      </c>
      <c r="K13" s="216">
        <v>134.699071094966</v>
      </c>
      <c r="L13" s="222">
        <v>131.92253176549201</v>
      </c>
      <c r="M13" s="216"/>
      <c r="N13" s="223">
        <v>129.561852913085</v>
      </c>
      <c r="O13" s="224">
        <v>135.105909391534</v>
      </c>
      <c r="P13" s="225">
        <v>132.28127331711201</v>
      </c>
      <c r="Q13" s="216"/>
      <c r="R13" s="226">
        <v>132.01426687129199</v>
      </c>
      <c r="S13" s="199"/>
      <c r="T13" s="200">
        <v>7.4225202583900103</v>
      </c>
      <c r="U13" s="194">
        <v>2.3691791539800602</v>
      </c>
      <c r="V13" s="194">
        <v>3.6437881457288799</v>
      </c>
      <c r="W13" s="194">
        <v>3.87100661937545</v>
      </c>
      <c r="X13" s="194">
        <v>7.6600896750552403</v>
      </c>
      <c r="Y13" s="201">
        <v>4.6069411742560602</v>
      </c>
      <c r="Z13" s="194"/>
      <c r="AA13" s="202">
        <v>-2.2907954883093402</v>
      </c>
      <c r="AB13" s="203">
        <v>0.87746571446992006</v>
      </c>
      <c r="AC13" s="204">
        <v>-0.750661268213761</v>
      </c>
      <c r="AD13" s="194"/>
      <c r="AE13" s="205">
        <v>3.2022242003199302</v>
      </c>
      <c r="AF13" s="30"/>
      <c r="AG13" s="221">
        <v>163.910644118161</v>
      </c>
      <c r="AH13" s="216">
        <v>158.57812169493801</v>
      </c>
      <c r="AI13" s="216">
        <v>136.795803403869</v>
      </c>
      <c r="AJ13" s="216">
        <v>136.06506137322501</v>
      </c>
      <c r="AK13" s="216">
        <v>133.29499573924099</v>
      </c>
      <c r="AL13" s="222">
        <v>144.75719289126101</v>
      </c>
      <c r="AM13" s="216"/>
      <c r="AN13" s="223">
        <v>144.47211770230001</v>
      </c>
      <c r="AO13" s="224">
        <v>166.576764527385</v>
      </c>
      <c r="AP13" s="225">
        <v>155.69644183359</v>
      </c>
      <c r="AQ13" s="216"/>
      <c r="AR13" s="226">
        <v>147.680632283302</v>
      </c>
      <c r="AS13" s="199"/>
      <c r="AT13" s="200">
        <v>40.9937775657354</v>
      </c>
      <c r="AU13" s="194">
        <v>29.6423234115383</v>
      </c>
      <c r="AV13" s="194">
        <v>3.9266567387418898</v>
      </c>
      <c r="AW13" s="194">
        <v>3.4394459740669401</v>
      </c>
      <c r="AX13" s="194">
        <v>6.1204266791441002</v>
      </c>
      <c r="AY13" s="201">
        <v>14.682532940914401</v>
      </c>
      <c r="AZ13" s="194"/>
      <c r="BA13" s="202">
        <v>13.422124893778999</v>
      </c>
      <c r="BB13" s="203">
        <v>26.5862596638699</v>
      </c>
      <c r="BC13" s="204">
        <v>20.208358102036399</v>
      </c>
      <c r="BD13" s="194"/>
      <c r="BE13" s="205">
        <v>16.212006326518701</v>
      </c>
    </row>
    <row r="14" spans="1:57" x14ac:dyDescent="0.2">
      <c r="A14" s="21" t="s">
        <v>25</v>
      </c>
      <c r="B14" s="3" t="str">
        <f t="shared" si="0"/>
        <v>Alexandria, VA</v>
      </c>
      <c r="C14" s="3"/>
      <c r="D14" s="24" t="s">
        <v>16</v>
      </c>
      <c r="E14" s="27" t="s">
        <v>17</v>
      </c>
      <c r="F14" s="3"/>
      <c r="G14" s="221">
        <v>124.69610039705</v>
      </c>
      <c r="H14" s="216">
        <v>141.302329521389</v>
      </c>
      <c r="I14" s="216">
        <v>149.21828980321999</v>
      </c>
      <c r="J14" s="216">
        <v>141.505596651742</v>
      </c>
      <c r="K14" s="216">
        <v>132.479944852941</v>
      </c>
      <c r="L14" s="222">
        <v>139.08797787971</v>
      </c>
      <c r="M14" s="216"/>
      <c r="N14" s="223">
        <v>131.25861315402301</v>
      </c>
      <c r="O14" s="224">
        <v>131.035960898502</v>
      </c>
      <c r="P14" s="225">
        <v>131.146716839134</v>
      </c>
      <c r="Q14" s="216"/>
      <c r="R14" s="226">
        <v>136.77831519425999</v>
      </c>
      <c r="S14" s="199"/>
      <c r="T14" s="200">
        <v>7.2084420139294201</v>
      </c>
      <c r="U14" s="194">
        <v>6.7363719656216503</v>
      </c>
      <c r="V14" s="194">
        <v>8.0908195057187395</v>
      </c>
      <c r="W14" s="194">
        <v>3.36322351550205</v>
      </c>
      <c r="X14" s="194">
        <v>2.7353300124986899</v>
      </c>
      <c r="Y14" s="201">
        <v>5.6563151676422301</v>
      </c>
      <c r="Z14" s="194"/>
      <c r="AA14" s="202">
        <v>11.5216776547249</v>
      </c>
      <c r="AB14" s="203">
        <v>12.627298557896101</v>
      </c>
      <c r="AC14" s="204">
        <v>12.103833466702801</v>
      </c>
      <c r="AD14" s="194"/>
      <c r="AE14" s="205">
        <v>7.04549258818437</v>
      </c>
      <c r="AF14" s="30"/>
      <c r="AG14" s="221">
        <v>180.85771780580799</v>
      </c>
      <c r="AH14" s="216">
        <v>178.53507152722901</v>
      </c>
      <c r="AI14" s="216">
        <v>151.61406770018399</v>
      </c>
      <c r="AJ14" s="216">
        <v>147.00956668956701</v>
      </c>
      <c r="AK14" s="216">
        <v>143.954833618854</v>
      </c>
      <c r="AL14" s="222">
        <v>159.80195214735099</v>
      </c>
      <c r="AM14" s="216"/>
      <c r="AN14" s="223">
        <v>141.434049421661</v>
      </c>
      <c r="AO14" s="224">
        <v>158.658342560384</v>
      </c>
      <c r="AP14" s="225">
        <v>150.35000507215099</v>
      </c>
      <c r="AQ14" s="216"/>
      <c r="AR14" s="226">
        <v>157.09105381067999</v>
      </c>
      <c r="AS14" s="199"/>
      <c r="AT14" s="200">
        <v>49.806214216928801</v>
      </c>
      <c r="AU14" s="194">
        <v>33.501345667894199</v>
      </c>
      <c r="AV14" s="194">
        <v>8.9720835971782709</v>
      </c>
      <c r="AW14" s="194">
        <v>6.5707939019030102</v>
      </c>
      <c r="AX14" s="194">
        <v>8.63560882497422</v>
      </c>
      <c r="AY14" s="201">
        <v>19.6739861650208</v>
      </c>
      <c r="AZ14" s="194"/>
      <c r="BA14" s="202">
        <v>16.195963884652102</v>
      </c>
      <c r="BB14" s="203">
        <v>31.666806238393299</v>
      </c>
      <c r="BC14" s="204">
        <v>24.154600256673501</v>
      </c>
      <c r="BD14" s="194"/>
      <c r="BE14" s="205">
        <v>20.778457567975401</v>
      </c>
    </row>
    <row r="15" spans="1:57" x14ac:dyDescent="0.2">
      <c r="A15" s="21" t="s">
        <v>26</v>
      </c>
      <c r="B15" s="3" t="str">
        <f t="shared" si="0"/>
        <v>Fairfax/Tysons Corner, VA</v>
      </c>
      <c r="C15" s="3"/>
      <c r="D15" s="24" t="s">
        <v>16</v>
      </c>
      <c r="E15" s="27" t="s">
        <v>17</v>
      </c>
      <c r="F15" s="3"/>
      <c r="G15" s="221">
        <v>141.844611021069</v>
      </c>
      <c r="H15" s="216">
        <v>179.22714168310301</v>
      </c>
      <c r="I15" s="216">
        <v>197.922503212908</v>
      </c>
      <c r="J15" s="216">
        <v>186.435073616018</v>
      </c>
      <c r="K15" s="216">
        <v>148.498923321414</v>
      </c>
      <c r="L15" s="222">
        <v>175.27131120041901</v>
      </c>
      <c r="M15" s="216"/>
      <c r="N15" s="223">
        <v>125.913219616204</v>
      </c>
      <c r="O15" s="224">
        <v>126.81761482138801</v>
      </c>
      <c r="P15" s="225">
        <v>126.38023487626</v>
      </c>
      <c r="Q15" s="216"/>
      <c r="R15" s="226">
        <v>163.844234796347</v>
      </c>
      <c r="S15" s="199"/>
      <c r="T15" s="200">
        <v>6.1147999257645198</v>
      </c>
      <c r="U15" s="194">
        <v>10.137692123013499</v>
      </c>
      <c r="V15" s="194">
        <v>13.182493466172501</v>
      </c>
      <c r="W15" s="194">
        <v>8.7358724138166508</v>
      </c>
      <c r="X15" s="194">
        <v>2.3719933143380199</v>
      </c>
      <c r="Y15" s="201">
        <v>8.96038740838984</v>
      </c>
      <c r="Z15" s="194"/>
      <c r="AA15" s="202">
        <v>3.67265604076302</v>
      </c>
      <c r="AB15" s="203">
        <v>1.9075454287948801</v>
      </c>
      <c r="AC15" s="204">
        <v>2.7474407641856802</v>
      </c>
      <c r="AD15" s="194"/>
      <c r="AE15" s="205">
        <v>7.67239032119019</v>
      </c>
      <c r="AF15" s="30"/>
      <c r="AG15" s="221">
        <v>171.74025251076</v>
      </c>
      <c r="AH15" s="216">
        <v>187.273883737668</v>
      </c>
      <c r="AI15" s="216">
        <v>188.89956914393201</v>
      </c>
      <c r="AJ15" s="216">
        <v>183.01381331793601</v>
      </c>
      <c r="AK15" s="216">
        <v>153.079221468593</v>
      </c>
      <c r="AL15" s="222">
        <v>178.20045214796599</v>
      </c>
      <c r="AM15" s="216"/>
      <c r="AN15" s="223">
        <v>137.68530591719201</v>
      </c>
      <c r="AO15" s="224">
        <v>148.06779647232199</v>
      </c>
      <c r="AP15" s="225">
        <v>143.12195049241399</v>
      </c>
      <c r="AQ15" s="216"/>
      <c r="AR15" s="226">
        <v>169.502308022308</v>
      </c>
      <c r="AS15" s="199"/>
      <c r="AT15" s="200">
        <v>30.377990844456701</v>
      </c>
      <c r="AU15" s="194">
        <v>16.0310241940198</v>
      </c>
      <c r="AV15" s="194">
        <v>8.9693354081562795</v>
      </c>
      <c r="AW15" s="194">
        <v>8.5062926950012301</v>
      </c>
      <c r="AX15" s="194">
        <v>7.4158946387551099</v>
      </c>
      <c r="AY15" s="201">
        <v>12.5530615338813</v>
      </c>
      <c r="AZ15" s="194"/>
      <c r="BA15" s="202">
        <v>14.1153088791554</v>
      </c>
      <c r="BB15" s="203">
        <v>21.122259495996001</v>
      </c>
      <c r="BC15" s="204">
        <v>17.810506561066699</v>
      </c>
      <c r="BD15" s="194"/>
      <c r="BE15" s="205">
        <v>13.4621191688754</v>
      </c>
    </row>
    <row r="16" spans="1:57" x14ac:dyDescent="0.2">
      <c r="A16" s="21" t="s">
        <v>27</v>
      </c>
      <c r="B16" s="3" t="str">
        <f t="shared" si="0"/>
        <v>I-95 Fredericksburg, VA</v>
      </c>
      <c r="C16" s="3"/>
      <c r="D16" s="24" t="s">
        <v>16</v>
      </c>
      <c r="E16" s="27" t="s">
        <v>17</v>
      </c>
      <c r="F16" s="3"/>
      <c r="G16" s="221">
        <v>88.771464900662195</v>
      </c>
      <c r="H16" s="216">
        <v>94.025958351041197</v>
      </c>
      <c r="I16" s="216">
        <v>96.258650425367307</v>
      </c>
      <c r="J16" s="216">
        <v>94.927014436958601</v>
      </c>
      <c r="K16" s="216">
        <v>90.669340609367794</v>
      </c>
      <c r="L16" s="222">
        <v>93.235730018067599</v>
      </c>
      <c r="M16" s="216"/>
      <c r="N16" s="223">
        <v>92.5643824422134</v>
      </c>
      <c r="O16" s="224">
        <v>94.110385894876899</v>
      </c>
      <c r="P16" s="225">
        <v>93.357254322111004</v>
      </c>
      <c r="Q16" s="216"/>
      <c r="R16" s="226">
        <v>93.269079218428104</v>
      </c>
      <c r="S16" s="199"/>
      <c r="T16" s="200">
        <v>-0.516023013193461</v>
      </c>
      <c r="U16" s="194">
        <v>1.26760948736514</v>
      </c>
      <c r="V16" s="194">
        <v>1.5975041134832</v>
      </c>
      <c r="W16" s="194">
        <v>1.4167973981439299</v>
      </c>
      <c r="X16" s="194">
        <v>-1.26554836102331</v>
      </c>
      <c r="Y16" s="201">
        <v>0.69290828222391199</v>
      </c>
      <c r="Z16" s="194"/>
      <c r="AA16" s="202">
        <v>-0.79622940031792799</v>
      </c>
      <c r="AB16" s="203">
        <v>0.94582085973024699</v>
      </c>
      <c r="AC16" s="204">
        <v>9.7150453892669603E-2</v>
      </c>
      <c r="AD16" s="194"/>
      <c r="AE16" s="205">
        <v>0.52081963588559799</v>
      </c>
      <c r="AF16" s="30"/>
      <c r="AG16" s="221">
        <v>99.580164300815397</v>
      </c>
      <c r="AH16" s="216">
        <v>98.636318350079307</v>
      </c>
      <c r="AI16" s="216">
        <v>94.949020239653606</v>
      </c>
      <c r="AJ16" s="216">
        <v>94.281997912628498</v>
      </c>
      <c r="AK16" s="216">
        <v>92.665123402861099</v>
      </c>
      <c r="AL16" s="222">
        <v>95.921129988694702</v>
      </c>
      <c r="AM16" s="216"/>
      <c r="AN16" s="223">
        <v>95.480100692940596</v>
      </c>
      <c r="AO16" s="224">
        <v>99.834845706042898</v>
      </c>
      <c r="AP16" s="225">
        <v>97.711443391494797</v>
      </c>
      <c r="AQ16" s="216"/>
      <c r="AR16" s="226">
        <v>96.436321926392907</v>
      </c>
      <c r="AS16" s="199"/>
      <c r="AT16" s="200">
        <v>14.346935205448901</v>
      </c>
      <c r="AU16" s="194">
        <v>8.4709887884389801</v>
      </c>
      <c r="AV16" s="194">
        <v>2.6305232858850598</v>
      </c>
      <c r="AW16" s="194">
        <v>2.2357936891758299</v>
      </c>
      <c r="AX16" s="194">
        <v>1.6277014899570801</v>
      </c>
      <c r="AY16" s="201">
        <v>5.4754885885275399</v>
      </c>
      <c r="AZ16" s="194"/>
      <c r="BA16" s="202">
        <v>2.5747162793415299</v>
      </c>
      <c r="BB16" s="203">
        <v>6.4520704518742198</v>
      </c>
      <c r="BC16" s="204">
        <v>4.5665150054655097</v>
      </c>
      <c r="BD16" s="194"/>
      <c r="BE16" s="205">
        <v>5.2056092269932801</v>
      </c>
    </row>
    <row r="17" spans="1:57" x14ac:dyDescent="0.2">
      <c r="A17" s="21" t="s">
        <v>28</v>
      </c>
      <c r="B17" s="3" t="str">
        <f t="shared" si="0"/>
        <v>Dulles Airport Area, VA</v>
      </c>
      <c r="C17" s="3"/>
      <c r="D17" s="24" t="s">
        <v>16</v>
      </c>
      <c r="E17" s="27" t="s">
        <v>17</v>
      </c>
      <c r="F17" s="3"/>
      <c r="G17" s="221">
        <v>110.024173586397</v>
      </c>
      <c r="H17" s="216">
        <v>137.832469354399</v>
      </c>
      <c r="I17" s="216">
        <v>146.63733096955599</v>
      </c>
      <c r="J17" s="216">
        <v>142.361793716656</v>
      </c>
      <c r="K17" s="216">
        <v>124.213350705088</v>
      </c>
      <c r="L17" s="222">
        <v>134.47590241431701</v>
      </c>
      <c r="M17" s="216"/>
      <c r="N17" s="223">
        <v>98.877153004415405</v>
      </c>
      <c r="O17" s="224">
        <v>103.023414451516</v>
      </c>
      <c r="P17" s="225">
        <v>100.97641645341599</v>
      </c>
      <c r="Q17" s="216"/>
      <c r="R17" s="226">
        <v>126.806977586842</v>
      </c>
      <c r="S17" s="199"/>
      <c r="T17" s="200">
        <v>3.4152170050778099</v>
      </c>
      <c r="U17" s="194">
        <v>3.6215320547562002</v>
      </c>
      <c r="V17" s="194">
        <v>7.2286942480976499</v>
      </c>
      <c r="W17" s="194">
        <v>5.3848187888983903</v>
      </c>
      <c r="X17" s="194">
        <v>2.4081743461078502</v>
      </c>
      <c r="Y17" s="201">
        <v>4.6499636346086</v>
      </c>
      <c r="Z17" s="194"/>
      <c r="AA17" s="202">
        <v>0.18466134963238601</v>
      </c>
      <c r="AB17" s="203">
        <v>7.1618054701834497</v>
      </c>
      <c r="AC17" s="204">
        <v>3.62034454747366</v>
      </c>
      <c r="AD17" s="194"/>
      <c r="AE17" s="205">
        <v>4.5450346984944003</v>
      </c>
      <c r="AF17" s="30"/>
      <c r="AG17" s="221">
        <v>136.12159760109901</v>
      </c>
      <c r="AH17" s="216">
        <v>147.65597194127201</v>
      </c>
      <c r="AI17" s="216">
        <v>147.41711981224501</v>
      </c>
      <c r="AJ17" s="216">
        <v>143.36933254738301</v>
      </c>
      <c r="AK17" s="216">
        <v>125.549405825101</v>
      </c>
      <c r="AL17" s="222">
        <v>140.71378315730001</v>
      </c>
      <c r="AM17" s="216"/>
      <c r="AN17" s="223">
        <v>111.117643857261</v>
      </c>
      <c r="AO17" s="224">
        <v>118.846795575515</v>
      </c>
      <c r="AP17" s="225">
        <v>115.086609724327</v>
      </c>
      <c r="AQ17" s="216"/>
      <c r="AR17" s="226">
        <v>134.580167580634</v>
      </c>
      <c r="AS17" s="199"/>
      <c r="AT17" s="200">
        <v>25.613098656644699</v>
      </c>
      <c r="AU17" s="194">
        <v>14.4817581005818</v>
      </c>
      <c r="AV17" s="194">
        <v>8.0621666468511108</v>
      </c>
      <c r="AW17" s="194">
        <v>6.8659908359820401</v>
      </c>
      <c r="AX17" s="194">
        <v>5.0152248011251404</v>
      </c>
      <c r="AY17" s="201">
        <v>10.7960562743756</v>
      </c>
      <c r="AZ17" s="194"/>
      <c r="BA17" s="202">
        <v>11.572603137548301</v>
      </c>
      <c r="BB17" s="203">
        <v>21.516283886513399</v>
      </c>
      <c r="BC17" s="204">
        <v>16.6069044501238</v>
      </c>
      <c r="BD17" s="194"/>
      <c r="BE17" s="205">
        <v>11.8758703280768</v>
      </c>
    </row>
    <row r="18" spans="1:57" x14ac:dyDescent="0.2">
      <c r="A18" s="21" t="s">
        <v>29</v>
      </c>
      <c r="B18" s="3" t="str">
        <f t="shared" si="0"/>
        <v>Williamsburg, VA</v>
      </c>
      <c r="C18" s="3"/>
      <c r="D18" s="24" t="s">
        <v>16</v>
      </c>
      <c r="E18" s="27" t="s">
        <v>17</v>
      </c>
      <c r="F18" s="3"/>
      <c r="G18" s="221">
        <v>95.867935862691894</v>
      </c>
      <c r="H18" s="216">
        <v>91.021653225806403</v>
      </c>
      <c r="I18" s="216">
        <v>92.602854361370703</v>
      </c>
      <c r="J18" s="216">
        <v>90.772161943319801</v>
      </c>
      <c r="K18" s="216">
        <v>95.004806716126495</v>
      </c>
      <c r="L18" s="222">
        <v>93.004473277474901</v>
      </c>
      <c r="M18" s="216"/>
      <c r="N18" s="223">
        <v>138.79453562985401</v>
      </c>
      <c r="O18" s="224">
        <v>159.107391598915</v>
      </c>
      <c r="P18" s="225">
        <v>148.935504819888</v>
      </c>
      <c r="Q18" s="216"/>
      <c r="R18" s="226">
        <v>111.169923651543</v>
      </c>
      <c r="S18" s="199"/>
      <c r="T18" s="200">
        <v>-6.5323371449062497</v>
      </c>
      <c r="U18" s="194">
        <v>-4.0719601734449702</v>
      </c>
      <c r="V18" s="194">
        <v>-12.453125284313501</v>
      </c>
      <c r="W18" s="194">
        <v>-3.3994844683222598</v>
      </c>
      <c r="X18" s="194">
        <v>0.78635300248007101</v>
      </c>
      <c r="Y18" s="201">
        <v>-5.4388767319147</v>
      </c>
      <c r="Z18" s="194"/>
      <c r="AA18" s="202">
        <v>8.3593056465966509</v>
      </c>
      <c r="AB18" s="203">
        <v>8.27505624326602</v>
      </c>
      <c r="AC18" s="204">
        <v>8.1770671514187701</v>
      </c>
      <c r="AD18" s="194"/>
      <c r="AE18" s="205">
        <v>-0.76393670683710602</v>
      </c>
      <c r="AF18" s="30"/>
      <c r="AG18" s="221">
        <v>111.531845265065</v>
      </c>
      <c r="AH18" s="216">
        <v>92.353282062631394</v>
      </c>
      <c r="AI18" s="216">
        <v>89.1033351606183</v>
      </c>
      <c r="AJ18" s="216">
        <v>88.104160097701694</v>
      </c>
      <c r="AK18" s="216">
        <v>94.848753487445094</v>
      </c>
      <c r="AL18" s="222">
        <v>95.100208998674702</v>
      </c>
      <c r="AM18" s="216"/>
      <c r="AN18" s="223">
        <v>130.03000785203201</v>
      </c>
      <c r="AO18" s="224">
        <v>154.938723815933</v>
      </c>
      <c r="AP18" s="225">
        <v>142.71106085913701</v>
      </c>
      <c r="AQ18" s="216"/>
      <c r="AR18" s="226">
        <v>111.123527342961</v>
      </c>
      <c r="AS18" s="199"/>
      <c r="AT18" s="200">
        <v>-4.4933723136351498</v>
      </c>
      <c r="AU18" s="194">
        <v>-0.12397039138060099</v>
      </c>
      <c r="AV18" s="194">
        <v>-3.4572019576962498</v>
      </c>
      <c r="AW18" s="194">
        <v>-0.50323047973704305</v>
      </c>
      <c r="AX18" s="194">
        <v>-4.1657301110267797</v>
      </c>
      <c r="AY18" s="201">
        <v>-2.6635033537497801</v>
      </c>
      <c r="AZ18" s="194"/>
      <c r="BA18" s="202">
        <v>0.43218006115156499</v>
      </c>
      <c r="BB18" s="203">
        <v>6.0775467101934497</v>
      </c>
      <c r="BC18" s="204">
        <v>3.4979036466112401</v>
      </c>
      <c r="BD18" s="194"/>
      <c r="BE18" s="205">
        <v>-0.58220154344159403</v>
      </c>
    </row>
    <row r="19" spans="1:57" x14ac:dyDescent="0.2">
      <c r="A19" s="21" t="s">
        <v>30</v>
      </c>
      <c r="B19" s="3" t="str">
        <f t="shared" si="0"/>
        <v>Virginia Beach, VA</v>
      </c>
      <c r="C19" s="3"/>
      <c r="D19" s="24" t="s">
        <v>16</v>
      </c>
      <c r="E19" s="27" t="s">
        <v>17</v>
      </c>
      <c r="F19" s="3"/>
      <c r="G19" s="221">
        <v>95.983318292981096</v>
      </c>
      <c r="H19" s="216">
        <v>101.29128038819201</v>
      </c>
      <c r="I19" s="216">
        <v>104.495865893313</v>
      </c>
      <c r="J19" s="216">
        <v>104.23587794309</v>
      </c>
      <c r="K19" s="216">
        <v>100.202576039563</v>
      </c>
      <c r="L19" s="222">
        <v>101.543989879227</v>
      </c>
      <c r="M19" s="216"/>
      <c r="N19" s="223">
        <v>116.24541764255</v>
      </c>
      <c r="O19" s="224">
        <v>113.937204926481</v>
      </c>
      <c r="P19" s="225">
        <v>115.084890297995</v>
      </c>
      <c r="Q19" s="216"/>
      <c r="R19" s="226">
        <v>106.224323758594</v>
      </c>
      <c r="S19" s="199"/>
      <c r="T19" s="200">
        <v>-1.62638810766268</v>
      </c>
      <c r="U19" s="194">
        <v>-1.78582990196455</v>
      </c>
      <c r="V19" s="194">
        <v>3.5371759203341097E-2</v>
      </c>
      <c r="W19" s="194">
        <v>-0.834520454312497</v>
      </c>
      <c r="X19" s="194">
        <v>-0.27923979565791202</v>
      </c>
      <c r="Y19" s="201">
        <v>-0.86856278234604001</v>
      </c>
      <c r="Z19" s="194"/>
      <c r="AA19" s="202">
        <v>2.9992570106600702</v>
      </c>
      <c r="AB19" s="203">
        <v>-4.7240382278239696</v>
      </c>
      <c r="AC19" s="204">
        <v>-1.14909762637933</v>
      </c>
      <c r="AD19" s="194"/>
      <c r="AE19" s="205">
        <v>-0.86983829515543698</v>
      </c>
      <c r="AF19" s="30"/>
      <c r="AG19" s="221">
        <v>98.0766941596995</v>
      </c>
      <c r="AH19" s="216">
        <v>99.714220369264098</v>
      </c>
      <c r="AI19" s="216">
        <v>103.694850233049</v>
      </c>
      <c r="AJ19" s="216">
        <v>103.91711143644</v>
      </c>
      <c r="AK19" s="216">
        <v>101.830703348605</v>
      </c>
      <c r="AL19" s="222">
        <v>101.635112439011</v>
      </c>
      <c r="AM19" s="216"/>
      <c r="AN19" s="223">
        <v>116.973226350929</v>
      </c>
      <c r="AO19" s="224">
        <v>117.98219909174701</v>
      </c>
      <c r="AP19" s="225">
        <v>117.486147365858</v>
      </c>
      <c r="AQ19" s="216"/>
      <c r="AR19" s="226">
        <v>107.402292907014</v>
      </c>
      <c r="AS19" s="199"/>
      <c r="AT19" s="200">
        <v>1.2427347657030401</v>
      </c>
      <c r="AU19" s="194">
        <v>0.83910602063401196</v>
      </c>
      <c r="AV19" s="194">
        <v>2.1755700855804601</v>
      </c>
      <c r="AW19" s="194">
        <v>1.68495832193881</v>
      </c>
      <c r="AX19" s="194">
        <v>1.80613023117564</v>
      </c>
      <c r="AY19" s="201">
        <v>1.5938397235737101</v>
      </c>
      <c r="AZ19" s="194"/>
      <c r="BA19" s="202">
        <v>3.8024907477099998</v>
      </c>
      <c r="BB19" s="203">
        <v>1.9292716006849699</v>
      </c>
      <c r="BC19" s="204">
        <v>2.8047984764698599</v>
      </c>
      <c r="BD19" s="194"/>
      <c r="BE19" s="205">
        <v>2.28014897233495</v>
      </c>
    </row>
    <row r="20" spans="1:57" x14ac:dyDescent="0.2">
      <c r="A20" s="34" t="s">
        <v>31</v>
      </c>
      <c r="B20" s="3" t="str">
        <f t="shared" si="0"/>
        <v>Norfolk/Portsmouth, VA</v>
      </c>
      <c r="C20" s="3"/>
      <c r="D20" s="24" t="s">
        <v>16</v>
      </c>
      <c r="E20" s="27" t="s">
        <v>17</v>
      </c>
      <c r="F20" s="3"/>
      <c r="G20" s="221">
        <v>99.314148295672098</v>
      </c>
      <c r="H20" s="216">
        <v>105.348859855116</v>
      </c>
      <c r="I20" s="216">
        <v>108.917059154527</v>
      </c>
      <c r="J20" s="216">
        <v>107.013650472103</v>
      </c>
      <c r="K20" s="216">
        <v>106.177756530794</v>
      </c>
      <c r="L20" s="222">
        <v>105.676849462563</v>
      </c>
      <c r="M20" s="216"/>
      <c r="N20" s="223">
        <v>109.90618360101401</v>
      </c>
      <c r="O20" s="224">
        <v>110.964705905963</v>
      </c>
      <c r="P20" s="225">
        <v>110.430856870825</v>
      </c>
      <c r="Q20" s="216"/>
      <c r="R20" s="226">
        <v>107.111532974526</v>
      </c>
      <c r="S20" s="199"/>
      <c r="T20" s="200">
        <v>-0.26043008571222198</v>
      </c>
      <c r="U20" s="194">
        <v>3.01995861845286</v>
      </c>
      <c r="V20" s="194">
        <v>1.31226241710407</v>
      </c>
      <c r="W20" s="194">
        <v>-3.2611271631599799</v>
      </c>
      <c r="X20" s="194">
        <v>2.0587547013274299</v>
      </c>
      <c r="Y20" s="201">
        <v>0.59859274837405596</v>
      </c>
      <c r="Z20" s="194"/>
      <c r="AA20" s="202">
        <v>7.0344310721521799</v>
      </c>
      <c r="AB20" s="203">
        <v>6.5278678071473202</v>
      </c>
      <c r="AC20" s="204">
        <v>6.77440210314992</v>
      </c>
      <c r="AD20" s="194"/>
      <c r="AE20" s="205">
        <v>2.41390979023938</v>
      </c>
      <c r="AF20" s="30"/>
      <c r="AG20" s="221">
        <v>96.698358731554706</v>
      </c>
      <c r="AH20" s="216">
        <v>103.814269697453</v>
      </c>
      <c r="AI20" s="216">
        <v>106.649305903319</v>
      </c>
      <c r="AJ20" s="216">
        <v>106.405467844884</v>
      </c>
      <c r="AK20" s="216">
        <v>103.180057672038</v>
      </c>
      <c r="AL20" s="222">
        <v>103.695879109072</v>
      </c>
      <c r="AM20" s="216"/>
      <c r="AN20" s="223">
        <v>108.06774022633699</v>
      </c>
      <c r="AO20" s="224">
        <v>108.600200881311</v>
      </c>
      <c r="AP20" s="225">
        <v>108.33624967396401</v>
      </c>
      <c r="AQ20" s="216"/>
      <c r="AR20" s="226">
        <v>105.10398412738699</v>
      </c>
      <c r="AS20" s="199"/>
      <c r="AT20" s="200">
        <v>0.264014513953231</v>
      </c>
      <c r="AU20" s="194">
        <v>0.279508582027232</v>
      </c>
      <c r="AV20" s="194">
        <v>-0.37458499848677801</v>
      </c>
      <c r="AW20" s="194">
        <v>-0.68308633222898296</v>
      </c>
      <c r="AX20" s="194">
        <v>1.3434437828963499</v>
      </c>
      <c r="AY20" s="201">
        <v>0.14480466851469301</v>
      </c>
      <c r="AZ20" s="194"/>
      <c r="BA20" s="202">
        <v>2.2956848881840699</v>
      </c>
      <c r="BB20" s="203">
        <v>2.1005922368396601</v>
      </c>
      <c r="BC20" s="204">
        <v>2.2000739032610199</v>
      </c>
      <c r="BD20" s="194"/>
      <c r="BE20" s="205">
        <v>0.78450570594361002</v>
      </c>
    </row>
    <row r="21" spans="1:57" x14ac:dyDescent="0.2">
      <c r="A21" s="35" t="s">
        <v>32</v>
      </c>
      <c r="B21" s="3" t="str">
        <f t="shared" si="0"/>
        <v>Newport News/Hampton, VA</v>
      </c>
      <c r="C21" s="3"/>
      <c r="D21" s="24" t="s">
        <v>16</v>
      </c>
      <c r="E21" s="27" t="s">
        <v>17</v>
      </c>
      <c r="F21" s="3"/>
      <c r="G21" s="221">
        <v>75.8829258241758</v>
      </c>
      <c r="H21" s="216">
        <v>81.416758242329607</v>
      </c>
      <c r="I21" s="216">
        <v>88.369887240757393</v>
      </c>
      <c r="J21" s="216">
        <v>92.076542622241405</v>
      </c>
      <c r="K21" s="216">
        <v>84.813345541321198</v>
      </c>
      <c r="L21" s="222">
        <v>85.1619386736769</v>
      </c>
      <c r="M21" s="216"/>
      <c r="N21" s="223">
        <v>87.876807551487403</v>
      </c>
      <c r="O21" s="224">
        <v>82.3021114123068</v>
      </c>
      <c r="P21" s="225">
        <v>85.178689727105706</v>
      </c>
      <c r="Q21" s="216"/>
      <c r="R21" s="226">
        <v>85.166534164777005</v>
      </c>
      <c r="S21" s="199"/>
      <c r="T21" s="200">
        <v>-1.0352166421294</v>
      </c>
      <c r="U21" s="194">
        <v>-1.7108008672522801</v>
      </c>
      <c r="V21" s="194">
        <v>-0.23904535462573101</v>
      </c>
      <c r="W21" s="194">
        <v>-0.39314672538414003</v>
      </c>
      <c r="X21" s="194">
        <v>0.81505670952109199</v>
      </c>
      <c r="Y21" s="201">
        <v>-0.41300646459985502</v>
      </c>
      <c r="Z21" s="194"/>
      <c r="AA21" s="202">
        <v>-2.7681227552057499</v>
      </c>
      <c r="AB21" s="203">
        <v>-3.7999686715517198</v>
      </c>
      <c r="AC21" s="204">
        <v>-3.2405673485069402</v>
      </c>
      <c r="AD21" s="194"/>
      <c r="AE21" s="205">
        <v>-1.2089098935876399</v>
      </c>
      <c r="AF21" s="30"/>
      <c r="AG21" s="221">
        <v>74.491456214821696</v>
      </c>
      <c r="AH21" s="216">
        <v>79.622024512062794</v>
      </c>
      <c r="AI21" s="216">
        <v>83.408708323527506</v>
      </c>
      <c r="AJ21" s="216">
        <v>84.535380508834706</v>
      </c>
      <c r="AK21" s="216">
        <v>83.670530455740504</v>
      </c>
      <c r="AL21" s="222">
        <v>81.4752679345399</v>
      </c>
      <c r="AM21" s="216"/>
      <c r="AN21" s="223">
        <v>94.607028041802806</v>
      </c>
      <c r="AO21" s="224">
        <v>93.399872417440307</v>
      </c>
      <c r="AP21" s="225">
        <v>94.005394631874793</v>
      </c>
      <c r="AQ21" s="216"/>
      <c r="AR21" s="226">
        <v>85.354830756048003</v>
      </c>
      <c r="AS21" s="199"/>
      <c r="AT21" s="200">
        <v>-5.0753286566895204</v>
      </c>
      <c r="AU21" s="194">
        <v>-1.93011810058265</v>
      </c>
      <c r="AV21" s="194">
        <v>-1.43963113162186</v>
      </c>
      <c r="AW21" s="194">
        <v>-2.32269256378052</v>
      </c>
      <c r="AX21" s="194">
        <v>-2.1506673827474101</v>
      </c>
      <c r="AY21" s="201">
        <v>-2.42759351933198</v>
      </c>
      <c r="AZ21" s="194"/>
      <c r="BA21" s="202">
        <v>-0.67004447870123796</v>
      </c>
      <c r="BB21" s="203">
        <v>-2.0291908789747399</v>
      </c>
      <c r="BC21" s="204">
        <v>-1.34812504667018</v>
      </c>
      <c r="BD21" s="194"/>
      <c r="BE21" s="205">
        <v>-1.9946597208960299</v>
      </c>
    </row>
    <row r="22" spans="1:57" x14ac:dyDescent="0.2">
      <c r="A22" s="36" t="s">
        <v>33</v>
      </c>
      <c r="B22" s="3" t="str">
        <f t="shared" si="0"/>
        <v>Chesapeake/Suffolk, VA</v>
      </c>
      <c r="C22" s="3"/>
      <c r="D22" s="25" t="s">
        <v>16</v>
      </c>
      <c r="E22" s="28" t="s">
        <v>17</v>
      </c>
      <c r="F22" s="3"/>
      <c r="G22" s="227">
        <v>81.386821898821793</v>
      </c>
      <c r="H22" s="228">
        <v>87.009925433839399</v>
      </c>
      <c r="I22" s="228">
        <v>88.951528782195496</v>
      </c>
      <c r="J22" s="228">
        <v>88.493962644415902</v>
      </c>
      <c r="K22" s="228">
        <v>86.670611238095205</v>
      </c>
      <c r="L22" s="229">
        <v>86.793287626081593</v>
      </c>
      <c r="M22" s="216"/>
      <c r="N22" s="230">
        <v>84.708413749624697</v>
      </c>
      <c r="O22" s="231">
        <v>84.930653323699403</v>
      </c>
      <c r="P22" s="232">
        <v>84.821644338094501</v>
      </c>
      <c r="Q22" s="216"/>
      <c r="R22" s="233">
        <v>86.256292776931005</v>
      </c>
      <c r="S22" s="199"/>
      <c r="T22" s="206">
        <v>-1.7360822067497099</v>
      </c>
      <c r="U22" s="207">
        <v>-1.34040480796573</v>
      </c>
      <c r="V22" s="207">
        <v>-1.5966000782343699</v>
      </c>
      <c r="W22" s="207">
        <v>-1.7241341886595001</v>
      </c>
      <c r="X22" s="207">
        <v>0.396861111099163</v>
      </c>
      <c r="Y22" s="208">
        <v>-1.21440335883226</v>
      </c>
      <c r="Z22" s="194"/>
      <c r="AA22" s="209">
        <v>-2.9149553862622102</v>
      </c>
      <c r="AB22" s="210">
        <v>-2.3361932766111102</v>
      </c>
      <c r="AC22" s="211">
        <v>-2.6199090558193698</v>
      </c>
      <c r="AD22" s="194"/>
      <c r="AE22" s="212">
        <v>-1.6027421523360399</v>
      </c>
      <c r="AF22" s="31"/>
      <c r="AG22" s="227">
        <v>82.670523128262104</v>
      </c>
      <c r="AH22" s="228">
        <v>86.490865680016796</v>
      </c>
      <c r="AI22" s="228">
        <v>88.425223267957193</v>
      </c>
      <c r="AJ22" s="228">
        <v>88.479849723187797</v>
      </c>
      <c r="AK22" s="228">
        <v>86.419473090808097</v>
      </c>
      <c r="AL22" s="229">
        <v>86.7087483306791</v>
      </c>
      <c r="AM22" s="216"/>
      <c r="AN22" s="230">
        <v>85.930631481888</v>
      </c>
      <c r="AO22" s="231">
        <v>87.047604802280006</v>
      </c>
      <c r="AP22" s="232">
        <v>86.496578072202098</v>
      </c>
      <c r="AQ22" s="216"/>
      <c r="AR22" s="233">
        <v>86.649554525310705</v>
      </c>
      <c r="AS22" s="199"/>
      <c r="AT22" s="206">
        <v>0.43844912838829703</v>
      </c>
      <c r="AU22" s="207">
        <v>-1.6000208912377498E-2</v>
      </c>
      <c r="AV22" s="207">
        <v>-0.22753135869688099</v>
      </c>
      <c r="AW22" s="207">
        <v>-0.491256698128546</v>
      </c>
      <c r="AX22" s="207">
        <v>0.55906513690008697</v>
      </c>
      <c r="AY22" s="208">
        <v>1.65974112645003E-2</v>
      </c>
      <c r="AZ22" s="194"/>
      <c r="BA22" s="209">
        <v>0.319963776579544</v>
      </c>
      <c r="BB22" s="210">
        <v>1.28292171676811</v>
      </c>
      <c r="BC22" s="211">
        <v>0.80786069242039504</v>
      </c>
      <c r="BD22" s="194"/>
      <c r="BE22" s="212">
        <v>0.23410765518641699</v>
      </c>
    </row>
    <row r="23" spans="1:57" x14ac:dyDescent="0.2">
      <c r="A23" s="35" t="s">
        <v>109</v>
      </c>
      <c r="B23" s="3" t="s">
        <v>109</v>
      </c>
      <c r="C23" s="9"/>
      <c r="D23" s="23" t="s">
        <v>16</v>
      </c>
      <c r="E23" s="26" t="s">
        <v>17</v>
      </c>
      <c r="F23" s="3"/>
      <c r="G23" s="213">
        <v>160.225467943994</v>
      </c>
      <c r="H23" s="214">
        <v>168.74376086956499</v>
      </c>
      <c r="I23" s="214">
        <v>176.75305429864201</v>
      </c>
      <c r="J23" s="214">
        <v>179.38603456328801</v>
      </c>
      <c r="K23" s="214">
        <v>157.6326</v>
      </c>
      <c r="L23" s="215">
        <v>169.829114403114</v>
      </c>
      <c r="M23" s="216"/>
      <c r="N23" s="217">
        <v>186.95245283018801</v>
      </c>
      <c r="O23" s="218">
        <v>189.72718359179501</v>
      </c>
      <c r="P23" s="219">
        <v>188.39165542293699</v>
      </c>
      <c r="Q23" s="216"/>
      <c r="R23" s="220">
        <v>175.28935200732701</v>
      </c>
      <c r="S23" s="199"/>
      <c r="T23" s="191">
        <v>1.2492394163253699</v>
      </c>
      <c r="U23" s="192">
        <v>-5.1433860822878801</v>
      </c>
      <c r="V23" s="192">
        <v>-5.0154852325767196</v>
      </c>
      <c r="W23" s="192">
        <v>-2.8435586607929002</v>
      </c>
      <c r="X23" s="192">
        <v>-8.6932062070598004</v>
      </c>
      <c r="Y23" s="193">
        <v>-4.7175547057298504</v>
      </c>
      <c r="Z23" s="194"/>
      <c r="AA23" s="195">
        <v>9.9812662070130198</v>
      </c>
      <c r="AB23" s="196">
        <v>10.2978444278131</v>
      </c>
      <c r="AC23" s="197">
        <v>10.146047833279599</v>
      </c>
      <c r="AD23" s="194"/>
      <c r="AE23" s="198">
        <v>-0.52276275195889199</v>
      </c>
      <c r="AF23" s="29"/>
      <c r="AG23" s="213">
        <v>169.60617746888599</v>
      </c>
      <c r="AH23" s="214">
        <v>180.24027822431</v>
      </c>
      <c r="AI23" s="214">
        <v>191.110296937828</v>
      </c>
      <c r="AJ23" s="214">
        <v>189.57643315566099</v>
      </c>
      <c r="AK23" s="214">
        <v>168.30256820454201</v>
      </c>
      <c r="AL23" s="215">
        <v>181.28308686234899</v>
      </c>
      <c r="AM23" s="216"/>
      <c r="AN23" s="217">
        <v>189.68953109327899</v>
      </c>
      <c r="AO23" s="218">
        <v>196.85523337363901</v>
      </c>
      <c r="AP23" s="219">
        <v>193.337220238828</v>
      </c>
      <c r="AQ23" s="216"/>
      <c r="AR23" s="220">
        <v>184.75447556414301</v>
      </c>
      <c r="AS23" s="199"/>
      <c r="AT23" s="191">
        <v>2.4137513360369298</v>
      </c>
      <c r="AU23" s="192">
        <v>3.09561893696561</v>
      </c>
      <c r="AV23" s="192">
        <v>2.1381259122951999</v>
      </c>
      <c r="AW23" s="192">
        <v>2.4166991516837699</v>
      </c>
      <c r="AX23" s="192">
        <v>-0.30174222803488099</v>
      </c>
      <c r="AY23" s="193">
        <v>2.0508236997179101</v>
      </c>
      <c r="AZ23" s="194"/>
      <c r="BA23" s="195">
        <v>1.4381628881752899</v>
      </c>
      <c r="BB23" s="196">
        <v>3.8706257847783299</v>
      </c>
      <c r="BC23" s="197">
        <v>2.6679912749149999</v>
      </c>
      <c r="BD23" s="194"/>
      <c r="BE23" s="198">
        <v>2.3100734749214999</v>
      </c>
    </row>
    <row r="24" spans="1:57" x14ac:dyDescent="0.2">
      <c r="A24" s="35" t="s">
        <v>43</v>
      </c>
      <c r="B24" s="3" t="str">
        <f t="shared" si="0"/>
        <v>Richmond North/Glen Allen, VA</v>
      </c>
      <c r="C24" s="10"/>
      <c r="D24" s="24" t="s">
        <v>16</v>
      </c>
      <c r="E24" s="27" t="s">
        <v>17</v>
      </c>
      <c r="F24" s="3"/>
      <c r="G24" s="221">
        <v>88.386412358133597</v>
      </c>
      <c r="H24" s="216">
        <v>102.109305305755</v>
      </c>
      <c r="I24" s="216">
        <v>109.249030754892</v>
      </c>
      <c r="J24" s="216">
        <v>107.32819969453899</v>
      </c>
      <c r="K24" s="216">
        <v>97.721547370859298</v>
      </c>
      <c r="L24" s="222">
        <v>102.24995430346</v>
      </c>
      <c r="M24" s="216"/>
      <c r="N24" s="223">
        <v>102.695388440024</v>
      </c>
      <c r="O24" s="224">
        <v>100.616362627607</v>
      </c>
      <c r="P24" s="225">
        <v>101.691628629593</v>
      </c>
      <c r="Q24" s="216"/>
      <c r="R24" s="226">
        <v>102.08646628808</v>
      </c>
      <c r="S24" s="199"/>
      <c r="T24" s="200">
        <v>-2.9327187236082302</v>
      </c>
      <c r="U24" s="194">
        <v>0.95672722073283101</v>
      </c>
      <c r="V24" s="194">
        <v>2.1289972338180898</v>
      </c>
      <c r="W24" s="194">
        <v>1.2950044273342101</v>
      </c>
      <c r="X24" s="194">
        <v>-0.66528002628896499</v>
      </c>
      <c r="Y24" s="201">
        <v>0.62793744524791095</v>
      </c>
      <c r="Z24" s="194"/>
      <c r="AA24" s="202">
        <v>3.49806781912035</v>
      </c>
      <c r="AB24" s="203">
        <v>-0.96931348192119904</v>
      </c>
      <c r="AC24" s="204">
        <v>1.2630684186733701</v>
      </c>
      <c r="AD24" s="194"/>
      <c r="AE24" s="205">
        <v>0.78416902360487295</v>
      </c>
      <c r="AF24" s="30"/>
      <c r="AG24" s="221">
        <v>93.572074881957803</v>
      </c>
      <c r="AH24" s="216">
        <v>101.116063941589</v>
      </c>
      <c r="AI24" s="216">
        <v>107.479748517969</v>
      </c>
      <c r="AJ24" s="216">
        <v>105.680375475972</v>
      </c>
      <c r="AK24" s="216">
        <v>95.588268480257099</v>
      </c>
      <c r="AL24" s="222">
        <v>101.356647681391</v>
      </c>
      <c r="AM24" s="216"/>
      <c r="AN24" s="223">
        <v>103.62439559884901</v>
      </c>
      <c r="AO24" s="224">
        <v>106.79322197760099</v>
      </c>
      <c r="AP24" s="225">
        <v>105.250883877465</v>
      </c>
      <c r="AQ24" s="216"/>
      <c r="AR24" s="226">
        <v>102.54331898552201</v>
      </c>
      <c r="AS24" s="199"/>
      <c r="AT24" s="200">
        <v>-3.2325655028573101</v>
      </c>
      <c r="AU24" s="194">
        <v>-0.185100468472744</v>
      </c>
      <c r="AV24" s="194">
        <v>1.2110617583326599</v>
      </c>
      <c r="AW24" s="194">
        <v>-0.33388061879605202</v>
      </c>
      <c r="AX24" s="194">
        <v>-4.0179679574709599</v>
      </c>
      <c r="AY24" s="201">
        <v>-1.0172864454169199</v>
      </c>
      <c r="AZ24" s="194"/>
      <c r="BA24" s="202">
        <v>0.26496433231112898</v>
      </c>
      <c r="BB24" s="203">
        <v>1.3193551559916199</v>
      </c>
      <c r="BC24" s="204">
        <v>0.81123859555060496</v>
      </c>
      <c r="BD24" s="194"/>
      <c r="BE24" s="205">
        <v>-0.41639961975990603</v>
      </c>
    </row>
    <row r="25" spans="1:57" x14ac:dyDescent="0.2">
      <c r="A25" s="35" t="s">
        <v>44</v>
      </c>
      <c r="B25" s="3" t="str">
        <f t="shared" si="0"/>
        <v>Richmond West/Midlothian, VA</v>
      </c>
      <c r="C25" s="3"/>
      <c r="D25" s="24" t="s">
        <v>16</v>
      </c>
      <c r="E25" s="27" t="s">
        <v>17</v>
      </c>
      <c r="F25" s="3"/>
      <c r="G25" s="221">
        <v>78.253130122950793</v>
      </c>
      <c r="H25" s="216">
        <v>83.367830523415904</v>
      </c>
      <c r="I25" s="216">
        <v>84.646713038850393</v>
      </c>
      <c r="J25" s="216">
        <v>83.532685838003005</v>
      </c>
      <c r="K25" s="216">
        <v>83.879332478632406</v>
      </c>
      <c r="L25" s="222">
        <v>82.944861714666899</v>
      </c>
      <c r="M25" s="216"/>
      <c r="N25" s="223">
        <v>89.950162732919196</v>
      </c>
      <c r="O25" s="224">
        <v>85.433054664289898</v>
      </c>
      <c r="P25" s="225">
        <v>87.749151476548903</v>
      </c>
      <c r="Q25" s="216"/>
      <c r="R25" s="226">
        <v>84.278035719450401</v>
      </c>
      <c r="S25" s="199"/>
      <c r="T25" s="200">
        <v>-1.64637722118293</v>
      </c>
      <c r="U25" s="194">
        <v>-0.34383488486641101</v>
      </c>
      <c r="V25" s="194">
        <v>-3.7130594108006401</v>
      </c>
      <c r="W25" s="194">
        <v>-1.95576094311255</v>
      </c>
      <c r="X25" s="194">
        <v>4.5061677248669403</v>
      </c>
      <c r="Y25" s="201">
        <v>-0.72393080592830095</v>
      </c>
      <c r="Z25" s="194"/>
      <c r="AA25" s="202">
        <v>4.27111789901568</v>
      </c>
      <c r="AB25" s="203">
        <v>-2.3688504279140501</v>
      </c>
      <c r="AC25" s="204">
        <v>0.98649036611121399</v>
      </c>
      <c r="AD25" s="194"/>
      <c r="AE25" s="205">
        <v>-0.23913861417399701</v>
      </c>
      <c r="AF25" s="30"/>
      <c r="AG25" s="221">
        <v>80.564955626394607</v>
      </c>
      <c r="AH25" s="216">
        <v>82.642989434724001</v>
      </c>
      <c r="AI25" s="216">
        <v>85.625474914740394</v>
      </c>
      <c r="AJ25" s="216">
        <v>84.834079927554299</v>
      </c>
      <c r="AK25" s="216">
        <v>84.569564676086301</v>
      </c>
      <c r="AL25" s="222">
        <v>83.789526949284905</v>
      </c>
      <c r="AM25" s="216"/>
      <c r="AN25" s="223">
        <v>96.259461717171703</v>
      </c>
      <c r="AO25" s="224">
        <v>93.101537264914597</v>
      </c>
      <c r="AP25" s="225">
        <v>94.669708414320596</v>
      </c>
      <c r="AQ25" s="216"/>
      <c r="AR25" s="226">
        <v>87.058828998831899</v>
      </c>
      <c r="AS25" s="199"/>
      <c r="AT25" s="200">
        <v>-3.1409955876548601</v>
      </c>
      <c r="AU25" s="194">
        <v>-1.4246607924040999</v>
      </c>
      <c r="AV25" s="194">
        <v>-2.7246289135285902</v>
      </c>
      <c r="AW25" s="194">
        <v>-1.62582284742618</v>
      </c>
      <c r="AX25" s="194">
        <v>2.0171351264819601</v>
      </c>
      <c r="AY25" s="201">
        <v>-1.37520948555817</v>
      </c>
      <c r="AZ25" s="194"/>
      <c r="BA25" s="202">
        <v>2.5341484802226599</v>
      </c>
      <c r="BB25" s="203">
        <v>-1.05178595833028</v>
      </c>
      <c r="BC25" s="204">
        <v>0.72459922785804598</v>
      </c>
      <c r="BD25" s="194"/>
      <c r="BE25" s="205">
        <v>-0.67912756157439202</v>
      </c>
    </row>
    <row r="26" spans="1:57" x14ac:dyDescent="0.2">
      <c r="A26" s="35" t="s">
        <v>45</v>
      </c>
      <c r="B26" s="3" t="str">
        <f t="shared" si="0"/>
        <v>Petersburg/Chester, VA</v>
      </c>
      <c r="C26" s="3"/>
      <c r="D26" s="24" t="s">
        <v>16</v>
      </c>
      <c r="E26" s="27" t="s">
        <v>17</v>
      </c>
      <c r="F26" s="3"/>
      <c r="G26" s="221">
        <v>86.973140132547798</v>
      </c>
      <c r="H26" s="216">
        <v>93.669419886533205</v>
      </c>
      <c r="I26" s="216">
        <v>94.072692390078899</v>
      </c>
      <c r="J26" s="216">
        <v>92.8015548286604</v>
      </c>
      <c r="K26" s="216">
        <v>89.216785662847698</v>
      </c>
      <c r="L26" s="222">
        <v>91.606112642755704</v>
      </c>
      <c r="M26" s="216"/>
      <c r="N26" s="223">
        <v>88.230436983470995</v>
      </c>
      <c r="O26" s="224">
        <v>86.237008163265301</v>
      </c>
      <c r="P26" s="225">
        <v>87.261958109065105</v>
      </c>
      <c r="Q26" s="216"/>
      <c r="R26" s="226">
        <v>90.483039231931102</v>
      </c>
      <c r="S26" s="199"/>
      <c r="T26" s="200">
        <v>1.15205660931052</v>
      </c>
      <c r="U26" s="194">
        <v>0.95252600822306699</v>
      </c>
      <c r="V26" s="194">
        <v>0.153985948307161</v>
      </c>
      <c r="W26" s="194">
        <v>0.83871454204418205</v>
      </c>
      <c r="X26" s="194">
        <v>2.0267518095033501</v>
      </c>
      <c r="Y26" s="201">
        <v>1.00006988595406</v>
      </c>
      <c r="Z26" s="194"/>
      <c r="AA26" s="202">
        <v>1.7084536676964199</v>
      </c>
      <c r="AB26" s="203">
        <v>-3.4271204138462301</v>
      </c>
      <c r="AC26" s="204">
        <v>-0.85380919658406196</v>
      </c>
      <c r="AD26" s="194"/>
      <c r="AE26" s="205">
        <v>0.510160711526354</v>
      </c>
      <c r="AF26" s="30"/>
      <c r="AG26" s="221">
        <v>86.136981199616102</v>
      </c>
      <c r="AH26" s="216">
        <v>91.739896933385793</v>
      </c>
      <c r="AI26" s="216">
        <v>93.282537486250604</v>
      </c>
      <c r="AJ26" s="216">
        <v>92.541518966028704</v>
      </c>
      <c r="AK26" s="216">
        <v>88.945570773381206</v>
      </c>
      <c r="AL26" s="222">
        <v>90.767722569488896</v>
      </c>
      <c r="AM26" s="216"/>
      <c r="AN26" s="223">
        <v>89.311213971283607</v>
      </c>
      <c r="AO26" s="224">
        <v>88.948848506685096</v>
      </c>
      <c r="AP26" s="225">
        <v>89.130915668063395</v>
      </c>
      <c r="AQ26" s="216"/>
      <c r="AR26" s="226">
        <v>90.325103061736996</v>
      </c>
      <c r="AS26" s="199"/>
      <c r="AT26" s="200">
        <v>0.99172525813887702</v>
      </c>
      <c r="AU26" s="194">
        <v>1.55674682395168</v>
      </c>
      <c r="AV26" s="194">
        <v>1.02317987408637</v>
      </c>
      <c r="AW26" s="194">
        <v>1.35164291464777</v>
      </c>
      <c r="AX26" s="194">
        <v>1.09579075220431</v>
      </c>
      <c r="AY26" s="201">
        <v>1.2557734819612101</v>
      </c>
      <c r="AZ26" s="194"/>
      <c r="BA26" s="202">
        <v>1.82534958113645</v>
      </c>
      <c r="BB26" s="203">
        <v>0.32845880657800502</v>
      </c>
      <c r="BC26" s="204">
        <v>1.0729023721947299</v>
      </c>
      <c r="BD26" s="194"/>
      <c r="BE26" s="205">
        <v>1.1906798086110599</v>
      </c>
    </row>
    <row r="27" spans="1:57" x14ac:dyDescent="0.2">
      <c r="A27" s="35" t="s">
        <v>97</v>
      </c>
      <c r="B27" s="3" t="s">
        <v>70</v>
      </c>
      <c r="C27" s="3"/>
      <c r="D27" s="24" t="s">
        <v>16</v>
      </c>
      <c r="E27" s="27" t="s">
        <v>17</v>
      </c>
      <c r="F27" s="3"/>
      <c r="G27" s="221">
        <v>88.666834603911099</v>
      </c>
      <c r="H27" s="216">
        <v>91.458023284016406</v>
      </c>
      <c r="I27" s="216">
        <v>92.022374620947005</v>
      </c>
      <c r="J27" s="216">
        <v>93.102575266326994</v>
      </c>
      <c r="K27" s="216">
        <v>93.317558799675496</v>
      </c>
      <c r="L27" s="222">
        <v>91.868327504628596</v>
      </c>
      <c r="M27" s="216"/>
      <c r="N27" s="223">
        <v>111.77993419320801</v>
      </c>
      <c r="O27" s="224">
        <v>116.850248106555</v>
      </c>
      <c r="P27" s="225">
        <v>114.325061615102</v>
      </c>
      <c r="Q27" s="216"/>
      <c r="R27" s="226">
        <v>98.195897236997595</v>
      </c>
      <c r="S27" s="199"/>
      <c r="T27" s="200">
        <v>3.1597249045263802</v>
      </c>
      <c r="U27" s="194">
        <v>3.40985259418769</v>
      </c>
      <c r="V27" s="194">
        <v>2.50780473502566</v>
      </c>
      <c r="W27" s="194">
        <v>4.91984235449873</v>
      </c>
      <c r="X27" s="194">
        <v>1.1560455522836299</v>
      </c>
      <c r="Y27" s="201">
        <v>2.9853142921723599</v>
      </c>
      <c r="Z27" s="194"/>
      <c r="AA27" s="202">
        <v>2.9033414536847499</v>
      </c>
      <c r="AB27" s="203">
        <v>6.4964832786617803</v>
      </c>
      <c r="AC27" s="204">
        <v>4.7187594321767801</v>
      </c>
      <c r="AD27" s="194"/>
      <c r="AE27" s="205">
        <v>3.2647120014025299</v>
      </c>
      <c r="AF27" s="30"/>
      <c r="AG27" s="221">
        <v>101.31060053273001</v>
      </c>
      <c r="AH27" s="216">
        <v>92.835130076142093</v>
      </c>
      <c r="AI27" s="216">
        <v>92.977227722772199</v>
      </c>
      <c r="AJ27" s="216">
        <v>92.927035618078406</v>
      </c>
      <c r="AK27" s="216">
        <v>95.477723185194805</v>
      </c>
      <c r="AL27" s="222">
        <v>94.772490540120202</v>
      </c>
      <c r="AM27" s="216"/>
      <c r="AN27" s="223">
        <v>115.176144416778</v>
      </c>
      <c r="AO27" s="224">
        <v>124.326091932099</v>
      </c>
      <c r="AP27" s="225">
        <v>119.76073681192599</v>
      </c>
      <c r="AQ27" s="216"/>
      <c r="AR27" s="226">
        <v>101.99827376565899</v>
      </c>
      <c r="AS27" s="199"/>
      <c r="AT27" s="200">
        <v>10.958020852638301</v>
      </c>
      <c r="AU27" s="194">
        <v>5.3973462357213604</v>
      </c>
      <c r="AV27" s="194">
        <v>5.1597976202112701</v>
      </c>
      <c r="AW27" s="194">
        <v>4.5561621461320696</v>
      </c>
      <c r="AX27" s="194">
        <v>5.3692422581268104</v>
      </c>
      <c r="AY27" s="201">
        <v>6.0696818207821801</v>
      </c>
      <c r="AZ27" s="194"/>
      <c r="BA27" s="202">
        <v>12.0403057497955</v>
      </c>
      <c r="BB27" s="203">
        <v>17.176409330294799</v>
      </c>
      <c r="BC27" s="204">
        <v>14.6433525908335</v>
      </c>
      <c r="BD27" s="194"/>
      <c r="BE27" s="205">
        <v>8.8938492043319801</v>
      </c>
    </row>
    <row r="28" spans="1:57" x14ac:dyDescent="0.2">
      <c r="A28" s="35" t="s">
        <v>47</v>
      </c>
      <c r="B28" s="3" t="str">
        <f t="shared" si="0"/>
        <v>Roanoke, VA</v>
      </c>
      <c r="C28" s="3"/>
      <c r="D28" s="24" t="s">
        <v>16</v>
      </c>
      <c r="E28" s="27" t="s">
        <v>17</v>
      </c>
      <c r="F28" s="3"/>
      <c r="G28" s="221">
        <v>84.950486910994698</v>
      </c>
      <c r="H28" s="216">
        <v>96.988441310975603</v>
      </c>
      <c r="I28" s="216">
        <v>107.731896383186</v>
      </c>
      <c r="J28" s="216">
        <v>106.05435766655999</v>
      </c>
      <c r="K28" s="216">
        <v>93.651301342008907</v>
      </c>
      <c r="L28" s="222">
        <v>99.277472535798097</v>
      </c>
      <c r="M28" s="216"/>
      <c r="N28" s="223">
        <v>102.144718798151</v>
      </c>
      <c r="O28" s="224">
        <v>103.224242788461</v>
      </c>
      <c r="P28" s="225">
        <v>102.673880597014</v>
      </c>
      <c r="Q28" s="216"/>
      <c r="R28" s="226">
        <v>100.222992728664</v>
      </c>
      <c r="S28" s="199"/>
      <c r="T28" s="200">
        <v>-2.2454235600268801</v>
      </c>
      <c r="U28" s="194">
        <v>1.3013470732761001</v>
      </c>
      <c r="V28" s="194">
        <v>4.8142569835118296</v>
      </c>
      <c r="W28" s="194">
        <v>3.4657585744544099</v>
      </c>
      <c r="X28" s="194">
        <v>1.33367831613622</v>
      </c>
      <c r="Y28" s="201">
        <v>2.4361139669985601</v>
      </c>
      <c r="Z28" s="194"/>
      <c r="AA28" s="202">
        <v>4.5888081806407301</v>
      </c>
      <c r="AB28" s="203">
        <v>2.9757306354792599</v>
      </c>
      <c r="AC28" s="204">
        <v>3.7612834274794098</v>
      </c>
      <c r="AD28" s="194"/>
      <c r="AE28" s="205">
        <v>2.7720198695083198</v>
      </c>
      <c r="AF28" s="30"/>
      <c r="AG28" s="221">
        <v>89.131461351108797</v>
      </c>
      <c r="AH28" s="216">
        <v>98.917506186940699</v>
      </c>
      <c r="AI28" s="216">
        <v>104.962102425876</v>
      </c>
      <c r="AJ28" s="216">
        <v>102.972682399867</v>
      </c>
      <c r="AK28" s="216">
        <v>94.2335135135135</v>
      </c>
      <c r="AL28" s="222">
        <v>98.803445025782395</v>
      </c>
      <c r="AM28" s="216"/>
      <c r="AN28" s="223">
        <v>100.14831981037401</v>
      </c>
      <c r="AO28" s="224">
        <v>101.657996623522</v>
      </c>
      <c r="AP28" s="225">
        <v>100.892445101937</v>
      </c>
      <c r="AQ28" s="216"/>
      <c r="AR28" s="226">
        <v>99.409382224367704</v>
      </c>
      <c r="AS28" s="199"/>
      <c r="AT28" s="200">
        <v>2.9084913517806998</v>
      </c>
      <c r="AU28" s="194">
        <v>3.97829156082418</v>
      </c>
      <c r="AV28" s="194">
        <v>3.6173199474748401</v>
      </c>
      <c r="AW28" s="194">
        <v>1.8481156877553799</v>
      </c>
      <c r="AX28" s="194">
        <v>1.0937906487901801</v>
      </c>
      <c r="AY28" s="201">
        <v>2.7353897693073801</v>
      </c>
      <c r="AZ28" s="194"/>
      <c r="BA28" s="202">
        <v>1.1799090015845899</v>
      </c>
      <c r="BB28" s="203">
        <v>2.1075261904716802</v>
      </c>
      <c r="BC28" s="204">
        <v>1.6408372536731199</v>
      </c>
      <c r="BD28" s="194"/>
      <c r="BE28" s="205">
        <v>2.4187809993868301</v>
      </c>
    </row>
    <row r="29" spans="1:57" x14ac:dyDescent="0.2">
      <c r="A29" s="35" t="s">
        <v>48</v>
      </c>
      <c r="B29" s="3" t="str">
        <f t="shared" si="0"/>
        <v>Charlottesville, VA</v>
      </c>
      <c r="C29" s="3"/>
      <c r="D29" s="24" t="s">
        <v>16</v>
      </c>
      <c r="E29" s="27" t="s">
        <v>17</v>
      </c>
      <c r="F29" s="3"/>
      <c r="G29" s="221">
        <v>121.016253101736</v>
      </c>
      <c r="H29" s="216">
        <v>126.62653753026601</v>
      </c>
      <c r="I29" s="216">
        <v>128.07028755202401</v>
      </c>
      <c r="J29" s="216">
        <v>124.833591523565</v>
      </c>
      <c r="K29" s="216">
        <v>126.422328393135</v>
      </c>
      <c r="L29" s="222">
        <v>125.74081103539901</v>
      </c>
      <c r="M29" s="216"/>
      <c r="N29" s="223">
        <v>154.53433911882499</v>
      </c>
      <c r="O29" s="224">
        <v>153.82729825808701</v>
      </c>
      <c r="P29" s="225">
        <v>154.191955586159</v>
      </c>
      <c r="Q29" s="216"/>
      <c r="R29" s="226">
        <v>135.003418147172</v>
      </c>
      <c r="S29" s="199"/>
      <c r="T29" s="200">
        <v>-6.2970822621273701</v>
      </c>
      <c r="U29" s="194">
        <v>-5.4231532496658499</v>
      </c>
      <c r="V29" s="194">
        <v>0.51251564654772797</v>
      </c>
      <c r="W29" s="194">
        <v>-2.49556656172174</v>
      </c>
      <c r="X29" s="194">
        <v>-3.3956610308141801</v>
      </c>
      <c r="Y29" s="201">
        <v>-3.2342622691752698</v>
      </c>
      <c r="Z29" s="194"/>
      <c r="AA29" s="202">
        <v>-2.4418515870686499</v>
      </c>
      <c r="AB29" s="203">
        <v>-6.5879492240506696</v>
      </c>
      <c r="AC29" s="204">
        <v>-4.5036927354615601</v>
      </c>
      <c r="AD29" s="194"/>
      <c r="AE29" s="205">
        <v>-3.2736774996923601</v>
      </c>
      <c r="AF29" s="30"/>
      <c r="AG29" s="221">
        <v>131.36164278891999</v>
      </c>
      <c r="AH29" s="216">
        <v>127.18034184471</v>
      </c>
      <c r="AI29" s="216">
        <v>128.46846982758601</v>
      </c>
      <c r="AJ29" s="216">
        <v>127.98721938088801</v>
      </c>
      <c r="AK29" s="216">
        <v>129.79292397660799</v>
      </c>
      <c r="AL29" s="222">
        <v>128.81340856031099</v>
      </c>
      <c r="AM29" s="216"/>
      <c r="AN29" s="223">
        <v>150.87800667302099</v>
      </c>
      <c r="AO29" s="224">
        <v>159.54269791837399</v>
      </c>
      <c r="AP29" s="225">
        <v>155.53720650449401</v>
      </c>
      <c r="AQ29" s="216"/>
      <c r="AR29" s="226">
        <v>137.29214829003601</v>
      </c>
      <c r="AS29" s="199"/>
      <c r="AT29" s="200">
        <v>1.7449285177229701</v>
      </c>
      <c r="AU29" s="194">
        <v>0.74530240400359105</v>
      </c>
      <c r="AV29" s="194">
        <v>2.3665928264299598</v>
      </c>
      <c r="AW29" s="194">
        <v>0.27427011860502398</v>
      </c>
      <c r="AX29" s="194">
        <v>0.40416245601478401</v>
      </c>
      <c r="AY29" s="201">
        <v>1.0716787980157201</v>
      </c>
      <c r="AZ29" s="194"/>
      <c r="BA29" s="202">
        <v>0.64797715459966998</v>
      </c>
      <c r="BB29" s="203">
        <v>2.32857817314073</v>
      </c>
      <c r="BC29" s="204">
        <v>1.71884256203036</v>
      </c>
      <c r="BD29" s="194"/>
      <c r="BE29" s="205">
        <v>2.0658774934892299</v>
      </c>
    </row>
    <row r="30" spans="1:57" x14ac:dyDescent="0.2">
      <c r="A30" s="21" t="s">
        <v>49</v>
      </c>
      <c r="B30" t="s">
        <v>72</v>
      </c>
      <c r="C30" s="3"/>
      <c r="D30" s="24" t="s">
        <v>16</v>
      </c>
      <c r="E30" s="27" t="s">
        <v>17</v>
      </c>
      <c r="F30" s="3"/>
      <c r="G30" s="221">
        <v>96.109248919906904</v>
      </c>
      <c r="H30" s="216">
        <v>103.649645517595</v>
      </c>
      <c r="I30" s="216">
        <v>105.448284195263</v>
      </c>
      <c r="J30" s="216">
        <v>107.171530754892</v>
      </c>
      <c r="K30" s="216">
        <v>105.677923800337</v>
      </c>
      <c r="L30" s="222">
        <v>104.07476564505301</v>
      </c>
      <c r="M30" s="216"/>
      <c r="N30" s="223">
        <v>114.92206691979101</v>
      </c>
      <c r="O30" s="224">
        <v>109.1541184573</v>
      </c>
      <c r="P30" s="225">
        <v>112.252809790922</v>
      </c>
      <c r="Q30" s="216"/>
      <c r="R30" s="226">
        <v>106.42255242835699</v>
      </c>
      <c r="S30" s="199"/>
      <c r="T30" s="200">
        <v>11.4920409663908</v>
      </c>
      <c r="U30" s="194">
        <v>7.39842372662718</v>
      </c>
      <c r="V30" s="194">
        <v>5.2607056822249803</v>
      </c>
      <c r="W30" s="194">
        <v>7.3311217365854597</v>
      </c>
      <c r="X30" s="194">
        <v>10.9364610345375</v>
      </c>
      <c r="Y30" s="201">
        <v>7.8606240468631903</v>
      </c>
      <c r="Z30" s="194"/>
      <c r="AA30" s="202">
        <v>12.8430150187362</v>
      </c>
      <c r="AB30" s="203">
        <v>7.6980186681845204</v>
      </c>
      <c r="AC30" s="204">
        <v>10.4767760596544</v>
      </c>
      <c r="AD30" s="194"/>
      <c r="AE30" s="205">
        <v>8.6449526613895795</v>
      </c>
      <c r="AF30" s="30"/>
      <c r="AG30" s="221">
        <v>95.879176070361694</v>
      </c>
      <c r="AH30" s="216">
        <v>102.444468715767</v>
      </c>
      <c r="AI30" s="216">
        <v>106.296738834664</v>
      </c>
      <c r="AJ30" s="216">
        <v>105.48750952154199</v>
      </c>
      <c r="AK30" s="216">
        <v>101.998744337395</v>
      </c>
      <c r="AL30" s="222">
        <v>102.836229126869</v>
      </c>
      <c r="AM30" s="216"/>
      <c r="AN30" s="223">
        <v>109.548601793215</v>
      </c>
      <c r="AO30" s="224">
        <v>109.43866134870601</v>
      </c>
      <c r="AP30" s="225">
        <v>109.495467651537</v>
      </c>
      <c r="AQ30" s="216"/>
      <c r="AR30" s="226">
        <v>104.742653867557</v>
      </c>
      <c r="AS30" s="199"/>
      <c r="AT30" s="200">
        <v>12.6108054341056</v>
      </c>
      <c r="AU30" s="194">
        <v>9.2544923316230001</v>
      </c>
      <c r="AV30" s="194">
        <v>9.3968811711922395</v>
      </c>
      <c r="AW30" s="194">
        <v>7.9747140492702</v>
      </c>
      <c r="AX30" s="194">
        <v>9.5146713062493404</v>
      </c>
      <c r="AY30" s="201">
        <v>9.3685095382453003</v>
      </c>
      <c r="AZ30" s="194"/>
      <c r="BA30" s="202">
        <v>12.1672727690696</v>
      </c>
      <c r="BB30" s="203">
        <v>13.4191505693169</v>
      </c>
      <c r="BC30" s="204">
        <v>12.7694070284793</v>
      </c>
      <c r="BD30" s="194"/>
      <c r="BE30" s="205">
        <v>10.3597277528308</v>
      </c>
    </row>
    <row r="31" spans="1:57" x14ac:dyDescent="0.2">
      <c r="A31" s="21" t="s">
        <v>50</v>
      </c>
      <c r="B31" s="3" t="str">
        <f t="shared" si="0"/>
        <v>Staunton &amp; Harrisonburg, VA</v>
      </c>
      <c r="C31" s="3"/>
      <c r="D31" s="24" t="s">
        <v>16</v>
      </c>
      <c r="E31" s="27" t="s">
        <v>17</v>
      </c>
      <c r="F31" s="3"/>
      <c r="G31" s="221">
        <v>84.291122504047394</v>
      </c>
      <c r="H31" s="216">
        <v>86.991639275178997</v>
      </c>
      <c r="I31" s="216">
        <v>88.399089093088193</v>
      </c>
      <c r="J31" s="216">
        <v>88.155476377952695</v>
      </c>
      <c r="K31" s="216">
        <v>89.592160929075007</v>
      </c>
      <c r="L31" s="222">
        <v>87.6547208904109</v>
      </c>
      <c r="M31" s="216"/>
      <c r="N31" s="223">
        <v>102.33945080995601</v>
      </c>
      <c r="O31" s="224">
        <v>104.00369812855899</v>
      </c>
      <c r="P31" s="225">
        <v>103.159398677089</v>
      </c>
      <c r="Q31" s="216"/>
      <c r="R31" s="226">
        <v>92.295241466194696</v>
      </c>
      <c r="S31" s="199"/>
      <c r="T31" s="200">
        <v>-1.6909153083651101</v>
      </c>
      <c r="U31" s="194">
        <v>-1.3549383899022001</v>
      </c>
      <c r="V31" s="194">
        <v>-0.99116978071647899</v>
      </c>
      <c r="W31" s="194">
        <v>-1.44221037232792</v>
      </c>
      <c r="X31" s="194">
        <v>-1.55645641740776</v>
      </c>
      <c r="Y31" s="201">
        <v>-1.45332422302405</v>
      </c>
      <c r="Z31" s="194"/>
      <c r="AA31" s="202">
        <v>-2.1680505453248</v>
      </c>
      <c r="AB31" s="203">
        <v>-3.70390893410476</v>
      </c>
      <c r="AC31" s="204">
        <v>-2.98894413894587</v>
      </c>
      <c r="AD31" s="194"/>
      <c r="AE31" s="205">
        <v>-2.86435694094149</v>
      </c>
      <c r="AF31" s="30"/>
      <c r="AG31" s="221">
        <v>93.4869277182612</v>
      </c>
      <c r="AH31" s="216">
        <v>89.310294370433994</v>
      </c>
      <c r="AI31" s="216">
        <v>88.411412539894897</v>
      </c>
      <c r="AJ31" s="216">
        <v>88.4260319258496</v>
      </c>
      <c r="AK31" s="216">
        <v>88.908268703898798</v>
      </c>
      <c r="AL31" s="222">
        <v>89.586203659747</v>
      </c>
      <c r="AM31" s="216"/>
      <c r="AN31" s="223">
        <v>103.16533950894799</v>
      </c>
      <c r="AO31" s="224">
        <v>108.11873463546</v>
      </c>
      <c r="AP31" s="225">
        <v>105.72377875375</v>
      </c>
      <c r="AQ31" s="216"/>
      <c r="AR31" s="226">
        <v>94.938398159765697</v>
      </c>
      <c r="AS31" s="199"/>
      <c r="AT31" s="200">
        <v>-1.56101585409462E-2</v>
      </c>
      <c r="AU31" s="194">
        <v>1.11934514303291</v>
      </c>
      <c r="AV31" s="194">
        <v>-1.97559713960254</v>
      </c>
      <c r="AW31" s="194">
        <v>-1.9012846773096499</v>
      </c>
      <c r="AX31" s="194">
        <v>-1.4227067472061401</v>
      </c>
      <c r="AY31" s="201">
        <v>-0.85491888835055196</v>
      </c>
      <c r="AZ31" s="194"/>
      <c r="BA31" s="202">
        <v>-0.55295715539531198</v>
      </c>
      <c r="BB31" s="203">
        <v>2.1746301141961202</v>
      </c>
      <c r="BC31" s="204">
        <v>0.86114803478574398</v>
      </c>
      <c r="BD31" s="194"/>
      <c r="BE31" s="205">
        <v>-0.30569814975979998</v>
      </c>
    </row>
    <row r="32" spans="1:57" x14ac:dyDescent="0.2">
      <c r="A32" s="21" t="s">
        <v>51</v>
      </c>
      <c r="B32" s="3" t="str">
        <f t="shared" si="0"/>
        <v>Blacksburg &amp; Wytheville, VA</v>
      </c>
      <c r="C32" s="3"/>
      <c r="D32" s="24" t="s">
        <v>16</v>
      </c>
      <c r="E32" s="27" t="s">
        <v>17</v>
      </c>
      <c r="F32" s="3"/>
      <c r="G32" s="221">
        <v>83.373888081395293</v>
      </c>
      <c r="H32" s="216">
        <v>89.776506085192594</v>
      </c>
      <c r="I32" s="216">
        <v>95.4508478260869</v>
      </c>
      <c r="J32" s="216">
        <v>98.137075396825296</v>
      </c>
      <c r="K32" s="216">
        <v>97.968618421052597</v>
      </c>
      <c r="L32" s="222">
        <v>93.927869075369003</v>
      </c>
      <c r="M32" s="216"/>
      <c r="N32" s="223">
        <v>111.485501678478</v>
      </c>
      <c r="O32" s="224">
        <v>99.985533395176205</v>
      </c>
      <c r="P32" s="225">
        <v>106.359611329336</v>
      </c>
      <c r="Q32" s="216"/>
      <c r="R32" s="226">
        <v>97.901459062974894</v>
      </c>
      <c r="S32" s="199"/>
      <c r="T32" s="200">
        <v>-3.96283255266987</v>
      </c>
      <c r="U32" s="194">
        <v>-3.1784064791261799</v>
      </c>
      <c r="V32" s="194">
        <v>3.6641128760031898</v>
      </c>
      <c r="W32" s="194">
        <v>7.4372179392040296</v>
      </c>
      <c r="X32" s="194">
        <v>8.1155450916359797</v>
      </c>
      <c r="Y32" s="201">
        <v>3.2410821828274798</v>
      </c>
      <c r="Z32" s="194"/>
      <c r="AA32" s="202">
        <v>5.3846834489021402</v>
      </c>
      <c r="AB32" s="203">
        <v>-5.6983169127858799</v>
      </c>
      <c r="AC32" s="204">
        <v>0.428489556069651</v>
      </c>
      <c r="AD32" s="194"/>
      <c r="AE32" s="205">
        <v>2.5238331028244598</v>
      </c>
      <c r="AF32" s="30"/>
      <c r="AG32" s="221">
        <v>87.269931111823098</v>
      </c>
      <c r="AH32" s="216">
        <v>89.9066600607742</v>
      </c>
      <c r="AI32" s="216">
        <v>92.683793587643294</v>
      </c>
      <c r="AJ32" s="216">
        <v>93.629559198139304</v>
      </c>
      <c r="AK32" s="216">
        <v>93.103279078056303</v>
      </c>
      <c r="AL32" s="222">
        <v>91.6099216139486</v>
      </c>
      <c r="AM32" s="216"/>
      <c r="AN32" s="223">
        <v>106.89424964795801</v>
      </c>
      <c r="AO32" s="224">
        <v>104.134117847798</v>
      </c>
      <c r="AP32" s="225">
        <v>105.598978273634</v>
      </c>
      <c r="AQ32" s="216"/>
      <c r="AR32" s="226">
        <v>96.086773438567704</v>
      </c>
      <c r="AS32" s="199"/>
      <c r="AT32" s="200">
        <v>-0.32353369418719302</v>
      </c>
      <c r="AU32" s="194">
        <v>1.0934403244403501</v>
      </c>
      <c r="AV32" s="194">
        <v>3.55222084351773</v>
      </c>
      <c r="AW32" s="194">
        <v>3.0203424382350499</v>
      </c>
      <c r="AX32" s="194">
        <v>0.32047450663163002</v>
      </c>
      <c r="AY32" s="201">
        <v>1.7101433923773199</v>
      </c>
      <c r="AZ32" s="194"/>
      <c r="BA32" s="202">
        <v>2.0883171905070799</v>
      </c>
      <c r="BB32" s="203">
        <v>2.5567584167026598</v>
      </c>
      <c r="BC32" s="204">
        <v>2.3713372706389899</v>
      </c>
      <c r="BD32" s="194"/>
      <c r="BE32" s="205">
        <v>2.2499638578429502</v>
      </c>
    </row>
    <row r="33" spans="1:64" x14ac:dyDescent="0.2">
      <c r="A33" s="21" t="s">
        <v>52</v>
      </c>
      <c r="B33" s="3" t="str">
        <f t="shared" si="0"/>
        <v>Lynchburg, VA</v>
      </c>
      <c r="C33" s="3"/>
      <c r="D33" s="24" t="s">
        <v>16</v>
      </c>
      <c r="E33" s="27" t="s">
        <v>17</v>
      </c>
      <c r="F33" s="3"/>
      <c r="G33" s="221">
        <v>89.182128623188405</v>
      </c>
      <c r="H33" s="216">
        <v>100.166387249114</v>
      </c>
      <c r="I33" s="216">
        <v>105.56492552645</v>
      </c>
      <c r="J33" s="216">
        <v>105.186658124038</v>
      </c>
      <c r="K33" s="216">
        <v>102.185099299065</v>
      </c>
      <c r="L33" s="222">
        <v>101.550178401522</v>
      </c>
      <c r="M33" s="216"/>
      <c r="N33" s="223">
        <v>116.222813648293</v>
      </c>
      <c r="O33" s="224">
        <v>108.82389405869699</v>
      </c>
      <c r="P33" s="225">
        <v>113.09250151423301</v>
      </c>
      <c r="Q33" s="216"/>
      <c r="R33" s="226">
        <v>104.804896669513</v>
      </c>
      <c r="S33" s="199"/>
      <c r="T33" s="200">
        <v>-6.9846074507998797</v>
      </c>
      <c r="U33" s="194">
        <v>-2.8494692190633502</v>
      </c>
      <c r="V33" s="194">
        <v>1.75198109260816</v>
      </c>
      <c r="W33" s="194">
        <v>-1.34742868985146</v>
      </c>
      <c r="X33" s="194">
        <v>-11.0559805595644</v>
      </c>
      <c r="Y33" s="201">
        <v>-3.8625673634389601</v>
      </c>
      <c r="Z33" s="194"/>
      <c r="AA33" s="202">
        <v>-11.9065546339045</v>
      </c>
      <c r="AB33" s="203">
        <v>-7.6692587797385903</v>
      </c>
      <c r="AC33" s="204">
        <v>-10.527685483945699</v>
      </c>
      <c r="AD33" s="194"/>
      <c r="AE33" s="205">
        <v>-6.3567479569426997</v>
      </c>
      <c r="AF33" s="30"/>
      <c r="AG33" s="221">
        <v>90.249654331929904</v>
      </c>
      <c r="AH33" s="216">
        <v>99.426091598328895</v>
      </c>
      <c r="AI33" s="216">
        <v>104.089312819097</v>
      </c>
      <c r="AJ33" s="216">
        <v>103.179671769411</v>
      </c>
      <c r="AK33" s="216">
        <v>99.985666201333899</v>
      </c>
      <c r="AL33" s="222">
        <v>100.15307039253101</v>
      </c>
      <c r="AM33" s="216"/>
      <c r="AN33" s="223">
        <v>111.394861507709</v>
      </c>
      <c r="AO33" s="224">
        <v>107.35155666038</v>
      </c>
      <c r="AP33" s="225">
        <v>109.557625613461</v>
      </c>
      <c r="AQ33" s="216"/>
      <c r="AR33" s="226">
        <v>102.850382054604</v>
      </c>
      <c r="AS33" s="199"/>
      <c r="AT33" s="200">
        <v>-4.9931628949851703</v>
      </c>
      <c r="AU33" s="194">
        <v>-0.75361557383921096</v>
      </c>
      <c r="AV33" s="194">
        <v>-0.64474797033692299</v>
      </c>
      <c r="AW33" s="194">
        <v>-2.6963042564588902</v>
      </c>
      <c r="AX33" s="194">
        <v>-5.4675239525979897</v>
      </c>
      <c r="AY33" s="201">
        <v>-2.68345261029501</v>
      </c>
      <c r="AZ33" s="194"/>
      <c r="BA33" s="202">
        <v>-6.5207609300120604</v>
      </c>
      <c r="BB33" s="203">
        <v>-4.5477949278486198</v>
      </c>
      <c r="BC33" s="204">
        <v>-5.6867039875166503</v>
      </c>
      <c r="BD33" s="194"/>
      <c r="BE33" s="205">
        <v>-3.7190033004288199</v>
      </c>
    </row>
    <row r="34" spans="1:64" x14ac:dyDescent="0.2">
      <c r="A34" s="21" t="s">
        <v>77</v>
      </c>
      <c r="B34" s="3" t="str">
        <f t="shared" si="0"/>
        <v>Central Virginia</v>
      </c>
      <c r="C34" s="3"/>
      <c r="D34" s="24" t="s">
        <v>16</v>
      </c>
      <c r="E34" s="27" t="s">
        <v>17</v>
      </c>
      <c r="F34" s="3"/>
      <c r="G34" s="221">
        <v>99.618754816773702</v>
      </c>
      <c r="H34" s="216">
        <v>108.803730613152</v>
      </c>
      <c r="I34" s="216">
        <v>113.24399473527301</v>
      </c>
      <c r="J34" s="216">
        <v>111.841922030376</v>
      </c>
      <c r="K34" s="216">
        <v>105.623417634996</v>
      </c>
      <c r="L34" s="222">
        <v>108.505442907312</v>
      </c>
      <c r="M34" s="216"/>
      <c r="N34" s="223">
        <v>117.345742319886</v>
      </c>
      <c r="O34" s="224">
        <v>116.80595655465601</v>
      </c>
      <c r="P34" s="225">
        <v>117.084395601297</v>
      </c>
      <c r="Q34" s="216"/>
      <c r="R34" s="226">
        <v>110.947434024656</v>
      </c>
      <c r="S34" s="199"/>
      <c r="T34" s="200">
        <v>-0.13741023496174501</v>
      </c>
      <c r="U34" s="194">
        <v>-1.08285557596639</v>
      </c>
      <c r="V34" s="194">
        <v>0.175574406878413</v>
      </c>
      <c r="W34" s="194">
        <v>-0.65576960504969795</v>
      </c>
      <c r="X34" s="194">
        <v>-2.0178910991699102</v>
      </c>
      <c r="Y34" s="201">
        <v>-0.731913537805295</v>
      </c>
      <c r="Z34" s="194"/>
      <c r="AA34" s="202">
        <v>0.81446534585972097</v>
      </c>
      <c r="AB34" s="203">
        <v>0.10940258358253301</v>
      </c>
      <c r="AC34" s="204">
        <v>0.47182040898854</v>
      </c>
      <c r="AD34" s="194"/>
      <c r="AE34" s="205">
        <v>-0.32367146316870099</v>
      </c>
      <c r="AF34" s="30"/>
      <c r="AG34" s="221">
        <v>104.466258610716</v>
      </c>
      <c r="AH34" s="216">
        <v>109.814599698096</v>
      </c>
      <c r="AI34" s="216">
        <v>114.85513395554101</v>
      </c>
      <c r="AJ34" s="216">
        <v>113.49324568857701</v>
      </c>
      <c r="AK34" s="216">
        <v>106.480859397335</v>
      </c>
      <c r="AL34" s="222">
        <v>110.27293400837399</v>
      </c>
      <c r="AM34" s="216"/>
      <c r="AN34" s="223">
        <v>117.46863430306099</v>
      </c>
      <c r="AO34" s="224">
        <v>121.07877241892</v>
      </c>
      <c r="AP34" s="225">
        <v>119.29639047209299</v>
      </c>
      <c r="AQ34" s="216"/>
      <c r="AR34" s="226">
        <v>112.91331890431201</v>
      </c>
      <c r="AS34" s="199"/>
      <c r="AT34" s="200">
        <v>0.58260124670993096</v>
      </c>
      <c r="AU34" s="194">
        <v>1.6312910107862999</v>
      </c>
      <c r="AV34" s="194">
        <v>1.87002289244974</v>
      </c>
      <c r="AW34" s="194">
        <v>0.99894211665986299</v>
      </c>
      <c r="AX34" s="194">
        <v>-0.19376116972049101</v>
      </c>
      <c r="AY34" s="201">
        <v>1.0663522382661399</v>
      </c>
      <c r="AZ34" s="194"/>
      <c r="BA34" s="202">
        <v>1.7498244970151999</v>
      </c>
      <c r="BB34" s="203">
        <v>3.5179310825432202</v>
      </c>
      <c r="BC34" s="204">
        <v>2.6565845161642399</v>
      </c>
      <c r="BD34" s="194"/>
      <c r="BE34" s="205">
        <v>1.63701622416709</v>
      </c>
    </row>
    <row r="35" spans="1:64" x14ac:dyDescent="0.2">
      <c r="A35" s="21" t="s">
        <v>78</v>
      </c>
      <c r="B35" s="3" t="str">
        <f t="shared" si="0"/>
        <v>Chesapeake Bay</v>
      </c>
      <c r="C35" s="3"/>
      <c r="D35" s="24" t="s">
        <v>16</v>
      </c>
      <c r="E35" s="27" t="s">
        <v>17</v>
      </c>
      <c r="F35" s="3"/>
      <c r="G35" s="221">
        <v>93.2654644808743</v>
      </c>
      <c r="H35" s="216">
        <v>98.470295250320902</v>
      </c>
      <c r="I35" s="216">
        <v>98.895149700598793</v>
      </c>
      <c r="J35" s="216">
        <v>98.830904584882205</v>
      </c>
      <c r="K35" s="216">
        <v>98.042603719599398</v>
      </c>
      <c r="L35" s="222">
        <v>97.786009811937802</v>
      </c>
      <c r="M35" s="216"/>
      <c r="N35" s="223">
        <v>105.522868719611</v>
      </c>
      <c r="O35" s="224">
        <v>105.37800670016701</v>
      </c>
      <c r="P35" s="225">
        <v>105.451630971993</v>
      </c>
      <c r="Q35" s="216"/>
      <c r="R35" s="226">
        <v>99.691818554167497</v>
      </c>
      <c r="S35" s="199"/>
      <c r="T35" s="200">
        <v>6.19611413981323</v>
      </c>
      <c r="U35" s="194">
        <v>6.5235663845985803</v>
      </c>
      <c r="V35" s="194">
        <v>4.8535670203059098</v>
      </c>
      <c r="W35" s="194">
        <v>5.7778125274264198</v>
      </c>
      <c r="X35" s="194">
        <v>2.8824374465672999</v>
      </c>
      <c r="Y35" s="201">
        <v>5.2413956255048104</v>
      </c>
      <c r="Z35" s="194"/>
      <c r="AA35" s="202">
        <v>-0.763376676798315</v>
      </c>
      <c r="AB35" s="203">
        <v>-3.8930194141316701</v>
      </c>
      <c r="AC35" s="204">
        <v>-2.3273148336518701</v>
      </c>
      <c r="AD35" s="194"/>
      <c r="AE35" s="205">
        <v>2.5124461680704502</v>
      </c>
      <c r="AF35" s="30"/>
      <c r="AG35" s="221">
        <v>96.432704918032698</v>
      </c>
      <c r="AH35" s="216">
        <v>99.926643096389995</v>
      </c>
      <c r="AI35" s="216">
        <v>100.318616772469</v>
      </c>
      <c r="AJ35" s="216">
        <v>100.315753052917</v>
      </c>
      <c r="AK35" s="216">
        <v>99.048873839009204</v>
      </c>
      <c r="AL35" s="222">
        <v>99.412509875417797</v>
      </c>
      <c r="AM35" s="216"/>
      <c r="AN35" s="223">
        <v>106.492188788128</v>
      </c>
      <c r="AO35" s="224">
        <v>109.731050189793</v>
      </c>
      <c r="AP35" s="225">
        <v>108.093051907442</v>
      </c>
      <c r="AQ35" s="216"/>
      <c r="AR35" s="226">
        <v>101.73089750013899</v>
      </c>
      <c r="AS35" s="199"/>
      <c r="AT35" s="200">
        <v>9.1853037670252409</v>
      </c>
      <c r="AU35" s="194">
        <v>8.7201381466882406</v>
      </c>
      <c r="AV35" s="194">
        <v>8.4607266291129903</v>
      </c>
      <c r="AW35" s="194">
        <v>7.2883524619612299</v>
      </c>
      <c r="AX35" s="194">
        <v>6.2292047569522602</v>
      </c>
      <c r="AY35" s="201">
        <v>7.9742561507443703</v>
      </c>
      <c r="AZ35" s="194"/>
      <c r="BA35" s="202">
        <v>6.1054074094084099</v>
      </c>
      <c r="BB35" s="203">
        <v>6.1310540730123799</v>
      </c>
      <c r="BC35" s="204">
        <v>6.0896291625959904</v>
      </c>
      <c r="BD35" s="194"/>
      <c r="BE35" s="205">
        <v>7.3843432693871298</v>
      </c>
    </row>
    <row r="36" spans="1:64" x14ac:dyDescent="0.2">
      <c r="A36" s="21" t="s">
        <v>79</v>
      </c>
      <c r="B36" s="3" t="str">
        <f t="shared" si="0"/>
        <v>Coastal Virginia - Eastern Shore</v>
      </c>
      <c r="C36" s="3"/>
      <c r="D36" s="24" t="s">
        <v>16</v>
      </c>
      <c r="E36" s="27" t="s">
        <v>17</v>
      </c>
      <c r="F36" s="3"/>
      <c r="G36" s="221">
        <v>91.766604278074794</v>
      </c>
      <c r="H36" s="216">
        <v>93.818631790744405</v>
      </c>
      <c r="I36" s="216">
        <v>95.249759036144496</v>
      </c>
      <c r="J36" s="216">
        <v>94.762071005917093</v>
      </c>
      <c r="K36" s="216">
        <v>91.492709832134196</v>
      </c>
      <c r="L36" s="222">
        <v>93.580366332315705</v>
      </c>
      <c r="M36" s="216"/>
      <c r="N36" s="223">
        <v>98.135864332603902</v>
      </c>
      <c r="O36" s="224">
        <v>103.022811059907</v>
      </c>
      <c r="P36" s="225">
        <v>100.51626262626201</v>
      </c>
      <c r="Q36" s="216"/>
      <c r="R36" s="226">
        <v>95.521284547738603</v>
      </c>
      <c r="S36" s="199"/>
      <c r="T36" s="200">
        <v>12.659079604296201</v>
      </c>
      <c r="U36" s="194">
        <v>4.9249272851247401</v>
      </c>
      <c r="V36" s="194">
        <v>7.4126147564335101</v>
      </c>
      <c r="W36" s="194">
        <v>7.7565131061655199</v>
      </c>
      <c r="X36" s="194">
        <v>-3.2529118335993101</v>
      </c>
      <c r="Y36" s="201">
        <v>5.37692252397669</v>
      </c>
      <c r="Z36" s="194"/>
      <c r="AA36" s="202">
        <v>-4.35143437841481</v>
      </c>
      <c r="AB36" s="203">
        <v>-0.27593059793849101</v>
      </c>
      <c r="AC36" s="204">
        <v>-2.3717260956691599</v>
      </c>
      <c r="AD36" s="194"/>
      <c r="AE36" s="205">
        <v>2.41005709675603</v>
      </c>
      <c r="AF36" s="30"/>
      <c r="AG36" s="221">
        <v>92.573709273182899</v>
      </c>
      <c r="AH36" s="216">
        <v>96.405090132827297</v>
      </c>
      <c r="AI36" s="216">
        <v>97.398126914660807</v>
      </c>
      <c r="AJ36" s="216">
        <v>95.840110294117594</v>
      </c>
      <c r="AK36" s="216">
        <v>91.926832363828595</v>
      </c>
      <c r="AL36" s="222">
        <v>95.058274661893293</v>
      </c>
      <c r="AM36" s="216"/>
      <c r="AN36" s="223">
        <v>98.107349823321499</v>
      </c>
      <c r="AO36" s="224">
        <v>99.670356768100703</v>
      </c>
      <c r="AP36" s="225">
        <v>98.873774118857696</v>
      </c>
      <c r="AQ36" s="216"/>
      <c r="AR36" s="226">
        <v>96.121951516890107</v>
      </c>
      <c r="AS36" s="199"/>
      <c r="AT36" s="200">
        <v>11.961604701740599</v>
      </c>
      <c r="AU36" s="194">
        <v>9.4831256758899407</v>
      </c>
      <c r="AV36" s="194">
        <v>10.9352614893686</v>
      </c>
      <c r="AW36" s="194">
        <v>8.0608603874659792</v>
      </c>
      <c r="AX36" s="194">
        <v>3.4674806455708902</v>
      </c>
      <c r="AY36" s="201">
        <v>8.7315718547754493</v>
      </c>
      <c r="AZ36" s="194"/>
      <c r="BA36" s="202">
        <v>3.99157335583436</v>
      </c>
      <c r="BB36" s="203">
        <v>2.5906279118172901</v>
      </c>
      <c r="BC36" s="204">
        <v>3.2448376755070401</v>
      </c>
      <c r="BD36" s="194"/>
      <c r="BE36" s="205">
        <v>6.9192340052393302</v>
      </c>
    </row>
    <row r="37" spans="1:64" x14ac:dyDescent="0.2">
      <c r="A37" s="21" t="s">
        <v>80</v>
      </c>
      <c r="B37" s="3" t="str">
        <f t="shared" si="0"/>
        <v>Coastal Virginia - Hampton Roads</v>
      </c>
      <c r="C37" s="3"/>
      <c r="D37" s="24" t="s">
        <v>16</v>
      </c>
      <c r="E37" s="27" t="s">
        <v>17</v>
      </c>
      <c r="F37" s="3"/>
      <c r="G37" s="221">
        <v>89.183379516075505</v>
      </c>
      <c r="H37" s="216">
        <v>93.252427540194603</v>
      </c>
      <c r="I37" s="216">
        <v>96.8362981130186</v>
      </c>
      <c r="J37" s="216">
        <v>96.914497080144898</v>
      </c>
      <c r="K37" s="216">
        <v>94.374797322826097</v>
      </c>
      <c r="L37" s="222">
        <v>94.383416465920305</v>
      </c>
      <c r="M37" s="216"/>
      <c r="N37" s="223">
        <v>107.527077248365</v>
      </c>
      <c r="O37" s="224">
        <v>109.080864447851</v>
      </c>
      <c r="P37" s="225">
        <v>108.301748853493</v>
      </c>
      <c r="Q37" s="216"/>
      <c r="R37" s="226">
        <v>98.650264476677805</v>
      </c>
      <c r="S37" s="199"/>
      <c r="T37" s="200">
        <v>-1.97978261715601</v>
      </c>
      <c r="U37" s="194">
        <v>-1.0021293932367701</v>
      </c>
      <c r="V37" s="194">
        <v>-1.70753402594979</v>
      </c>
      <c r="W37" s="194">
        <v>-1.6293837413088901</v>
      </c>
      <c r="X37" s="194">
        <v>0.581684938803532</v>
      </c>
      <c r="Y37" s="201">
        <v>-1.14170515712814</v>
      </c>
      <c r="Z37" s="194"/>
      <c r="AA37" s="202">
        <v>2.8424416811640301</v>
      </c>
      <c r="AB37" s="203">
        <v>-0.432059071571752</v>
      </c>
      <c r="AC37" s="204">
        <v>1.11229773950196</v>
      </c>
      <c r="AD37" s="194"/>
      <c r="AE37" s="205">
        <v>-0.353053691783136</v>
      </c>
      <c r="AF37" s="30"/>
      <c r="AG37" s="221">
        <v>91.530105266658893</v>
      </c>
      <c r="AH37" s="216">
        <v>92.139410419350597</v>
      </c>
      <c r="AI37" s="216">
        <v>94.565626850806694</v>
      </c>
      <c r="AJ37" s="216">
        <v>94.774886318467196</v>
      </c>
      <c r="AK37" s="216">
        <v>93.937072179151201</v>
      </c>
      <c r="AL37" s="222">
        <v>93.4897706146037</v>
      </c>
      <c r="AM37" s="216"/>
      <c r="AN37" s="223">
        <v>107.341209171533</v>
      </c>
      <c r="AO37" s="224">
        <v>111.37081511775401</v>
      </c>
      <c r="AP37" s="225">
        <v>109.378493814837</v>
      </c>
      <c r="AQ37" s="216"/>
      <c r="AR37" s="226">
        <v>98.609371959589396</v>
      </c>
      <c r="AS37" s="199"/>
      <c r="AT37" s="200">
        <v>-1.0724814743258599</v>
      </c>
      <c r="AU37" s="194">
        <v>-1.9125213107011199E-3</v>
      </c>
      <c r="AV37" s="194">
        <v>-0.227913832618309</v>
      </c>
      <c r="AW37" s="194">
        <v>-0.30131814954583802</v>
      </c>
      <c r="AX37" s="194">
        <v>-0.149219140869324</v>
      </c>
      <c r="AY37" s="201">
        <v>-0.32425900784600598</v>
      </c>
      <c r="AZ37" s="194"/>
      <c r="BA37" s="202">
        <v>1.6125256808131401</v>
      </c>
      <c r="BB37" s="203">
        <v>1.81875478774319</v>
      </c>
      <c r="BC37" s="204">
        <v>1.7037381398306299</v>
      </c>
      <c r="BD37" s="194"/>
      <c r="BE37" s="205">
        <v>0.44700782931791599</v>
      </c>
    </row>
    <row r="38" spans="1:64" x14ac:dyDescent="0.2">
      <c r="A38" s="20" t="s">
        <v>81</v>
      </c>
      <c r="B38" s="3" t="str">
        <f t="shared" si="0"/>
        <v>Northern Virginia</v>
      </c>
      <c r="C38" s="3"/>
      <c r="D38" s="24" t="s">
        <v>16</v>
      </c>
      <c r="E38" s="27" t="s">
        <v>17</v>
      </c>
      <c r="F38" s="3"/>
      <c r="G38" s="221">
        <v>123.886217187301</v>
      </c>
      <c r="H38" s="216">
        <v>148.165437815552</v>
      </c>
      <c r="I38" s="216">
        <v>158.77844084321401</v>
      </c>
      <c r="J38" s="216">
        <v>153.217938973721</v>
      </c>
      <c r="K38" s="216">
        <v>136.640809632881</v>
      </c>
      <c r="L38" s="222">
        <v>146.07807158812099</v>
      </c>
      <c r="M38" s="216"/>
      <c r="N38" s="223">
        <v>118.624352901685</v>
      </c>
      <c r="O38" s="224">
        <v>119.039329533413</v>
      </c>
      <c r="P38" s="225">
        <v>118.833974271423</v>
      </c>
      <c r="Q38" s="216"/>
      <c r="R38" s="226">
        <v>139.32185168572201</v>
      </c>
      <c r="S38" s="199"/>
      <c r="T38" s="200">
        <v>3.7121841658396599</v>
      </c>
      <c r="U38" s="194">
        <v>3.96818651616947</v>
      </c>
      <c r="V38" s="194">
        <v>6.0604556659255602</v>
      </c>
      <c r="W38" s="194">
        <v>4.6895896462476596</v>
      </c>
      <c r="X38" s="194">
        <v>4.2153305615271499</v>
      </c>
      <c r="Y38" s="201">
        <v>4.6161717619585296</v>
      </c>
      <c r="Z38" s="194"/>
      <c r="AA38" s="202">
        <v>4.5096708228434101</v>
      </c>
      <c r="AB38" s="203">
        <v>4.4054789073464899</v>
      </c>
      <c r="AC38" s="204">
        <v>4.4548390958522903</v>
      </c>
      <c r="AD38" s="194"/>
      <c r="AE38" s="205">
        <v>4.52734531302709</v>
      </c>
      <c r="AF38" s="30"/>
      <c r="AG38" s="221">
        <v>168.08264568312001</v>
      </c>
      <c r="AH38" s="216">
        <v>172.76569568137299</v>
      </c>
      <c r="AI38" s="216">
        <v>157.81729945580599</v>
      </c>
      <c r="AJ38" s="216">
        <v>153.47840727302699</v>
      </c>
      <c r="AK38" s="216">
        <v>138.805191530256</v>
      </c>
      <c r="AL38" s="222">
        <v>158.017737784518</v>
      </c>
      <c r="AM38" s="216"/>
      <c r="AN38" s="223">
        <v>130.873230110039</v>
      </c>
      <c r="AO38" s="224">
        <v>146.393720796053</v>
      </c>
      <c r="AP38" s="225">
        <v>138.85475435284599</v>
      </c>
      <c r="AQ38" s="216"/>
      <c r="AR38" s="226">
        <v>153.04704812598001</v>
      </c>
      <c r="AS38" s="199"/>
      <c r="AT38" s="200">
        <v>41.667530027416802</v>
      </c>
      <c r="AU38" s="194">
        <v>25.559666286533101</v>
      </c>
      <c r="AV38" s="194">
        <v>7.5943944252739701</v>
      </c>
      <c r="AW38" s="194">
        <v>6.3551552415715902</v>
      </c>
      <c r="AX38" s="194">
        <v>6.5721198470185396</v>
      </c>
      <c r="AY38" s="201">
        <v>15.4189614438775</v>
      </c>
      <c r="AZ38" s="194"/>
      <c r="BA38" s="202">
        <v>14.7566809853832</v>
      </c>
      <c r="BB38" s="203">
        <v>28.7973630124139</v>
      </c>
      <c r="BC38" s="204">
        <v>21.961988706739699</v>
      </c>
      <c r="BD38" s="194"/>
      <c r="BE38" s="205">
        <v>16.776689948385599</v>
      </c>
    </row>
    <row r="39" spans="1:64" x14ac:dyDescent="0.2">
      <c r="A39" s="22" t="s">
        <v>82</v>
      </c>
      <c r="B39" s="3" t="str">
        <f t="shared" si="0"/>
        <v>Shenandoah Valley</v>
      </c>
      <c r="C39" s="3"/>
      <c r="D39" s="25" t="s">
        <v>16</v>
      </c>
      <c r="E39" s="28" t="s">
        <v>17</v>
      </c>
      <c r="F39" s="3"/>
      <c r="G39" s="227">
        <v>83.213898305084697</v>
      </c>
      <c r="H39" s="228">
        <v>87.630657511443999</v>
      </c>
      <c r="I39" s="228">
        <v>88.6844365792997</v>
      </c>
      <c r="J39" s="228">
        <v>88.274562629888507</v>
      </c>
      <c r="K39" s="228">
        <v>89.396187633262201</v>
      </c>
      <c r="L39" s="229">
        <v>87.685737455007398</v>
      </c>
      <c r="M39" s="216"/>
      <c r="N39" s="230">
        <v>99.858821555467799</v>
      </c>
      <c r="O39" s="231">
        <v>99.365155916275</v>
      </c>
      <c r="P39" s="232">
        <v>99.621712146081194</v>
      </c>
      <c r="Q39" s="216"/>
      <c r="R39" s="233">
        <v>91.173190060845798</v>
      </c>
      <c r="S39" s="199"/>
      <c r="T39" s="206">
        <v>-2.9373626400103601</v>
      </c>
      <c r="U39" s="207">
        <v>-1.4744985556036201</v>
      </c>
      <c r="V39" s="207">
        <v>-2.7254679116057901</v>
      </c>
      <c r="W39" s="207">
        <v>-2.3478578036589299</v>
      </c>
      <c r="X39" s="207">
        <v>-6.4887502640220802</v>
      </c>
      <c r="Y39" s="208">
        <v>-3.4330438317951502</v>
      </c>
      <c r="Z39" s="194"/>
      <c r="AA39" s="209">
        <v>-6.2910031932671497</v>
      </c>
      <c r="AB39" s="210">
        <v>-7.5153711697315799</v>
      </c>
      <c r="AC39" s="211">
        <v>-6.89212285759056</v>
      </c>
      <c r="AD39" s="194"/>
      <c r="AE39" s="212">
        <v>-5.3989620723533296</v>
      </c>
      <c r="AF39" s="31"/>
      <c r="AG39" s="227">
        <v>88.736811773919797</v>
      </c>
      <c r="AH39" s="228">
        <v>88.614273089772595</v>
      </c>
      <c r="AI39" s="228">
        <v>89.031705332322403</v>
      </c>
      <c r="AJ39" s="228">
        <v>88.631731586402196</v>
      </c>
      <c r="AK39" s="228">
        <v>88.264644281217201</v>
      </c>
      <c r="AL39" s="229">
        <v>88.655547879298894</v>
      </c>
      <c r="AM39" s="216"/>
      <c r="AN39" s="230">
        <v>100.00473240967101</v>
      </c>
      <c r="AO39" s="231">
        <v>102.66163597312899</v>
      </c>
      <c r="AP39" s="232">
        <v>101.327050876754</v>
      </c>
      <c r="AQ39" s="216"/>
      <c r="AR39" s="233">
        <v>92.738393765297204</v>
      </c>
      <c r="AS39" s="199"/>
      <c r="AT39" s="206">
        <v>-0.231314187060082</v>
      </c>
      <c r="AU39" s="207">
        <v>0.57145380745494201</v>
      </c>
      <c r="AV39" s="207">
        <v>-1.3816438966311499</v>
      </c>
      <c r="AW39" s="207">
        <v>-1.05521313027647</v>
      </c>
      <c r="AX39" s="207">
        <v>-2.2136323850133999</v>
      </c>
      <c r="AY39" s="208">
        <v>-0.904185656214466</v>
      </c>
      <c r="AZ39" s="194"/>
      <c r="BA39" s="209">
        <v>-0.96982500897202795</v>
      </c>
      <c r="BB39" s="210">
        <v>0.146071608877408</v>
      </c>
      <c r="BC39" s="211">
        <v>-0.42407363417012101</v>
      </c>
      <c r="BD39" s="194"/>
      <c r="BE39" s="212">
        <v>-0.75140936675771697</v>
      </c>
    </row>
    <row r="40" spans="1:64" x14ac:dyDescent="0.2">
      <c r="A40" s="19" t="s">
        <v>83</v>
      </c>
      <c r="B40" s="3" t="str">
        <f t="shared" si="0"/>
        <v>Southern Virginia</v>
      </c>
      <c r="C40" s="9"/>
      <c r="D40" s="23" t="s">
        <v>16</v>
      </c>
      <c r="E40" s="26" t="s">
        <v>17</v>
      </c>
      <c r="F40" s="3"/>
      <c r="G40" s="213">
        <v>93.036957295373597</v>
      </c>
      <c r="H40" s="214">
        <v>106.74385708645799</v>
      </c>
      <c r="I40" s="214">
        <v>106.68572811918</v>
      </c>
      <c r="J40" s="214">
        <v>107.22807635829599</v>
      </c>
      <c r="K40" s="214">
        <v>105.61512562814001</v>
      </c>
      <c r="L40" s="215">
        <v>104.69306591211701</v>
      </c>
      <c r="M40" s="216"/>
      <c r="N40" s="217">
        <v>103.466044708029</v>
      </c>
      <c r="O40" s="218">
        <v>99.490575968222402</v>
      </c>
      <c r="P40" s="219">
        <v>101.562432239657</v>
      </c>
      <c r="Q40" s="216"/>
      <c r="R40" s="220">
        <v>103.881362963876</v>
      </c>
      <c r="S40" s="199"/>
      <c r="T40" s="191">
        <v>0.97877508697193205</v>
      </c>
      <c r="U40" s="192">
        <v>4.7506397269665799</v>
      </c>
      <c r="V40" s="192">
        <v>1.33224357343141</v>
      </c>
      <c r="W40" s="192">
        <v>4.3666139988918502</v>
      </c>
      <c r="X40" s="192">
        <v>6.4737173084195003</v>
      </c>
      <c r="Y40" s="193">
        <v>3.8400484313797199</v>
      </c>
      <c r="Z40" s="194"/>
      <c r="AA40" s="195">
        <v>6.7833602991728004</v>
      </c>
      <c r="AB40" s="196">
        <v>1.6357474326052399</v>
      </c>
      <c r="AC40" s="197">
        <v>4.2826352378047101</v>
      </c>
      <c r="AD40" s="194"/>
      <c r="AE40" s="198">
        <v>3.9753836261894802</v>
      </c>
      <c r="AF40" s="29"/>
      <c r="AG40" s="213">
        <v>93.360139069969506</v>
      </c>
      <c r="AH40" s="214">
        <v>106.247943857468</v>
      </c>
      <c r="AI40" s="214">
        <v>108.403407506446</v>
      </c>
      <c r="AJ40" s="214">
        <v>107.806188246536</v>
      </c>
      <c r="AK40" s="214">
        <v>103.433367195767</v>
      </c>
      <c r="AL40" s="215">
        <v>104.61435890334999</v>
      </c>
      <c r="AM40" s="216"/>
      <c r="AN40" s="217">
        <v>103.319944003733</v>
      </c>
      <c r="AO40" s="218">
        <v>102.37890685869399</v>
      </c>
      <c r="AP40" s="219">
        <v>102.852213812122</v>
      </c>
      <c r="AQ40" s="216"/>
      <c r="AR40" s="220">
        <v>104.145002500546</v>
      </c>
      <c r="AS40" s="199"/>
      <c r="AT40" s="191">
        <v>2.2005941357652401</v>
      </c>
      <c r="AU40" s="192">
        <v>5.2305310146501496</v>
      </c>
      <c r="AV40" s="192">
        <v>4.6023007426612299</v>
      </c>
      <c r="AW40" s="192">
        <v>3.9247327423517402</v>
      </c>
      <c r="AX40" s="192">
        <v>4.2002886591808402</v>
      </c>
      <c r="AY40" s="193">
        <v>4.2238633336281701</v>
      </c>
      <c r="AZ40" s="194"/>
      <c r="BA40" s="195">
        <v>6.3263805777522597</v>
      </c>
      <c r="BB40" s="196">
        <v>6.1155902415620798</v>
      </c>
      <c r="BC40" s="197">
        <v>6.2266381451707504</v>
      </c>
      <c r="BD40" s="194"/>
      <c r="BE40" s="198">
        <v>4.7201619553042597</v>
      </c>
      <c r="BF40" s="68"/>
      <c r="BG40" s="68"/>
      <c r="BH40" s="68"/>
      <c r="BI40" s="68"/>
      <c r="BJ40" s="68"/>
      <c r="BK40" s="68"/>
      <c r="BL40" s="68"/>
    </row>
    <row r="41" spans="1:64" x14ac:dyDescent="0.2">
      <c r="A41" s="20" t="s">
        <v>84</v>
      </c>
      <c r="B41" s="3" t="str">
        <f t="shared" si="0"/>
        <v>Southwest Virginia - Blue Ridge Highlands</v>
      </c>
      <c r="C41" s="10"/>
      <c r="D41" s="24" t="s">
        <v>16</v>
      </c>
      <c r="E41" s="27" t="s">
        <v>17</v>
      </c>
      <c r="F41" s="3"/>
      <c r="G41" s="221">
        <v>89.213675333801802</v>
      </c>
      <c r="H41" s="216">
        <v>94.374374034002997</v>
      </c>
      <c r="I41" s="216">
        <v>97.363269007207606</v>
      </c>
      <c r="J41" s="216">
        <v>99.556721383234802</v>
      </c>
      <c r="K41" s="216">
        <v>101.828102901731</v>
      </c>
      <c r="L41" s="222">
        <v>97.035106858216096</v>
      </c>
      <c r="M41" s="216"/>
      <c r="N41" s="223">
        <v>122.69432421052601</v>
      </c>
      <c r="O41" s="224">
        <v>115.642224155069</v>
      </c>
      <c r="P41" s="225">
        <v>119.460035331661</v>
      </c>
      <c r="Q41" s="216"/>
      <c r="R41" s="226">
        <v>103.945384048045</v>
      </c>
      <c r="S41" s="199"/>
      <c r="T41" s="200">
        <v>-0.69226244808429904</v>
      </c>
      <c r="U41" s="194">
        <v>-0.94440216032281998</v>
      </c>
      <c r="V41" s="194">
        <v>2.1278183551207901</v>
      </c>
      <c r="W41" s="194">
        <v>6.2047111706951901</v>
      </c>
      <c r="X41" s="194">
        <v>7.27229283461799</v>
      </c>
      <c r="Y41" s="201">
        <v>3.13105063596459</v>
      </c>
      <c r="Z41" s="194"/>
      <c r="AA41" s="202">
        <v>9.7568575675618607</v>
      </c>
      <c r="AB41" s="203">
        <v>3.4480635606008598</v>
      </c>
      <c r="AC41" s="204">
        <v>6.8634580772206899</v>
      </c>
      <c r="AD41" s="194"/>
      <c r="AE41" s="205">
        <v>4.5707364758331401</v>
      </c>
      <c r="AF41" s="30"/>
      <c r="AG41" s="221">
        <v>93.7225115712545</v>
      </c>
      <c r="AH41" s="216">
        <v>95.058084845178001</v>
      </c>
      <c r="AI41" s="216">
        <v>97.225985473347194</v>
      </c>
      <c r="AJ41" s="216">
        <v>97.7964623289717</v>
      </c>
      <c r="AK41" s="216">
        <v>99.208955767780793</v>
      </c>
      <c r="AL41" s="222">
        <v>96.780231693816205</v>
      </c>
      <c r="AM41" s="216"/>
      <c r="AN41" s="223">
        <v>117.29975534663799</v>
      </c>
      <c r="AO41" s="224">
        <v>116.638058791573</v>
      </c>
      <c r="AP41" s="225">
        <v>116.98434716307899</v>
      </c>
      <c r="AQ41" s="216"/>
      <c r="AR41" s="226">
        <v>103.127529376672</v>
      </c>
      <c r="AS41" s="199"/>
      <c r="AT41" s="200">
        <v>4.9536804987049301</v>
      </c>
      <c r="AU41" s="194">
        <v>3.6394664544930402</v>
      </c>
      <c r="AV41" s="194">
        <v>4.8268597648484404</v>
      </c>
      <c r="AW41" s="194">
        <v>4.5910026774370802</v>
      </c>
      <c r="AX41" s="194">
        <v>4.4700979992291501</v>
      </c>
      <c r="AY41" s="201">
        <v>4.4979105580940901</v>
      </c>
      <c r="AZ41" s="194"/>
      <c r="BA41" s="202">
        <v>9.0868546641448393</v>
      </c>
      <c r="BB41" s="203">
        <v>10.2946691744808</v>
      </c>
      <c r="BC41" s="204">
        <v>9.6816233609345392</v>
      </c>
      <c r="BD41" s="194"/>
      <c r="BE41" s="205">
        <v>6.5422200739669902</v>
      </c>
      <c r="BF41" s="68"/>
      <c r="BG41" s="68"/>
      <c r="BH41" s="68"/>
      <c r="BI41" s="68"/>
      <c r="BJ41" s="68"/>
      <c r="BK41" s="68"/>
      <c r="BL41" s="68"/>
    </row>
    <row r="42" spans="1:64" x14ac:dyDescent="0.2">
      <c r="A42" s="21" t="s">
        <v>85</v>
      </c>
      <c r="B42" s="3" t="str">
        <f t="shared" si="0"/>
        <v>Southwest Virginia - Heart of Appalachia</v>
      </c>
      <c r="C42" s="3"/>
      <c r="D42" s="24" t="s">
        <v>16</v>
      </c>
      <c r="E42" s="27" t="s">
        <v>17</v>
      </c>
      <c r="F42" s="3"/>
      <c r="G42" s="221">
        <v>76.075037220843598</v>
      </c>
      <c r="H42" s="216">
        <v>85.052834394904394</v>
      </c>
      <c r="I42" s="216">
        <v>86.426294573643403</v>
      </c>
      <c r="J42" s="216">
        <v>86.703819334389806</v>
      </c>
      <c r="K42" s="216">
        <v>81.946346516007495</v>
      </c>
      <c r="L42" s="222">
        <v>83.875968992248005</v>
      </c>
      <c r="M42" s="216"/>
      <c r="N42" s="223">
        <v>84.182456479690501</v>
      </c>
      <c r="O42" s="224">
        <v>84.038089887640396</v>
      </c>
      <c r="P42" s="225">
        <v>84.109105613701203</v>
      </c>
      <c r="Q42" s="216"/>
      <c r="R42" s="226">
        <v>83.9389740293134</v>
      </c>
      <c r="S42" s="199"/>
      <c r="T42" s="200">
        <v>-4.1000576705207399</v>
      </c>
      <c r="U42" s="194">
        <v>-4.4964809556527703</v>
      </c>
      <c r="V42" s="194">
        <v>-2.8796102941755599</v>
      </c>
      <c r="W42" s="194">
        <v>-2.1231597115482601</v>
      </c>
      <c r="X42" s="194">
        <v>-5.4928548024305597</v>
      </c>
      <c r="Y42" s="201">
        <v>-3.6967348597366101</v>
      </c>
      <c r="Z42" s="194"/>
      <c r="AA42" s="202">
        <v>-1.92057034786081</v>
      </c>
      <c r="AB42" s="203">
        <v>0.66965136736614805</v>
      </c>
      <c r="AC42" s="204">
        <v>-0.709763089052309</v>
      </c>
      <c r="AD42" s="194"/>
      <c r="AE42" s="205">
        <v>-2.96280110503037</v>
      </c>
      <c r="AF42" s="30"/>
      <c r="AG42" s="221">
        <v>76.603669108669095</v>
      </c>
      <c r="AH42" s="216">
        <v>83.740856512141207</v>
      </c>
      <c r="AI42" s="216">
        <v>85.166170382165603</v>
      </c>
      <c r="AJ42" s="216">
        <v>84.529399917796894</v>
      </c>
      <c r="AK42" s="216">
        <v>80.944252116650901</v>
      </c>
      <c r="AL42" s="222">
        <v>82.634844177145894</v>
      </c>
      <c r="AM42" s="216"/>
      <c r="AN42" s="223">
        <v>81.589946104850497</v>
      </c>
      <c r="AO42" s="224">
        <v>80.951805845511402</v>
      </c>
      <c r="AP42" s="225">
        <v>81.280955269143206</v>
      </c>
      <c r="AQ42" s="216"/>
      <c r="AR42" s="226">
        <v>82.276037773759199</v>
      </c>
      <c r="AS42" s="199"/>
      <c r="AT42" s="200">
        <v>-5.0440285684995096</v>
      </c>
      <c r="AU42" s="194">
        <v>-4.1092869246406103</v>
      </c>
      <c r="AV42" s="194">
        <v>-2.0945144322014202</v>
      </c>
      <c r="AW42" s="194">
        <v>-2.5214305570431299</v>
      </c>
      <c r="AX42" s="194">
        <v>-3.3746215374687099</v>
      </c>
      <c r="AY42" s="201">
        <v>-3.2954955689572998</v>
      </c>
      <c r="AZ42" s="194"/>
      <c r="BA42" s="202">
        <v>-0.87443285845672103</v>
      </c>
      <c r="BB42" s="203">
        <v>-1.38388699988256</v>
      </c>
      <c r="BC42" s="204">
        <v>-1.12135857717649</v>
      </c>
      <c r="BD42" s="194"/>
      <c r="BE42" s="205">
        <v>-2.7833839740270601</v>
      </c>
      <c r="BF42" s="68"/>
      <c r="BG42" s="68"/>
      <c r="BH42" s="68"/>
      <c r="BI42" s="68"/>
      <c r="BJ42" s="68"/>
      <c r="BK42" s="68"/>
      <c r="BL42" s="68"/>
    </row>
    <row r="43" spans="1:64" x14ac:dyDescent="0.2">
      <c r="A43" s="22" t="s">
        <v>86</v>
      </c>
      <c r="B43" s="3" t="str">
        <f t="shared" si="0"/>
        <v>Virginia Mountains</v>
      </c>
      <c r="C43" s="3"/>
      <c r="D43" s="25" t="s">
        <v>16</v>
      </c>
      <c r="E43" s="28" t="s">
        <v>17</v>
      </c>
      <c r="F43" s="3"/>
      <c r="G43" s="221">
        <v>91.687169974115605</v>
      </c>
      <c r="H43" s="216">
        <v>99.633127147766302</v>
      </c>
      <c r="I43" s="216">
        <v>108.85631965207899</v>
      </c>
      <c r="J43" s="216">
        <v>107.812907972177</v>
      </c>
      <c r="K43" s="216">
        <v>99.922909754478994</v>
      </c>
      <c r="L43" s="222">
        <v>102.57750470219401</v>
      </c>
      <c r="M43" s="216"/>
      <c r="N43" s="223">
        <v>121.94167322238999</v>
      </c>
      <c r="O43" s="224">
        <v>126.57334475241301</v>
      </c>
      <c r="P43" s="225">
        <v>124.22410067526</v>
      </c>
      <c r="Q43" s="216"/>
      <c r="R43" s="226">
        <v>108.855846167542</v>
      </c>
      <c r="S43" s="199"/>
      <c r="T43" s="200">
        <v>-1.53691343674879</v>
      </c>
      <c r="U43" s="194">
        <v>1.9539255145016099</v>
      </c>
      <c r="V43" s="194">
        <v>4.7378839143198004</v>
      </c>
      <c r="W43" s="194">
        <v>4.1536495531407596</v>
      </c>
      <c r="X43" s="194">
        <v>2.6791451184070798</v>
      </c>
      <c r="Y43" s="201">
        <v>2.9273393486932999</v>
      </c>
      <c r="Z43" s="194"/>
      <c r="AA43" s="202">
        <v>6.4983493459755604</v>
      </c>
      <c r="AB43" s="203">
        <v>7.9366753751671002</v>
      </c>
      <c r="AC43" s="204">
        <v>7.1967348954100903</v>
      </c>
      <c r="AD43" s="194"/>
      <c r="AE43" s="205">
        <v>4.0956364364515903</v>
      </c>
      <c r="AF43" s="31"/>
      <c r="AG43" s="221">
        <v>107.45258459029699</v>
      </c>
      <c r="AH43" s="216">
        <v>102.14939722395501</v>
      </c>
      <c r="AI43" s="216">
        <v>106.555803047246</v>
      </c>
      <c r="AJ43" s="216">
        <v>105.30416021029301</v>
      </c>
      <c r="AK43" s="216">
        <v>102.00549552962499</v>
      </c>
      <c r="AL43" s="222">
        <v>104.607488312331</v>
      </c>
      <c r="AM43" s="216"/>
      <c r="AN43" s="223">
        <v>121.742439164042</v>
      </c>
      <c r="AO43" s="224">
        <v>131.04337420657799</v>
      </c>
      <c r="AP43" s="225">
        <v>126.37486348613299</v>
      </c>
      <c r="AQ43" s="216"/>
      <c r="AR43" s="226">
        <v>111.162615812363</v>
      </c>
      <c r="AS43" s="199"/>
      <c r="AT43" s="200">
        <v>8.9097149041185197</v>
      </c>
      <c r="AU43" s="194">
        <v>5.3784115561503896</v>
      </c>
      <c r="AV43" s="194">
        <v>4.4202084991423503</v>
      </c>
      <c r="AW43" s="194">
        <v>3.1168696392076698</v>
      </c>
      <c r="AX43" s="194">
        <v>3.5087515908583198</v>
      </c>
      <c r="AY43" s="201">
        <v>4.8293578877866903</v>
      </c>
      <c r="AZ43" s="194"/>
      <c r="BA43" s="202">
        <v>7.5919593198475903</v>
      </c>
      <c r="BB43" s="203">
        <v>12.9812845725311</v>
      </c>
      <c r="BC43" s="204">
        <v>10.3291270148175</v>
      </c>
      <c r="BD43" s="194"/>
      <c r="BE43" s="205">
        <v>6.7576296737723904</v>
      </c>
      <c r="BF43" s="68"/>
      <c r="BG43" s="68"/>
      <c r="BH43" s="68"/>
      <c r="BI43" s="68"/>
      <c r="BJ43" s="68"/>
      <c r="BK43" s="68"/>
      <c r="BL43" s="68"/>
    </row>
    <row r="44" spans="1:64" x14ac:dyDescent="0.2">
      <c r="A44" s="75" t="s">
        <v>110</v>
      </c>
      <c r="B44" s="3" t="s">
        <v>116</v>
      </c>
      <c r="D44" s="25" t="s">
        <v>16</v>
      </c>
      <c r="E44" s="28" t="s">
        <v>17</v>
      </c>
      <c r="G44" s="221">
        <v>251.07829880043599</v>
      </c>
      <c r="H44" s="216">
        <v>247.858320557491</v>
      </c>
      <c r="I44" s="216">
        <v>263.327603203943</v>
      </c>
      <c r="J44" s="216">
        <v>259.51637046307798</v>
      </c>
      <c r="K44" s="216">
        <v>245.95649187592301</v>
      </c>
      <c r="L44" s="222">
        <v>254.226712862711</v>
      </c>
      <c r="M44" s="216"/>
      <c r="N44" s="223">
        <v>271.48466364812401</v>
      </c>
      <c r="O44" s="224">
        <v>290.791974789915</v>
      </c>
      <c r="P44" s="225">
        <v>281.49897882938899</v>
      </c>
      <c r="Q44" s="216"/>
      <c r="R44" s="226">
        <v>262.86647203866198</v>
      </c>
      <c r="S44" s="199"/>
      <c r="T44" s="200">
        <v>-1.9643165166813701</v>
      </c>
      <c r="U44" s="194">
        <v>-2.05541299234245</v>
      </c>
      <c r="V44" s="194">
        <v>5.9102031473279704</v>
      </c>
      <c r="W44" s="194">
        <v>6.9806993707453602</v>
      </c>
      <c r="X44" s="194">
        <v>1.7216184482302801</v>
      </c>
      <c r="Y44" s="201">
        <v>2.7797696094164999</v>
      </c>
      <c r="Z44" s="194"/>
      <c r="AA44" s="202">
        <v>-12.627017341205301</v>
      </c>
      <c r="AB44" s="203">
        <v>-4.7897645900118704</v>
      </c>
      <c r="AC44" s="204">
        <v>-8.5351885283572297</v>
      </c>
      <c r="AD44" s="194"/>
      <c r="AE44" s="205">
        <v>-0.92150398703547798</v>
      </c>
      <c r="AG44" s="221">
        <v>346.47501337494401</v>
      </c>
      <c r="AH44" s="216">
        <v>305.32980028758499</v>
      </c>
      <c r="AI44" s="216">
        <v>265.20557223264501</v>
      </c>
      <c r="AJ44" s="216">
        <v>261.24414374822697</v>
      </c>
      <c r="AK44" s="216">
        <v>254.27141202601899</v>
      </c>
      <c r="AL44" s="222">
        <v>281.92595920208799</v>
      </c>
      <c r="AM44" s="216"/>
      <c r="AN44" s="223">
        <v>301.17803483697998</v>
      </c>
      <c r="AO44" s="224">
        <v>337.15949297327001</v>
      </c>
      <c r="AP44" s="225">
        <v>319.86522075134098</v>
      </c>
      <c r="AQ44" s="216"/>
      <c r="AR44" s="226">
        <v>293.706636892858</v>
      </c>
      <c r="AS44" s="199"/>
      <c r="AT44" s="200">
        <v>40.003643959031002</v>
      </c>
      <c r="AU44" s="194">
        <v>24.933318413837998</v>
      </c>
      <c r="AV44" s="194">
        <v>6.10843178079514</v>
      </c>
      <c r="AW44" s="194">
        <v>6.0167872626986396</v>
      </c>
      <c r="AX44" s="194">
        <v>6.04244760263831</v>
      </c>
      <c r="AY44" s="201">
        <v>14.755525955013701</v>
      </c>
      <c r="AZ44" s="194"/>
      <c r="BA44" s="202">
        <v>5.1551647236097597</v>
      </c>
      <c r="BB44" s="203">
        <v>14.389772051410599</v>
      </c>
      <c r="BC44" s="204">
        <v>9.9356044430586596</v>
      </c>
      <c r="BD44" s="194"/>
      <c r="BE44" s="205">
        <v>13.2939238240786</v>
      </c>
    </row>
    <row r="45" spans="1:64" x14ac:dyDescent="0.2">
      <c r="A45" s="75" t="s">
        <v>111</v>
      </c>
      <c r="B45" s="3" t="s">
        <v>117</v>
      </c>
      <c r="D45" s="25" t="s">
        <v>16</v>
      </c>
      <c r="E45" s="28" t="s">
        <v>17</v>
      </c>
      <c r="G45" s="221">
        <v>154.95143923141401</v>
      </c>
      <c r="H45" s="216">
        <v>180.67598957709299</v>
      </c>
      <c r="I45" s="216">
        <v>190.033494382588</v>
      </c>
      <c r="J45" s="216">
        <v>186.09084234142301</v>
      </c>
      <c r="K45" s="216">
        <v>166.79368666749599</v>
      </c>
      <c r="L45" s="222">
        <v>178.18156241711</v>
      </c>
      <c r="M45" s="216"/>
      <c r="N45" s="223">
        <v>167.02274812555501</v>
      </c>
      <c r="O45" s="224">
        <v>169.400793580026</v>
      </c>
      <c r="P45" s="225">
        <v>168.21037151308801</v>
      </c>
      <c r="Q45" s="216"/>
      <c r="R45" s="226">
        <v>175.44086010788499</v>
      </c>
      <c r="S45" s="199"/>
      <c r="T45" s="200">
        <v>-0.278070324122069</v>
      </c>
      <c r="U45" s="194">
        <v>2.2128397815310601</v>
      </c>
      <c r="V45" s="194">
        <v>3.6871244315912302</v>
      </c>
      <c r="W45" s="194">
        <v>3.5995825967792099</v>
      </c>
      <c r="X45" s="194">
        <v>4.2777223654504599</v>
      </c>
      <c r="Y45" s="201">
        <v>2.8075353242298302</v>
      </c>
      <c r="Z45" s="194"/>
      <c r="AA45" s="202">
        <v>8.69288533591285</v>
      </c>
      <c r="AB45" s="203">
        <v>4.7759930550262997</v>
      </c>
      <c r="AC45" s="204">
        <v>6.6305788454874399</v>
      </c>
      <c r="AD45" s="194"/>
      <c r="AE45" s="205">
        <v>3.6483860496513101</v>
      </c>
      <c r="AG45" s="221">
        <v>201.28464193373799</v>
      </c>
      <c r="AH45" s="216">
        <v>202.29416154234599</v>
      </c>
      <c r="AI45" s="216">
        <v>188.937349555721</v>
      </c>
      <c r="AJ45" s="216">
        <v>185.083370241936</v>
      </c>
      <c r="AK45" s="216">
        <v>167.43619400009501</v>
      </c>
      <c r="AL45" s="222">
        <v>188.57250785973301</v>
      </c>
      <c r="AM45" s="216"/>
      <c r="AN45" s="223">
        <v>169.79960592765599</v>
      </c>
      <c r="AO45" s="224">
        <v>189.63267316306201</v>
      </c>
      <c r="AP45" s="225">
        <v>180.02382762681</v>
      </c>
      <c r="AQ45" s="216"/>
      <c r="AR45" s="226">
        <v>186.15032067697001</v>
      </c>
      <c r="AS45" s="199"/>
      <c r="AT45" s="200">
        <v>28.765067474628399</v>
      </c>
      <c r="AU45" s="194">
        <v>18.0035732031888</v>
      </c>
      <c r="AV45" s="194">
        <v>5.3708443142397</v>
      </c>
      <c r="AW45" s="194">
        <v>4.8648059996150499</v>
      </c>
      <c r="AX45" s="194">
        <v>4.5858683227299597</v>
      </c>
      <c r="AY45" s="201">
        <v>10.8023612096137</v>
      </c>
      <c r="AZ45" s="194"/>
      <c r="BA45" s="202">
        <v>9.4631006740043002</v>
      </c>
      <c r="BB45" s="203">
        <v>18.350333528521102</v>
      </c>
      <c r="BC45" s="204">
        <v>14.157032261782801</v>
      </c>
      <c r="BD45" s="194"/>
      <c r="BE45" s="205">
        <v>11.5760191056648</v>
      </c>
    </row>
    <row r="46" spans="1:64" x14ac:dyDescent="0.2">
      <c r="A46" s="75" t="s">
        <v>112</v>
      </c>
      <c r="B46" s="3" t="s">
        <v>118</v>
      </c>
      <c r="D46" s="25" t="s">
        <v>16</v>
      </c>
      <c r="E46" s="28" t="s">
        <v>17</v>
      </c>
      <c r="G46" s="221">
        <v>123.654529043528</v>
      </c>
      <c r="H46" s="216">
        <v>136.31489380037499</v>
      </c>
      <c r="I46" s="216">
        <v>143.924834988507</v>
      </c>
      <c r="J46" s="216">
        <v>139.68510244661499</v>
      </c>
      <c r="K46" s="216">
        <v>131.20227188964299</v>
      </c>
      <c r="L46" s="222">
        <v>136.13660794112499</v>
      </c>
      <c r="M46" s="216"/>
      <c r="N46" s="223">
        <v>123.998856100795</v>
      </c>
      <c r="O46" s="224">
        <v>122.17699292786401</v>
      </c>
      <c r="P46" s="225">
        <v>123.098645550865</v>
      </c>
      <c r="Q46" s="216"/>
      <c r="R46" s="226">
        <v>132.667079495915</v>
      </c>
      <c r="S46" s="199"/>
      <c r="T46" s="200">
        <v>1.0312779304798401</v>
      </c>
      <c r="U46" s="194">
        <v>2.9936023131554599</v>
      </c>
      <c r="V46" s="194">
        <v>4.9809508465861798</v>
      </c>
      <c r="W46" s="194">
        <v>2.5120680668955999</v>
      </c>
      <c r="X46" s="194">
        <v>2.0070746718415</v>
      </c>
      <c r="Y46" s="201">
        <v>2.9409952695421699</v>
      </c>
      <c r="Z46" s="194"/>
      <c r="AA46" s="202">
        <v>-9.2886127891956702E-2</v>
      </c>
      <c r="AB46" s="203">
        <v>0.42151421203238798</v>
      </c>
      <c r="AC46" s="204">
        <v>0.17576242199547701</v>
      </c>
      <c r="AD46" s="194"/>
      <c r="AE46" s="205">
        <v>2.2504103181740698</v>
      </c>
      <c r="AG46" s="221">
        <v>146.31438054856201</v>
      </c>
      <c r="AH46" s="216">
        <v>149.35880910123899</v>
      </c>
      <c r="AI46" s="216">
        <v>143.87134048861799</v>
      </c>
      <c r="AJ46" s="216">
        <v>140.87607099646101</v>
      </c>
      <c r="AK46" s="216">
        <v>132.37304973961099</v>
      </c>
      <c r="AL46" s="222">
        <v>142.46043933011501</v>
      </c>
      <c r="AM46" s="216"/>
      <c r="AN46" s="223">
        <v>130.75997548856299</v>
      </c>
      <c r="AO46" s="224">
        <v>137.062743604465</v>
      </c>
      <c r="AP46" s="225">
        <v>133.97929908369201</v>
      </c>
      <c r="AQ46" s="216"/>
      <c r="AR46" s="226">
        <v>140.0669869859</v>
      </c>
      <c r="AS46" s="199"/>
      <c r="AT46" s="200">
        <v>20.272641691414702</v>
      </c>
      <c r="AU46" s="194">
        <v>14.6956953121102</v>
      </c>
      <c r="AV46" s="194">
        <v>5.9000227073132798</v>
      </c>
      <c r="AW46" s="194">
        <v>4.8520244392319798</v>
      </c>
      <c r="AX46" s="194">
        <v>3.8195753836524799</v>
      </c>
      <c r="AY46" s="201">
        <v>9.0865628548949609</v>
      </c>
      <c r="AZ46" s="194"/>
      <c r="BA46" s="202">
        <v>6.3052953246102597</v>
      </c>
      <c r="BB46" s="203">
        <v>12.931077428121201</v>
      </c>
      <c r="BC46" s="204">
        <v>9.6634922801113099</v>
      </c>
      <c r="BD46" s="194"/>
      <c r="BE46" s="205">
        <v>9.2006442711647303</v>
      </c>
    </row>
    <row r="47" spans="1:64" x14ac:dyDescent="0.2">
      <c r="A47" s="75" t="s">
        <v>113</v>
      </c>
      <c r="B47" s="3" t="s">
        <v>119</v>
      </c>
      <c r="D47" s="25" t="s">
        <v>16</v>
      </c>
      <c r="E47" s="28" t="s">
        <v>17</v>
      </c>
      <c r="G47" s="221">
        <v>100.465662521727</v>
      </c>
      <c r="H47" s="216">
        <v>106.83739901432401</v>
      </c>
      <c r="I47" s="216">
        <v>108.859450517356</v>
      </c>
      <c r="J47" s="216">
        <v>107.83309942249301</v>
      </c>
      <c r="K47" s="216">
        <v>104.43079383374101</v>
      </c>
      <c r="L47" s="222">
        <v>106.145730083673</v>
      </c>
      <c r="M47" s="216"/>
      <c r="N47" s="223">
        <v>109.22621944121001</v>
      </c>
      <c r="O47" s="224">
        <v>106.91687849885901</v>
      </c>
      <c r="P47" s="225">
        <v>108.109856670341</v>
      </c>
      <c r="Q47" s="216"/>
      <c r="R47" s="226">
        <v>106.68468759669101</v>
      </c>
      <c r="S47" s="199"/>
      <c r="T47" s="200">
        <v>1.91716279524156</v>
      </c>
      <c r="U47" s="194">
        <v>2.5212387479511</v>
      </c>
      <c r="V47" s="194">
        <v>2.8194550093239998</v>
      </c>
      <c r="W47" s="194">
        <v>2.0931234480145999</v>
      </c>
      <c r="X47" s="194">
        <v>0.94069879975685999</v>
      </c>
      <c r="Y47" s="201">
        <v>2.1226899669555901</v>
      </c>
      <c r="Z47" s="194"/>
      <c r="AA47" s="202">
        <v>1.1673074241563199</v>
      </c>
      <c r="AB47" s="203">
        <v>0.43772640429860399</v>
      </c>
      <c r="AC47" s="204">
        <v>0.83346092574516295</v>
      </c>
      <c r="AD47" s="194"/>
      <c r="AE47" s="205">
        <v>1.7486102971692301</v>
      </c>
      <c r="AG47" s="221">
        <v>112.88551726792601</v>
      </c>
      <c r="AH47" s="216">
        <v>112.391185582294</v>
      </c>
      <c r="AI47" s="216">
        <v>108.892500778607</v>
      </c>
      <c r="AJ47" s="216">
        <v>107.909954306751</v>
      </c>
      <c r="AK47" s="216">
        <v>105.707208155016</v>
      </c>
      <c r="AL47" s="222">
        <v>109.359563352035</v>
      </c>
      <c r="AM47" s="216"/>
      <c r="AN47" s="223">
        <v>112.39574076435299</v>
      </c>
      <c r="AO47" s="224">
        <v>114.649494025889</v>
      </c>
      <c r="AP47" s="225">
        <v>113.52274800356901</v>
      </c>
      <c r="AQ47" s="216"/>
      <c r="AR47" s="226">
        <v>110.574276066607</v>
      </c>
      <c r="AS47" s="199"/>
      <c r="AT47" s="200">
        <v>13.0920211929404</v>
      </c>
      <c r="AU47" s="194">
        <v>9.1210027708794907</v>
      </c>
      <c r="AV47" s="194">
        <v>3.5952826413892098</v>
      </c>
      <c r="AW47" s="194">
        <v>2.4633609216869501</v>
      </c>
      <c r="AX47" s="194">
        <v>2.1988654565775199</v>
      </c>
      <c r="AY47" s="201">
        <v>5.5803725393811101</v>
      </c>
      <c r="AZ47" s="194"/>
      <c r="BA47" s="202">
        <v>4.3933518963459504</v>
      </c>
      <c r="BB47" s="203">
        <v>7.2396557468413496</v>
      </c>
      <c r="BC47" s="204">
        <v>5.8130159607839103</v>
      </c>
      <c r="BD47" s="194"/>
      <c r="BE47" s="205">
        <v>5.67798131875018</v>
      </c>
    </row>
    <row r="48" spans="1:64" x14ac:dyDescent="0.2">
      <c r="A48" s="75" t="s">
        <v>114</v>
      </c>
      <c r="B48" s="3" t="s">
        <v>120</v>
      </c>
      <c r="D48" s="25" t="s">
        <v>16</v>
      </c>
      <c r="E48" s="28" t="s">
        <v>17</v>
      </c>
      <c r="G48" s="221">
        <v>75.672137946329499</v>
      </c>
      <c r="H48" s="216">
        <v>78.863849876723506</v>
      </c>
      <c r="I48" s="216">
        <v>79.294917702679001</v>
      </c>
      <c r="J48" s="216">
        <v>79.308490120650404</v>
      </c>
      <c r="K48" s="216">
        <v>78.368811401425106</v>
      </c>
      <c r="L48" s="222">
        <v>78.414329947145404</v>
      </c>
      <c r="M48" s="216"/>
      <c r="N48" s="223">
        <v>80.670116334509302</v>
      </c>
      <c r="O48" s="224">
        <v>79.656196128028</v>
      </c>
      <c r="P48" s="225">
        <v>80.168234132716904</v>
      </c>
      <c r="Q48" s="216"/>
      <c r="R48" s="226">
        <v>78.905716540744706</v>
      </c>
      <c r="S48" s="199"/>
      <c r="T48" s="200">
        <v>0.81100677949272004</v>
      </c>
      <c r="U48" s="194">
        <v>2.1371687127067598</v>
      </c>
      <c r="V48" s="194">
        <v>1.86433721198216</v>
      </c>
      <c r="W48" s="194">
        <v>1.98817945974774</v>
      </c>
      <c r="X48" s="194">
        <v>-0.78395123009623602</v>
      </c>
      <c r="Y48" s="201">
        <v>1.2243205351936299</v>
      </c>
      <c r="Z48" s="194"/>
      <c r="AA48" s="202">
        <v>-1.7879042479235701</v>
      </c>
      <c r="AB48" s="203">
        <v>-2.3549930873001901</v>
      </c>
      <c r="AC48" s="204">
        <v>-2.0691999523613802</v>
      </c>
      <c r="AD48" s="194"/>
      <c r="AE48" s="205">
        <v>0.22288715115333099</v>
      </c>
      <c r="AG48" s="221">
        <v>81.3254668387235</v>
      </c>
      <c r="AH48" s="216">
        <v>81.685671246986104</v>
      </c>
      <c r="AI48" s="216">
        <v>79.557286616783898</v>
      </c>
      <c r="AJ48" s="216">
        <v>79.305199031194604</v>
      </c>
      <c r="AK48" s="216">
        <v>78.290906908885503</v>
      </c>
      <c r="AL48" s="222">
        <v>79.990267717502704</v>
      </c>
      <c r="AM48" s="216"/>
      <c r="AN48" s="223">
        <v>82.292634724946197</v>
      </c>
      <c r="AO48" s="224">
        <v>83.605741571982904</v>
      </c>
      <c r="AP48" s="225">
        <v>82.948773977243505</v>
      </c>
      <c r="AQ48" s="216"/>
      <c r="AR48" s="226">
        <v>80.842277866930402</v>
      </c>
      <c r="AS48" s="199"/>
      <c r="AT48" s="200">
        <v>9.0327358198822196</v>
      </c>
      <c r="AU48" s="194">
        <v>6.8691489941102999</v>
      </c>
      <c r="AV48" s="194">
        <v>3.22348999942206</v>
      </c>
      <c r="AW48" s="194">
        <v>2.9458997689667599</v>
      </c>
      <c r="AX48" s="194">
        <v>1.3311954166192801</v>
      </c>
      <c r="AY48" s="201">
        <v>4.5005961769793696</v>
      </c>
      <c r="AZ48" s="194"/>
      <c r="BA48" s="202">
        <v>2.6045446396290499</v>
      </c>
      <c r="BB48" s="203">
        <v>4.1764187088056399</v>
      </c>
      <c r="BC48" s="204">
        <v>3.3903495746849601</v>
      </c>
      <c r="BD48" s="194"/>
      <c r="BE48" s="205">
        <v>4.1848862495950501</v>
      </c>
    </row>
    <row r="49" spans="1:57" x14ac:dyDescent="0.2">
      <c r="A49" s="76" t="s">
        <v>115</v>
      </c>
      <c r="B49" s="3" t="s">
        <v>121</v>
      </c>
      <c r="D49" s="25" t="s">
        <v>16</v>
      </c>
      <c r="E49" s="28" t="s">
        <v>17</v>
      </c>
      <c r="G49" s="227">
        <v>59.573244393337497</v>
      </c>
      <c r="H49" s="228">
        <v>59.924332038270002</v>
      </c>
      <c r="I49" s="228">
        <v>60.076439076131201</v>
      </c>
      <c r="J49" s="228">
        <v>59.977004010365199</v>
      </c>
      <c r="K49" s="228">
        <v>59.892982866525003</v>
      </c>
      <c r="L49" s="229">
        <v>59.895329433475197</v>
      </c>
      <c r="M49" s="216"/>
      <c r="N49" s="230">
        <v>62.767683637515802</v>
      </c>
      <c r="O49" s="231">
        <v>62.242384151040298</v>
      </c>
      <c r="P49" s="232">
        <v>62.506776403419202</v>
      </c>
      <c r="Q49" s="216"/>
      <c r="R49" s="233">
        <v>60.647558218334801</v>
      </c>
      <c r="S49" s="199"/>
      <c r="T49" s="206">
        <v>-0.26549717265908701</v>
      </c>
      <c r="U49" s="207">
        <v>-0.946049156709453</v>
      </c>
      <c r="V49" s="207">
        <v>-0.48143749997907898</v>
      </c>
      <c r="W49" s="207">
        <v>-0.54812607855407403</v>
      </c>
      <c r="X49" s="207">
        <v>-2.3309177441306401</v>
      </c>
      <c r="Y49" s="208">
        <v>-0.93275855647723604</v>
      </c>
      <c r="Z49" s="194"/>
      <c r="AA49" s="209">
        <v>-2.3454130631006298</v>
      </c>
      <c r="AB49" s="210">
        <v>-3.9669031264344401</v>
      </c>
      <c r="AC49" s="211">
        <v>-3.1592651731727299</v>
      </c>
      <c r="AD49" s="194"/>
      <c r="AE49" s="212">
        <v>-1.6681372371885099</v>
      </c>
      <c r="AG49" s="227">
        <v>60.935771128431597</v>
      </c>
      <c r="AH49" s="228">
        <v>60.708768821641399</v>
      </c>
      <c r="AI49" s="228">
        <v>59.688330966946303</v>
      </c>
      <c r="AJ49" s="228">
        <v>59.740889323331999</v>
      </c>
      <c r="AK49" s="228">
        <v>59.808581583588797</v>
      </c>
      <c r="AL49" s="229">
        <v>60.160625877953201</v>
      </c>
      <c r="AM49" s="216"/>
      <c r="AN49" s="230">
        <v>63.018624647931098</v>
      </c>
      <c r="AO49" s="231">
        <v>63.629681975033201</v>
      </c>
      <c r="AP49" s="232">
        <v>63.324703215671001</v>
      </c>
      <c r="AQ49" s="216"/>
      <c r="AR49" s="233">
        <v>61.0951925507269</v>
      </c>
      <c r="AS49" s="199"/>
      <c r="AT49" s="206">
        <v>3.3452628938464</v>
      </c>
      <c r="AU49" s="207">
        <v>1.7508100387479799</v>
      </c>
      <c r="AV49" s="207">
        <v>-3.6514120019157402E-2</v>
      </c>
      <c r="AW49" s="207">
        <v>-0.385541328286372</v>
      </c>
      <c r="AX49" s="207">
        <v>-0.90833268239224596</v>
      </c>
      <c r="AY49" s="208">
        <v>0.68907914053945096</v>
      </c>
      <c r="AZ49" s="194"/>
      <c r="BA49" s="209">
        <v>9.5980187180571396E-3</v>
      </c>
      <c r="BB49" s="210">
        <v>0.28668542418498599</v>
      </c>
      <c r="BC49" s="211">
        <v>0.146535022670889</v>
      </c>
      <c r="BD49" s="194"/>
      <c r="BE49" s="212">
        <v>0.51041391752780696</v>
      </c>
    </row>
    <row r="50" spans="1:57" x14ac:dyDescent="0.2">
      <c r="G50" s="114"/>
      <c r="H50" s="114"/>
      <c r="I50" s="114"/>
      <c r="J50" s="114"/>
      <c r="K50" s="114"/>
      <c r="L50" s="114"/>
      <c r="M50" s="114"/>
      <c r="N50" s="114"/>
      <c r="O50" s="114"/>
      <c r="P50" s="114"/>
      <c r="Q50" s="114"/>
      <c r="R50" s="114"/>
      <c r="S50" s="113"/>
      <c r="T50" s="112"/>
      <c r="U50" s="112"/>
      <c r="V50" s="112"/>
      <c r="W50" s="112"/>
      <c r="X50" s="112"/>
      <c r="Y50" s="112"/>
      <c r="Z50" s="112"/>
      <c r="AA50" s="112"/>
      <c r="AB50" s="112"/>
      <c r="AC50" s="112"/>
      <c r="AD50" s="112"/>
      <c r="AE50" s="112"/>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AG42" sqref="AG42:BE51"/>
      <selection pane="topRight" activeCell="AG42" sqref="AG42:BE51"/>
      <selection pane="bottomLeft" activeCell="AG42" sqref="AG42:BE51"/>
      <selection pane="bottomRight" activeCell="AG42" sqref="AG42:BE51"/>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58" t="s">
        <v>5</v>
      </c>
      <c r="E2" s="159"/>
      <c r="G2" s="160" t="s">
        <v>106</v>
      </c>
      <c r="H2" s="161"/>
      <c r="I2" s="161"/>
      <c r="J2" s="161"/>
      <c r="K2" s="161"/>
      <c r="L2" s="161"/>
      <c r="M2" s="161"/>
      <c r="N2" s="161"/>
      <c r="O2" s="161"/>
      <c r="P2" s="161"/>
      <c r="Q2" s="161"/>
      <c r="R2" s="161"/>
      <c r="T2" s="160" t="s">
        <v>40</v>
      </c>
      <c r="U2" s="161"/>
      <c r="V2" s="161"/>
      <c r="W2" s="161"/>
      <c r="X2" s="161"/>
      <c r="Y2" s="161"/>
      <c r="Z2" s="161"/>
      <c r="AA2" s="161"/>
      <c r="AB2" s="161"/>
      <c r="AC2" s="161"/>
      <c r="AD2" s="161"/>
      <c r="AE2" s="161"/>
      <c r="AF2" s="4"/>
      <c r="AG2" s="160" t="s">
        <v>41</v>
      </c>
      <c r="AH2" s="161"/>
      <c r="AI2" s="161"/>
      <c r="AJ2" s="161"/>
      <c r="AK2" s="161"/>
      <c r="AL2" s="161"/>
      <c r="AM2" s="161"/>
      <c r="AN2" s="161"/>
      <c r="AO2" s="161"/>
      <c r="AP2" s="161"/>
      <c r="AQ2" s="161"/>
      <c r="AR2" s="161"/>
      <c r="AT2" s="160" t="s">
        <v>42</v>
      </c>
      <c r="AU2" s="161"/>
      <c r="AV2" s="161"/>
      <c r="AW2" s="161"/>
      <c r="AX2" s="161"/>
      <c r="AY2" s="161"/>
      <c r="AZ2" s="161"/>
      <c r="BA2" s="161"/>
      <c r="BB2" s="161"/>
      <c r="BC2" s="161"/>
      <c r="BD2" s="161"/>
      <c r="BE2" s="161"/>
    </row>
    <row r="3" spans="1:57" x14ac:dyDescent="0.2">
      <c r="A3" s="32"/>
      <c r="B3" s="32"/>
      <c r="C3" s="3"/>
      <c r="D3" s="162" t="s">
        <v>8</v>
      </c>
      <c r="E3" s="164" t="s">
        <v>9</v>
      </c>
      <c r="F3" s="5"/>
      <c r="G3" s="166" t="s">
        <v>0</v>
      </c>
      <c r="H3" s="168" t="s">
        <v>1</v>
      </c>
      <c r="I3" s="168" t="s">
        <v>10</v>
      </c>
      <c r="J3" s="168" t="s">
        <v>2</v>
      </c>
      <c r="K3" s="168" t="s">
        <v>11</v>
      </c>
      <c r="L3" s="170" t="s">
        <v>12</v>
      </c>
      <c r="M3" s="5"/>
      <c r="N3" s="166" t="s">
        <v>3</v>
      </c>
      <c r="O3" s="168" t="s">
        <v>4</v>
      </c>
      <c r="P3" s="170" t="s">
        <v>13</v>
      </c>
      <c r="Q3" s="2"/>
      <c r="R3" s="172" t="s">
        <v>14</v>
      </c>
      <c r="S3" s="2"/>
      <c r="T3" s="166" t="s">
        <v>0</v>
      </c>
      <c r="U3" s="168" t="s">
        <v>1</v>
      </c>
      <c r="V3" s="168" t="s">
        <v>10</v>
      </c>
      <c r="W3" s="168" t="s">
        <v>2</v>
      </c>
      <c r="X3" s="168" t="s">
        <v>11</v>
      </c>
      <c r="Y3" s="170" t="s">
        <v>12</v>
      </c>
      <c r="Z3" s="2"/>
      <c r="AA3" s="166" t="s">
        <v>3</v>
      </c>
      <c r="AB3" s="168" t="s">
        <v>4</v>
      </c>
      <c r="AC3" s="170" t="s">
        <v>13</v>
      </c>
      <c r="AD3" s="1"/>
      <c r="AE3" s="174" t="s">
        <v>14</v>
      </c>
      <c r="AF3" s="38"/>
      <c r="AG3" s="166" t="s">
        <v>0</v>
      </c>
      <c r="AH3" s="168" t="s">
        <v>1</v>
      </c>
      <c r="AI3" s="168" t="s">
        <v>10</v>
      </c>
      <c r="AJ3" s="168" t="s">
        <v>2</v>
      </c>
      <c r="AK3" s="168" t="s">
        <v>11</v>
      </c>
      <c r="AL3" s="170" t="s">
        <v>12</v>
      </c>
      <c r="AM3" s="5"/>
      <c r="AN3" s="166" t="s">
        <v>3</v>
      </c>
      <c r="AO3" s="168" t="s">
        <v>4</v>
      </c>
      <c r="AP3" s="170" t="s">
        <v>13</v>
      </c>
      <c r="AQ3" s="2"/>
      <c r="AR3" s="172" t="s">
        <v>14</v>
      </c>
      <c r="AS3" s="2"/>
      <c r="AT3" s="166" t="s">
        <v>0</v>
      </c>
      <c r="AU3" s="168" t="s">
        <v>1</v>
      </c>
      <c r="AV3" s="168" t="s">
        <v>10</v>
      </c>
      <c r="AW3" s="168" t="s">
        <v>2</v>
      </c>
      <c r="AX3" s="168" t="s">
        <v>11</v>
      </c>
      <c r="AY3" s="170" t="s">
        <v>12</v>
      </c>
      <c r="AZ3" s="2"/>
      <c r="BA3" s="166" t="s">
        <v>3</v>
      </c>
      <c r="BB3" s="168" t="s">
        <v>4</v>
      </c>
      <c r="BC3" s="170" t="s">
        <v>13</v>
      </c>
      <c r="BD3" s="1"/>
      <c r="BE3" s="174" t="s">
        <v>14</v>
      </c>
    </row>
    <row r="4" spans="1:57" x14ac:dyDescent="0.2">
      <c r="A4" s="32"/>
      <c r="B4" s="32"/>
      <c r="C4" s="3"/>
      <c r="D4" s="163"/>
      <c r="E4" s="165"/>
      <c r="F4" s="5"/>
      <c r="G4" s="176"/>
      <c r="H4" s="177"/>
      <c r="I4" s="177"/>
      <c r="J4" s="177"/>
      <c r="K4" s="177"/>
      <c r="L4" s="178"/>
      <c r="M4" s="5"/>
      <c r="N4" s="176"/>
      <c r="O4" s="177"/>
      <c r="P4" s="178"/>
      <c r="Q4" s="2"/>
      <c r="R4" s="179"/>
      <c r="S4" s="2"/>
      <c r="T4" s="176"/>
      <c r="U4" s="177"/>
      <c r="V4" s="177"/>
      <c r="W4" s="177"/>
      <c r="X4" s="177"/>
      <c r="Y4" s="178"/>
      <c r="Z4" s="2"/>
      <c r="AA4" s="176"/>
      <c r="AB4" s="177"/>
      <c r="AC4" s="178"/>
      <c r="AD4" s="1"/>
      <c r="AE4" s="180"/>
      <c r="AF4" s="39"/>
      <c r="AG4" s="176"/>
      <c r="AH4" s="177"/>
      <c r="AI4" s="177"/>
      <c r="AJ4" s="177"/>
      <c r="AK4" s="177"/>
      <c r="AL4" s="178"/>
      <c r="AM4" s="5"/>
      <c r="AN4" s="176"/>
      <c r="AO4" s="177"/>
      <c r="AP4" s="178"/>
      <c r="AQ4" s="2"/>
      <c r="AR4" s="179"/>
      <c r="AS4" s="2"/>
      <c r="AT4" s="176"/>
      <c r="AU4" s="177"/>
      <c r="AV4" s="177"/>
      <c r="AW4" s="177"/>
      <c r="AX4" s="177"/>
      <c r="AY4" s="178"/>
      <c r="AZ4" s="2"/>
      <c r="BA4" s="176"/>
      <c r="BB4" s="177"/>
      <c r="BC4" s="178"/>
      <c r="BD4" s="1"/>
      <c r="BE4" s="180"/>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213">
        <v>61.754678125189102</v>
      </c>
      <c r="H6" s="214">
        <v>83.598481961119305</v>
      </c>
      <c r="I6" s="214">
        <v>95.049361434717099</v>
      </c>
      <c r="J6" s="214">
        <v>95.346697363688705</v>
      </c>
      <c r="K6" s="214">
        <v>87.1750048676669</v>
      </c>
      <c r="L6" s="215">
        <v>84.584965881052597</v>
      </c>
      <c r="M6" s="216"/>
      <c r="N6" s="217">
        <v>93.061598323921999</v>
      </c>
      <c r="O6" s="218">
        <v>94.555254657431902</v>
      </c>
      <c r="P6" s="219">
        <v>93.808421105775693</v>
      </c>
      <c r="Q6" s="216"/>
      <c r="R6" s="220">
        <v>87.220400507444197</v>
      </c>
      <c r="S6" s="199"/>
      <c r="T6" s="191">
        <v>-0.62766729836306501</v>
      </c>
      <c r="U6" s="192">
        <v>1.3588510320268901</v>
      </c>
      <c r="V6" s="192">
        <v>0.72854349126973195</v>
      </c>
      <c r="W6" s="192">
        <v>1.0038973518466201</v>
      </c>
      <c r="X6" s="192">
        <v>-1.2384436237982499</v>
      </c>
      <c r="Y6" s="193">
        <v>0.30173187804781698</v>
      </c>
      <c r="Z6" s="194"/>
      <c r="AA6" s="195">
        <v>-7.7239217308784403</v>
      </c>
      <c r="AB6" s="196">
        <v>-10.150314332364101</v>
      </c>
      <c r="AC6" s="197">
        <v>-8.9629416319779498</v>
      </c>
      <c r="AD6" s="194"/>
      <c r="AE6" s="198">
        <v>-2.7400206966949701</v>
      </c>
      <c r="AG6" s="213">
        <v>66.365081304265402</v>
      </c>
      <c r="AH6" s="214">
        <v>81.986765761583499</v>
      </c>
      <c r="AI6" s="214">
        <v>92.034254717781707</v>
      </c>
      <c r="AJ6" s="214">
        <v>91.432419137993904</v>
      </c>
      <c r="AK6" s="214">
        <v>82.291054155598005</v>
      </c>
      <c r="AL6" s="215">
        <v>82.8218672448033</v>
      </c>
      <c r="AM6" s="216"/>
      <c r="AN6" s="217">
        <v>90.052661395921902</v>
      </c>
      <c r="AO6" s="218">
        <v>95.633722527750294</v>
      </c>
      <c r="AP6" s="219">
        <v>92.843406927779398</v>
      </c>
      <c r="AQ6" s="216"/>
      <c r="AR6" s="220">
        <v>85.685513246832997</v>
      </c>
      <c r="AS6" s="199"/>
      <c r="AT6" s="191">
        <v>6.4508903169858396</v>
      </c>
      <c r="AU6" s="192">
        <v>6.8954421922315703</v>
      </c>
      <c r="AV6" s="192">
        <v>5.1996129975229897</v>
      </c>
      <c r="AW6" s="192">
        <v>4.1695282211967601</v>
      </c>
      <c r="AX6" s="192">
        <v>1.7899850337754399</v>
      </c>
      <c r="AY6" s="193">
        <v>4.7995476611188996</v>
      </c>
      <c r="AZ6" s="194"/>
      <c r="BA6" s="195">
        <v>1.4316611540287301</v>
      </c>
      <c r="BB6" s="196">
        <v>3.7211314897615</v>
      </c>
      <c r="BC6" s="197">
        <v>2.5982585144431298</v>
      </c>
      <c r="BD6" s="194"/>
      <c r="BE6" s="198">
        <v>4.1079385417374104</v>
      </c>
    </row>
    <row r="7" spans="1:57" x14ac:dyDescent="0.2">
      <c r="A7" s="20" t="s">
        <v>18</v>
      </c>
      <c r="B7" s="3" t="str">
        <f>TRIM(A7)</f>
        <v>Virginia</v>
      </c>
      <c r="C7" s="10"/>
      <c r="D7" s="24" t="s">
        <v>16</v>
      </c>
      <c r="E7" s="27" t="s">
        <v>17</v>
      </c>
      <c r="F7" s="3"/>
      <c r="G7" s="221">
        <v>41.0207961579152</v>
      </c>
      <c r="H7" s="216">
        <v>62.928026506672602</v>
      </c>
      <c r="I7" s="216">
        <v>74.182341653519401</v>
      </c>
      <c r="J7" s="216">
        <v>72.823088275145196</v>
      </c>
      <c r="K7" s="216">
        <v>58.369058453514398</v>
      </c>
      <c r="L7" s="222">
        <v>61.864662209353398</v>
      </c>
      <c r="M7" s="216"/>
      <c r="N7" s="223">
        <v>58.036341406042098</v>
      </c>
      <c r="O7" s="224">
        <v>56.637430356800301</v>
      </c>
      <c r="P7" s="225">
        <v>57.336885881421203</v>
      </c>
      <c r="Q7" s="216"/>
      <c r="R7" s="226">
        <v>60.571011829944197</v>
      </c>
      <c r="S7" s="199"/>
      <c r="T7" s="200">
        <v>3.3229205379768101</v>
      </c>
      <c r="U7" s="194">
        <v>2.9215541386312101</v>
      </c>
      <c r="V7" s="194">
        <v>4.9020715332590603</v>
      </c>
      <c r="W7" s="194">
        <v>5.6815247421875199</v>
      </c>
      <c r="X7" s="194">
        <v>4.5580567701519401</v>
      </c>
      <c r="Y7" s="201">
        <v>4.3982407678061</v>
      </c>
      <c r="Z7" s="194"/>
      <c r="AA7" s="202">
        <v>6.4860425695674104</v>
      </c>
      <c r="AB7" s="203">
        <v>1.68065870726017</v>
      </c>
      <c r="AC7" s="204">
        <v>4.0571893535569403</v>
      </c>
      <c r="AD7" s="194"/>
      <c r="AE7" s="205">
        <v>4.30578002726888</v>
      </c>
      <c r="AG7" s="221">
        <v>53.091121332941199</v>
      </c>
      <c r="AH7" s="216">
        <v>67.941284075120095</v>
      </c>
      <c r="AI7" s="216">
        <v>71.827659633682003</v>
      </c>
      <c r="AJ7" s="216">
        <v>70.097304671288796</v>
      </c>
      <c r="AK7" s="216">
        <v>58.8834776290701</v>
      </c>
      <c r="AL7" s="222">
        <v>64.368157545816601</v>
      </c>
      <c r="AM7" s="216"/>
      <c r="AN7" s="223">
        <v>61.707363161967301</v>
      </c>
      <c r="AO7" s="224">
        <v>67.388951644019102</v>
      </c>
      <c r="AP7" s="225">
        <v>64.548423361416994</v>
      </c>
      <c r="AQ7" s="216"/>
      <c r="AR7" s="226">
        <v>64.419665452076103</v>
      </c>
      <c r="AS7" s="199"/>
      <c r="AT7" s="200">
        <v>26.767268434507201</v>
      </c>
      <c r="AU7" s="194">
        <v>17.497107866718</v>
      </c>
      <c r="AV7" s="194">
        <v>7.9990480626214904</v>
      </c>
      <c r="AW7" s="194">
        <v>5.6208462357295401</v>
      </c>
      <c r="AX7" s="194">
        <v>5.9313433695496496</v>
      </c>
      <c r="AY7" s="201">
        <v>11.6859822105811</v>
      </c>
      <c r="AZ7" s="194"/>
      <c r="BA7" s="202">
        <v>13.1453302858654</v>
      </c>
      <c r="BB7" s="203">
        <v>19.928128757769301</v>
      </c>
      <c r="BC7" s="204">
        <v>16.587836819421302</v>
      </c>
      <c r="BD7" s="194"/>
      <c r="BE7" s="205">
        <v>13.046637209024</v>
      </c>
    </row>
    <row r="8" spans="1:57" x14ac:dyDescent="0.2">
      <c r="A8" s="21" t="s">
        <v>19</v>
      </c>
      <c r="B8" s="3" t="str">
        <f t="shared" ref="B8:B43" si="0">TRIM(A8)</f>
        <v>Norfolk/Virginia Beach, VA</v>
      </c>
      <c r="C8" s="3"/>
      <c r="D8" s="24" t="s">
        <v>16</v>
      </c>
      <c r="E8" s="27" t="s">
        <v>17</v>
      </c>
      <c r="F8" s="3"/>
      <c r="G8" s="221">
        <v>34.611036208357902</v>
      </c>
      <c r="H8" s="216">
        <v>43.915511332288801</v>
      </c>
      <c r="I8" s="216">
        <v>49.799889743919003</v>
      </c>
      <c r="J8" s="216">
        <v>49.545579035779397</v>
      </c>
      <c r="K8" s="216">
        <v>45.019154349780301</v>
      </c>
      <c r="L8" s="222">
        <v>44.578234134025102</v>
      </c>
      <c r="M8" s="216"/>
      <c r="N8" s="223">
        <v>56.178459933732299</v>
      </c>
      <c r="O8" s="224">
        <v>56.657493761076701</v>
      </c>
      <c r="P8" s="225">
        <v>56.417976847404503</v>
      </c>
      <c r="Q8" s="216"/>
      <c r="R8" s="226">
        <v>47.961017766419197</v>
      </c>
      <c r="S8" s="199"/>
      <c r="T8" s="200">
        <v>-1.2327364411497099</v>
      </c>
      <c r="U8" s="194">
        <v>0.30570605560992697</v>
      </c>
      <c r="V8" s="194">
        <v>-0.82809841536812101</v>
      </c>
      <c r="W8" s="194">
        <v>0.52707948052715503</v>
      </c>
      <c r="X8" s="194">
        <v>5.2377291321908297</v>
      </c>
      <c r="Y8" s="201">
        <v>0.80795114625686204</v>
      </c>
      <c r="Z8" s="194"/>
      <c r="AA8" s="202">
        <v>9.1675129420664199</v>
      </c>
      <c r="AB8" s="203">
        <v>0.67501452090931402</v>
      </c>
      <c r="AC8" s="204">
        <v>4.7314201478353599</v>
      </c>
      <c r="AD8" s="194"/>
      <c r="AE8" s="205">
        <v>2.0933915241752099</v>
      </c>
      <c r="AG8" s="221">
        <v>35.392554644920999</v>
      </c>
      <c r="AH8" s="216">
        <v>40.961334277000098</v>
      </c>
      <c r="AI8" s="216">
        <v>45.862403251035403</v>
      </c>
      <c r="AJ8" s="216">
        <v>46.026878118598901</v>
      </c>
      <c r="AK8" s="216">
        <v>44.7769379965967</v>
      </c>
      <c r="AL8" s="222">
        <v>42.603964804381697</v>
      </c>
      <c r="AM8" s="216"/>
      <c r="AN8" s="223">
        <v>57.432396003467403</v>
      </c>
      <c r="AO8" s="224">
        <v>60.884248889773502</v>
      </c>
      <c r="AP8" s="225">
        <v>59.1583169053742</v>
      </c>
      <c r="AQ8" s="216"/>
      <c r="AR8" s="226">
        <v>47.333725457045503</v>
      </c>
      <c r="AS8" s="199"/>
      <c r="AT8" s="200">
        <v>-1.8613141668568201</v>
      </c>
      <c r="AU8" s="194">
        <v>0.52466037827398704</v>
      </c>
      <c r="AV8" s="194">
        <v>1.1970504731107701</v>
      </c>
      <c r="AW8" s="194">
        <v>-1.1410875147161501</v>
      </c>
      <c r="AX8" s="194">
        <v>0.614928597598144</v>
      </c>
      <c r="AY8" s="201">
        <v>-8.0958744400797006E-2</v>
      </c>
      <c r="AZ8" s="194"/>
      <c r="BA8" s="202">
        <v>4.6277084914632498</v>
      </c>
      <c r="BB8" s="203">
        <v>3.05325589744958</v>
      </c>
      <c r="BC8" s="204">
        <v>3.8115437256610001</v>
      </c>
      <c r="BD8" s="194"/>
      <c r="BE8" s="205">
        <v>1.27565410863271</v>
      </c>
    </row>
    <row r="9" spans="1:57" x14ac:dyDescent="0.2">
      <c r="A9" s="21" t="s">
        <v>20</v>
      </c>
      <c r="B9" s="3" t="s">
        <v>71</v>
      </c>
      <c r="C9" s="3"/>
      <c r="D9" s="24" t="s">
        <v>16</v>
      </c>
      <c r="E9" s="27" t="s">
        <v>17</v>
      </c>
      <c r="F9" s="3"/>
      <c r="G9" s="221">
        <v>42.359279125085997</v>
      </c>
      <c r="H9" s="216">
        <v>60.861114487267699</v>
      </c>
      <c r="I9" s="216">
        <v>72.341082088781803</v>
      </c>
      <c r="J9" s="216">
        <v>71.009938592567096</v>
      </c>
      <c r="K9" s="216">
        <v>56.017061708534001</v>
      </c>
      <c r="L9" s="222">
        <v>60.517695200447299</v>
      </c>
      <c r="M9" s="216"/>
      <c r="N9" s="223">
        <v>60.5764021507226</v>
      </c>
      <c r="O9" s="224">
        <v>58.279210745010303</v>
      </c>
      <c r="P9" s="225">
        <v>59.427806447866402</v>
      </c>
      <c r="Q9" s="216"/>
      <c r="R9" s="226">
        <v>60.206298413995597</v>
      </c>
      <c r="S9" s="199"/>
      <c r="T9" s="200">
        <v>6.4909249057556497</v>
      </c>
      <c r="U9" s="194">
        <v>1.6082660660456101</v>
      </c>
      <c r="V9" s="194">
        <v>2.8368826619438399</v>
      </c>
      <c r="W9" s="194">
        <v>3.2698991614126101</v>
      </c>
      <c r="X9" s="194">
        <v>2.9621333611504799</v>
      </c>
      <c r="Y9" s="201">
        <v>3.2064273143002899</v>
      </c>
      <c r="Z9" s="194"/>
      <c r="AA9" s="202">
        <v>17.223286922217</v>
      </c>
      <c r="AB9" s="203">
        <v>8.9228202776266805</v>
      </c>
      <c r="AC9" s="204">
        <v>13.000886209827</v>
      </c>
      <c r="AD9" s="194"/>
      <c r="AE9" s="205">
        <v>5.7924541018725</v>
      </c>
      <c r="AG9" s="221">
        <v>47.3001798617085</v>
      </c>
      <c r="AH9" s="216">
        <v>61.915736774131098</v>
      </c>
      <c r="AI9" s="216">
        <v>74.705035041724003</v>
      </c>
      <c r="AJ9" s="216">
        <v>71.685477488385999</v>
      </c>
      <c r="AK9" s="216">
        <v>56.668311316027101</v>
      </c>
      <c r="AL9" s="222">
        <v>62.454948096395299</v>
      </c>
      <c r="AM9" s="216"/>
      <c r="AN9" s="223">
        <v>64.538472196532993</v>
      </c>
      <c r="AO9" s="224">
        <v>67.299650720491996</v>
      </c>
      <c r="AP9" s="225">
        <v>65.919061458512502</v>
      </c>
      <c r="AQ9" s="216"/>
      <c r="AR9" s="226">
        <v>63.444694771286002</v>
      </c>
      <c r="AS9" s="199"/>
      <c r="AT9" s="200">
        <v>0.68631646439107796</v>
      </c>
      <c r="AU9" s="194">
        <v>3.2432190603128599</v>
      </c>
      <c r="AV9" s="194">
        <v>6.8643627355586796</v>
      </c>
      <c r="AW9" s="194">
        <v>5.0864618372073096</v>
      </c>
      <c r="AX9" s="194">
        <v>4.03943889053539</v>
      </c>
      <c r="AY9" s="201">
        <v>4.2518708153896698</v>
      </c>
      <c r="AZ9" s="194"/>
      <c r="BA9" s="202">
        <v>11.9679614221766</v>
      </c>
      <c r="BB9" s="203">
        <v>10.3162206079661</v>
      </c>
      <c r="BC9" s="204">
        <v>11.1186610303987</v>
      </c>
      <c r="BD9" s="194"/>
      <c r="BE9" s="205">
        <v>6.2000968905197098</v>
      </c>
    </row>
    <row r="10" spans="1:57" x14ac:dyDescent="0.2">
      <c r="A10" s="21" t="s">
        <v>21</v>
      </c>
      <c r="B10" s="3" t="str">
        <f t="shared" si="0"/>
        <v>Virginia Area</v>
      </c>
      <c r="C10" s="3"/>
      <c r="D10" s="24" t="s">
        <v>16</v>
      </c>
      <c r="E10" s="27" t="s">
        <v>17</v>
      </c>
      <c r="F10" s="3"/>
      <c r="G10" s="221">
        <v>28.785801206458601</v>
      </c>
      <c r="H10" s="216">
        <v>44.272531522133498</v>
      </c>
      <c r="I10" s="216">
        <v>49.995644956458598</v>
      </c>
      <c r="J10" s="216">
        <v>51.069818350870797</v>
      </c>
      <c r="K10" s="216">
        <v>43.868299392235102</v>
      </c>
      <c r="L10" s="222">
        <v>43.598419085631299</v>
      </c>
      <c r="M10" s="216"/>
      <c r="N10" s="223">
        <v>54.512237844702398</v>
      </c>
      <c r="O10" s="224">
        <v>49.255913688316397</v>
      </c>
      <c r="P10" s="225">
        <v>51.884075766509397</v>
      </c>
      <c r="Q10" s="216"/>
      <c r="R10" s="226">
        <v>45.965749565882199</v>
      </c>
      <c r="S10" s="199"/>
      <c r="T10" s="200">
        <v>-5.7296221921134904</v>
      </c>
      <c r="U10" s="194">
        <v>-4.2648596071216502</v>
      </c>
      <c r="V10" s="194">
        <v>1.18994323052795</v>
      </c>
      <c r="W10" s="194">
        <v>3.7370510010857201</v>
      </c>
      <c r="X10" s="194">
        <v>-8.8459233115234195</v>
      </c>
      <c r="Y10" s="201">
        <v>-2.4833209274352299</v>
      </c>
      <c r="Z10" s="194"/>
      <c r="AA10" s="202">
        <v>-7.8051391450738103</v>
      </c>
      <c r="AB10" s="203">
        <v>-11.977900410602601</v>
      </c>
      <c r="AC10" s="204">
        <v>-9.8340760930057307</v>
      </c>
      <c r="AD10" s="194"/>
      <c r="AE10" s="205">
        <v>-4.9815326142613996</v>
      </c>
      <c r="AG10" s="221">
        <v>32.927334193093799</v>
      </c>
      <c r="AH10" s="216">
        <v>43.2271689827176</v>
      </c>
      <c r="AI10" s="216">
        <v>48.404270245088497</v>
      </c>
      <c r="AJ10" s="216">
        <v>48.713348407549198</v>
      </c>
      <c r="AK10" s="216">
        <v>44.312991909918303</v>
      </c>
      <c r="AL10" s="222">
        <v>43.517022747673501</v>
      </c>
      <c r="AM10" s="216"/>
      <c r="AN10" s="223">
        <v>53.464273142519502</v>
      </c>
      <c r="AO10" s="224">
        <v>54.6584479391393</v>
      </c>
      <c r="AP10" s="225">
        <v>54.061567393045102</v>
      </c>
      <c r="AQ10" s="216"/>
      <c r="AR10" s="226">
        <v>46.5304954846751</v>
      </c>
      <c r="AS10" s="199"/>
      <c r="AT10" s="200">
        <v>-0.200219539929338</v>
      </c>
      <c r="AU10" s="194">
        <v>-3.0156479291571499</v>
      </c>
      <c r="AV10" s="194">
        <v>0.87165146969060503</v>
      </c>
      <c r="AW10" s="194">
        <v>-0.13653661419728899</v>
      </c>
      <c r="AX10" s="194">
        <v>-1.7883975015573501</v>
      </c>
      <c r="AY10" s="201">
        <v>-0.85028095145002502</v>
      </c>
      <c r="AZ10" s="194"/>
      <c r="BA10" s="202">
        <v>4.1324682690935903</v>
      </c>
      <c r="BB10" s="203">
        <v>7.6660995048200196</v>
      </c>
      <c r="BC10" s="204">
        <v>5.8897236059225202</v>
      </c>
      <c r="BD10" s="194"/>
      <c r="BE10" s="205">
        <v>1.29048608117008</v>
      </c>
    </row>
    <row r="11" spans="1:57" x14ac:dyDescent="0.2">
      <c r="A11" s="34" t="s">
        <v>22</v>
      </c>
      <c r="B11" s="3" t="str">
        <f t="shared" si="0"/>
        <v>Washington, DC</v>
      </c>
      <c r="C11" s="3"/>
      <c r="D11" s="24" t="s">
        <v>16</v>
      </c>
      <c r="E11" s="27" t="s">
        <v>17</v>
      </c>
      <c r="F11" s="3"/>
      <c r="G11" s="221">
        <v>73.178051872692095</v>
      </c>
      <c r="H11" s="216">
        <v>116.524058378758</v>
      </c>
      <c r="I11" s="216">
        <v>143.729171267803</v>
      </c>
      <c r="J11" s="216">
        <v>131.35722911904301</v>
      </c>
      <c r="K11" s="216">
        <v>98.126825303323301</v>
      </c>
      <c r="L11" s="222">
        <v>112.58306718832399</v>
      </c>
      <c r="M11" s="216"/>
      <c r="N11" s="223">
        <v>75.719352734306298</v>
      </c>
      <c r="O11" s="224">
        <v>76.876547212941702</v>
      </c>
      <c r="P11" s="225">
        <v>76.297949973624</v>
      </c>
      <c r="Q11" s="216"/>
      <c r="R11" s="226">
        <v>102.215890841267</v>
      </c>
      <c r="S11" s="199"/>
      <c r="T11" s="200">
        <v>15.762515935282501</v>
      </c>
      <c r="U11" s="194">
        <v>10.337102114785001</v>
      </c>
      <c r="V11" s="194">
        <v>13.0927875328344</v>
      </c>
      <c r="W11" s="194">
        <v>13.544227795435001</v>
      </c>
      <c r="X11" s="194">
        <v>22.304051113256399</v>
      </c>
      <c r="Y11" s="201">
        <v>14.4530247460107</v>
      </c>
      <c r="Z11" s="194"/>
      <c r="AA11" s="202">
        <v>11.235850198176999</v>
      </c>
      <c r="AB11" s="203">
        <v>-2.05695910828363</v>
      </c>
      <c r="AC11" s="204">
        <v>4.1169081380282604</v>
      </c>
      <c r="AD11" s="194"/>
      <c r="AE11" s="205">
        <v>12.0800620713838</v>
      </c>
      <c r="AG11" s="221">
        <v>143.28185379341801</v>
      </c>
      <c r="AH11" s="216">
        <v>163.41522148149599</v>
      </c>
      <c r="AI11" s="216">
        <v>123.594372240135</v>
      </c>
      <c r="AJ11" s="216">
        <v>115.27509111809999</v>
      </c>
      <c r="AK11" s="216">
        <v>95.653193672396796</v>
      </c>
      <c r="AL11" s="222">
        <v>128.243946461109</v>
      </c>
      <c r="AM11" s="216"/>
      <c r="AN11" s="223">
        <v>101.63809732723701</v>
      </c>
      <c r="AO11" s="224">
        <v>136.20319812730699</v>
      </c>
      <c r="AP11" s="225">
        <v>118.920647727272</v>
      </c>
      <c r="AQ11" s="216"/>
      <c r="AR11" s="226">
        <v>125.580142640707</v>
      </c>
      <c r="AS11" s="199"/>
      <c r="AT11" s="200">
        <v>141.05360641915101</v>
      </c>
      <c r="AU11" s="194">
        <v>83.559408481218199</v>
      </c>
      <c r="AV11" s="194">
        <v>11.373527316081599</v>
      </c>
      <c r="AW11" s="194">
        <v>5.4436907559163599</v>
      </c>
      <c r="AX11" s="194">
        <v>10.8139587603417</v>
      </c>
      <c r="AY11" s="201">
        <v>40.9019909157564</v>
      </c>
      <c r="AZ11" s="194"/>
      <c r="BA11" s="202">
        <v>43.853338176272302</v>
      </c>
      <c r="BB11" s="203">
        <v>85.573400014589197</v>
      </c>
      <c r="BC11" s="204">
        <v>65.110425619952906</v>
      </c>
      <c r="BD11" s="194"/>
      <c r="BE11" s="205">
        <v>46.721372684636499</v>
      </c>
    </row>
    <row r="12" spans="1:57" x14ac:dyDescent="0.2">
      <c r="A12" s="21" t="s">
        <v>23</v>
      </c>
      <c r="B12" s="3" t="str">
        <f t="shared" si="0"/>
        <v>Arlington, VA</v>
      </c>
      <c r="C12" s="3"/>
      <c r="D12" s="24" t="s">
        <v>16</v>
      </c>
      <c r="E12" s="27" t="s">
        <v>17</v>
      </c>
      <c r="F12" s="3"/>
      <c r="G12" s="221">
        <v>79.326851616994205</v>
      </c>
      <c r="H12" s="216">
        <v>134.92371168886001</v>
      </c>
      <c r="I12" s="216">
        <v>165.74404037201401</v>
      </c>
      <c r="J12" s="216">
        <v>163.797872542802</v>
      </c>
      <c r="K12" s="216">
        <v>130.39330162756201</v>
      </c>
      <c r="L12" s="222">
        <v>134.837155569647</v>
      </c>
      <c r="M12" s="216"/>
      <c r="N12" s="223">
        <v>73.611676178397801</v>
      </c>
      <c r="O12" s="224">
        <v>70.068164235890904</v>
      </c>
      <c r="P12" s="225">
        <v>71.839920207144303</v>
      </c>
      <c r="Q12" s="216"/>
      <c r="R12" s="226">
        <v>116.837945466074</v>
      </c>
      <c r="S12" s="199"/>
      <c r="T12" s="200">
        <v>7.40441911585315</v>
      </c>
      <c r="U12" s="194">
        <v>1.9573961221946801</v>
      </c>
      <c r="V12" s="194">
        <v>3.1013840310259901</v>
      </c>
      <c r="W12" s="194">
        <v>10.9401381146901</v>
      </c>
      <c r="X12" s="194">
        <v>27.529820307548398</v>
      </c>
      <c r="Y12" s="201">
        <v>9.2966246844715794</v>
      </c>
      <c r="Z12" s="194"/>
      <c r="AA12" s="202">
        <v>14.5177347985284</v>
      </c>
      <c r="AB12" s="203">
        <v>4.7354518222709503</v>
      </c>
      <c r="AC12" s="204">
        <v>9.5288888302444494</v>
      </c>
      <c r="AD12" s="194"/>
      <c r="AE12" s="205">
        <v>9.3373567044067194</v>
      </c>
      <c r="AG12" s="221">
        <v>139.49197421264</v>
      </c>
      <c r="AH12" s="216">
        <v>181.96439257028101</v>
      </c>
      <c r="AI12" s="216">
        <v>159.49338432677999</v>
      </c>
      <c r="AJ12" s="216">
        <v>152.641363083914</v>
      </c>
      <c r="AK12" s="216">
        <v>119.749283449587</v>
      </c>
      <c r="AL12" s="222">
        <v>150.66807952863999</v>
      </c>
      <c r="AM12" s="216"/>
      <c r="AN12" s="223">
        <v>91.154567480448094</v>
      </c>
      <c r="AO12" s="224">
        <v>114.30401738533</v>
      </c>
      <c r="AP12" s="225">
        <v>102.729292432889</v>
      </c>
      <c r="AQ12" s="216"/>
      <c r="AR12" s="226">
        <v>136.971283215569</v>
      </c>
      <c r="AS12" s="199"/>
      <c r="AT12" s="200">
        <v>111.447517518146</v>
      </c>
      <c r="AU12" s="194">
        <v>61.253569799080502</v>
      </c>
      <c r="AV12" s="194">
        <v>15.4989841130668</v>
      </c>
      <c r="AW12" s="194">
        <v>12.1772343027073</v>
      </c>
      <c r="AX12" s="194">
        <v>16.6971778504486</v>
      </c>
      <c r="AY12" s="201">
        <v>35.592524312047097</v>
      </c>
      <c r="AZ12" s="194"/>
      <c r="BA12" s="202">
        <v>38.7206090994951</v>
      </c>
      <c r="BB12" s="203">
        <v>88.850613103524495</v>
      </c>
      <c r="BC12" s="204">
        <v>62.756153267508999</v>
      </c>
      <c r="BD12" s="194"/>
      <c r="BE12" s="205">
        <v>40.6217316725808</v>
      </c>
    </row>
    <row r="13" spans="1:57" x14ac:dyDescent="0.2">
      <c r="A13" s="21" t="s">
        <v>24</v>
      </c>
      <c r="B13" s="3" t="str">
        <f t="shared" si="0"/>
        <v>Suburban Virginia Area</v>
      </c>
      <c r="C13" s="3"/>
      <c r="D13" s="24" t="s">
        <v>16</v>
      </c>
      <c r="E13" s="27" t="s">
        <v>17</v>
      </c>
      <c r="F13" s="3"/>
      <c r="G13" s="221">
        <v>51.701323384716297</v>
      </c>
      <c r="H13" s="216">
        <v>75.485614955723094</v>
      </c>
      <c r="I13" s="216">
        <v>86.939867169563698</v>
      </c>
      <c r="J13" s="216">
        <v>88.9377550016398</v>
      </c>
      <c r="K13" s="216">
        <v>85.131226631682495</v>
      </c>
      <c r="L13" s="222">
        <v>77.639157428665101</v>
      </c>
      <c r="M13" s="216"/>
      <c r="N13" s="223">
        <v>66.735614955723094</v>
      </c>
      <c r="O13" s="224">
        <v>66.999060347654904</v>
      </c>
      <c r="P13" s="225">
        <v>66.867337651688999</v>
      </c>
      <c r="Q13" s="216"/>
      <c r="R13" s="226">
        <v>74.561494635243406</v>
      </c>
      <c r="S13" s="199"/>
      <c r="T13" s="200">
        <v>19.878504377611801</v>
      </c>
      <c r="U13" s="194">
        <v>4.4036394598645101</v>
      </c>
      <c r="V13" s="194">
        <v>6.6066822082871397</v>
      </c>
      <c r="W13" s="194">
        <v>5.9013591153859304</v>
      </c>
      <c r="X13" s="194">
        <v>28.653012250426801</v>
      </c>
      <c r="Y13" s="201">
        <v>11.828581597817699</v>
      </c>
      <c r="Z13" s="194"/>
      <c r="AA13" s="202">
        <v>11.434378585134001</v>
      </c>
      <c r="AB13" s="203">
        <v>5.3424477828662997</v>
      </c>
      <c r="AC13" s="204">
        <v>8.2968192929767302</v>
      </c>
      <c r="AD13" s="194"/>
      <c r="AE13" s="205">
        <v>10.9018669975401</v>
      </c>
      <c r="AG13" s="221">
        <v>76.888553214168496</v>
      </c>
      <c r="AH13" s="216">
        <v>94.664481387340103</v>
      </c>
      <c r="AI13" s="216">
        <v>86.663887750081898</v>
      </c>
      <c r="AJ13" s="216">
        <v>87.255234913086198</v>
      </c>
      <c r="AK13" s="216">
        <v>76.953924647425296</v>
      </c>
      <c r="AL13" s="222">
        <v>84.485216382420404</v>
      </c>
      <c r="AM13" s="216"/>
      <c r="AN13" s="223">
        <v>75.683204329288202</v>
      </c>
      <c r="AO13" s="224">
        <v>90.021929731059302</v>
      </c>
      <c r="AP13" s="225">
        <v>82.852567030173802</v>
      </c>
      <c r="AQ13" s="216"/>
      <c r="AR13" s="226">
        <v>84.018745138921403</v>
      </c>
      <c r="AS13" s="199"/>
      <c r="AT13" s="200">
        <v>64.917882892616603</v>
      </c>
      <c r="AU13" s="194">
        <v>41.428394473146</v>
      </c>
      <c r="AV13" s="194">
        <v>10.4979283562829</v>
      </c>
      <c r="AW13" s="194">
        <v>8.9830045152630706</v>
      </c>
      <c r="AX13" s="194">
        <v>18.0679323565675</v>
      </c>
      <c r="AY13" s="201">
        <v>25.264220388643601</v>
      </c>
      <c r="AZ13" s="194"/>
      <c r="BA13" s="202">
        <v>29.5857971004924</v>
      </c>
      <c r="BB13" s="203">
        <v>43.834285398352101</v>
      </c>
      <c r="BC13" s="204">
        <v>36.956364880219198</v>
      </c>
      <c r="BD13" s="194"/>
      <c r="BE13" s="205">
        <v>28.351490316741099</v>
      </c>
    </row>
    <row r="14" spans="1:57" x14ac:dyDescent="0.2">
      <c r="A14" s="21" t="s">
        <v>25</v>
      </c>
      <c r="B14" s="3" t="str">
        <f t="shared" si="0"/>
        <v>Alexandria, VA</v>
      </c>
      <c r="C14" s="3"/>
      <c r="D14" s="24" t="s">
        <v>16</v>
      </c>
      <c r="E14" s="27" t="s">
        <v>17</v>
      </c>
      <c r="F14" s="3"/>
      <c r="G14" s="221">
        <v>51.024538702564598</v>
      </c>
      <c r="H14" s="216">
        <v>77.431774399442901</v>
      </c>
      <c r="I14" s="216">
        <v>96.800538470465298</v>
      </c>
      <c r="J14" s="216">
        <v>84.358158291748794</v>
      </c>
      <c r="K14" s="216">
        <v>66.908752466055404</v>
      </c>
      <c r="L14" s="222">
        <v>75.304752466055405</v>
      </c>
      <c r="M14" s="216"/>
      <c r="N14" s="223">
        <v>72.491556226064702</v>
      </c>
      <c r="O14" s="224">
        <v>73.113717070906304</v>
      </c>
      <c r="P14" s="225">
        <v>72.802636648485503</v>
      </c>
      <c r="Q14" s="216"/>
      <c r="R14" s="226">
        <v>74.589862232464</v>
      </c>
      <c r="S14" s="199"/>
      <c r="T14" s="200">
        <v>14.424419149050101</v>
      </c>
      <c r="U14" s="194">
        <v>16.174842089625098</v>
      </c>
      <c r="V14" s="194">
        <v>19.263572391608101</v>
      </c>
      <c r="W14" s="194">
        <v>6.3567616974955303</v>
      </c>
      <c r="X14" s="194">
        <v>6.4619598679851098</v>
      </c>
      <c r="Y14" s="201">
        <v>12.5387922175635</v>
      </c>
      <c r="Z14" s="194"/>
      <c r="AA14" s="202">
        <v>42.5239241837115</v>
      </c>
      <c r="AB14" s="203">
        <v>31.316171925440301</v>
      </c>
      <c r="AC14" s="204">
        <v>36.666791435927898</v>
      </c>
      <c r="AD14" s="194"/>
      <c r="AE14" s="205">
        <v>18.366339242169602</v>
      </c>
      <c r="AG14" s="221">
        <v>89.437153301612994</v>
      </c>
      <c r="AH14" s="216">
        <v>105.003567656957</v>
      </c>
      <c r="AI14" s="216">
        <v>92.781580886619395</v>
      </c>
      <c r="AJ14" s="216">
        <v>86.914266856214397</v>
      </c>
      <c r="AK14" s="216">
        <v>80.451490077753206</v>
      </c>
      <c r="AL14" s="222">
        <v>90.917611755831402</v>
      </c>
      <c r="AM14" s="216"/>
      <c r="AN14" s="223">
        <v>78.045596495299904</v>
      </c>
      <c r="AO14" s="224">
        <v>93.953099396541703</v>
      </c>
      <c r="AP14" s="225">
        <v>85.999347945920803</v>
      </c>
      <c r="AQ14" s="216"/>
      <c r="AR14" s="226">
        <v>89.512393524428404</v>
      </c>
      <c r="AS14" s="199"/>
      <c r="AT14" s="200">
        <v>75.7884083247028</v>
      </c>
      <c r="AU14" s="194">
        <v>51.224704847397597</v>
      </c>
      <c r="AV14" s="194">
        <v>15.160449904990701</v>
      </c>
      <c r="AW14" s="194">
        <v>7.1046579872758899</v>
      </c>
      <c r="AX14" s="194">
        <v>12.7792611232253</v>
      </c>
      <c r="AY14" s="201">
        <v>28.645581468009802</v>
      </c>
      <c r="AZ14" s="194"/>
      <c r="BA14" s="202">
        <v>27.6900179314942</v>
      </c>
      <c r="BB14" s="203">
        <v>49.745691815602903</v>
      </c>
      <c r="BC14" s="204">
        <v>38.862143753027603</v>
      </c>
      <c r="BD14" s="194"/>
      <c r="BE14" s="205">
        <v>31.297257854884698</v>
      </c>
    </row>
    <row r="15" spans="1:57" x14ac:dyDescent="0.2">
      <c r="A15" s="21" t="s">
        <v>26</v>
      </c>
      <c r="B15" s="3" t="str">
        <f t="shared" si="0"/>
        <v>Fairfax/Tysons Corner, VA</v>
      </c>
      <c r="C15" s="3"/>
      <c r="D15" s="24" t="s">
        <v>16</v>
      </c>
      <c r="E15" s="27" t="s">
        <v>17</v>
      </c>
      <c r="F15" s="3"/>
      <c r="G15" s="221">
        <v>60.315730530668503</v>
      </c>
      <c r="H15" s="216">
        <v>125.24901562141</v>
      </c>
      <c r="I15" s="216">
        <v>159.20644268320601</v>
      </c>
      <c r="J15" s="216">
        <v>145.44762462669399</v>
      </c>
      <c r="K15" s="216">
        <v>85.865331954973499</v>
      </c>
      <c r="L15" s="222">
        <v>115.21682908339</v>
      </c>
      <c r="M15" s="216"/>
      <c r="N15" s="223">
        <v>61.047518952446502</v>
      </c>
      <c r="O15" s="224">
        <v>65.652077877325894</v>
      </c>
      <c r="P15" s="225">
        <v>63.349798414886202</v>
      </c>
      <c r="Q15" s="216"/>
      <c r="R15" s="226">
        <v>100.397677463818</v>
      </c>
      <c r="S15" s="199"/>
      <c r="T15" s="200">
        <v>8.8146388606377108</v>
      </c>
      <c r="U15" s="194">
        <v>16.766412656172601</v>
      </c>
      <c r="V15" s="194">
        <v>18.993329568808999</v>
      </c>
      <c r="W15" s="194">
        <v>14.523115211232</v>
      </c>
      <c r="X15" s="194">
        <v>9.6109829073017199</v>
      </c>
      <c r="Y15" s="201">
        <v>14.7971085714791</v>
      </c>
      <c r="Z15" s="194"/>
      <c r="AA15" s="202">
        <v>12.123400597539799</v>
      </c>
      <c r="AB15" s="203">
        <v>9.68213555779651</v>
      </c>
      <c r="AC15" s="204">
        <v>10.8449958679887</v>
      </c>
      <c r="AD15" s="194"/>
      <c r="AE15" s="205">
        <v>14.063921070061401</v>
      </c>
      <c r="AG15" s="221">
        <v>85.934237881920495</v>
      </c>
      <c r="AH15" s="216">
        <v>127.01647886515001</v>
      </c>
      <c r="AI15" s="216">
        <v>144.15363111647099</v>
      </c>
      <c r="AJ15" s="216">
        <v>136.535115724787</v>
      </c>
      <c r="AK15" s="216">
        <v>89.436878015161895</v>
      </c>
      <c r="AL15" s="222">
        <v>116.61526832069799</v>
      </c>
      <c r="AM15" s="216"/>
      <c r="AN15" s="223">
        <v>70.760220537560301</v>
      </c>
      <c r="AO15" s="224">
        <v>83.647420169997702</v>
      </c>
      <c r="AP15" s="225">
        <v>77.203820353778994</v>
      </c>
      <c r="AQ15" s="216"/>
      <c r="AR15" s="226">
        <v>105.354854615864</v>
      </c>
      <c r="AS15" s="199"/>
      <c r="AT15" s="200">
        <v>54.817546848748201</v>
      </c>
      <c r="AU15" s="194">
        <v>29.223610208998601</v>
      </c>
      <c r="AV15" s="194">
        <v>17.5936440524764</v>
      </c>
      <c r="AW15" s="194">
        <v>16.108407578963199</v>
      </c>
      <c r="AX15" s="194">
        <v>16.459273986999101</v>
      </c>
      <c r="AY15" s="201">
        <v>23.8414804429055</v>
      </c>
      <c r="AZ15" s="194"/>
      <c r="BA15" s="202">
        <v>28.448606144614899</v>
      </c>
      <c r="BB15" s="203">
        <v>37.4741149734309</v>
      </c>
      <c r="BC15" s="204">
        <v>33.185475336460598</v>
      </c>
      <c r="BD15" s="194"/>
      <c r="BE15" s="205">
        <v>25.662051141344602</v>
      </c>
    </row>
    <row r="16" spans="1:57" x14ac:dyDescent="0.2">
      <c r="A16" s="21" t="s">
        <v>27</v>
      </c>
      <c r="B16" s="3" t="str">
        <f t="shared" si="0"/>
        <v>I-95 Fredericksburg, VA</v>
      </c>
      <c r="C16" s="3"/>
      <c r="D16" s="24" t="s">
        <v>16</v>
      </c>
      <c r="E16" s="27" t="s">
        <v>17</v>
      </c>
      <c r="F16" s="3"/>
      <c r="G16" s="221">
        <v>37.024890067395802</v>
      </c>
      <c r="H16" s="216">
        <v>48.888096342945502</v>
      </c>
      <c r="I16" s="216">
        <v>55.0049431002099</v>
      </c>
      <c r="J16" s="216">
        <v>54.485232570986597</v>
      </c>
      <c r="K16" s="216">
        <v>44.057425698817802</v>
      </c>
      <c r="L16" s="222">
        <v>47.892117556071099</v>
      </c>
      <c r="M16" s="216"/>
      <c r="N16" s="223">
        <v>43.802148933819403</v>
      </c>
      <c r="O16" s="224">
        <v>46.883629433211702</v>
      </c>
      <c r="P16" s="225">
        <v>45.342889183515602</v>
      </c>
      <c r="Q16" s="216"/>
      <c r="R16" s="226">
        <v>47.163766592483803</v>
      </c>
      <c r="S16" s="199"/>
      <c r="T16" s="200">
        <v>-6.2732254653714303</v>
      </c>
      <c r="U16" s="194">
        <v>1.6013983994644401</v>
      </c>
      <c r="V16" s="194">
        <v>4.70542508709398</v>
      </c>
      <c r="W16" s="194">
        <v>4.5389536543518201</v>
      </c>
      <c r="X16" s="194">
        <v>-7.8013660995107603</v>
      </c>
      <c r="Y16" s="201">
        <v>-0.24905709599023701</v>
      </c>
      <c r="Z16" s="194"/>
      <c r="AA16" s="202">
        <v>-6.0122536217575302</v>
      </c>
      <c r="AB16" s="203">
        <v>-5.8555611560140504</v>
      </c>
      <c r="AC16" s="204">
        <v>-5.9313103830146803</v>
      </c>
      <c r="AD16" s="194"/>
      <c r="AE16" s="205">
        <v>-1.8771467850630199</v>
      </c>
      <c r="AG16" s="221">
        <v>45.535013258203499</v>
      </c>
      <c r="AH16" s="216">
        <v>51.5195221522483</v>
      </c>
      <c r="AI16" s="216">
        <v>52.0903060435311</v>
      </c>
      <c r="AJ16" s="216">
        <v>52.398853165395998</v>
      </c>
      <c r="AK16" s="216">
        <v>46.875181471660497</v>
      </c>
      <c r="AL16" s="222">
        <v>49.683775218207899</v>
      </c>
      <c r="AM16" s="216"/>
      <c r="AN16" s="223">
        <v>48.715844105623603</v>
      </c>
      <c r="AO16" s="224">
        <v>53.527074080212103</v>
      </c>
      <c r="AP16" s="225">
        <v>51.121459092917902</v>
      </c>
      <c r="AQ16" s="216"/>
      <c r="AR16" s="226">
        <v>50.094542039553602</v>
      </c>
      <c r="AS16" s="199"/>
      <c r="AT16" s="200">
        <v>21.6450448036206</v>
      </c>
      <c r="AU16" s="194">
        <v>12.9660503006269</v>
      </c>
      <c r="AV16" s="194">
        <v>5.91505200306257</v>
      </c>
      <c r="AW16" s="194">
        <v>3.5444753929206101</v>
      </c>
      <c r="AX16" s="194">
        <v>-0.17461748902446</v>
      </c>
      <c r="AY16" s="201">
        <v>8.1104681075559508</v>
      </c>
      <c r="AZ16" s="194"/>
      <c r="BA16" s="202">
        <v>5.1678001906344804</v>
      </c>
      <c r="BB16" s="203">
        <v>7.9274606655677404</v>
      </c>
      <c r="BC16" s="204">
        <v>6.5947202943376597</v>
      </c>
      <c r="BD16" s="194"/>
      <c r="BE16" s="205">
        <v>7.6640858758041501</v>
      </c>
    </row>
    <row r="17" spans="1:70" x14ac:dyDescent="0.2">
      <c r="A17" s="21" t="s">
        <v>28</v>
      </c>
      <c r="B17" s="3" t="str">
        <f t="shared" si="0"/>
        <v>Dulles Airport Area, VA</v>
      </c>
      <c r="C17" s="3"/>
      <c r="D17" s="24" t="s">
        <v>16</v>
      </c>
      <c r="E17" s="27" t="s">
        <v>17</v>
      </c>
      <c r="F17" s="3"/>
      <c r="G17" s="221">
        <v>51.475559152714801</v>
      </c>
      <c r="H17" s="216">
        <v>93.6052159837202</v>
      </c>
      <c r="I17" s="216">
        <v>110.93763111645499</v>
      </c>
      <c r="J17" s="216">
        <v>111.07406622884</v>
      </c>
      <c r="K17" s="216">
        <v>74.957718989917595</v>
      </c>
      <c r="L17" s="222">
        <v>88.410038294329794</v>
      </c>
      <c r="M17" s="216"/>
      <c r="N17" s="223">
        <v>47.6413921006382</v>
      </c>
      <c r="O17" s="224">
        <v>50.9065840347793</v>
      </c>
      <c r="P17" s="225">
        <v>49.2739880677088</v>
      </c>
      <c r="Q17" s="216"/>
      <c r="R17" s="226">
        <v>77.228309658152398</v>
      </c>
      <c r="S17" s="199"/>
      <c r="T17" s="200">
        <v>8.5693917414808496</v>
      </c>
      <c r="U17" s="194">
        <v>5.3777386582235103</v>
      </c>
      <c r="V17" s="194">
        <v>6.1834287492712097</v>
      </c>
      <c r="W17" s="194">
        <v>7.2908476422524604</v>
      </c>
      <c r="X17" s="194">
        <v>-1.3048098542639901</v>
      </c>
      <c r="Y17" s="201">
        <v>5.2016928314970796</v>
      </c>
      <c r="Z17" s="194"/>
      <c r="AA17" s="202">
        <v>-4.6868515720416299</v>
      </c>
      <c r="AB17" s="203">
        <v>9.9063632266387902</v>
      </c>
      <c r="AC17" s="204">
        <v>2.3319963086912998</v>
      </c>
      <c r="AD17" s="194"/>
      <c r="AE17" s="205">
        <v>4.66662862331754</v>
      </c>
      <c r="AG17" s="221">
        <v>75.582537751774794</v>
      </c>
      <c r="AH17" s="216">
        <v>104.65637305459801</v>
      </c>
      <c r="AI17" s="216">
        <v>114.75169784705</v>
      </c>
      <c r="AJ17" s="216">
        <v>109.677887519367</v>
      </c>
      <c r="AK17" s="216">
        <v>79.647500173438402</v>
      </c>
      <c r="AL17" s="222">
        <v>96.863199269245797</v>
      </c>
      <c r="AM17" s="216"/>
      <c r="AN17" s="223">
        <v>58.542070113773001</v>
      </c>
      <c r="AO17" s="224">
        <v>66.090734899639202</v>
      </c>
      <c r="AP17" s="225">
        <v>62.316402506706098</v>
      </c>
      <c r="AQ17" s="216"/>
      <c r="AR17" s="226">
        <v>86.992522868950701</v>
      </c>
      <c r="AS17" s="199"/>
      <c r="AT17" s="200">
        <v>43.287412345766299</v>
      </c>
      <c r="AU17" s="194">
        <v>21.632262708115402</v>
      </c>
      <c r="AV17" s="194">
        <v>12.1953056705386</v>
      </c>
      <c r="AW17" s="194">
        <v>10.1812082806356</v>
      </c>
      <c r="AX17" s="194">
        <v>7.5316867635141298</v>
      </c>
      <c r="AY17" s="201">
        <v>16.7919341126997</v>
      </c>
      <c r="AZ17" s="194"/>
      <c r="BA17" s="202">
        <v>16.115118698123698</v>
      </c>
      <c r="BB17" s="203">
        <v>33.042890967617701</v>
      </c>
      <c r="BC17" s="204">
        <v>24.516345555753698</v>
      </c>
      <c r="BD17" s="194"/>
      <c r="BE17" s="205">
        <v>18.293653437164</v>
      </c>
    </row>
    <row r="18" spans="1:70" x14ac:dyDescent="0.2">
      <c r="A18" s="21" t="s">
        <v>29</v>
      </c>
      <c r="B18" s="3" t="str">
        <f t="shared" si="0"/>
        <v>Williamsburg, VA</v>
      </c>
      <c r="C18" s="3"/>
      <c r="D18" s="24" t="s">
        <v>16</v>
      </c>
      <c r="E18" s="27" t="s">
        <v>17</v>
      </c>
      <c r="F18" s="3"/>
      <c r="G18" s="221">
        <v>28.016315997888</v>
      </c>
      <c r="H18" s="216">
        <v>29.795894931362099</v>
      </c>
      <c r="I18" s="216">
        <v>31.389140707497301</v>
      </c>
      <c r="J18" s="216">
        <v>29.594408658922902</v>
      </c>
      <c r="K18" s="216">
        <v>32.115537222808797</v>
      </c>
      <c r="L18" s="222">
        <v>30.1822595036958</v>
      </c>
      <c r="M18" s="216"/>
      <c r="N18" s="223">
        <v>54.246385955649401</v>
      </c>
      <c r="O18" s="224">
        <v>61.996438753959801</v>
      </c>
      <c r="P18" s="225">
        <v>58.121412354804598</v>
      </c>
      <c r="Q18" s="216"/>
      <c r="R18" s="226">
        <v>38.164874604012603</v>
      </c>
      <c r="S18" s="199"/>
      <c r="T18" s="200">
        <v>4.78228072555277</v>
      </c>
      <c r="U18" s="194">
        <v>7.5255000605770004</v>
      </c>
      <c r="V18" s="194">
        <v>-7.7182545981614199</v>
      </c>
      <c r="W18" s="194">
        <v>10.462126228668099</v>
      </c>
      <c r="X18" s="194">
        <v>14.108199239748</v>
      </c>
      <c r="Y18" s="201">
        <v>5.2388016929964598</v>
      </c>
      <c r="Z18" s="194"/>
      <c r="AA18" s="202">
        <v>10.883660081740199</v>
      </c>
      <c r="AB18" s="203">
        <v>6.77134944504673</v>
      </c>
      <c r="AC18" s="204">
        <v>8.6517912850403302</v>
      </c>
      <c r="AD18" s="194"/>
      <c r="AE18" s="205">
        <v>6.6971292513533802</v>
      </c>
      <c r="AG18" s="221">
        <v>32.4908635823653</v>
      </c>
      <c r="AH18" s="216">
        <v>27.540806824181601</v>
      </c>
      <c r="AI18" s="216">
        <v>26.818621964097101</v>
      </c>
      <c r="AJ18" s="216">
        <v>26.1864496436114</v>
      </c>
      <c r="AK18" s="216">
        <v>31.411763793558599</v>
      </c>
      <c r="AL18" s="222">
        <v>28.889701161562801</v>
      </c>
      <c r="AM18" s="216"/>
      <c r="AN18" s="223">
        <v>49.181756533790903</v>
      </c>
      <c r="AO18" s="224">
        <v>60.776023297254397</v>
      </c>
      <c r="AP18" s="225">
        <v>54.9788899155227</v>
      </c>
      <c r="AQ18" s="216"/>
      <c r="AR18" s="226">
        <v>36.343755091265599</v>
      </c>
      <c r="AS18" s="199"/>
      <c r="AT18" s="200">
        <v>2.76163227359653</v>
      </c>
      <c r="AU18" s="194">
        <v>7.6990760869121004</v>
      </c>
      <c r="AV18" s="194">
        <v>4.8499728744003301</v>
      </c>
      <c r="AW18" s="194">
        <v>3.0004027285505099</v>
      </c>
      <c r="AX18" s="194">
        <v>-1.6810267290599099</v>
      </c>
      <c r="AY18" s="201">
        <v>3.07630689472904</v>
      </c>
      <c r="AZ18" s="194"/>
      <c r="BA18" s="202">
        <v>-0.29751534670040902</v>
      </c>
      <c r="BB18" s="203">
        <v>6.0517502665215996</v>
      </c>
      <c r="BC18" s="204">
        <v>3.1146684988749702</v>
      </c>
      <c r="BD18" s="194"/>
      <c r="BE18" s="205">
        <v>3.1015463864644399</v>
      </c>
    </row>
    <row r="19" spans="1:70" x14ac:dyDescent="0.2">
      <c r="A19" s="21" t="s">
        <v>30</v>
      </c>
      <c r="B19" s="3" t="str">
        <f t="shared" si="0"/>
        <v>Virginia Beach, VA</v>
      </c>
      <c r="C19" s="3"/>
      <c r="D19" s="24" t="s">
        <v>16</v>
      </c>
      <c r="E19" s="27" t="s">
        <v>17</v>
      </c>
      <c r="F19" s="3"/>
      <c r="G19" s="221">
        <v>31.104437192898999</v>
      </c>
      <c r="H19" s="216">
        <v>39.704126866381301</v>
      </c>
      <c r="I19" s="216">
        <v>45.332887137422702</v>
      </c>
      <c r="J19" s="216">
        <v>44.4187918608337</v>
      </c>
      <c r="K19" s="216">
        <v>39.340906776034203</v>
      </c>
      <c r="L19" s="222">
        <v>39.980229966714198</v>
      </c>
      <c r="M19" s="216"/>
      <c r="N19" s="223">
        <v>60.103431978126402</v>
      </c>
      <c r="O19" s="224">
        <v>59.569166341733997</v>
      </c>
      <c r="P19" s="225">
        <v>59.836299159930199</v>
      </c>
      <c r="Q19" s="216"/>
      <c r="R19" s="226">
        <v>45.653392593347299</v>
      </c>
      <c r="S19" s="199"/>
      <c r="T19" s="200">
        <v>-2.0170119696525401</v>
      </c>
      <c r="U19" s="194">
        <v>-4.06691160477415</v>
      </c>
      <c r="V19" s="194">
        <v>-4.6140383775298099</v>
      </c>
      <c r="W19" s="194">
        <v>-3.8347914319818099</v>
      </c>
      <c r="X19" s="194">
        <v>-4.1978585654221803</v>
      </c>
      <c r="Y19" s="201">
        <v>-3.8532869800880798</v>
      </c>
      <c r="Z19" s="194"/>
      <c r="AA19" s="202">
        <v>9.4418595868673094</v>
      </c>
      <c r="AB19" s="203">
        <v>-9.0817147491130399</v>
      </c>
      <c r="AC19" s="204">
        <v>-0.63518091891063599</v>
      </c>
      <c r="AD19" s="194"/>
      <c r="AE19" s="205">
        <v>-2.67289806317465</v>
      </c>
      <c r="AG19" s="221">
        <v>32.074296913139897</v>
      </c>
      <c r="AH19" s="216">
        <v>36.3813078162149</v>
      </c>
      <c r="AI19" s="216">
        <v>42.7562515493739</v>
      </c>
      <c r="AJ19" s="216">
        <v>42.613180682358497</v>
      </c>
      <c r="AK19" s="216">
        <v>41.392429661990803</v>
      </c>
      <c r="AL19" s="222">
        <v>39.043493324615604</v>
      </c>
      <c r="AM19" s="216"/>
      <c r="AN19" s="223">
        <v>63.1750906859248</v>
      </c>
      <c r="AO19" s="224">
        <v>65.886952440957302</v>
      </c>
      <c r="AP19" s="225">
        <v>64.531021563441101</v>
      </c>
      <c r="AQ19" s="216"/>
      <c r="AR19" s="226">
        <v>46.325644249994298</v>
      </c>
      <c r="AS19" s="199"/>
      <c r="AT19" s="200">
        <v>-4.3249055091016997</v>
      </c>
      <c r="AU19" s="194">
        <v>-2.7572828858701399</v>
      </c>
      <c r="AV19" s="194">
        <v>-0.64493049380335798</v>
      </c>
      <c r="AW19" s="194">
        <v>-3.1172215470086102</v>
      </c>
      <c r="AX19" s="194">
        <v>-1.0101716794670299</v>
      </c>
      <c r="AY19" s="201">
        <v>-2.2788687316676199</v>
      </c>
      <c r="AZ19" s="194"/>
      <c r="BA19" s="202">
        <v>9.2524470355867194</v>
      </c>
      <c r="BB19" s="203">
        <v>2.2743285295103899</v>
      </c>
      <c r="BC19" s="204">
        <v>5.5751043159412896</v>
      </c>
      <c r="BD19" s="194"/>
      <c r="BE19" s="205">
        <v>0.70272267583806802</v>
      </c>
    </row>
    <row r="20" spans="1:70" x14ac:dyDescent="0.2">
      <c r="A20" s="34" t="s">
        <v>31</v>
      </c>
      <c r="B20" s="3" t="str">
        <f t="shared" si="0"/>
        <v>Norfolk/Portsmouth, VA</v>
      </c>
      <c r="C20" s="3"/>
      <c r="D20" s="24" t="s">
        <v>16</v>
      </c>
      <c r="E20" s="27" t="s">
        <v>17</v>
      </c>
      <c r="F20" s="3"/>
      <c r="G20" s="221">
        <v>45.508817339417298</v>
      </c>
      <c r="H20" s="216">
        <v>61.2532068620568</v>
      </c>
      <c r="I20" s="216">
        <v>66.921485451035394</v>
      </c>
      <c r="J20" s="216">
        <v>65.639295963495897</v>
      </c>
      <c r="K20" s="216">
        <v>62.629596296946197</v>
      </c>
      <c r="L20" s="222">
        <v>60.390480382590297</v>
      </c>
      <c r="M20" s="216"/>
      <c r="N20" s="223">
        <v>68.455079957879903</v>
      </c>
      <c r="O20" s="224">
        <v>67.926446858546797</v>
      </c>
      <c r="P20" s="225">
        <v>68.1907634082134</v>
      </c>
      <c r="Q20" s="216"/>
      <c r="R20" s="226">
        <v>62.619132675625501</v>
      </c>
      <c r="S20" s="199"/>
      <c r="T20" s="200">
        <v>-4.2509620851831897</v>
      </c>
      <c r="U20" s="194">
        <v>10.228308548248901</v>
      </c>
      <c r="V20" s="194">
        <v>8.4827686138916008</v>
      </c>
      <c r="W20" s="194">
        <v>1.0861270586307601</v>
      </c>
      <c r="X20" s="194">
        <v>9.9640047278625499</v>
      </c>
      <c r="Y20" s="201">
        <v>5.3288350650460696</v>
      </c>
      <c r="Z20" s="194"/>
      <c r="AA20" s="202">
        <v>23.239722094453601</v>
      </c>
      <c r="AB20" s="203">
        <v>20.3917972838282</v>
      </c>
      <c r="AC20" s="204">
        <v>21.8046332799398</v>
      </c>
      <c r="AD20" s="194"/>
      <c r="AE20" s="205">
        <v>9.9564123117781804</v>
      </c>
      <c r="AG20" s="221">
        <v>43.405461459841199</v>
      </c>
      <c r="AH20" s="216">
        <v>57.0461620607974</v>
      </c>
      <c r="AI20" s="216">
        <v>63.015365154440097</v>
      </c>
      <c r="AJ20" s="216">
        <v>63.926380800280803</v>
      </c>
      <c r="AK20" s="216">
        <v>59.272397994910399</v>
      </c>
      <c r="AL20" s="222">
        <v>57.332529878915501</v>
      </c>
      <c r="AM20" s="216"/>
      <c r="AN20" s="223">
        <v>64.522016891891795</v>
      </c>
      <c r="AO20" s="224">
        <v>65.9596604422604</v>
      </c>
      <c r="AP20" s="225">
        <v>65.240838667076105</v>
      </c>
      <c r="AQ20" s="216"/>
      <c r="AR20" s="226">
        <v>59.591905060982398</v>
      </c>
      <c r="AS20" s="199"/>
      <c r="AT20" s="200">
        <v>0.199201674503166</v>
      </c>
      <c r="AU20" s="194">
        <v>4.3309677468320302</v>
      </c>
      <c r="AV20" s="194">
        <v>2.9564111020119501</v>
      </c>
      <c r="AW20" s="194">
        <v>-1.0465511469664499</v>
      </c>
      <c r="AX20" s="194">
        <v>4.26713522461755</v>
      </c>
      <c r="AY20" s="201">
        <v>2.14157819500846</v>
      </c>
      <c r="AZ20" s="194"/>
      <c r="BA20" s="202">
        <v>4.6199483926636304</v>
      </c>
      <c r="BB20" s="203">
        <v>6.2956855654860897</v>
      </c>
      <c r="BC20" s="204">
        <v>5.4603919022164504</v>
      </c>
      <c r="BD20" s="194"/>
      <c r="BE20" s="205">
        <v>3.15677587875913</v>
      </c>
    </row>
    <row r="21" spans="1:70" x14ac:dyDescent="0.2">
      <c r="A21" s="35" t="s">
        <v>32</v>
      </c>
      <c r="B21" s="3" t="str">
        <f t="shared" si="0"/>
        <v>Newport News/Hampton, VA</v>
      </c>
      <c r="C21" s="3"/>
      <c r="D21" s="24" t="s">
        <v>16</v>
      </c>
      <c r="E21" s="27" t="s">
        <v>17</v>
      </c>
      <c r="F21" s="3"/>
      <c r="G21" s="221">
        <v>35.1665674069882</v>
      </c>
      <c r="H21" s="216">
        <v>44.296060574338597</v>
      </c>
      <c r="I21" s="216">
        <v>55.454635705191599</v>
      </c>
      <c r="J21" s="216">
        <v>60.203392276135197</v>
      </c>
      <c r="K21" s="216">
        <v>47.763747149525997</v>
      </c>
      <c r="L21" s="222">
        <v>48.576880622435901</v>
      </c>
      <c r="M21" s="216"/>
      <c r="N21" s="223">
        <v>48.892273885980998</v>
      </c>
      <c r="O21" s="224">
        <v>42.949849908049202</v>
      </c>
      <c r="P21" s="225">
        <v>45.9210618970151</v>
      </c>
      <c r="Q21" s="216"/>
      <c r="R21" s="226">
        <v>47.818075272315703</v>
      </c>
      <c r="S21" s="199"/>
      <c r="T21" s="200">
        <v>4.4291350598939099</v>
      </c>
      <c r="U21" s="194">
        <v>-0.98714946581183505</v>
      </c>
      <c r="V21" s="194">
        <v>5.5075318475902497</v>
      </c>
      <c r="W21" s="194">
        <v>6.6566194926714397</v>
      </c>
      <c r="X21" s="194">
        <v>9.68246709040098</v>
      </c>
      <c r="Y21" s="201">
        <v>5.1602790289631102</v>
      </c>
      <c r="Z21" s="194"/>
      <c r="AA21" s="202">
        <v>2.4851696507880598</v>
      </c>
      <c r="AB21" s="203">
        <v>0.41958045607026501</v>
      </c>
      <c r="AC21" s="204">
        <v>1.5087227167592701</v>
      </c>
      <c r="AD21" s="194"/>
      <c r="AE21" s="205">
        <v>4.1324696076982397</v>
      </c>
      <c r="AG21" s="221">
        <v>33.699770402461397</v>
      </c>
      <c r="AH21" s="216">
        <v>41.551230502899898</v>
      </c>
      <c r="AI21" s="216">
        <v>47.630513980053699</v>
      </c>
      <c r="AJ21" s="216">
        <v>49.236567463573301</v>
      </c>
      <c r="AK21" s="216">
        <v>47.2681091208091</v>
      </c>
      <c r="AL21" s="222">
        <v>43.8772382939595</v>
      </c>
      <c r="AM21" s="216"/>
      <c r="AN21" s="223">
        <v>57.3075815638704</v>
      </c>
      <c r="AO21" s="224">
        <v>56.213008516056</v>
      </c>
      <c r="AP21" s="225">
        <v>56.760295039963196</v>
      </c>
      <c r="AQ21" s="216"/>
      <c r="AR21" s="226">
        <v>47.558111649960502</v>
      </c>
      <c r="AS21" s="199"/>
      <c r="AT21" s="200">
        <v>-6.1855452477561501</v>
      </c>
      <c r="AU21" s="194">
        <v>-1.75170018153353</v>
      </c>
      <c r="AV21" s="194">
        <v>0.42947654594875601</v>
      </c>
      <c r="AW21" s="194">
        <v>-1.7107181951633099</v>
      </c>
      <c r="AX21" s="194">
        <v>-0.481406066007175</v>
      </c>
      <c r="AY21" s="201">
        <v>-1.72230139831242</v>
      </c>
      <c r="AZ21" s="194"/>
      <c r="BA21" s="202">
        <v>3.3159035968350001</v>
      </c>
      <c r="BB21" s="203">
        <v>0.24428127897110999</v>
      </c>
      <c r="BC21" s="204">
        <v>1.7717249840624401</v>
      </c>
      <c r="BD21" s="194"/>
      <c r="BE21" s="205">
        <v>-0.558120779612302</v>
      </c>
    </row>
    <row r="22" spans="1:70" x14ac:dyDescent="0.2">
      <c r="A22" s="36" t="s">
        <v>33</v>
      </c>
      <c r="B22" s="3" t="str">
        <f t="shared" si="0"/>
        <v>Chesapeake/Suffolk, VA</v>
      </c>
      <c r="C22" s="3"/>
      <c r="D22" s="25" t="s">
        <v>16</v>
      </c>
      <c r="E22" s="28" t="s">
        <v>17</v>
      </c>
      <c r="F22" s="3"/>
      <c r="G22" s="227">
        <v>39.330604152712603</v>
      </c>
      <c r="H22" s="228">
        <v>53.732854152712598</v>
      </c>
      <c r="I22" s="228">
        <v>59.564160013395799</v>
      </c>
      <c r="J22" s="228">
        <v>57.716675234427299</v>
      </c>
      <c r="K22" s="228">
        <v>53.334644390488897</v>
      </c>
      <c r="L22" s="229">
        <v>52.735787588747399</v>
      </c>
      <c r="M22" s="216"/>
      <c r="N22" s="230">
        <v>47.247777327528397</v>
      </c>
      <c r="O22" s="231">
        <v>49.206306178834502</v>
      </c>
      <c r="P22" s="232">
        <v>48.227041753181503</v>
      </c>
      <c r="Q22" s="216"/>
      <c r="R22" s="233">
        <v>51.447574492871397</v>
      </c>
      <c r="S22" s="199"/>
      <c r="T22" s="206">
        <v>-7.55464390350327</v>
      </c>
      <c r="U22" s="207">
        <v>-6.4701600339726397</v>
      </c>
      <c r="V22" s="207">
        <v>-5.9705674986450701</v>
      </c>
      <c r="W22" s="207">
        <v>-6.5158410848309298</v>
      </c>
      <c r="X22" s="207">
        <v>4.6486414975794403</v>
      </c>
      <c r="Y22" s="208">
        <v>-4.4800469203848303</v>
      </c>
      <c r="Z22" s="194"/>
      <c r="AA22" s="209">
        <v>-1.13388911820748</v>
      </c>
      <c r="AB22" s="210">
        <v>-1.3393826415369601</v>
      </c>
      <c r="AC22" s="211">
        <v>-1.2388290279169201</v>
      </c>
      <c r="AD22" s="194"/>
      <c r="AE22" s="212">
        <v>-3.6329989323931602</v>
      </c>
      <c r="AG22" s="227">
        <v>40.440768649282099</v>
      </c>
      <c r="AH22" s="228">
        <v>51.613589719978201</v>
      </c>
      <c r="AI22" s="228">
        <v>58.123548876145797</v>
      </c>
      <c r="AJ22" s="228">
        <v>57.529864199907898</v>
      </c>
      <c r="AK22" s="228">
        <v>52.102720287974499</v>
      </c>
      <c r="AL22" s="229">
        <v>51.962098346657697</v>
      </c>
      <c r="AM22" s="216"/>
      <c r="AN22" s="230">
        <v>49.149976108157801</v>
      </c>
      <c r="AO22" s="231">
        <v>51.139101439933</v>
      </c>
      <c r="AP22" s="232">
        <v>50.1445179590213</v>
      </c>
      <c r="AQ22" s="216"/>
      <c r="AR22" s="233">
        <v>51.442797427587301</v>
      </c>
      <c r="AS22" s="199"/>
      <c r="AT22" s="206">
        <v>-0.16409905694805901</v>
      </c>
      <c r="AU22" s="207">
        <v>-1.7261815554187301</v>
      </c>
      <c r="AV22" s="207">
        <v>-0.22601784812385201</v>
      </c>
      <c r="AW22" s="207">
        <v>-1.0427037954515299</v>
      </c>
      <c r="AX22" s="207">
        <v>1.7091086032867999</v>
      </c>
      <c r="AY22" s="208">
        <v>-0.32050817791705699</v>
      </c>
      <c r="AZ22" s="194"/>
      <c r="BA22" s="209">
        <v>1.2567595317984099</v>
      </c>
      <c r="BB22" s="210">
        <v>1.2450231520719299</v>
      </c>
      <c r="BC22" s="211">
        <v>1.25073258352196</v>
      </c>
      <c r="BD22" s="194"/>
      <c r="BE22" s="212">
        <v>0.11218245678246599</v>
      </c>
    </row>
    <row r="23" spans="1:70" x14ac:dyDescent="0.2">
      <c r="A23" s="35" t="s">
        <v>109</v>
      </c>
      <c r="B23" s="3" t="s">
        <v>109</v>
      </c>
      <c r="C23" s="9"/>
      <c r="D23" s="23" t="s">
        <v>16</v>
      </c>
      <c r="E23" s="26" t="s">
        <v>17</v>
      </c>
      <c r="F23" s="3"/>
      <c r="G23" s="213">
        <v>72.572082777036002</v>
      </c>
      <c r="H23" s="214">
        <v>103.634352469959</v>
      </c>
      <c r="I23" s="214">
        <v>130.38192590120099</v>
      </c>
      <c r="J23" s="214">
        <v>128.192757009345</v>
      </c>
      <c r="K23" s="214">
        <v>89.444399198931904</v>
      </c>
      <c r="L23" s="215">
        <v>104.845103471295</v>
      </c>
      <c r="M23" s="216"/>
      <c r="N23" s="217">
        <v>115.75327102803701</v>
      </c>
      <c r="O23" s="218">
        <v>126.590333778371</v>
      </c>
      <c r="P23" s="219">
        <v>121.171802403204</v>
      </c>
      <c r="Q23" s="216"/>
      <c r="R23" s="220">
        <v>109.509874594697</v>
      </c>
      <c r="S23" s="199"/>
      <c r="T23" s="191">
        <v>33.264032869014002</v>
      </c>
      <c r="U23" s="192">
        <v>3.3369861507343299</v>
      </c>
      <c r="V23" s="192">
        <v>7.5167394022999101E-3</v>
      </c>
      <c r="W23" s="192">
        <v>0.48886034166298797</v>
      </c>
      <c r="X23" s="192">
        <v>1.85141039894904</v>
      </c>
      <c r="Y23" s="193">
        <v>4.73933841452636</v>
      </c>
      <c r="Z23" s="194"/>
      <c r="AA23" s="195">
        <v>28.6350875245959</v>
      </c>
      <c r="AB23" s="196">
        <v>28.863466400466699</v>
      </c>
      <c r="AC23" s="197">
        <v>28.754282180606499</v>
      </c>
      <c r="AD23" s="194"/>
      <c r="AE23" s="198">
        <v>11.302370830387201</v>
      </c>
      <c r="AF23" s="67"/>
      <c r="AG23" s="213">
        <v>87.562868825100097</v>
      </c>
      <c r="AH23" s="214">
        <v>121.62909963284299</v>
      </c>
      <c r="AI23" s="214">
        <v>154.671125667556</v>
      </c>
      <c r="AJ23" s="214">
        <v>145.42524616154799</v>
      </c>
      <c r="AK23" s="214">
        <v>98.321618825100103</v>
      </c>
      <c r="AL23" s="215">
        <v>121.521991822429</v>
      </c>
      <c r="AM23" s="216"/>
      <c r="AN23" s="217">
        <v>126.24863985313701</v>
      </c>
      <c r="AO23" s="218">
        <v>135.84719459279</v>
      </c>
      <c r="AP23" s="219">
        <v>131.04791722296301</v>
      </c>
      <c r="AQ23" s="216"/>
      <c r="AR23" s="220">
        <v>124.243684794011</v>
      </c>
      <c r="AS23" s="199"/>
      <c r="AT23" s="191">
        <v>8.4803765649821106</v>
      </c>
      <c r="AU23" s="192">
        <v>12.363109210679299</v>
      </c>
      <c r="AV23" s="192">
        <v>14.063060820190101</v>
      </c>
      <c r="AW23" s="192">
        <v>12.1921729386831</v>
      </c>
      <c r="AX23" s="192">
        <v>14.668556376133999</v>
      </c>
      <c r="AY23" s="193">
        <v>12.5346722181625</v>
      </c>
      <c r="AZ23" s="194"/>
      <c r="BA23" s="195">
        <v>21.829662279187801</v>
      </c>
      <c r="BB23" s="196">
        <v>18.877674403558899</v>
      </c>
      <c r="BC23" s="197">
        <v>20.2815451252808</v>
      </c>
      <c r="BD23" s="194"/>
      <c r="BE23" s="198">
        <v>14.7621525280511</v>
      </c>
      <c r="BF23" s="67"/>
      <c r="BG23" s="68"/>
      <c r="BH23" s="68"/>
      <c r="BI23" s="68"/>
      <c r="BJ23" s="68"/>
      <c r="BK23" s="68"/>
      <c r="BL23" s="68"/>
      <c r="BM23" s="68"/>
      <c r="BN23" s="68"/>
      <c r="BO23" s="68"/>
      <c r="BP23" s="68"/>
      <c r="BQ23" s="68"/>
      <c r="BR23" s="68"/>
    </row>
    <row r="24" spans="1:70" x14ac:dyDescent="0.2">
      <c r="A24" s="35" t="s">
        <v>43</v>
      </c>
      <c r="B24" s="3" t="str">
        <f t="shared" si="0"/>
        <v>Richmond North/Glen Allen, VA</v>
      </c>
      <c r="C24" s="10"/>
      <c r="D24" s="24" t="s">
        <v>16</v>
      </c>
      <c r="E24" s="27" t="s">
        <v>17</v>
      </c>
      <c r="F24" s="3"/>
      <c r="G24" s="221">
        <v>32.133146131805098</v>
      </c>
      <c r="H24" s="216">
        <v>52.0552653295128</v>
      </c>
      <c r="I24" s="216">
        <v>67.177197707736298</v>
      </c>
      <c r="J24" s="216">
        <v>64.433823495702001</v>
      </c>
      <c r="K24" s="216">
        <v>48.351165616045797</v>
      </c>
      <c r="L24" s="222">
        <v>52.830119656160399</v>
      </c>
      <c r="M24" s="216"/>
      <c r="N24" s="223">
        <v>56.8149730659025</v>
      </c>
      <c r="O24" s="224">
        <v>51.963017765042899</v>
      </c>
      <c r="P24" s="225">
        <v>54.388995415472699</v>
      </c>
      <c r="Q24" s="216"/>
      <c r="R24" s="226">
        <v>53.275512730249602</v>
      </c>
      <c r="S24" s="199"/>
      <c r="T24" s="200">
        <v>-9.4829578301445903</v>
      </c>
      <c r="U24" s="194">
        <v>-5.9170778848075303</v>
      </c>
      <c r="V24" s="194">
        <v>-0.38848367090359998</v>
      </c>
      <c r="W24" s="194">
        <v>-2.43063602884357</v>
      </c>
      <c r="X24" s="194">
        <v>-7.2275204741094399</v>
      </c>
      <c r="Y24" s="201">
        <v>-4.4403648661756403</v>
      </c>
      <c r="Z24" s="194"/>
      <c r="AA24" s="202">
        <v>15.4160523351464</v>
      </c>
      <c r="AB24" s="203">
        <v>1.3030020457751501</v>
      </c>
      <c r="AC24" s="204">
        <v>8.2143252219076608</v>
      </c>
      <c r="AD24" s="194"/>
      <c r="AE24" s="205">
        <v>-1.06571328855339</v>
      </c>
      <c r="AF24" s="67"/>
      <c r="AG24" s="221">
        <v>40.316426647564398</v>
      </c>
      <c r="AH24" s="216">
        <v>52.3804389684813</v>
      </c>
      <c r="AI24" s="216">
        <v>66.495780229226298</v>
      </c>
      <c r="AJ24" s="216">
        <v>62.823803724928297</v>
      </c>
      <c r="AK24" s="216">
        <v>47.722922349570197</v>
      </c>
      <c r="AL24" s="222">
        <v>53.947874383954101</v>
      </c>
      <c r="AM24" s="216"/>
      <c r="AN24" s="223">
        <v>58.828371060171897</v>
      </c>
      <c r="AO24" s="224">
        <v>63.935174212034298</v>
      </c>
      <c r="AP24" s="225">
        <v>61.381772636103101</v>
      </c>
      <c r="AQ24" s="216"/>
      <c r="AR24" s="226">
        <v>56.071845313139498</v>
      </c>
      <c r="AS24" s="199"/>
      <c r="AT24" s="200">
        <v>-3.6741799447788899</v>
      </c>
      <c r="AU24" s="194">
        <v>-2.9299034461977702</v>
      </c>
      <c r="AV24" s="194">
        <v>3.0182400766026798</v>
      </c>
      <c r="AW24" s="194">
        <v>-1.4999517988575599</v>
      </c>
      <c r="AX24" s="194">
        <v>-6.7677635532657998</v>
      </c>
      <c r="AY24" s="201">
        <v>-2.0308360016146101</v>
      </c>
      <c r="AZ24" s="194"/>
      <c r="BA24" s="202">
        <v>8.5507726451410608</v>
      </c>
      <c r="BB24" s="203">
        <v>9.6704819489753202</v>
      </c>
      <c r="BC24" s="204">
        <v>9.1310482227745506</v>
      </c>
      <c r="BD24" s="194"/>
      <c r="BE24" s="205">
        <v>1.2067799191626201</v>
      </c>
      <c r="BF24" s="67"/>
      <c r="BG24" s="68"/>
      <c r="BH24" s="68"/>
      <c r="BI24" s="68"/>
      <c r="BJ24" s="68"/>
      <c r="BK24" s="68"/>
      <c r="BL24" s="68"/>
      <c r="BM24" s="68"/>
      <c r="BN24" s="68"/>
      <c r="BO24" s="68"/>
      <c r="BP24" s="68"/>
      <c r="BQ24" s="68"/>
      <c r="BR24" s="68"/>
    </row>
    <row r="25" spans="1:70" x14ac:dyDescent="0.2">
      <c r="A25" s="35" t="s">
        <v>44</v>
      </c>
      <c r="B25" s="3" t="str">
        <f t="shared" si="0"/>
        <v>Richmond West/Midlothian, VA</v>
      </c>
      <c r="C25" s="3"/>
      <c r="D25" s="24" t="s">
        <v>16</v>
      </c>
      <c r="E25" s="27" t="s">
        <v>17</v>
      </c>
      <c r="F25" s="3"/>
      <c r="G25" s="221">
        <v>32.620325313211801</v>
      </c>
      <c r="H25" s="216">
        <v>43.084456833712899</v>
      </c>
      <c r="I25" s="216">
        <v>45.287919646924799</v>
      </c>
      <c r="J25" s="216">
        <v>46.689824117312</v>
      </c>
      <c r="K25" s="216">
        <v>44.710168109339399</v>
      </c>
      <c r="L25" s="222">
        <v>42.478538804100197</v>
      </c>
      <c r="M25" s="216"/>
      <c r="N25" s="223">
        <v>45.359264863325699</v>
      </c>
      <c r="O25" s="224">
        <v>40.940726366742503</v>
      </c>
      <c r="P25" s="225">
        <v>43.149995615034101</v>
      </c>
      <c r="Q25" s="216"/>
      <c r="R25" s="226">
        <v>42.670383607224203</v>
      </c>
      <c r="S25" s="199"/>
      <c r="T25" s="200">
        <v>-0.35314619502547401</v>
      </c>
      <c r="U25" s="194">
        <v>3.8919814382351801</v>
      </c>
      <c r="V25" s="194">
        <v>-0.59166957851340796</v>
      </c>
      <c r="W25" s="194">
        <v>0.71210950741499801</v>
      </c>
      <c r="X25" s="194">
        <v>16.6580476928747</v>
      </c>
      <c r="Y25" s="201">
        <v>3.8852327510224298</v>
      </c>
      <c r="Z25" s="194"/>
      <c r="AA25" s="202">
        <v>12.5314745881516</v>
      </c>
      <c r="AB25" s="203">
        <v>-1.8439517743006899</v>
      </c>
      <c r="AC25" s="204">
        <v>5.2209163573297497</v>
      </c>
      <c r="AD25" s="194"/>
      <c r="AE25" s="205">
        <v>4.2676498168927903</v>
      </c>
      <c r="AF25" s="67"/>
      <c r="AG25" s="221">
        <v>35.981245130979403</v>
      </c>
      <c r="AH25" s="216">
        <v>43.709952413154802</v>
      </c>
      <c r="AI25" s="216">
        <v>48.255757751993102</v>
      </c>
      <c r="AJ25" s="216">
        <v>48.347212692198099</v>
      </c>
      <c r="AK25" s="216">
        <v>45.162362912870101</v>
      </c>
      <c r="AL25" s="222">
        <v>44.291306180239097</v>
      </c>
      <c r="AM25" s="216"/>
      <c r="AN25" s="223">
        <v>54.269286503416801</v>
      </c>
      <c r="AO25" s="224">
        <v>53.211292902904297</v>
      </c>
      <c r="AP25" s="225">
        <v>53.740289703160499</v>
      </c>
      <c r="AQ25" s="216"/>
      <c r="AR25" s="226">
        <v>46.991015758216697</v>
      </c>
      <c r="AS25" s="199"/>
      <c r="AT25" s="200">
        <v>-2.0007428345342002</v>
      </c>
      <c r="AU25" s="194">
        <v>1.3021812327022799</v>
      </c>
      <c r="AV25" s="194">
        <v>-0.500114613489135</v>
      </c>
      <c r="AW25" s="194">
        <v>2.8042895553460299</v>
      </c>
      <c r="AX25" s="194">
        <v>9.6464968078607001</v>
      </c>
      <c r="AY25" s="201">
        <v>2.25175491485285</v>
      </c>
      <c r="AZ25" s="194"/>
      <c r="BA25" s="202">
        <v>9.5468037182467906</v>
      </c>
      <c r="BB25" s="203">
        <v>1.46298985192415</v>
      </c>
      <c r="BC25" s="204">
        <v>5.3897942062000901</v>
      </c>
      <c r="BD25" s="194"/>
      <c r="BE25" s="205">
        <v>3.2563562292969199</v>
      </c>
      <c r="BF25" s="67"/>
      <c r="BG25" s="68"/>
      <c r="BH25" s="68"/>
      <c r="BI25" s="68"/>
      <c r="BJ25" s="68"/>
      <c r="BK25" s="68"/>
      <c r="BL25" s="68"/>
      <c r="BM25" s="68"/>
      <c r="BN25" s="68"/>
      <c r="BO25" s="68"/>
      <c r="BP25" s="68"/>
      <c r="BQ25" s="68"/>
      <c r="BR25" s="68"/>
    </row>
    <row r="26" spans="1:70" x14ac:dyDescent="0.2">
      <c r="A26" s="21" t="s">
        <v>45</v>
      </c>
      <c r="B26" s="3" t="str">
        <f t="shared" si="0"/>
        <v>Petersburg/Chester, VA</v>
      </c>
      <c r="C26" s="3"/>
      <c r="D26" s="24" t="s">
        <v>16</v>
      </c>
      <c r="E26" s="27" t="s">
        <v>17</v>
      </c>
      <c r="F26" s="3"/>
      <c r="G26" s="221">
        <v>43.9559078154075</v>
      </c>
      <c r="H26" s="216">
        <v>58.373443840714501</v>
      </c>
      <c r="I26" s="216">
        <v>62.108282954968303</v>
      </c>
      <c r="J26" s="216">
        <v>60.975491272794898</v>
      </c>
      <c r="K26" s="216">
        <v>50.717767063639698</v>
      </c>
      <c r="L26" s="222">
        <v>55.226178589504997</v>
      </c>
      <c r="M26" s="216"/>
      <c r="N26" s="223">
        <v>47.677928730926602</v>
      </c>
      <c r="O26" s="224">
        <v>44.033187644212802</v>
      </c>
      <c r="P26" s="225">
        <v>45.855558187569699</v>
      </c>
      <c r="Q26" s="216"/>
      <c r="R26" s="226">
        <v>52.548858474666297</v>
      </c>
      <c r="S26" s="199"/>
      <c r="T26" s="200">
        <v>0.93050343861829499</v>
      </c>
      <c r="U26" s="194">
        <v>0.18716078845657599</v>
      </c>
      <c r="V26" s="194">
        <v>2.6497633017929201</v>
      </c>
      <c r="W26" s="194">
        <v>7.0884796812744497</v>
      </c>
      <c r="X26" s="194">
        <v>3.4556778969982802</v>
      </c>
      <c r="Y26" s="201">
        <v>2.9251797313336301</v>
      </c>
      <c r="Z26" s="194"/>
      <c r="AA26" s="202">
        <v>9.8188041040075795</v>
      </c>
      <c r="AB26" s="203">
        <v>-1.9433315635129301E-3</v>
      </c>
      <c r="AC26" s="204">
        <v>4.8736752108624097</v>
      </c>
      <c r="AD26" s="194"/>
      <c r="AE26" s="205">
        <v>3.40417546421661</v>
      </c>
      <c r="AF26" s="67"/>
      <c r="AG26" s="221">
        <v>41.754156312802301</v>
      </c>
      <c r="AH26" s="216">
        <v>54.136611118347503</v>
      </c>
      <c r="AI26" s="216">
        <v>59.178170994603597</v>
      </c>
      <c r="AJ26" s="216">
        <v>58.040787062709299</v>
      </c>
      <c r="AK26" s="216">
        <v>50.6132406819873</v>
      </c>
      <c r="AL26" s="222">
        <v>52.744593234089997</v>
      </c>
      <c r="AM26" s="216"/>
      <c r="AN26" s="223">
        <v>48.324280317268297</v>
      </c>
      <c r="AO26" s="224">
        <v>47.660626958503897</v>
      </c>
      <c r="AP26" s="225">
        <v>47.992453637886101</v>
      </c>
      <c r="AQ26" s="216"/>
      <c r="AR26" s="226">
        <v>51.386839063746002</v>
      </c>
      <c r="AS26" s="199"/>
      <c r="AT26" s="200">
        <v>-6.9506634819856901</v>
      </c>
      <c r="AU26" s="194">
        <v>-4.3902437989180996</v>
      </c>
      <c r="AV26" s="194">
        <v>-1.1882627330148301</v>
      </c>
      <c r="AW26" s="194">
        <v>-1.21831512248887</v>
      </c>
      <c r="AX26" s="194">
        <v>-0.96047393786506596</v>
      </c>
      <c r="AY26" s="201">
        <v>-2.7735606115271398</v>
      </c>
      <c r="AZ26" s="194"/>
      <c r="BA26" s="202">
        <v>3.5149289992095998</v>
      </c>
      <c r="BB26" s="203">
        <v>0.63682820658023098</v>
      </c>
      <c r="BC26" s="204">
        <v>2.0655398788941901</v>
      </c>
      <c r="BD26" s="194"/>
      <c r="BE26" s="205">
        <v>-1.5277489976501299</v>
      </c>
      <c r="BF26" s="67"/>
      <c r="BG26" s="68"/>
      <c r="BH26" s="68"/>
      <c r="BI26" s="68"/>
      <c r="BJ26" s="68"/>
      <c r="BK26" s="68"/>
      <c r="BL26" s="68"/>
      <c r="BM26" s="68"/>
      <c r="BN26" s="68"/>
      <c r="BO26" s="68"/>
      <c r="BP26" s="68"/>
      <c r="BQ26" s="68"/>
      <c r="BR26" s="68"/>
    </row>
    <row r="27" spans="1:70" x14ac:dyDescent="0.2">
      <c r="A27" s="21" t="s">
        <v>97</v>
      </c>
      <c r="B27" s="74" t="s">
        <v>70</v>
      </c>
      <c r="C27" s="3"/>
      <c r="D27" s="24" t="s">
        <v>16</v>
      </c>
      <c r="E27" s="27" t="s">
        <v>17</v>
      </c>
      <c r="F27" s="3"/>
      <c r="G27" s="221">
        <v>27.8190349417637</v>
      </c>
      <c r="H27" s="216">
        <v>39.213959026622199</v>
      </c>
      <c r="I27" s="216">
        <v>41.025366056572302</v>
      </c>
      <c r="J27" s="216">
        <v>41.807084026622199</v>
      </c>
      <c r="K27" s="216">
        <v>35.896594217969998</v>
      </c>
      <c r="L27" s="222">
        <v>37.152407653910103</v>
      </c>
      <c r="M27" s="216"/>
      <c r="N27" s="223">
        <v>44.160978577370997</v>
      </c>
      <c r="O27" s="224">
        <v>46.528660565723698</v>
      </c>
      <c r="P27" s="225">
        <v>45.344819571547397</v>
      </c>
      <c r="Q27" s="216"/>
      <c r="R27" s="226">
        <v>39.493096773235003</v>
      </c>
      <c r="S27" s="199"/>
      <c r="T27" s="200">
        <v>1.7022992354320501</v>
      </c>
      <c r="U27" s="194">
        <v>2.9003713909811002</v>
      </c>
      <c r="V27" s="194">
        <v>0.97791622065214701</v>
      </c>
      <c r="W27" s="194">
        <v>3.4276852668854598</v>
      </c>
      <c r="X27" s="194">
        <v>-10.329081097513599</v>
      </c>
      <c r="Y27" s="201">
        <v>-0.418735300572186</v>
      </c>
      <c r="Z27" s="194"/>
      <c r="AA27" s="202">
        <v>-7.1028951491913697</v>
      </c>
      <c r="AB27" s="203">
        <v>-2.8428496406614099</v>
      </c>
      <c r="AC27" s="204">
        <v>-4.9650023968045502</v>
      </c>
      <c r="AD27" s="194"/>
      <c r="AE27" s="205">
        <v>-1.9573325166072999</v>
      </c>
      <c r="AF27" s="67"/>
      <c r="AG27" s="221">
        <v>32.6314743656405</v>
      </c>
      <c r="AH27" s="216">
        <v>38.037688487936698</v>
      </c>
      <c r="AI27" s="216">
        <v>41.015952579034902</v>
      </c>
      <c r="AJ27" s="216">
        <v>40.3584164413477</v>
      </c>
      <c r="AK27" s="216">
        <v>38.092791701331102</v>
      </c>
      <c r="AL27" s="222">
        <v>38.027264715058202</v>
      </c>
      <c r="AM27" s="216"/>
      <c r="AN27" s="223">
        <v>46.901101029534097</v>
      </c>
      <c r="AO27" s="224">
        <v>50.840398814475797</v>
      </c>
      <c r="AP27" s="225">
        <v>48.870749922004897</v>
      </c>
      <c r="AQ27" s="216"/>
      <c r="AR27" s="226">
        <v>41.125403345614401</v>
      </c>
      <c r="AS27" s="199"/>
      <c r="AT27" s="200">
        <v>5.2027662118898101</v>
      </c>
      <c r="AU27" s="194">
        <v>-1.9107548804727199</v>
      </c>
      <c r="AV27" s="194">
        <v>1.48466454837119</v>
      </c>
      <c r="AW27" s="194">
        <v>-1.3371793382394199</v>
      </c>
      <c r="AX27" s="194">
        <v>-1.3010386603766599</v>
      </c>
      <c r="AY27" s="201">
        <v>0.22346795745699499</v>
      </c>
      <c r="AZ27" s="194"/>
      <c r="BA27" s="202">
        <v>8.2993186189843602</v>
      </c>
      <c r="BB27" s="203">
        <v>11.896857068929499</v>
      </c>
      <c r="BC27" s="204">
        <v>10.141224377387701</v>
      </c>
      <c r="BD27" s="194"/>
      <c r="BE27" s="205">
        <v>3.3850669358752099</v>
      </c>
      <c r="BF27" s="67"/>
      <c r="BG27" s="68"/>
      <c r="BH27" s="68"/>
      <c r="BI27" s="68"/>
      <c r="BJ27" s="68"/>
      <c r="BK27" s="68"/>
      <c r="BL27" s="68"/>
      <c r="BM27" s="68"/>
      <c r="BN27" s="68"/>
      <c r="BO27" s="68"/>
      <c r="BP27" s="68"/>
      <c r="BQ27" s="68"/>
      <c r="BR27" s="68"/>
    </row>
    <row r="28" spans="1:70" x14ac:dyDescent="0.2">
      <c r="A28" s="21" t="s">
        <v>47</v>
      </c>
      <c r="B28" s="3" t="str">
        <f t="shared" si="0"/>
        <v>Roanoke, VA</v>
      </c>
      <c r="C28" s="3"/>
      <c r="D28" s="24" t="s">
        <v>16</v>
      </c>
      <c r="E28" s="27" t="s">
        <v>17</v>
      </c>
      <c r="F28" s="3"/>
      <c r="G28" s="221">
        <v>28.819792184724601</v>
      </c>
      <c r="H28" s="216">
        <v>45.203849023090498</v>
      </c>
      <c r="I28" s="216">
        <v>58.726321492007102</v>
      </c>
      <c r="J28" s="216">
        <v>59.092809946713999</v>
      </c>
      <c r="K28" s="216">
        <v>40.903827708703297</v>
      </c>
      <c r="L28" s="222">
        <v>46.549320071047902</v>
      </c>
      <c r="M28" s="216"/>
      <c r="N28" s="223">
        <v>47.099056838365797</v>
      </c>
      <c r="O28" s="224">
        <v>45.763358792184697</v>
      </c>
      <c r="P28" s="225">
        <v>46.4312078152753</v>
      </c>
      <c r="Q28" s="216"/>
      <c r="R28" s="226">
        <v>46.515573712255701</v>
      </c>
      <c r="S28" s="199"/>
      <c r="T28" s="200">
        <v>-6.5822829896142396</v>
      </c>
      <c r="U28" s="194">
        <v>-7.0320816062666998</v>
      </c>
      <c r="V28" s="194">
        <v>1.8145234371449499</v>
      </c>
      <c r="W28" s="194">
        <v>1.2813326753245999</v>
      </c>
      <c r="X28" s="194">
        <v>-14.207577986005401</v>
      </c>
      <c r="Y28" s="201">
        <v>-4.2888718300631599</v>
      </c>
      <c r="Z28" s="194"/>
      <c r="AA28" s="202">
        <v>-8.7471535952806292</v>
      </c>
      <c r="AB28" s="203">
        <v>-13.5856089209102</v>
      </c>
      <c r="AC28" s="204">
        <v>-11.1974795978097</v>
      </c>
      <c r="AD28" s="194"/>
      <c r="AE28" s="205">
        <v>-6.3663700467015003</v>
      </c>
      <c r="AF28" s="67"/>
      <c r="AG28" s="221">
        <v>31.423804853798501</v>
      </c>
      <c r="AH28" s="216">
        <v>46.9664807700998</v>
      </c>
      <c r="AI28" s="216">
        <v>56.316268811858798</v>
      </c>
      <c r="AJ28" s="216">
        <v>56.002768563293699</v>
      </c>
      <c r="AK28" s="216">
        <v>45.6964613368283</v>
      </c>
      <c r="AL28" s="222">
        <v>47.281156867175802</v>
      </c>
      <c r="AM28" s="216"/>
      <c r="AN28" s="223">
        <v>49.646446422922203</v>
      </c>
      <c r="AO28" s="224">
        <v>48.696089495911501</v>
      </c>
      <c r="AP28" s="225">
        <v>49.1698654950996</v>
      </c>
      <c r="AQ28" s="216"/>
      <c r="AR28" s="226">
        <v>47.821927944781301</v>
      </c>
      <c r="AS28" s="199"/>
      <c r="AT28" s="200">
        <v>-3.5803570406993201</v>
      </c>
      <c r="AU28" s="194">
        <v>-5.6046933352494603</v>
      </c>
      <c r="AV28" s="194">
        <v>-0.88916552054414999</v>
      </c>
      <c r="AW28" s="194">
        <v>-1.08101017717833</v>
      </c>
      <c r="AX28" s="194">
        <v>-2.5900878508859999</v>
      </c>
      <c r="AY28" s="201">
        <v>-2.58823864042217</v>
      </c>
      <c r="AZ28" s="194"/>
      <c r="BA28" s="202">
        <v>-3.3489912314143</v>
      </c>
      <c r="BB28" s="203">
        <v>-1.4881338317956101</v>
      </c>
      <c r="BC28" s="204">
        <v>-2.4392065595268102</v>
      </c>
      <c r="BD28" s="194"/>
      <c r="BE28" s="205">
        <v>-2.5445751518654598</v>
      </c>
      <c r="BF28" s="67"/>
      <c r="BG28" s="68"/>
      <c r="BH28" s="68"/>
      <c r="BI28" s="68"/>
      <c r="BJ28" s="68"/>
      <c r="BK28" s="68"/>
      <c r="BL28" s="68"/>
      <c r="BM28" s="68"/>
      <c r="BN28" s="68"/>
      <c r="BO28" s="68"/>
      <c r="BP28" s="68"/>
      <c r="BQ28" s="68"/>
      <c r="BR28" s="68"/>
    </row>
    <row r="29" spans="1:70" x14ac:dyDescent="0.2">
      <c r="A29" s="21" t="s">
        <v>48</v>
      </c>
      <c r="B29" s="3" t="str">
        <f t="shared" si="0"/>
        <v>Charlottesville, VA</v>
      </c>
      <c r="C29" s="3"/>
      <c r="D29" s="24" t="s">
        <v>16</v>
      </c>
      <c r="E29" s="27" t="s">
        <v>17</v>
      </c>
      <c r="F29" s="3"/>
      <c r="G29" s="221">
        <v>38.945538031543201</v>
      </c>
      <c r="H29" s="216">
        <v>62.643353962866797</v>
      </c>
      <c r="I29" s="216">
        <v>67.576316630065804</v>
      </c>
      <c r="J29" s="216">
        <v>68.211127969654598</v>
      </c>
      <c r="K29" s="216">
        <v>64.712886803753193</v>
      </c>
      <c r="L29" s="222">
        <v>60.417844679576703</v>
      </c>
      <c r="M29" s="216"/>
      <c r="N29" s="223">
        <v>92.430600918346897</v>
      </c>
      <c r="O29" s="224">
        <v>86.3877400678778</v>
      </c>
      <c r="P29" s="225">
        <v>89.409170493112299</v>
      </c>
      <c r="Q29" s="216"/>
      <c r="R29" s="226">
        <v>68.701080626301206</v>
      </c>
      <c r="S29" s="199"/>
      <c r="T29" s="200">
        <v>-18.7737906863882</v>
      </c>
      <c r="U29" s="194">
        <v>-19.475274628956001</v>
      </c>
      <c r="V29" s="194">
        <v>-5.2662447741178102</v>
      </c>
      <c r="W29" s="194">
        <v>-4.8675938939770802</v>
      </c>
      <c r="X29" s="194">
        <v>-6.9260334698503598</v>
      </c>
      <c r="Y29" s="201">
        <v>-10.704679190335799</v>
      </c>
      <c r="Z29" s="194"/>
      <c r="AA29" s="202">
        <v>-0.48135449206567299</v>
      </c>
      <c r="AB29" s="203">
        <v>-6.1246469398048502</v>
      </c>
      <c r="AC29" s="204">
        <v>-3.2899715938390499</v>
      </c>
      <c r="AD29" s="194"/>
      <c r="AE29" s="205">
        <v>-8.0843091399475906</v>
      </c>
      <c r="AF29" s="67"/>
      <c r="AG29" s="221">
        <v>48.050982231982402</v>
      </c>
      <c r="AH29" s="216">
        <v>60.905139748452697</v>
      </c>
      <c r="AI29" s="216">
        <v>68.427605809542797</v>
      </c>
      <c r="AJ29" s="216">
        <v>71.192731084048702</v>
      </c>
      <c r="AK29" s="216">
        <v>65.356398981832697</v>
      </c>
      <c r="AL29" s="222">
        <v>62.786571571171798</v>
      </c>
      <c r="AM29" s="216"/>
      <c r="AN29" s="223">
        <v>78.993326512277804</v>
      </c>
      <c r="AO29" s="224">
        <v>97.162108205230496</v>
      </c>
      <c r="AP29" s="225">
        <v>88.077717358754199</v>
      </c>
      <c r="AQ29" s="216"/>
      <c r="AR29" s="226">
        <v>70.012613224766795</v>
      </c>
      <c r="AS29" s="199"/>
      <c r="AT29" s="200">
        <v>-2.8593684931882102</v>
      </c>
      <c r="AU29" s="194">
        <v>-7.6326152921177597</v>
      </c>
      <c r="AV29" s="194">
        <v>-3.1528140394337898</v>
      </c>
      <c r="AW29" s="194">
        <v>-4.8140100534626198</v>
      </c>
      <c r="AX29" s="194">
        <v>-6.0390718215805599</v>
      </c>
      <c r="AY29" s="201">
        <v>-4.9865397250313999</v>
      </c>
      <c r="AZ29" s="194"/>
      <c r="BA29" s="202">
        <v>5.8215102299042103</v>
      </c>
      <c r="BB29" s="203">
        <v>25.185708824572199</v>
      </c>
      <c r="BC29" s="204">
        <v>15.692255546438</v>
      </c>
      <c r="BD29" s="194"/>
      <c r="BE29" s="205">
        <v>1.5367380330364999</v>
      </c>
      <c r="BF29" s="67"/>
      <c r="BG29" s="68"/>
      <c r="BH29" s="68"/>
      <c r="BI29" s="68"/>
      <c r="BJ29" s="68"/>
      <c r="BK29" s="68"/>
      <c r="BL29" s="68"/>
      <c r="BM29" s="68"/>
      <c r="BN29" s="68"/>
      <c r="BO29" s="68"/>
      <c r="BP29" s="68"/>
      <c r="BQ29" s="68"/>
      <c r="BR29" s="68"/>
    </row>
    <row r="30" spans="1:70" x14ac:dyDescent="0.2">
      <c r="A30" s="21" t="s">
        <v>49</v>
      </c>
      <c r="B30" t="s">
        <v>72</v>
      </c>
      <c r="C30" s="3"/>
      <c r="D30" s="24" t="s">
        <v>16</v>
      </c>
      <c r="E30" s="27" t="s">
        <v>17</v>
      </c>
      <c r="F30" s="3"/>
      <c r="G30" s="221">
        <v>41.154508325031998</v>
      </c>
      <c r="H30" s="216">
        <v>57.422523125088901</v>
      </c>
      <c r="I30" s="216">
        <v>62.095488828803099</v>
      </c>
      <c r="J30" s="216">
        <v>65.458973957592093</v>
      </c>
      <c r="K30" s="216">
        <v>62.366066600256097</v>
      </c>
      <c r="L30" s="222">
        <v>57.699512167354399</v>
      </c>
      <c r="M30" s="216"/>
      <c r="N30" s="223">
        <v>68.917260566386702</v>
      </c>
      <c r="O30" s="224">
        <v>56.386715525828897</v>
      </c>
      <c r="P30" s="225">
        <v>62.651988046107803</v>
      </c>
      <c r="Q30" s="216"/>
      <c r="R30" s="226">
        <v>59.114505275569698</v>
      </c>
      <c r="S30" s="199"/>
      <c r="T30" s="200">
        <v>48.943777536136402</v>
      </c>
      <c r="U30" s="194">
        <v>20.336804079724899</v>
      </c>
      <c r="V30" s="194">
        <v>13.2725607915662</v>
      </c>
      <c r="W30" s="194">
        <v>20.648910117228599</v>
      </c>
      <c r="X30" s="194">
        <v>44.641707141131903</v>
      </c>
      <c r="Y30" s="201">
        <v>26.7887174208267</v>
      </c>
      <c r="Z30" s="194"/>
      <c r="AA30" s="202">
        <v>37.357023724192302</v>
      </c>
      <c r="AB30" s="203">
        <v>22.913485650773701</v>
      </c>
      <c r="AC30" s="204">
        <v>30.458466502690701</v>
      </c>
      <c r="AD30" s="194"/>
      <c r="AE30" s="205">
        <v>27.877980094463499</v>
      </c>
      <c r="AF30" s="67"/>
      <c r="AG30" s="221">
        <v>41.1105674541055</v>
      </c>
      <c r="AH30" s="216">
        <v>56.5616803045396</v>
      </c>
      <c r="AI30" s="216">
        <v>63.930068663725599</v>
      </c>
      <c r="AJ30" s="216">
        <v>63.064327237797002</v>
      </c>
      <c r="AK30" s="216">
        <v>56.874424363170597</v>
      </c>
      <c r="AL30" s="222">
        <v>56.308213604667699</v>
      </c>
      <c r="AM30" s="216"/>
      <c r="AN30" s="223">
        <v>62.159906432332399</v>
      </c>
      <c r="AO30" s="224">
        <v>58.083319695460297</v>
      </c>
      <c r="AP30" s="225">
        <v>60.121613063896298</v>
      </c>
      <c r="AQ30" s="216"/>
      <c r="AR30" s="226">
        <v>57.397756307304398</v>
      </c>
      <c r="AS30" s="199"/>
      <c r="AT30" s="200">
        <v>54.459416293353499</v>
      </c>
      <c r="AU30" s="194">
        <v>35.706072129739098</v>
      </c>
      <c r="AV30" s="194">
        <v>35.8744347796789</v>
      </c>
      <c r="AW30" s="194">
        <v>35.032709219709602</v>
      </c>
      <c r="AX30" s="194">
        <v>42.8032515118799</v>
      </c>
      <c r="AY30" s="201">
        <v>39.462162949841101</v>
      </c>
      <c r="AZ30" s="194"/>
      <c r="BA30" s="202">
        <v>42.254032068658397</v>
      </c>
      <c r="BB30" s="203">
        <v>43.4684465614</v>
      </c>
      <c r="BC30" s="204">
        <v>42.838075772863299</v>
      </c>
      <c r="BD30" s="194"/>
      <c r="BE30" s="205">
        <v>40.455667013604497</v>
      </c>
      <c r="BF30" s="67"/>
      <c r="BG30" s="68"/>
      <c r="BH30" s="68"/>
      <c r="BI30" s="68"/>
      <c r="BJ30" s="68"/>
      <c r="BK30" s="68"/>
      <c r="BL30" s="68"/>
      <c r="BM30" s="68"/>
      <c r="BN30" s="68"/>
      <c r="BO30" s="68"/>
      <c r="BP30" s="68"/>
      <c r="BQ30" s="68"/>
      <c r="BR30" s="68"/>
    </row>
    <row r="31" spans="1:70" x14ac:dyDescent="0.2">
      <c r="A31" s="21" t="s">
        <v>50</v>
      </c>
      <c r="B31" s="3" t="str">
        <f t="shared" si="0"/>
        <v>Staunton &amp; Harrisonburg, VA</v>
      </c>
      <c r="C31" s="3"/>
      <c r="D31" s="24" t="s">
        <v>16</v>
      </c>
      <c r="E31" s="27" t="s">
        <v>17</v>
      </c>
      <c r="F31" s="3"/>
      <c r="G31" s="221">
        <v>28.0063564640487</v>
      </c>
      <c r="H31" s="216">
        <v>37.014731934731898</v>
      </c>
      <c r="I31" s="216">
        <v>39.674183252644703</v>
      </c>
      <c r="J31" s="216">
        <v>40.149705935090502</v>
      </c>
      <c r="K31" s="216">
        <v>38.731701631701597</v>
      </c>
      <c r="L31" s="222">
        <v>36.715335843643501</v>
      </c>
      <c r="M31" s="216"/>
      <c r="N31" s="223">
        <v>46.444531109915701</v>
      </c>
      <c r="O31" s="224">
        <v>45.838459745382799</v>
      </c>
      <c r="P31" s="225">
        <v>46.141495427649197</v>
      </c>
      <c r="Q31" s="216"/>
      <c r="R31" s="226">
        <v>39.408524296216598</v>
      </c>
      <c r="S31" s="199"/>
      <c r="T31" s="200">
        <v>20.837031237503499</v>
      </c>
      <c r="U31" s="194">
        <v>11.8016171671779</v>
      </c>
      <c r="V31" s="194">
        <v>6.5048281201212799</v>
      </c>
      <c r="W31" s="194">
        <v>10.533132041449401</v>
      </c>
      <c r="X31" s="194">
        <v>8.3389347348238498</v>
      </c>
      <c r="Y31" s="201">
        <v>10.848978547895801</v>
      </c>
      <c r="Z31" s="194"/>
      <c r="AA31" s="202">
        <v>-9.3319171171340294</v>
      </c>
      <c r="AB31" s="203">
        <v>-16.539361903823501</v>
      </c>
      <c r="AC31" s="204">
        <v>-13.061169466682101</v>
      </c>
      <c r="AD31" s="194"/>
      <c r="AE31" s="205">
        <v>1.5097761068725799</v>
      </c>
      <c r="AF31" s="67"/>
      <c r="AG31" s="221">
        <v>34.032963062578403</v>
      </c>
      <c r="AH31" s="216">
        <v>37.264668280437498</v>
      </c>
      <c r="AI31" s="216">
        <v>38.494712659135701</v>
      </c>
      <c r="AJ31" s="216">
        <v>38.489186390532502</v>
      </c>
      <c r="AK31" s="216">
        <v>37.822282140935897</v>
      </c>
      <c r="AL31" s="222">
        <v>37.220762506724</v>
      </c>
      <c r="AM31" s="216"/>
      <c r="AN31" s="223">
        <v>51.4208091267706</v>
      </c>
      <c r="AO31" s="224">
        <v>57.568331091984902</v>
      </c>
      <c r="AP31" s="225">
        <v>54.494570109377797</v>
      </c>
      <c r="AQ31" s="216"/>
      <c r="AR31" s="226">
        <v>42.156136107482197</v>
      </c>
      <c r="AS31" s="199"/>
      <c r="AT31" s="200">
        <v>16.4369593342653</v>
      </c>
      <c r="AU31" s="194">
        <v>12.2368279480713</v>
      </c>
      <c r="AV31" s="194">
        <v>7.5567389513140002</v>
      </c>
      <c r="AW31" s="194">
        <v>7.8976691752910098</v>
      </c>
      <c r="AX31" s="194">
        <v>8.8538038033399609</v>
      </c>
      <c r="AY31" s="201">
        <v>10.3566558463873</v>
      </c>
      <c r="AZ31" s="194"/>
      <c r="BA31" s="202">
        <v>9.0954529641149193</v>
      </c>
      <c r="BB31" s="203">
        <v>10.2603862201199</v>
      </c>
      <c r="BC31" s="204">
        <v>9.7076891776269107</v>
      </c>
      <c r="BD31" s="194"/>
      <c r="BE31" s="205">
        <v>10.116075338614801</v>
      </c>
      <c r="BF31" s="67"/>
      <c r="BG31" s="68"/>
      <c r="BH31" s="68"/>
      <c r="BI31" s="68"/>
      <c r="BJ31" s="68"/>
      <c r="BK31" s="68"/>
      <c r="BL31" s="68"/>
      <c r="BM31" s="68"/>
      <c r="BN31" s="68"/>
      <c r="BO31" s="68"/>
      <c r="BP31" s="68"/>
      <c r="BQ31" s="68"/>
      <c r="BR31" s="68"/>
    </row>
    <row r="32" spans="1:70" x14ac:dyDescent="0.2">
      <c r="A32" s="21" t="s">
        <v>51</v>
      </c>
      <c r="B32" s="3" t="str">
        <f t="shared" si="0"/>
        <v>Blacksburg &amp; Wytheville, VA</v>
      </c>
      <c r="C32" s="3"/>
      <c r="D32" s="24" t="s">
        <v>16</v>
      </c>
      <c r="E32" s="27" t="s">
        <v>17</v>
      </c>
      <c r="F32" s="3"/>
      <c r="G32" s="221">
        <v>22.600959416863599</v>
      </c>
      <c r="H32" s="216">
        <v>34.877712765957398</v>
      </c>
      <c r="I32" s="216">
        <v>43.249990149724098</v>
      </c>
      <c r="J32" s="216">
        <v>48.720533884948701</v>
      </c>
      <c r="K32" s="216">
        <v>41.071162332545299</v>
      </c>
      <c r="L32" s="222">
        <v>38.104071710007801</v>
      </c>
      <c r="M32" s="216"/>
      <c r="N32" s="223">
        <v>58.883496847911701</v>
      </c>
      <c r="O32" s="224">
        <v>42.468244680851001</v>
      </c>
      <c r="P32" s="225">
        <v>50.675870764381401</v>
      </c>
      <c r="Q32" s="216"/>
      <c r="R32" s="226">
        <v>41.696014296971697</v>
      </c>
      <c r="S32" s="199"/>
      <c r="T32" s="200">
        <v>-15.1523097493431</v>
      </c>
      <c r="U32" s="194">
        <v>-13.4894428226408</v>
      </c>
      <c r="V32" s="194">
        <v>2.18266168974327</v>
      </c>
      <c r="W32" s="194">
        <v>14.4478565159487</v>
      </c>
      <c r="X32" s="194">
        <v>6.4889294468676004</v>
      </c>
      <c r="Y32" s="201">
        <v>5.3789067745739098E-2</v>
      </c>
      <c r="Z32" s="194"/>
      <c r="AA32" s="202">
        <v>20.3516195945557</v>
      </c>
      <c r="AB32" s="203">
        <v>-9.8572749704201499</v>
      </c>
      <c r="AC32" s="204">
        <v>5.5324680002228499</v>
      </c>
      <c r="AD32" s="194"/>
      <c r="AE32" s="205">
        <v>1.8905916106643701</v>
      </c>
      <c r="AF32" s="67"/>
      <c r="AG32" s="221">
        <v>26.829142533490899</v>
      </c>
      <c r="AH32" s="216">
        <v>33.515736308116601</v>
      </c>
      <c r="AI32" s="216">
        <v>39.010820527974701</v>
      </c>
      <c r="AJ32" s="216">
        <v>41.636194345941597</v>
      </c>
      <c r="AK32" s="216">
        <v>38.595857959022801</v>
      </c>
      <c r="AL32" s="222">
        <v>35.917550334909301</v>
      </c>
      <c r="AM32" s="216"/>
      <c r="AN32" s="223">
        <v>52.341540090622502</v>
      </c>
      <c r="AO32" s="224">
        <v>45.086831658786402</v>
      </c>
      <c r="AP32" s="225">
        <v>48.714185874704398</v>
      </c>
      <c r="AQ32" s="216"/>
      <c r="AR32" s="226">
        <v>39.573731917707903</v>
      </c>
      <c r="AS32" s="199"/>
      <c r="AT32" s="200">
        <v>-6.3800175365503904</v>
      </c>
      <c r="AU32" s="194">
        <v>-9.2139301154317295</v>
      </c>
      <c r="AV32" s="194">
        <v>2.6498274479056301</v>
      </c>
      <c r="AW32" s="194">
        <v>2.2298910885186198</v>
      </c>
      <c r="AX32" s="194">
        <v>-2.7192735127421601</v>
      </c>
      <c r="AY32" s="201">
        <v>-2.3880276972960299</v>
      </c>
      <c r="AZ32" s="194"/>
      <c r="BA32" s="202">
        <v>12.987571566182201</v>
      </c>
      <c r="BB32" s="203">
        <v>4.2445418423187196</v>
      </c>
      <c r="BC32" s="204">
        <v>8.7660757554943505</v>
      </c>
      <c r="BD32" s="194"/>
      <c r="BE32" s="205">
        <v>1.26437183704983</v>
      </c>
      <c r="BF32" s="67"/>
      <c r="BG32" s="68"/>
      <c r="BH32" s="68"/>
      <c r="BI32" s="68"/>
      <c r="BJ32" s="68"/>
      <c r="BK32" s="68"/>
      <c r="BL32" s="68"/>
      <c r="BM32" s="68"/>
      <c r="BN32" s="68"/>
      <c r="BO32" s="68"/>
      <c r="BP32" s="68"/>
      <c r="BQ32" s="68"/>
      <c r="BR32" s="68"/>
    </row>
    <row r="33" spans="1:70" x14ac:dyDescent="0.2">
      <c r="A33" s="21" t="s">
        <v>52</v>
      </c>
      <c r="B33" s="3" t="str">
        <f t="shared" si="0"/>
        <v>Lynchburg, VA</v>
      </c>
      <c r="C33" s="3"/>
      <c r="D33" s="24" t="s">
        <v>16</v>
      </c>
      <c r="E33" s="27" t="s">
        <v>17</v>
      </c>
      <c r="F33" s="3"/>
      <c r="G33" s="221">
        <v>29.3463695976154</v>
      </c>
      <c r="H33" s="216">
        <v>50.575815201192199</v>
      </c>
      <c r="I33" s="216">
        <v>61.262268256333797</v>
      </c>
      <c r="J33" s="216">
        <v>61.168157973174303</v>
      </c>
      <c r="K33" s="216">
        <v>52.143335320417201</v>
      </c>
      <c r="L33" s="222">
        <v>50.8991892697466</v>
      </c>
      <c r="M33" s="216"/>
      <c r="N33" s="223">
        <v>65.992387481370997</v>
      </c>
      <c r="O33" s="224">
        <v>45.313555886736196</v>
      </c>
      <c r="P33" s="225">
        <v>55.652971684053597</v>
      </c>
      <c r="Q33" s="216"/>
      <c r="R33" s="226">
        <v>52.257412816691499</v>
      </c>
      <c r="S33" s="199"/>
      <c r="T33" s="200">
        <v>-9.6488175011284198</v>
      </c>
      <c r="U33" s="194">
        <v>-5.07460586286542</v>
      </c>
      <c r="V33" s="194">
        <v>4.8515595702681198</v>
      </c>
      <c r="W33" s="194">
        <v>3.6199801293870699</v>
      </c>
      <c r="X33" s="194">
        <v>-17.9306701022957</v>
      </c>
      <c r="Y33" s="201">
        <v>-4.5954265686612796</v>
      </c>
      <c r="Z33" s="194"/>
      <c r="AA33" s="202">
        <v>-24.842519329241298</v>
      </c>
      <c r="AB33" s="203">
        <v>-10.8591859339639</v>
      </c>
      <c r="AC33" s="204">
        <v>-19.715365596439899</v>
      </c>
      <c r="AD33" s="194"/>
      <c r="AE33" s="205">
        <v>-9.7662422782949001</v>
      </c>
      <c r="AF33" s="67"/>
      <c r="AG33" s="221">
        <v>30.289037703577002</v>
      </c>
      <c r="AH33" s="216">
        <v>47.786928682977603</v>
      </c>
      <c r="AI33" s="216">
        <v>56.096917528073099</v>
      </c>
      <c r="AJ33" s="216">
        <v>55.637376366475699</v>
      </c>
      <c r="AK33" s="216">
        <v>47.936907116828998</v>
      </c>
      <c r="AL33" s="222">
        <v>47.549433479586497</v>
      </c>
      <c r="AM33" s="216"/>
      <c r="AN33" s="223">
        <v>58.021090949654102</v>
      </c>
      <c r="AO33" s="224">
        <v>46.597829290072902</v>
      </c>
      <c r="AP33" s="225">
        <v>52.311372140598799</v>
      </c>
      <c r="AQ33" s="216"/>
      <c r="AR33" s="226">
        <v>48.909662133446602</v>
      </c>
      <c r="AS33" s="199"/>
      <c r="AT33" s="200">
        <v>-7.0782500285118504</v>
      </c>
      <c r="AU33" s="194">
        <v>-4.8329284741306298</v>
      </c>
      <c r="AV33" s="194">
        <v>-1.20034302117736</v>
      </c>
      <c r="AW33" s="194">
        <v>-1.9214002555297001</v>
      </c>
      <c r="AX33" s="194">
        <v>-8.5681223328595699</v>
      </c>
      <c r="AY33" s="201">
        <v>-4.4212864706939996</v>
      </c>
      <c r="AZ33" s="194"/>
      <c r="BA33" s="202">
        <v>-12.7703938660026</v>
      </c>
      <c r="BB33" s="203">
        <v>-8.5768392155528907</v>
      </c>
      <c r="BC33" s="204">
        <v>-10.947814149141401</v>
      </c>
      <c r="BD33" s="194"/>
      <c r="BE33" s="205">
        <v>-6.5155876731242302</v>
      </c>
      <c r="BF33" s="67"/>
      <c r="BG33" s="68"/>
      <c r="BH33" s="68"/>
      <c r="BI33" s="68"/>
      <c r="BJ33" s="68"/>
      <c r="BK33" s="68"/>
      <c r="BL33" s="68"/>
      <c r="BM33" s="68"/>
      <c r="BN33" s="68"/>
      <c r="BO33" s="68"/>
      <c r="BP33" s="68"/>
      <c r="BQ33" s="68"/>
      <c r="BR33" s="68"/>
    </row>
    <row r="34" spans="1:70" x14ac:dyDescent="0.2">
      <c r="A34" s="21" t="s">
        <v>77</v>
      </c>
      <c r="B34" s="3" t="str">
        <f t="shared" si="0"/>
        <v>Central Virginia</v>
      </c>
      <c r="C34" s="3"/>
      <c r="D34" s="24" t="s">
        <v>16</v>
      </c>
      <c r="E34" s="27" t="s">
        <v>17</v>
      </c>
      <c r="F34" s="3"/>
      <c r="G34" s="221">
        <v>40.0575505863766</v>
      </c>
      <c r="H34" s="216">
        <v>59.466194020781401</v>
      </c>
      <c r="I34" s="216">
        <v>69.273093212614597</v>
      </c>
      <c r="J34" s="216">
        <v>68.683866135990698</v>
      </c>
      <c r="K34" s="216">
        <v>56.338479674302697</v>
      </c>
      <c r="L34" s="222">
        <v>58.763836726013203</v>
      </c>
      <c r="M34" s="216"/>
      <c r="N34" s="223">
        <v>65.222185392234294</v>
      </c>
      <c r="O34" s="224">
        <v>60.936837819772698</v>
      </c>
      <c r="P34" s="225">
        <v>63.0795116060035</v>
      </c>
      <c r="Q34" s="216"/>
      <c r="R34" s="226">
        <v>59.996886691724697</v>
      </c>
      <c r="S34" s="199"/>
      <c r="T34" s="200">
        <v>0.63819488259826596</v>
      </c>
      <c r="U34" s="194">
        <v>-2.8873847533600201</v>
      </c>
      <c r="V34" s="194">
        <v>1.23463578089578</v>
      </c>
      <c r="W34" s="194">
        <v>1.73667162439145</v>
      </c>
      <c r="X34" s="194">
        <v>-1.69278961173262</v>
      </c>
      <c r="Y34" s="201">
        <v>-0.15864405866279099</v>
      </c>
      <c r="Z34" s="194"/>
      <c r="AA34" s="202">
        <v>6.0512302707218204</v>
      </c>
      <c r="AB34" s="203">
        <v>3.8343568209538699</v>
      </c>
      <c r="AC34" s="204">
        <v>4.9687464059314497</v>
      </c>
      <c r="AD34" s="194"/>
      <c r="AE34" s="205">
        <v>1.32817515607516</v>
      </c>
      <c r="AF34" s="67"/>
      <c r="AG34" s="221">
        <v>45.259483152722801</v>
      </c>
      <c r="AH34" s="216">
        <v>59.664462003447603</v>
      </c>
      <c r="AI34" s="216">
        <v>70.744022083336404</v>
      </c>
      <c r="AJ34" s="216">
        <v>68.966605560322805</v>
      </c>
      <c r="AK34" s="216">
        <v>56.567476439631498</v>
      </c>
      <c r="AL34" s="222">
        <v>60.240409847892202</v>
      </c>
      <c r="AM34" s="216"/>
      <c r="AN34" s="223">
        <v>65.527771010684702</v>
      </c>
      <c r="AO34" s="224">
        <v>69.265767653447099</v>
      </c>
      <c r="AP34" s="225">
        <v>67.396705460648406</v>
      </c>
      <c r="AQ34" s="216"/>
      <c r="AR34" s="226">
        <v>62.285015828209097</v>
      </c>
      <c r="AS34" s="199"/>
      <c r="AT34" s="200">
        <v>-0.107583864911783</v>
      </c>
      <c r="AU34" s="194">
        <v>0.68065167359277901</v>
      </c>
      <c r="AV34" s="194">
        <v>4.2330046715721599</v>
      </c>
      <c r="AW34" s="194">
        <v>2.4355760809174201</v>
      </c>
      <c r="AX34" s="194">
        <v>0.78655770397041003</v>
      </c>
      <c r="AY34" s="201">
        <v>1.7941814461669501</v>
      </c>
      <c r="AZ34" s="194"/>
      <c r="BA34" s="202">
        <v>8.2590530962089499</v>
      </c>
      <c r="BB34" s="203">
        <v>12.084086839021699</v>
      </c>
      <c r="BC34" s="204">
        <v>10.1913114006264</v>
      </c>
      <c r="BD34" s="194"/>
      <c r="BE34" s="205">
        <v>4.2502060754311897</v>
      </c>
      <c r="BF34" s="67"/>
      <c r="BG34" s="68"/>
      <c r="BH34" s="68"/>
      <c r="BI34" s="68"/>
      <c r="BJ34" s="68"/>
      <c r="BK34" s="68"/>
      <c r="BL34" s="68"/>
      <c r="BM34" s="68"/>
      <c r="BN34" s="68"/>
      <c r="BO34" s="68"/>
      <c r="BP34" s="68"/>
      <c r="BQ34" s="68"/>
      <c r="BR34" s="68"/>
    </row>
    <row r="35" spans="1:70" x14ac:dyDescent="0.2">
      <c r="A35" s="21" t="s">
        <v>78</v>
      </c>
      <c r="B35" s="3" t="str">
        <f t="shared" si="0"/>
        <v>Chesapeake Bay</v>
      </c>
      <c r="C35" s="3"/>
      <c r="D35" s="24" t="s">
        <v>16</v>
      </c>
      <c r="E35" s="27" t="s">
        <v>17</v>
      </c>
      <c r="F35" s="3"/>
      <c r="G35" s="221">
        <v>40.033416731821703</v>
      </c>
      <c r="H35" s="216">
        <v>59.975261923377602</v>
      </c>
      <c r="I35" s="216">
        <v>64.564073494917906</v>
      </c>
      <c r="J35" s="216">
        <v>62.358514464425298</v>
      </c>
      <c r="K35" s="216">
        <v>53.5823143080531</v>
      </c>
      <c r="L35" s="222">
        <v>56.102716184519103</v>
      </c>
      <c r="M35" s="216"/>
      <c r="N35" s="223">
        <v>50.905089913995297</v>
      </c>
      <c r="O35" s="224">
        <v>49.187388584831801</v>
      </c>
      <c r="P35" s="225">
        <v>50.046239249413603</v>
      </c>
      <c r="Q35" s="216"/>
      <c r="R35" s="226">
        <v>54.372294203060399</v>
      </c>
      <c r="S35" s="199"/>
      <c r="T35" s="200">
        <v>9.1791510538529302</v>
      </c>
      <c r="U35" s="194">
        <v>16.221089935017201</v>
      </c>
      <c r="V35" s="194">
        <v>14.7480058479101</v>
      </c>
      <c r="W35" s="194">
        <v>15.044062950988</v>
      </c>
      <c r="X35" s="194">
        <v>6.5404796668897003</v>
      </c>
      <c r="Y35" s="201">
        <v>12.640221864054</v>
      </c>
      <c r="Z35" s="194"/>
      <c r="AA35" s="202">
        <v>-13.026993479523499</v>
      </c>
      <c r="AB35" s="203">
        <v>-15.871162155772099</v>
      </c>
      <c r="AC35" s="204">
        <v>-14.448311838422301</v>
      </c>
      <c r="AD35" s="194"/>
      <c r="AE35" s="205">
        <v>3.9817770333793101</v>
      </c>
      <c r="AF35" s="67"/>
      <c r="AG35" s="221">
        <v>36.793713838936597</v>
      </c>
      <c r="AH35" s="216">
        <v>52.4829730258014</v>
      </c>
      <c r="AI35" s="216">
        <v>58.689136043784202</v>
      </c>
      <c r="AJ35" s="216">
        <v>57.805089913995303</v>
      </c>
      <c r="AK35" s="216">
        <v>50.027812744331499</v>
      </c>
      <c r="AL35" s="222">
        <v>51.159745113369802</v>
      </c>
      <c r="AM35" s="216"/>
      <c r="AN35" s="223">
        <v>50.498446051602798</v>
      </c>
      <c r="AO35" s="224">
        <v>50.8546364347146</v>
      </c>
      <c r="AP35" s="225">
        <v>50.676541243158702</v>
      </c>
      <c r="AQ35" s="216"/>
      <c r="AR35" s="226">
        <v>51.021686864738001</v>
      </c>
      <c r="AS35" s="199"/>
      <c r="AT35" s="200">
        <v>-2.5469991068892202</v>
      </c>
      <c r="AU35" s="194">
        <v>3.4824694297383298</v>
      </c>
      <c r="AV35" s="194">
        <v>10.4159710207262</v>
      </c>
      <c r="AW35" s="194">
        <v>5.67526330032132</v>
      </c>
      <c r="AX35" s="194">
        <v>2.7306381332203</v>
      </c>
      <c r="AY35" s="201">
        <v>4.3975841328240097</v>
      </c>
      <c r="AZ35" s="194"/>
      <c r="BA35" s="202">
        <v>2.1880581084655901</v>
      </c>
      <c r="BB35" s="203">
        <v>-1.4348886771984399</v>
      </c>
      <c r="BC35" s="204">
        <v>0.33752978962401398</v>
      </c>
      <c r="BD35" s="194"/>
      <c r="BE35" s="205">
        <v>3.21240378131654</v>
      </c>
      <c r="BF35" s="67"/>
      <c r="BG35" s="68"/>
      <c r="BH35" s="68"/>
      <c r="BI35" s="68"/>
      <c r="BJ35" s="68"/>
      <c r="BK35" s="68"/>
      <c r="BL35" s="68"/>
      <c r="BM35" s="68"/>
      <c r="BN35" s="68"/>
      <c r="BO35" s="68"/>
      <c r="BP35" s="68"/>
      <c r="BQ35" s="68"/>
      <c r="BR35" s="68"/>
    </row>
    <row r="36" spans="1:70" x14ac:dyDescent="0.2">
      <c r="A36" s="21" t="s">
        <v>79</v>
      </c>
      <c r="B36" s="3" t="str">
        <f t="shared" si="0"/>
        <v>Coastal Virginia - Eastern Shore</v>
      </c>
      <c r="C36" s="3"/>
      <c r="D36" s="24" t="s">
        <v>16</v>
      </c>
      <c r="E36" s="27" t="s">
        <v>17</v>
      </c>
      <c r="F36" s="3"/>
      <c r="G36" s="221">
        <v>25.612470149253699</v>
      </c>
      <c r="H36" s="216">
        <v>34.7969104477611</v>
      </c>
      <c r="I36" s="216">
        <v>35.398791044776097</v>
      </c>
      <c r="J36" s="216">
        <v>35.854007462686504</v>
      </c>
      <c r="K36" s="216">
        <v>28.471985074626801</v>
      </c>
      <c r="L36" s="222">
        <v>32.026832835820798</v>
      </c>
      <c r="M36" s="216"/>
      <c r="N36" s="223">
        <v>33.468723880596997</v>
      </c>
      <c r="O36" s="224">
        <v>33.367089552238802</v>
      </c>
      <c r="P36" s="225">
        <v>33.417906716417903</v>
      </c>
      <c r="Q36" s="216"/>
      <c r="R36" s="226">
        <v>32.424282515991401</v>
      </c>
      <c r="S36" s="199"/>
      <c r="T36" s="200">
        <v>-8.3919948825271398</v>
      </c>
      <c r="U36" s="194">
        <v>-15.5321498954776</v>
      </c>
      <c r="V36" s="194">
        <v>-12.140856144373201</v>
      </c>
      <c r="W36" s="194">
        <v>-9.9862451251877005</v>
      </c>
      <c r="X36" s="194">
        <v>-35.543401134673402</v>
      </c>
      <c r="Y36" s="201">
        <v>-17.2213548800861</v>
      </c>
      <c r="Z36" s="194"/>
      <c r="AA36" s="202">
        <v>-34.340901886881703</v>
      </c>
      <c r="AB36" s="203">
        <v>-36.437255468902997</v>
      </c>
      <c r="AC36" s="204">
        <v>-35.4044896127306</v>
      </c>
      <c r="AD36" s="194"/>
      <c r="AE36" s="205">
        <v>-23.557729206704</v>
      </c>
      <c r="AF36" s="67"/>
      <c r="AG36" s="221">
        <v>27.564858208955201</v>
      </c>
      <c r="AH36" s="216">
        <v>37.914539179104402</v>
      </c>
      <c r="AI36" s="216">
        <v>41.521402985074602</v>
      </c>
      <c r="AJ36" s="216">
        <v>38.908223880596999</v>
      </c>
      <c r="AK36" s="216">
        <v>32.431649253731301</v>
      </c>
      <c r="AL36" s="222">
        <v>35.668134701492498</v>
      </c>
      <c r="AM36" s="216"/>
      <c r="AN36" s="223">
        <v>36.259451492537302</v>
      </c>
      <c r="AO36" s="224">
        <v>35.442481343283497</v>
      </c>
      <c r="AP36" s="225">
        <v>35.850966417910399</v>
      </c>
      <c r="AQ36" s="216"/>
      <c r="AR36" s="226">
        <v>35.7203723347547</v>
      </c>
      <c r="AS36" s="199"/>
      <c r="AT36" s="200">
        <v>-7.7250906632650898</v>
      </c>
      <c r="AU36" s="194">
        <v>-8.3722363135259705</v>
      </c>
      <c r="AV36" s="194">
        <v>-3.8727422992023697E-2</v>
      </c>
      <c r="AW36" s="194">
        <v>-8.0984724165448601</v>
      </c>
      <c r="AX36" s="194">
        <v>-18.4522006554791</v>
      </c>
      <c r="AY36" s="201">
        <v>-8.4943839063194808</v>
      </c>
      <c r="AZ36" s="194"/>
      <c r="BA36" s="202">
        <v>-17.245678881676199</v>
      </c>
      <c r="BB36" s="203">
        <v>-23.519968195476899</v>
      </c>
      <c r="BC36" s="204">
        <v>-20.4707309316289</v>
      </c>
      <c r="BD36" s="194"/>
      <c r="BE36" s="205">
        <v>-12.2823092950391</v>
      </c>
      <c r="BF36" s="67"/>
      <c r="BG36" s="68"/>
      <c r="BH36" s="68"/>
      <c r="BI36" s="68"/>
      <c r="BJ36" s="68"/>
      <c r="BK36" s="68"/>
      <c r="BL36" s="68"/>
      <c r="BM36" s="68"/>
      <c r="BN36" s="68"/>
      <c r="BO36" s="68"/>
      <c r="BP36" s="68"/>
      <c r="BQ36" s="68"/>
      <c r="BR36" s="68"/>
    </row>
    <row r="37" spans="1:70" x14ac:dyDescent="0.2">
      <c r="A37" s="21" t="s">
        <v>80</v>
      </c>
      <c r="B37" s="3" t="str">
        <f t="shared" si="0"/>
        <v>Coastal Virginia - Hampton Roads</v>
      </c>
      <c r="C37" s="3"/>
      <c r="D37" s="24" t="s">
        <v>16</v>
      </c>
      <c r="E37" s="27" t="s">
        <v>17</v>
      </c>
      <c r="F37" s="3"/>
      <c r="G37" s="221">
        <v>34.465626889378399</v>
      </c>
      <c r="H37" s="216">
        <v>43.685348414202998</v>
      </c>
      <c r="I37" s="216">
        <v>49.564287544192197</v>
      </c>
      <c r="J37" s="216">
        <v>49.318787979709903</v>
      </c>
      <c r="K37" s="216">
        <v>44.7938174412051</v>
      </c>
      <c r="L37" s="222">
        <v>44.365573653737698</v>
      </c>
      <c r="M37" s="216"/>
      <c r="N37" s="223">
        <v>56.022395091458698</v>
      </c>
      <c r="O37" s="224">
        <v>56.507766562483901</v>
      </c>
      <c r="P37" s="225">
        <v>56.2650808269713</v>
      </c>
      <c r="Q37" s="216"/>
      <c r="R37" s="226">
        <v>47.765432846090199</v>
      </c>
      <c r="S37" s="199"/>
      <c r="T37" s="200">
        <v>-1.15423063314284</v>
      </c>
      <c r="U37" s="194">
        <v>0.326018946226307</v>
      </c>
      <c r="V37" s="194">
        <v>-0.73096869381689999</v>
      </c>
      <c r="W37" s="194">
        <v>0.73718966731933</v>
      </c>
      <c r="X37" s="194">
        <v>5.16146804221147</v>
      </c>
      <c r="Y37" s="201">
        <v>0.87950983914022496</v>
      </c>
      <c r="Z37" s="194"/>
      <c r="AA37" s="202">
        <v>9.45276047271844</v>
      </c>
      <c r="AB37" s="203">
        <v>0.77127682217510696</v>
      </c>
      <c r="AC37" s="204">
        <v>4.9140744148692104</v>
      </c>
      <c r="AD37" s="194"/>
      <c r="AE37" s="205">
        <v>2.2022685753168298</v>
      </c>
      <c r="AF37" s="67"/>
      <c r="AG37" s="221">
        <v>35.249384030126002</v>
      </c>
      <c r="AH37" s="216">
        <v>40.765363318475202</v>
      </c>
      <c r="AI37" s="216">
        <v>45.608493265615799</v>
      </c>
      <c r="AJ37" s="216">
        <v>45.811999372354101</v>
      </c>
      <c r="AK37" s="216">
        <v>44.543086288499303</v>
      </c>
      <c r="AL37" s="222">
        <v>42.395609045670199</v>
      </c>
      <c r="AM37" s="216"/>
      <c r="AN37" s="223">
        <v>57.207304901401898</v>
      </c>
      <c r="AO37" s="224">
        <v>60.694804595934301</v>
      </c>
      <c r="AP37" s="225">
        <v>58.951049164683901</v>
      </c>
      <c r="AQ37" s="216"/>
      <c r="AR37" s="226">
        <v>47.125680697394799</v>
      </c>
      <c r="AS37" s="199"/>
      <c r="AT37" s="200">
        <v>-1.8620377086511499</v>
      </c>
      <c r="AU37" s="194">
        <v>0.60399512794340204</v>
      </c>
      <c r="AV37" s="194">
        <v>1.1676724971713399</v>
      </c>
      <c r="AW37" s="194">
        <v>-1.0279736224546701</v>
      </c>
      <c r="AX37" s="194">
        <v>0.56151434145260704</v>
      </c>
      <c r="AY37" s="201">
        <v>-5.8829848928240003E-2</v>
      </c>
      <c r="AZ37" s="194"/>
      <c r="BA37" s="202">
        <v>4.6343284299539897</v>
      </c>
      <c r="BB37" s="203">
        <v>3.1030137585212598</v>
      </c>
      <c r="BC37" s="204">
        <v>3.8403756069317301</v>
      </c>
      <c r="BD37" s="194"/>
      <c r="BE37" s="205">
        <v>1.3013028705874199</v>
      </c>
      <c r="BF37" s="67"/>
      <c r="BG37" s="68"/>
      <c r="BH37" s="68"/>
      <c r="BI37" s="68"/>
      <c r="BJ37" s="68"/>
      <c r="BK37" s="68"/>
      <c r="BL37" s="68"/>
      <c r="BM37" s="68"/>
      <c r="BN37" s="68"/>
      <c r="BO37" s="68"/>
      <c r="BP37" s="68"/>
      <c r="BQ37" s="68"/>
      <c r="BR37" s="68"/>
    </row>
    <row r="38" spans="1:70" x14ac:dyDescent="0.2">
      <c r="A38" s="20" t="s">
        <v>81</v>
      </c>
      <c r="B38" s="3" t="str">
        <f t="shared" si="0"/>
        <v>Northern Virginia</v>
      </c>
      <c r="C38" s="3"/>
      <c r="D38" s="24" t="s">
        <v>16</v>
      </c>
      <c r="E38" s="27" t="s">
        <v>17</v>
      </c>
      <c r="F38" s="3"/>
      <c r="G38" s="221">
        <v>55.072180694139</v>
      </c>
      <c r="H38" s="216">
        <v>93.194687787736996</v>
      </c>
      <c r="I38" s="216">
        <v>113.227762369167</v>
      </c>
      <c r="J38" s="216">
        <v>108.793172482477</v>
      </c>
      <c r="K38" s="216">
        <v>80.710434823458598</v>
      </c>
      <c r="L38" s="222">
        <v>90.199647631395905</v>
      </c>
      <c r="M38" s="216"/>
      <c r="N38" s="223">
        <v>59.765791946182603</v>
      </c>
      <c r="O38" s="224">
        <v>61.220801811451203</v>
      </c>
      <c r="P38" s="225">
        <v>60.493296878816899</v>
      </c>
      <c r="Q38" s="216"/>
      <c r="R38" s="226">
        <v>81.712118844944797</v>
      </c>
      <c r="S38" s="199"/>
      <c r="T38" s="200">
        <v>7.6725862615296601</v>
      </c>
      <c r="U38" s="194">
        <v>6.8149304794197301</v>
      </c>
      <c r="V38" s="194">
        <v>8.7058418117387895</v>
      </c>
      <c r="W38" s="194">
        <v>8.4444282173081202</v>
      </c>
      <c r="X38" s="194">
        <v>10.690369343095799</v>
      </c>
      <c r="Y38" s="201">
        <v>8.4668985834066604</v>
      </c>
      <c r="Z38" s="194"/>
      <c r="AA38" s="202">
        <v>10.934341602750999</v>
      </c>
      <c r="AB38" s="203">
        <v>8.8713944908282105</v>
      </c>
      <c r="AC38" s="204">
        <v>9.8807851152905393</v>
      </c>
      <c r="AD38" s="194"/>
      <c r="AE38" s="205">
        <v>8.7629222332790704</v>
      </c>
      <c r="AF38" s="67"/>
      <c r="AG38" s="221">
        <v>85.420382727242796</v>
      </c>
      <c r="AH38" s="216">
        <v>111.18128747058</v>
      </c>
      <c r="AI38" s="216">
        <v>109.261495158949</v>
      </c>
      <c r="AJ38" s="216">
        <v>104.923692916234</v>
      </c>
      <c r="AK38" s="216">
        <v>82.1007730178938</v>
      </c>
      <c r="AL38" s="222">
        <v>98.577526258179901</v>
      </c>
      <c r="AM38" s="216"/>
      <c r="AN38" s="223">
        <v>69.448245861284903</v>
      </c>
      <c r="AO38" s="224">
        <v>82.244513360392304</v>
      </c>
      <c r="AP38" s="225">
        <v>75.846379610838596</v>
      </c>
      <c r="AQ38" s="216"/>
      <c r="AR38" s="226">
        <v>92.0828911374021</v>
      </c>
      <c r="AS38" s="199"/>
      <c r="AT38" s="200">
        <v>64.665615466746999</v>
      </c>
      <c r="AU38" s="194">
        <v>37.184436352122397</v>
      </c>
      <c r="AV38" s="194">
        <v>12.979448321368499</v>
      </c>
      <c r="AW38" s="194">
        <v>9.9073901092629697</v>
      </c>
      <c r="AX38" s="194">
        <v>11.713811299018699</v>
      </c>
      <c r="AY38" s="201">
        <v>23.657818276270302</v>
      </c>
      <c r="AZ38" s="194"/>
      <c r="BA38" s="202">
        <v>24.5009503375449</v>
      </c>
      <c r="BB38" s="203">
        <v>44.519460282569803</v>
      </c>
      <c r="BC38" s="204">
        <v>34.610364814662702</v>
      </c>
      <c r="BD38" s="194"/>
      <c r="BE38" s="205">
        <v>26.0686509348151</v>
      </c>
      <c r="BF38" s="67"/>
      <c r="BG38" s="68"/>
      <c r="BH38" s="68"/>
      <c r="BI38" s="68"/>
      <c r="BJ38" s="68"/>
      <c r="BK38" s="68"/>
      <c r="BL38" s="68"/>
      <c r="BM38" s="68"/>
      <c r="BN38" s="68"/>
      <c r="BO38" s="68"/>
      <c r="BP38" s="68"/>
      <c r="BQ38" s="68"/>
      <c r="BR38" s="68"/>
    </row>
    <row r="39" spans="1:70" x14ac:dyDescent="0.2">
      <c r="A39" s="22" t="s">
        <v>82</v>
      </c>
      <c r="B39" s="3" t="str">
        <f t="shared" si="0"/>
        <v>Shenandoah Valley</v>
      </c>
      <c r="C39" s="3"/>
      <c r="D39" s="25" t="s">
        <v>16</v>
      </c>
      <c r="E39" s="28" t="s">
        <v>17</v>
      </c>
      <c r="F39" s="3"/>
      <c r="G39" s="227">
        <v>25.271016791831901</v>
      </c>
      <c r="H39" s="228">
        <v>35.537333558349502</v>
      </c>
      <c r="I39" s="228">
        <v>39.115142182094303</v>
      </c>
      <c r="J39" s="228">
        <v>39.425977554636702</v>
      </c>
      <c r="K39" s="228">
        <v>35.378290439625303</v>
      </c>
      <c r="L39" s="229">
        <v>34.945552105307499</v>
      </c>
      <c r="M39" s="216"/>
      <c r="N39" s="230">
        <v>42.687097291367799</v>
      </c>
      <c r="O39" s="231">
        <v>39.256405366635697</v>
      </c>
      <c r="P39" s="232">
        <v>40.971751329001698</v>
      </c>
      <c r="Q39" s="216"/>
      <c r="R39" s="233">
        <v>36.667323312077301</v>
      </c>
      <c r="S39" s="199"/>
      <c r="T39" s="206">
        <v>6.3153663886756499</v>
      </c>
      <c r="U39" s="207">
        <v>4.2860139476078603</v>
      </c>
      <c r="V39" s="207">
        <v>1.9825162247954</v>
      </c>
      <c r="W39" s="207">
        <v>3.8182489809264899</v>
      </c>
      <c r="X39" s="207">
        <v>-16.881575506470998</v>
      </c>
      <c r="Y39" s="208">
        <v>-1.1391407395819899</v>
      </c>
      <c r="Z39" s="194"/>
      <c r="AA39" s="209">
        <v>-22.485030961245101</v>
      </c>
      <c r="AB39" s="210">
        <v>-27.6143599395478</v>
      </c>
      <c r="AC39" s="211">
        <v>-25.0300518511857</v>
      </c>
      <c r="AD39" s="194"/>
      <c r="AE39" s="212">
        <v>-10.2682597433077</v>
      </c>
      <c r="AF39" s="67"/>
      <c r="AG39" s="227">
        <v>28.681660408404301</v>
      </c>
      <c r="AH39" s="228">
        <v>34.691242933085803</v>
      </c>
      <c r="AI39" s="228">
        <v>37.159148806007899</v>
      </c>
      <c r="AJ39" s="228">
        <v>36.960426757235602</v>
      </c>
      <c r="AK39" s="228">
        <v>35.489075183528797</v>
      </c>
      <c r="AL39" s="229">
        <v>34.596310817652501</v>
      </c>
      <c r="AM39" s="216"/>
      <c r="AN39" s="230">
        <v>46.593209855708302</v>
      </c>
      <c r="AO39" s="231">
        <v>47.391455995274598</v>
      </c>
      <c r="AP39" s="232">
        <v>46.992332925491503</v>
      </c>
      <c r="AQ39" s="216"/>
      <c r="AR39" s="233">
        <v>38.138031419892201</v>
      </c>
      <c r="AS39" s="199"/>
      <c r="AT39" s="206">
        <v>4.1927864260421401</v>
      </c>
      <c r="AU39" s="207">
        <v>0.90726046986723596</v>
      </c>
      <c r="AV39" s="207">
        <v>1.65609498238028</v>
      </c>
      <c r="AW39" s="207">
        <v>1.8406719443007</v>
      </c>
      <c r="AX39" s="207">
        <v>-0.15405669157766999</v>
      </c>
      <c r="AY39" s="208">
        <v>1.5764888918836499</v>
      </c>
      <c r="AZ39" s="194"/>
      <c r="BA39" s="209">
        <v>2.8429210452954101</v>
      </c>
      <c r="BB39" s="210">
        <v>0.229467932976093</v>
      </c>
      <c r="BC39" s="211">
        <v>1.5082820325071</v>
      </c>
      <c r="BD39" s="194"/>
      <c r="BE39" s="212">
        <v>1.55246641743617</v>
      </c>
      <c r="BF39" s="67"/>
      <c r="BG39" s="68"/>
      <c r="BH39" s="68"/>
      <c r="BI39" s="68"/>
      <c r="BJ39" s="68"/>
      <c r="BK39" s="68"/>
      <c r="BL39" s="68"/>
      <c r="BM39" s="68"/>
      <c r="BN39" s="68"/>
      <c r="BO39" s="68"/>
      <c r="BP39" s="68"/>
      <c r="BQ39" s="68"/>
      <c r="BR39" s="68"/>
    </row>
    <row r="40" spans="1:70" x14ac:dyDescent="0.2">
      <c r="A40" s="19" t="s">
        <v>83</v>
      </c>
      <c r="B40" s="3" t="str">
        <f t="shared" si="0"/>
        <v>Southern Virginia</v>
      </c>
      <c r="C40" s="9"/>
      <c r="D40" s="23" t="s">
        <v>16</v>
      </c>
      <c r="E40" s="26" t="s">
        <v>17</v>
      </c>
      <c r="F40" s="3"/>
      <c r="G40" s="213">
        <v>34.834623584277097</v>
      </c>
      <c r="H40" s="214">
        <v>60.0449011769931</v>
      </c>
      <c r="I40" s="214">
        <v>63.613408838551997</v>
      </c>
      <c r="J40" s="214">
        <v>64.865485232067499</v>
      </c>
      <c r="K40" s="214">
        <v>56.009087275149902</v>
      </c>
      <c r="L40" s="215">
        <v>55.873501221407899</v>
      </c>
      <c r="M40" s="216"/>
      <c r="N40" s="217">
        <v>50.365882744836703</v>
      </c>
      <c r="O40" s="218">
        <v>44.497894736842099</v>
      </c>
      <c r="P40" s="219">
        <v>47.431888740839398</v>
      </c>
      <c r="Q40" s="216"/>
      <c r="R40" s="220">
        <v>53.461611941245501</v>
      </c>
      <c r="S40" s="199"/>
      <c r="T40" s="191">
        <v>-3.78564628311462</v>
      </c>
      <c r="U40" s="192">
        <v>8.9474453397783993</v>
      </c>
      <c r="V40" s="192">
        <v>5.0161975716507001</v>
      </c>
      <c r="W40" s="192">
        <v>11.229517315678001</v>
      </c>
      <c r="X40" s="192">
        <v>10.949439747474001</v>
      </c>
      <c r="Y40" s="193">
        <v>7.1637622835235799</v>
      </c>
      <c r="Z40" s="194"/>
      <c r="AA40" s="195">
        <v>11.0520631186087</v>
      </c>
      <c r="AB40" s="196">
        <v>-2.93320196976148</v>
      </c>
      <c r="AC40" s="197">
        <v>4.0219238165603999</v>
      </c>
      <c r="AD40" s="194"/>
      <c r="AE40" s="198">
        <v>6.3495178066370901</v>
      </c>
      <c r="AF40" s="67"/>
      <c r="AG40" s="213">
        <v>35.779760159893399</v>
      </c>
      <c r="AH40" s="214">
        <v>56.946349655784999</v>
      </c>
      <c r="AI40" s="214">
        <v>63.018658671996398</v>
      </c>
      <c r="AJ40" s="214">
        <v>62.635562958027897</v>
      </c>
      <c r="AK40" s="214">
        <v>54.266340217632603</v>
      </c>
      <c r="AL40" s="215">
        <v>54.529334332667098</v>
      </c>
      <c r="AM40" s="216"/>
      <c r="AN40" s="217">
        <v>49.170473017988002</v>
      </c>
      <c r="AO40" s="218">
        <v>48.1485520763935</v>
      </c>
      <c r="AP40" s="219">
        <v>48.659512547190701</v>
      </c>
      <c r="AQ40" s="216"/>
      <c r="AR40" s="220">
        <v>52.8522423939595</v>
      </c>
      <c r="AS40" s="199"/>
      <c r="AT40" s="191">
        <v>-1.8789202892234</v>
      </c>
      <c r="AU40" s="192">
        <v>3.51935962768425</v>
      </c>
      <c r="AV40" s="192">
        <v>4.2753746557004098</v>
      </c>
      <c r="AW40" s="192">
        <v>3.8855562346675701</v>
      </c>
      <c r="AX40" s="192">
        <v>5.8224180220152197</v>
      </c>
      <c r="AY40" s="193">
        <v>3.4776988139231402</v>
      </c>
      <c r="AZ40" s="194"/>
      <c r="BA40" s="195">
        <v>10.3320944683701</v>
      </c>
      <c r="BB40" s="196">
        <v>7.4547163326131303</v>
      </c>
      <c r="BC40" s="197">
        <v>8.8895043268700498</v>
      </c>
      <c r="BD40" s="194"/>
      <c r="BE40" s="198">
        <v>4.8484366821043103</v>
      </c>
      <c r="BF40" s="67"/>
    </row>
    <row r="41" spans="1:70" x14ac:dyDescent="0.2">
      <c r="A41" s="20" t="s">
        <v>84</v>
      </c>
      <c r="B41" s="3" t="str">
        <f t="shared" si="0"/>
        <v>Southwest Virginia - Blue Ridge Highlands</v>
      </c>
      <c r="C41" s="10"/>
      <c r="D41" s="24" t="s">
        <v>16</v>
      </c>
      <c r="E41" s="27" t="s">
        <v>17</v>
      </c>
      <c r="F41" s="3"/>
      <c r="G41" s="221">
        <v>28.676543934944601</v>
      </c>
      <c r="H41" s="216">
        <v>41.378057375197599</v>
      </c>
      <c r="I41" s="216">
        <v>47.296071831940303</v>
      </c>
      <c r="J41" s="216">
        <v>51.375046306754001</v>
      </c>
      <c r="K41" s="216">
        <v>47.164789925457399</v>
      </c>
      <c r="L41" s="222">
        <v>43.178101874858797</v>
      </c>
      <c r="M41" s="216"/>
      <c r="N41" s="223">
        <v>65.823135306076296</v>
      </c>
      <c r="O41" s="224">
        <v>52.557523153376998</v>
      </c>
      <c r="P41" s="225">
        <v>59.190329229726601</v>
      </c>
      <c r="Q41" s="216"/>
      <c r="R41" s="226">
        <v>47.753023976249601</v>
      </c>
      <c r="S41" s="199"/>
      <c r="T41" s="200">
        <v>7.0097621806993704</v>
      </c>
      <c r="U41" s="194">
        <v>1.1850919037927099</v>
      </c>
      <c r="V41" s="194">
        <v>7.8436961388532298</v>
      </c>
      <c r="W41" s="194">
        <v>18.844299967385702</v>
      </c>
      <c r="X41" s="194">
        <v>19.3177042523692</v>
      </c>
      <c r="Y41" s="201">
        <v>11.1089492655685</v>
      </c>
      <c r="Z41" s="194"/>
      <c r="AA41" s="202">
        <v>27.998989419572101</v>
      </c>
      <c r="AB41" s="203">
        <v>10.411339465218999</v>
      </c>
      <c r="AC41" s="204">
        <v>19.544672927444001</v>
      </c>
      <c r="AD41" s="194"/>
      <c r="AE41" s="205">
        <v>13.956779634195501</v>
      </c>
      <c r="AF41" s="67"/>
      <c r="AG41" s="221">
        <v>32.589584651005097</v>
      </c>
      <c r="AH41" s="216">
        <v>39.3534459001581</v>
      </c>
      <c r="AI41" s="216">
        <v>44.599428506889502</v>
      </c>
      <c r="AJ41" s="216">
        <v>46.216946860176101</v>
      </c>
      <c r="AK41" s="216">
        <v>44.584643663880698</v>
      </c>
      <c r="AL41" s="222">
        <v>41.468809916421897</v>
      </c>
      <c r="AM41" s="216"/>
      <c r="AN41" s="223">
        <v>60.242976338378099</v>
      </c>
      <c r="AO41" s="224">
        <v>54.561292071380102</v>
      </c>
      <c r="AP41" s="225">
        <v>57.402134204879097</v>
      </c>
      <c r="AQ41" s="216"/>
      <c r="AR41" s="226">
        <v>46.021188284552501</v>
      </c>
      <c r="AS41" s="199"/>
      <c r="AT41" s="200">
        <v>16.728322717003099</v>
      </c>
      <c r="AU41" s="194">
        <v>5.2221330470372598</v>
      </c>
      <c r="AV41" s="194">
        <v>14.5873153602743</v>
      </c>
      <c r="AW41" s="194">
        <v>13.803981241178001</v>
      </c>
      <c r="AX41" s="194">
        <v>15.018073830627699</v>
      </c>
      <c r="AY41" s="201">
        <v>12.9233915722626</v>
      </c>
      <c r="AZ41" s="194"/>
      <c r="BA41" s="202">
        <v>30.651029341974301</v>
      </c>
      <c r="BB41" s="203">
        <v>25.3117797482629</v>
      </c>
      <c r="BC41" s="204">
        <v>28.057916782389299</v>
      </c>
      <c r="BD41" s="194"/>
      <c r="BE41" s="205">
        <v>17.8899424440994</v>
      </c>
      <c r="BF41" s="67"/>
    </row>
    <row r="42" spans="1:70" x14ac:dyDescent="0.2">
      <c r="A42" s="21" t="s">
        <v>85</v>
      </c>
      <c r="B42" s="3" t="str">
        <f t="shared" si="0"/>
        <v>Southwest Virginia - Heart of Appalachia</v>
      </c>
      <c r="C42" s="3"/>
      <c r="D42" s="24" t="s">
        <v>16</v>
      </c>
      <c r="E42" s="27" t="s">
        <v>17</v>
      </c>
      <c r="F42" s="3"/>
      <c r="G42" s="221">
        <v>20.927126279863401</v>
      </c>
      <c r="H42" s="216">
        <v>36.4595085324232</v>
      </c>
      <c r="I42" s="216">
        <v>38.051167235494802</v>
      </c>
      <c r="J42" s="216">
        <v>37.344784982935103</v>
      </c>
      <c r="K42" s="216">
        <v>29.702054607508501</v>
      </c>
      <c r="L42" s="222">
        <v>32.496928327645001</v>
      </c>
      <c r="M42" s="216"/>
      <c r="N42" s="223">
        <v>29.7080750853242</v>
      </c>
      <c r="O42" s="224">
        <v>30.632313993174002</v>
      </c>
      <c r="P42" s="225">
        <v>30.170194539249099</v>
      </c>
      <c r="Q42" s="216"/>
      <c r="R42" s="226">
        <v>31.832147245246201</v>
      </c>
      <c r="S42" s="199"/>
      <c r="T42" s="200">
        <v>-21.0883986474376</v>
      </c>
      <c r="U42" s="194">
        <v>-19.646178114950899</v>
      </c>
      <c r="V42" s="194">
        <v>-19.087707310965001</v>
      </c>
      <c r="W42" s="194">
        <v>-18.5396995969347</v>
      </c>
      <c r="X42" s="194">
        <v>-23.6925409507746</v>
      </c>
      <c r="Y42" s="201">
        <v>-20.229220074469101</v>
      </c>
      <c r="Z42" s="194"/>
      <c r="AA42" s="202">
        <v>-14.714220015820301</v>
      </c>
      <c r="AB42" s="203">
        <v>-0.64899897835162002</v>
      </c>
      <c r="AC42" s="204">
        <v>-8.1101190869399193</v>
      </c>
      <c r="AD42" s="194"/>
      <c r="AE42" s="205">
        <v>-17.274712328375401</v>
      </c>
      <c r="AF42" s="67"/>
      <c r="AG42" s="221">
        <v>21.4124249146757</v>
      </c>
      <c r="AH42" s="216">
        <v>32.367412969283201</v>
      </c>
      <c r="AI42" s="216">
        <v>36.508092150170597</v>
      </c>
      <c r="AJ42" s="216">
        <v>35.095568259385601</v>
      </c>
      <c r="AK42" s="216">
        <v>29.366464163822499</v>
      </c>
      <c r="AL42" s="222">
        <v>30.949992491467501</v>
      </c>
      <c r="AM42" s="216"/>
      <c r="AN42" s="223">
        <v>28.417249146757602</v>
      </c>
      <c r="AO42" s="224">
        <v>26.468201365187699</v>
      </c>
      <c r="AP42" s="225">
        <v>27.442725255972601</v>
      </c>
      <c r="AQ42" s="216"/>
      <c r="AR42" s="226">
        <v>29.947916138469001</v>
      </c>
      <c r="AS42" s="199"/>
      <c r="AT42" s="200">
        <v>-22.342868661517201</v>
      </c>
      <c r="AU42" s="194">
        <v>-25.980935828094299</v>
      </c>
      <c r="AV42" s="194">
        <v>-18.007007415464798</v>
      </c>
      <c r="AW42" s="194">
        <v>-18.7894413020625</v>
      </c>
      <c r="AX42" s="194">
        <v>-18.771905470841698</v>
      </c>
      <c r="AY42" s="201">
        <v>-20.7207277586907</v>
      </c>
      <c r="AZ42" s="194"/>
      <c r="BA42" s="202">
        <v>-13.4906897649408</v>
      </c>
      <c r="BB42" s="203">
        <v>-13.171576813186199</v>
      </c>
      <c r="BC42" s="204">
        <v>-13.337092681944799</v>
      </c>
      <c r="BD42" s="194"/>
      <c r="BE42" s="205">
        <v>-18.911944877862599</v>
      </c>
      <c r="BF42" s="67"/>
    </row>
    <row r="43" spans="1:70" x14ac:dyDescent="0.2">
      <c r="A43" s="22" t="s">
        <v>86</v>
      </c>
      <c r="B43" s="3" t="str">
        <f t="shared" si="0"/>
        <v>Virginia Mountains</v>
      </c>
      <c r="C43" s="3"/>
      <c r="D43" s="25" t="s">
        <v>16</v>
      </c>
      <c r="E43" s="28" t="s">
        <v>17</v>
      </c>
      <c r="F43" s="3"/>
      <c r="G43" s="221">
        <v>28.794317843110601</v>
      </c>
      <c r="H43" s="216">
        <v>43.2090014903129</v>
      </c>
      <c r="I43" s="216">
        <v>54.258555751253198</v>
      </c>
      <c r="J43" s="216">
        <v>54.600277740143603</v>
      </c>
      <c r="K43" s="216">
        <v>40.8030957864787</v>
      </c>
      <c r="L43" s="222">
        <v>44.333049722259801</v>
      </c>
      <c r="M43" s="216"/>
      <c r="N43" s="223">
        <v>54.6019821162444</v>
      </c>
      <c r="O43" s="224">
        <v>55.063949329359097</v>
      </c>
      <c r="P43" s="225">
        <v>54.832965722801703</v>
      </c>
      <c r="Q43" s="216"/>
      <c r="R43" s="226">
        <v>47.333025722414597</v>
      </c>
      <c r="S43" s="199"/>
      <c r="T43" s="200">
        <v>-5.81574499318865</v>
      </c>
      <c r="U43" s="194">
        <v>-5.58585546778483</v>
      </c>
      <c r="V43" s="194">
        <v>2.2239201897548702</v>
      </c>
      <c r="W43" s="194">
        <v>1.68944431382636</v>
      </c>
      <c r="X43" s="194">
        <v>-12.68292191438</v>
      </c>
      <c r="Y43" s="201">
        <v>-3.5562180588433399</v>
      </c>
      <c r="Z43" s="194"/>
      <c r="AA43" s="202">
        <v>-4.7445527520146999</v>
      </c>
      <c r="AB43" s="203">
        <v>-6.2814298091997403</v>
      </c>
      <c r="AC43" s="204">
        <v>-5.5224775120724301</v>
      </c>
      <c r="AD43" s="194"/>
      <c r="AE43" s="205">
        <v>-4.2160215718668796</v>
      </c>
      <c r="AF43" s="67"/>
      <c r="AG43" s="221">
        <v>36.192535786618997</v>
      </c>
      <c r="AH43" s="216">
        <v>44.968036456009003</v>
      </c>
      <c r="AI43" s="216">
        <v>52.336014211664498</v>
      </c>
      <c r="AJ43" s="216">
        <v>52.256254162232601</v>
      </c>
      <c r="AK43" s="216">
        <v>46.214291648072503</v>
      </c>
      <c r="AL43" s="222">
        <v>46.393426452919499</v>
      </c>
      <c r="AM43" s="216"/>
      <c r="AN43" s="223">
        <v>58.390901788472704</v>
      </c>
      <c r="AO43" s="224">
        <v>62.086847788941199</v>
      </c>
      <c r="AP43" s="225">
        <v>60.243020567533698</v>
      </c>
      <c r="AQ43" s="216"/>
      <c r="AR43" s="226">
        <v>50.356804428369699</v>
      </c>
      <c r="AS43" s="199"/>
      <c r="AT43" s="200">
        <v>3.3888077648239001</v>
      </c>
      <c r="AU43" s="194">
        <v>-3.5949681500297599</v>
      </c>
      <c r="AV43" s="194">
        <v>-0.21968799412145501</v>
      </c>
      <c r="AW43" s="194">
        <v>-0.72838111440865605</v>
      </c>
      <c r="AX43" s="194">
        <v>-1.1356312177488099</v>
      </c>
      <c r="AY43" s="201">
        <v>-0.65109181836269803</v>
      </c>
      <c r="AZ43" s="194"/>
      <c r="BA43" s="202">
        <v>4.27967625798978</v>
      </c>
      <c r="BB43" s="203">
        <v>12.1928550963727</v>
      </c>
      <c r="BC43" s="204">
        <v>8.2204313834176794</v>
      </c>
      <c r="BD43" s="194"/>
      <c r="BE43" s="205">
        <v>2.2170982627411502</v>
      </c>
      <c r="BF43" s="67"/>
    </row>
    <row r="44" spans="1:70" x14ac:dyDescent="0.2">
      <c r="A44" s="75" t="s">
        <v>110</v>
      </c>
      <c r="B44" s="3" t="s">
        <v>116</v>
      </c>
      <c r="D44" s="25" t="s">
        <v>16</v>
      </c>
      <c r="E44" s="28" t="s">
        <v>17</v>
      </c>
      <c r="G44" s="221">
        <v>79.888549618320596</v>
      </c>
      <c r="H44" s="216">
        <v>123.413147120055</v>
      </c>
      <c r="I44" s="216">
        <v>148.29309507286601</v>
      </c>
      <c r="J44" s="216">
        <v>143.89561415683499</v>
      </c>
      <c r="K44" s="216">
        <v>115.553466342817</v>
      </c>
      <c r="L44" s="222">
        <v>122.20877446217899</v>
      </c>
      <c r="M44" s="216"/>
      <c r="N44" s="223">
        <v>145.63334142956199</v>
      </c>
      <c r="O44" s="224">
        <v>168.09834489937501</v>
      </c>
      <c r="P44" s="225">
        <v>156.865843164469</v>
      </c>
      <c r="Q44" s="216"/>
      <c r="R44" s="226">
        <v>132.11079409140399</v>
      </c>
      <c r="S44" s="199"/>
      <c r="T44" s="200">
        <v>2.7101339068199599</v>
      </c>
      <c r="U44" s="194">
        <v>-1.46212171077419</v>
      </c>
      <c r="V44" s="194">
        <v>3.6426179967236401</v>
      </c>
      <c r="W44" s="194">
        <v>-5.9913399681496999</v>
      </c>
      <c r="X44" s="194">
        <v>-17.3716947051924</v>
      </c>
      <c r="Y44" s="201">
        <v>-4.3779454899899797</v>
      </c>
      <c r="Z44" s="194"/>
      <c r="AA44" s="202">
        <v>-3.1686340484315498</v>
      </c>
      <c r="AB44" s="203">
        <v>-9.6034374213669995</v>
      </c>
      <c r="AC44" s="204">
        <v>-6.7261615605929199</v>
      </c>
      <c r="AD44" s="194"/>
      <c r="AE44" s="205">
        <v>-5.1877213603496699</v>
      </c>
      <c r="AF44" s="70"/>
      <c r="AG44" s="221">
        <v>134.82710877862499</v>
      </c>
      <c r="AH44" s="216">
        <v>165.77543546148499</v>
      </c>
      <c r="AI44" s="216">
        <v>159.40400850104001</v>
      </c>
      <c r="AJ44" s="216">
        <v>159.855672276197</v>
      </c>
      <c r="AK44" s="216">
        <v>139.024350277585</v>
      </c>
      <c r="AL44" s="222">
        <v>151.77731505898601</v>
      </c>
      <c r="AM44" s="216"/>
      <c r="AN44" s="223">
        <v>175.48688931297701</v>
      </c>
      <c r="AO44" s="224">
        <v>212.27477446217901</v>
      </c>
      <c r="AP44" s="225">
        <v>193.88083188757801</v>
      </c>
      <c r="AQ44" s="216"/>
      <c r="AR44" s="226">
        <v>163.80689129572701</v>
      </c>
      <c r="AS44" s="199"/>
      <c r="AT44" s="200">
        <v>51.436699434907602</v>
      </c>
      <c r="AU44" s="194">
        <v>39.457428965150498</v>
      </c>
      <c r="AV44" s="194">
        <v>10.9661518254391</v>
      </c>
      <c r="AW44" s="194">
        <v>8.4048835427142592</v>
      </c>
      <c r="AX44" s="194">
        <v>17.041562407631002</v>
      </c>
      <c r="AY44" s="201">
        <v>22.837241938888099</v>
      </c>
      <c r="AZ44" s="194"/>
      <c r="BA44" s="202">
        <v>25.2451083511904</v>
      </c>
      <c r="BB44" s="203">
        <v>22.768382578709002</v>
      </c>
      <c r="BC44" s="204">
        <v>23.8770152907225</v>
      </c>
      <c r="BD44" s="194"/>
      <c r="BE44" s="205">
        <v>23.1869029009865</v>
      </c>
    </row>
    <row r="45" spans="1:70" x14ac:dyDescent="0.2">
      <c r="A45" s="75" t="s">
        <v>111</v>
      </c>
      <c r="B45" s="3" t="s">
        <v>117</v>
      </c>
      <c r="D45" s="25" t="s">
        <v>16</v>
      </c>
      <c r="E45" s="28" t="s">
        <v>17</v>
      </c>
      <c r="G45" s="221">
        <v>60.704318497405502</v>
      </c>
      <c r="H45" s="216">
        <v>110.21723927501201</v>
      </c>
      <c r="I45" s="216">
        <v>137.83435028867899</v>
      </c>
      <c r="J45" s="216">
        <v>133.36306365563101</v>
      </c>
      <c r="K45" s="216">
        <v>97.921046919535101</v>
      </c>
      <c r="L45" s="222">
        <v>108.008003727252</v>
      </c>
      <c r="M45" s="216"/>
      <c r="N45" s="223">
        <v>96.053643572316005</v>
      </c>
      <c r="O45" s="224">
        <v>97.192204194986402</v>
      </c>
      <c r="P45" s="225">
        <v>96.622923883651197</v>
      </c>
      <c r="Q45" s="216"/>
      <c r="R45" s="226">
        <v>104.755123771938</v>
      </c>
      <c r="S45" s="199"/>
      <c r="T45" s="200">
        <v>7.4064201539135901</v>
      </c>
      <c r="U45" s="194">
        <v>2.5227538710713602</v>
      </c>
      <c r="V45" s="194">
        <v>3.9115878340646799</v>
      </c>
      <c r="W45" s="194">
        <v>5.9435835350744597</v>
      </c>
      <c r="X45" s="194">
        <v>13.5480807292987</v>
      </c>
      <c r="Y45" s="201">
        <v>6.1424435084652496</v>
      </c>
      <c r="Z45" s="194"/>
      <c r="AA45" s="202">
        <v>23.496621326891599</v>
      </c>
      <c r="AB45" s="203">
        <v>14.19295483868</v>
      </c>
      <c r="AC45" s="204">
        <v>18.635346369296499</v>
      </c>
      <c r="AD45" s="194"/>
      <c r="AE45" s="205">
        <v>9.1721315099738092</v>
      </c>
      <c r="AF45" s="70"/>
      <c r="AG45" s="221">
        <v>91.744268800701605</v>
      </c>
      <c r="AH45" s="216">
        <v>124.421332310165</v>
      </c>
      <c r="AI45" s="216">
        <v>131.50739603887999</v>
      </c>
      <c r="AJ45" s="216">
        <v>126.28527954395901</v>
      </c>
      <c r="AK45" s="216">
        <v>95.907483738946098</v>
      </c>
      <c r="AL45" s="222">
        <v>113.97315208653001</v>
      </c>
      <c r="AM45" s="216"/>
      <c r="AN45" s="223">
        <v>98.289686380910595</v>
      </c>
      <c r="AO45" s="224">
        <v>116.80017256815</v>
      </c>
      <c r="AP45" s="225">
        <v>107.54492947452999</v>
      </c>
      <c r="AQ45" s="216"/>
      <c r="AR45" s="226">
        <v>112.13651705453</v>
      </c>
      <c r="AS45" s="199"/>
      <c r="AT45" s="200">
        <v>45.918420615595302</v>
      </c>
      <c r="AU45" s="194">
        <v>26.592619634198002</v>
      </c>
      <c r="AV45" s="194">
        <v>7.9506722705172699</v>
      </c>
      <c r="AW45" s="194">
        <v>5.2596211763508602</v>
      </c>
      <c r="AX45" s="194">
        <v>7.6330772100192004</v>
      </c>
      <c r="AY45" s="201">
        <v>15.8119571797265</v>
      </c>
      <c r="AZ45" s="194"/>
      <c r="BA45" s="202">
        <v>20.633583130434001</v>
      </c>
      <c r="BB45" s="203">
        <v>36.278802233587797</v>
      </c>
      <c r="BC45" s="204">
        <v>28.6540638745766</v>
      </c>
      <c r="BD45" s="194"/>
      <c r="BE45" s="205">
        <v>19.068713447743601</v>
      </c>
    </row>
    <row r="46" spans="1:70" x14ac:dyDescent="0.2">
      <c r="A46" s="75" t="s">
        <v>112</v>
      </c>
      <c r="B46" s="3" t="s">
        <v>118</v>
      </c>
      <c r="D46" s="25" t="s">
        <v>16</v>
      </c>
      <c r="E46" s="28" t="s">
        <v>17</v>
      </c>
      <c r="G46" s="221">
        <v>50.961958360832703</v>
      </c>
      <c r="H46" s="216">
        <v>80.6709038819223</v>
      </c>
      <c r="I46" s="216">
        <v>99.560891882162295</v>
      </c>
      <c r="J46" s="216">
        <v>96.942315953680904</v>
      </c>
      <c r="K46" s="216">
        <v>74.756247375052396</v>
      </c>
      <c r="L46" s="222">
        <v>80.578463490730101</v>
      </c>
      <c r="M46" s="216"/>
      <c r="N46" s="223">
        <v>67.315152696946001</v>
      </c>
      <c r="O46" s="224">
        <v>64.783054838903197</v>
      </c>
      <c r="P46" s="225">
        <v>66.049103767924606</v>
      </c>
      <c r="Q46" s="216"/>
      <c r="R46" s="226">
        <v>76.427217855642795</v>
      </c>
      <c r="S46" s="199"/>
      <c r="T46" s="200">
        <v>2.2161445610415802</v>
      </c>
      <c r="U46" s="194">
        <v>2.7407899160680702</v>
      </c>
      <c r="V46" s="194">
        <v>6.5606439315296301</v>
      </c>
      <c r="W46" s="194">
        <v>8.2515807968453405</v>
      </c>
      <c r="X46" s="194">
        <v>5.8455407475557903</v>
      </c>
      <c r="Y46" s="201">
        <v>5.4726177575814896</v>
      </c>
      <c r="Z46" s="194"/>
      <c r="AA46" s="202">
        <v>3.6668940665822598</v>
      </c>
      <c r="AB46" s="203">
        <v>0.704188183476811</v>
      </c>
      <c r="AC46" s="204">
        <v>2.1924633373515499</v>
      </c>
      <c r="AD46" s="194"/>
      <c r="AE46" s="205">
        <v>4.6432683260299701</v>
      </c>
      <c r="AF46" s="70"/>
      <c r="AG46" s="221">
        <v>66.251262121359801</v>
      </c>
      <c r="AH46" s="216">
        <v>87.728515813077905</v>
      </c>
      <c r="AI46" s="216">
        <v>95.705262751332995</v>
      </c>
      <c r="AJ46" s="216">
        <v>92.562210456055595</v>
      </c>
      <c r="AK46" s="216">
        <v>74.726705615011298</v>
      </c>
      <c r="AL46" s="222">
        <v>83.394791351367502</v>
      </c>
      <c r="AM46" s="216"/>
      <c r="AN46" s="223">
        <v>73.615064459760404</v>
      </c>
      <c r="AO46" s="224">
        <v>80.564374221902199</v>
      </c>
      <c r="AP46" s="225">
        <v>77.089706311380397</v>
      </c>
      <c r="AQ46" s="216"/>
      <c r="AR46" s="226">
        <v>81.593343307920094</v>
      </c>
      <c r="AS46" s="199"/>
      <c r="AT46" s="200">
        <v>27.8420397871039</v>
      </c>
      <c r="AU46" s="194">
        <v>19.728334383259899</v>
      </c>
      <c r="AV46" s="194">
        <v>11.231023650250901</v>
      </c>
      <c r="AW46" s="194">
        <v>8.5155432968254807</v>
      </c>
      <c r="AX46" s="194">
        <v>6.4366728644339997</v>
      </c>
      <c r="AY46" s="201">
        <v>13.7278820192754</v>
      </c>
      <c r="AZ46" s="194"/>
      <c r="BA46" s="202">
        <v>13.4615319562197</v>
      </c>
      <c r="BB46" s="203">
        <v>21.838050920400502</v>
      </c>
      <c r="BC46" s="204">
        <v>17.689512752946499</v>
      </c>
      <c r="BD46" s="194"/>
      <c r="BE46" s="205">
        <v>14.772137520173199</v>
      </c>
    </row>
    <row r="47" spans="1:70" x14ac:dyDescent="0.2">
      <c r="A47" s="75" t="s">
        <v>113</v>
      </c>
      <c r="B47" s="3" t="s">
        <v>119</v>
      </c>
      <c r="D47" s="25" t="s">
        <v>16</v>
      </c>
      <c r="E47" s="28" t="s">
        <v>17</v>
      </c>
      <c r="G47" s="221">
        <v>36.1111469422083</v>
      </c>
      <c r="H47" s="216">
        <v>55.738237894989702</v>
      </c>
      <c r="I47" s="216">
        <v>62.697183948095599</v>
      </c>
      <c r="J47" s="216">
        <v>62.367772918418801</v>
      </c>
      <c r="K47" s="216">
        <v>52.254293403820697</v>
      </c>
      <c r="L47" s="222">
        <v>53.833727021506597</v>
      </c>
      <c r="M47" s="216"/>
      <c r="N47" s="223">
        <v>54.110482758620599</v>
      </c>
      <c r="O47" s="224">
        <v>49.5648304697825</v>
      </c>
      <c r="P47" s="225">
        <v>51.837656614201599</v>
      </c>
      <c r="Q47" s="216"/>
      <c r="R47" s="226">
        <v>53.263421190848</v>
      </c>
      <c r="S47" s="199"/>
      <c r="T47" s="200">
        <v>-7.9817765178760006E-2</v>
      </c>
      <c r="U47" s="194">
        <v>3.0417961332399899</v>
      </c>
      <c r="V47" s="194">
        <v>3.3391330126599201</v>
      </c>
      <c r="W47" s="194">
        <v>3.8570696376783702</v>
      </c>
      <c r="X47" s="194">
        <v>1.54565165455311</v>
      </c>
      <c r="Y47" s="201">
        <v>2.57380828907975</v>
      </c>
      <c r="Z47" s="194"/>
      <c r="AA47" s="202">
        <v>1.92211481332875</v>
      </c>
      <c r="AB47" s="203">
        <v>-3.33309347952247</v>
      </c>
      <c r="AC47" s="204">
        <v>-0.65976235430296204</v>
      </c>
      <c r="AD47" s="194"/>
      <c r="AE47" s="205">
        <v>1.65372170133923</v>
      </c>
      <c r="AF47" s="70"/>
      <c r="AG47" s="221">
        <v>44.036925946169902</v>
      </c>
      <c r="AH47" s="216">
        <v>56.917585336993199</v>
      </c>
      <c r="AI47" s="216">
        <v>60.902804483232899</v>
      </c>
      <c r="AJ47" s="216">
        <v>59.860672785262501</v>
      </c>
      <c r="AK47" s="216">
        <v>53.410118207427601</v>
      </c>
      <c r="AL47" s="222">
        <v>55.0256213518172</v>
      </c>
      <c r="AM47" s="216"/>
      <c r="AN47" s="223">
        <v>58.240392102686599</v>
      </c>
      <c r="AO47" s="224">
        <v>59.425210478261299</v>
      </c>
      <c r="AP47" s="225">
        <v>58.832785277731801</v>
      </c>
      <c r="AQ47" s="216"/>
      <c r="AR47" s="226">
        <v>56.1133614724558</v>
      </c>
      <c r="AS47" s="199"/>
      <c r="AT47" s="200">
        <v>15.1571742828684</v>
      </c>
      <c r="AU47" s="194">
        <v>8.5068305506678605</v>
      </c>
      <c r="AV47" s="194">
        <v>4.7944666147563799</v>
      </c>
      <c r="AW47" s="194">
        <v>2.47351798745833</v>
      </c>
      <c r="AX47" s="194">
        <v>3.4783535442177</v>
      </c>
      <c r="AY47" s="201">
        <v>6.2915120334716104</v>
      </c>
      <c r="AZ47" s="194"/>
      <c r="BA47" s="202">
        <v>9.4048091350203897</v>
      </c>
      <c r="BB47" s="203">
        <v>11.5759848250737</v>
      </c>
      <c r="BC47" s="204">
        <v>10.4906320241763</v>
      </c>
      <c r="BD47" s="194"/>
      <c r="BE47" s="205">
        <v>7.5154930429621896</v>
      </c>
    </row>
    <row r="48" spans="1:70" x14ac:dyDescent="0.2">
      <c r="A48" s="75" t="s">
        <v>114</v>
      </c>
      <c r="B48" s="3" t="s">
        <v>120</v>
      </c>
      <c r="D48" s="25" t="s">
        <v>16</v>
      </c>
      <c r="E48" s="28" t="s">
        <v>17</v>
      </c>
      <c r="G48" s="221">
        <v>31.161758071144799</v>
      </c>
      <c r="H48" s="216">
        <v>39.437326818576103</v>
      </c>
      <c r="I48" s="216">
        <v>41.358351979542398</v>
      </c>
      <c r="J48" s="216">
        <v>41.423375953239798</v>
      </c>
      <c r="K48" s="216">
        <v>37.665269647015798</v>
      </c>
      <c r="L48" s="222">
        <v>38.209216493903803</v>
      </c>
      <c r="M48" s="216"/>
      <c r="N48" s="223">
        <v>38.631330654367702</v>
      </c>
      <c r="O48" s="224">
        <v>37.389197680259301</v>
      </c>
      <c r="P48" s="225">
        <v>38.010264167313501</v>
      </c>
      <c r="Q48" s="216"/>
      <c r="R48" s="226">
        <v>38.152372972020899</v>
      </c>
      <c r="S48" s="199"/>
      <c r="T48" s="200">
        <v>2.0985251320554799</v>
      </c>
      <c r="U48" s="194">
        <v>3.2434569628585299</v>
      </c>
      <c r="V48" s="194">
        <v>2.541188836046</v>
      </c>
      <c r="W48" s="194">
        <v>2.3987954052200502</v>
      </c>
      <c r="X48" s="194">
        <v>-3.43933200892854</v>
      </c>
      <c r="Y48" s="201">
        <v>1.3437818619822199</v>
      </c>
      <c r="Z48" s="194"/>
      <c r="AA48" s="202">
        <v>-5.6355060272805604</v>
      </c>
      <c r="AB48" s="203">
        <v>-5.3024543140879397</v>
      </c>
      <c r="AC48" s="204">
        <v>-5.4719943753839297</v>
      </c>
      <c r="AD48" s="194"/>
      <c r="AE48" s="205">
        <v>-0.69438585787489304</v>
      </c>
      <c r="AF48" s="70"/>
      <c r="AG48" s="221">
        <v>34.689900462140002</v>
      </c>
      <c r="AH48" s="216">
        <v>40.016171347316003</v>
      </c>
      <c r="AI48" s="216">
        <v>40.724265908282902</v>
      </c>
      <c r="AJ48" s="216">
        <v>40.552482483400802</v>
      </c>
      <c r="AK48" s="216">
        <v>38.152934876093703</v>
      </c>
      <c r="AL48" s="222">
        <v>38.827151015446702</v>
      </c>
      <c r="AM48" s="216"/>
      <c r="AN48" s="223">
        <v>40.416372831209898</v>
      </c>
      <c r="AO48" s="224">
        <v>40.947992648910997</v>
      </c>
      <c r="AP48" s="225">
        <v>40.682382245598298</v>
      </c>
      <c r="AQ48" s="216"/>
      <c r="AR48" s="226">
        <v>39.357501408561397</v>
      </c>
      <c r="AS48" s="199"/>
      <c r="AT48" s="200">
        <v>11.8390808759852</v>
      </c>
      <c r="AU48" s="194">
        <v>5.9674907633886196</v>
      </c>
      <c r="AV48" s="194">
        <v>3.8792847256228402</v>
      </c>
      <c r="AW48" s="194">
        <v>2.5058178977664101</v>
      </c>
      <c r="AX48" s="194">
        <v>1.61524973109395</v>
      </c>
      <c r="AY48" s="201">
        <v>4.88682298628152</v>
      </c>
      <c r="AZ48" s="194"/>
      <c r="BA48" s="202">
        <v>4.0115436195015501</v>
      </c>
      <c r="BB48" s="203">
        <v>6.2124778959218698</v>
      </c>
      <c r="BC48" s="204">
        <v>5.1081948512219801</v>
      </c>
      <c r="BD48" s="194"/>
      <c r="BE48" s="205">
        <v>4.9539540143765803</v>
      </c>
    </row>
    <row r="49" spans="1:57" x14ac:dyDescent="0.2">
      <c r="A49" s="76" t="s">
        <v>115</v>
      </c>
      <c r="B49" s="3" t="s">
        <v>121</v>
      </c>
      <c r="D49" s="25" t="s">
        <v>16</v>
      </c>
      <c r="E49" s="28" t="s">
        <v>17</v>
      </c>
      <c r="G49" s="227">
        <v>24.752178479803</v>
      </c>
      <c r="H49" s="228">
        <v>26.841450479223901</v>
      </c>
      <c r="I49" s="228">
        <v>27.7167483364702</v>
      </c>
      <c r="J49" s="228">
        <v>28.148466222672599</v>
      </c>
      <c r="K49" s="228">
        <v>26.934933166352899</v>
      </c>
      <c r="L49" s="229">
        <v>26.878755336904501</v>
      </c>
      <c r="M49" s="216"/>
      <c r="N49" s="230">
        <v>28.6802967366439</v>
      </c>
      <c r="O49" s="231">
        <v>28.065394701027898</v>
      </c>
      <c r="P49" s="232">
        <v>28.372845718835901</v>
      </c>
      <c r="Q49" s="216"/>
      <c r="R49" s="233">
        <v>27.3056383031706</v>
      </c>
      <c r="S49" s="199"/>
      <c r="T49" s="206">
        <v>3.8633344100657299</v>
      </c>
      <c r="U49" s="207">
        <v>3.1212554188158101</v>
      </c>
      <c r="V49" s="207">
        <v>6.9502113824104503</v>
      </c>
      <c r="W49" s="207">
        <v>6.6368381988855703</v>
      </c>
      <c r="X49" s="207">
        <v>-0.26941964354898301</v>
      </c>
      <c r="Y49" s="208">
        <v>4.0357861772593298</v>
      </c>
      <c r="Z49" s="194"/>
      <c r="AA49" s="209">
        <v>-0.93320094886612903</v>
      </c>
      <c r="AB49" s="210">
        <v>-5.0106316546325997</v>
      </c>
      <c r="AC49" s="211">
        <v>-2.9926659738994998</v>
      </c>
      <c r="AD49" s="194"/>
      <c r="AE49" s="212">
        <v>1.8451117861873501</v>
      </c>
      <c r="AG49" s="227">
        <v>25.4670977103602</v>
      </c>
      <c r="AH49" s="228">
        <v>26.836946189483399</v>
      </c>
      <c r="AI49" s="228">
        <v>26.981360360940698</v>
      </c>
      <c r="AJ49" s="228">
        <v>27.386124240076999</v>
      </c>
      <c r="AK49" s="228">
        <v>27.247435299227501</v>
      </c>
      <c r="AL49" s="229">
        <v>26.783783613264699</v>
      </c>
      <c r="AM49" s="216"/>
      <c r="AN49" s="230">
        <v>29.3487780374981</v>
      </c>
      <c r="AO49" s="231">
        <v>29.740220402490198</v>
      </c>
      <c r="AP49" s="232">
        <v>29.544499219994201</v>
      </c>
      <c r="AQ49" s="216"/>
      <c r="AR49" s="233">
        <v>27.572555422369501</v>
      </c>
      <c r="AS49" s="199"/>
      <c r="AT49" s="206">
        <v>8.6609843086330809</v>
      </c>
      <c r="AU49" s="207">
        <v>4.4204444568901096</v>
      </c>
      <c r="AV49" s="207">
        <v>4.7483739348877201</v>
      </c>
      <c r="AW49" s="207">
        <v>3.8409702402675898</v>
      </c>
      <c r="AX49" s="207">
        <v>2.6408894552316098</v>
      </c>
      <c r="AY49" s="208">
        <v>4.7749731583057402</v>
      </c>
      <c r="AZ49" s="194"/>
      <c r="BA49" s="209">
        <v>3.7353440318678901</v>
      </c>
      <c r="BB49" s="210">
        <v>2.6239918953461601</v>
      </c>
      <c r="BC49" s="211">
        <v>3.17299445292704</v>
      </c>
      <c r="BD49" s="194"/>
      <c r="BE49" s="212">
        <v>4.2794281489375701</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J19" sqref="J19"/>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182" t="str">
        <f>HYPERLINK("http://www.str.com/data-insights/resources/glossary", "For all STR definitions, please visit www.str.com/data-insights/resources/glossary")</f>
        <v>For all STR definitions, please visit www.str.com/data-insights/resources/glossary</v>
      </c>
      <c r="B5" s="182"/>
      <c r="C5" s="182"/>
      <c r="D5" s="182"/>
      <c r="E5" s="182"/>
      <c r="F5" s="182"/>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182" t="str">
        <f>HYPERLINK("http://www.str.com/data-insights/resources/FAQ", "For all STR FAQs, please click here or visit http://www.str.com/data-insights/resources/FAQ")</f>
        <v>For all STR FAQs, please click here or visit http://www.str.com/data-insights/resources/FAQ</v>
      </c>
      <c r="B9" s="182"/>
      <c r="C9" s="182"/>
      <c r="D9" s="182"/>
      <c r="E9" s="182"/>
      <c r="F9" s="182"/>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182" t="str">
        <f>HYPERLINK("http://www.str.com/contact", "For additional support, please contact your regional office")</f>
        <v>For additional support, please contact your regional office</v>
      </c>
      <c r="B12" s="182"/>
      <c r="C12" s="182"/>
      <c r="D12" s="182"/>
      <c r="E12" s="182"/>
      <c r="F12" s="182"/>
      <c r="G12" s="182"/>
      <c r="H12" s="182"/>
      <c r="I12" s="182"/>
      <c r="J12" s="182"/>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181" t="str">
        <f>HYPERLINK("http://www.hotelnewsnow.com/", "For the latest in industry news, visit HotelNewsNow.com.")</f>
        <v>For the latest in industry news, visit HotelNewsNow.com.</v>
      </c>
      <c r="B14" s="181"/>
      <c r="C14" s="181"/>
      <c r="D14" s="181"/>
      <c r="E14" s="181"/>
      <c r="F14" s="181"/>
      <c r="G14" s="181"/>
      <c r="H14" s="181"/>
      <c r="I14" s="181"/>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181" t="str">
        <f>HYPERLINK("http://www.hoteldataconference.com/", "To learn more about the Hotel Data Conference, visit HotelDataConference.com.")</f>
        <v>To learn more about the Hotel Data Conference, visit HotelDataConference.com.</v>
      </c>
      <c r="B15" s="181"/>
      <c r="C15" s="181"/>
      <c r="D15" s="181"/>
      <c r="E15" s="181"/>
      <c r="F15" s="181"/>
      <c r="G15" s="181"/>
      <c r="H15" s="181"/>
      <c r="I15" s="181"/>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562BC0-5184-4B33-86C0-FDD3AD5595FD}"/>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2025-02-13T15:00:58Z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