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41" documentId="8_{23810976-2D75-4013-BA76-D164DF076400}" xr6:coauthVersionLast="47" xr6:coauthVersionMax="47" xr10:uidLastSave="{8DF6483F-F1C6-44B1-9025-9740215E906A}"/>
  <workbookProtection workbookAlgorithmName="SHA-512" workbookHashValue="bG+602erfmf9Uc8OLw+XwMmmRWLt7VrhOFUgUiA0HJBE4SLb2Qn9Dt7Z5bDgQ1TfgnTfd6++CXnoSiNAe9DfOQ==" workbookSaltValue="l2p1kH0rQl50J+ycIulhL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<sst xmlns="http://schemas.openxmlformats.org/spreadsheetml/2006/main" count="873" uniqueCount="154">
  <si>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</si>
  <si>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</si>
  <si>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</si>
  <si>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</si>
  <si>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</si>
  <si>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</si>
  <si>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</si>
  <si>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</si>
  <si>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</si>
  <si>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</si>
  <si>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</si>
  <si>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</si>
  <si>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</si>
  <si>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</si>
  <si>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</si>
  <si>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</si>
  <si>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</si>
  <si>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</si>
  <si>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</si>
  <si>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</si>
  <si>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</si>
  <si>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</si>
  <si>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</si>
  <si>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</si>
  <si>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</si>
  <si>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</si>
  <si>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</si>
  <si>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</si>
  <si>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</si>
  <si>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</si>
  <si>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</si>
  <si>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</si>
  <si>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</si>
  <si>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</si>
  <si>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</si>
  <si>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</si>
  <si>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</si>
  <si>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</si>
  <si>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</si>
  <si>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</si>
  <si>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</si>
  <si>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</si>
  <si>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</si>
  <si>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</si>
  <si>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</si>
  <si>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</si>
  <si>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</si>
  <si>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</si>
  <si>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</si>
  <si>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</si>
  <si>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</si>
  <si>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</si>
  <si>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</si>
  <si>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</si>
  <si>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</si>
  <si>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</si>
  <si>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</si>
  <si>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</si>
  <si>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</si>
  <si>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</si>
  <si>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</si>
  <si>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</si>
  <si>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</si>
  <si>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</si>
  <si>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</si>
  <si>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</si>
  <si>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</si>
  <si>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</si>
  <si>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</si>
  <si>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</si>
  <si>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</si>
  <si>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</si>
  <si>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</si>
  <si>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</si>
  <si>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</si>
  <si>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</si>
  <si>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</si>
  <si>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</si>
  <si>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</si>
  <si>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</si>
  <si>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</si>
  <si>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</si>
  <si>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</si>
  <si>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</si>
  <si>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</si>
  <si>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</si>
  <si>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</si>
  <si>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</si>
  <si>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</si>
  <si>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</si>
  <si>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</si>
  <si>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</si>
  <si>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</si>
  <si>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</si>
  <si>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</si>
  <si>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</si>
  <si>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</si>
  <si>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</si>
  <si>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</si>
  <si>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</si>
  <si>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</si>
  <si>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</si>
  <si>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</si>
  <si>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</si>
  <si>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</si>
  <si>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</si>
  <si>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</si>
  <si>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</si>
  <si>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</si>
  <si>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</si>
  <si>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</si>
  <si>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</si>
  <si>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</si>
  <si>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</si>
  <si>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</si>
  <si>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</si>
  <si>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</si>
  <si>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</si>
  <si>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</si>
  <si>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</si>
  <si>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</si>
  <si>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</si>
  <si>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</si>
  <si>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</si>
  <si>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Dec</t>
  </si>
  <si>
    <t xml:space="preserve"> - First Day of Hanukkah</t>
  </si>
  <si>
    <t>Tuesday, Dec 24th</t>
  </si>
  <si>
    <t xml:space="preserve"> - Christmas Eve</t>
  </si>
  <si>
    <t>Wednesday, Dec 25th</t>
  </si>
  <si>
    <t xml:space="preserve"> - Christmas Day</t>
  </si>
  <si>
    <t>Sunday, Dec 24th</t>
  </si>
  <si>
    <t>Thursday, Dec 26th</t>
  </si>
  <si>
    <t xml:space="preserve"> - First Day of Kwanzaa</t>
  </si>
  <si>
    <t>Monday, Dec 25th</t>
  </si>
  <si>
    <t>Tuesday, Dec 26th</t>
  </si>
  <si>
    <t>2024/2025</t>
  </si>
  <si>
    <t>2023/2024</t>
  </si>
  <si>
    <t>Dec / Jan</t>
  </si>
  <si>
    <t>Sunday, Dec 31st</t>
  </si>
  <si>
    <t xml:space="preserve"> - New Year's Eve</t>
  </si>
  <si>
    <t>Tuesday, Dec 31st</t>
  </si>
  <si>
    <t>Monday, Jan 1st</t>
  </si>
  <si>
    <t xml:space="preserve"> - New Year's Day</t>
  </si>
  <si>
    <t>Wednesday, Jan 1st</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</si>
  <si>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</si>
  <si>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</si>
  <si>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Monday, Jan 15th</t>
  </si>
  <si>
    <t xml:space="preserve"> - Martin Luther King Day</t>
  </si>
  <si>
    <t>For the Week of January 12, 2025 to January 18, 2025</t>
  </si>
  <si>
    <t>Jan / Feb</t>
  </si>
  <si>
    <r>
      <t>Note:</t>
    </r>
    <r>
      <rPr>
        <sz val="10"/>
        <rFont val="Arial"/>
      </rPr>
      <t xml:space="preserve"> Weekdays - Sunday through Thursday,  Weekends - Friday and Saturday</t>
    </r>
  </si>
  <si>
    <t>Week of January, 12 to January 18, 2025</t>
  </si>
  <si>
    <t>December 22, 2024 - January 18, 2025
Rolling-28 Day Period</t>
  </si>
  <si>
    <t>Monday, Jan 20th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</si>
</sst>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3">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1" fillId="3" borderId="0" xfId="0" applyFont="1" applyFill="1" applyAlignment="1">
      <alignment horizontal="right"/>
    </xf>
    <xf numFmtId="0" fontId="31"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selection activeCell="BZ43" sqref="BZ43"/>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200" t="str">
        <f>'Occupancy Raw Data'!B1</f>
        <v>Week of January, 12 to January 18, 2025</v>
      </c>
      <c r="B1" s="196" t="s">
        <v>66</v>
      </c>
      <c r="C1" s="197"/>
      <c r="D1" s="197"/>
      <c r="E1" s="197"/>
      <c r="F1" s="197"/>
      <c r="G1" s="197"/>
      <c r="H1" s="197"/>
      <c r="I1" s="197"/>
      <c r="J1" s="197"/>
      <c r="K1" s="198"/>
      <c r="L1" s="40"/>
      <c r="M1" s="196" t="s">
        <v>73</v>
      </c>
      <c r="N1" s="197"/>
      <c r="O1" s="197"/>
      <c r="P1" s="197"/>
      <c r="Q1" s="197"/>
      <c r="R1" s="197"/>
      <c r="S1" s="197"/>
      <c r="T1" s="197"/>
      <c r="U1" s="197"/>
      <c r="V1" s="198"/>
      <c r="W1" s="40"/>
      <c r="X1" s="196" t="s">
        <v>67</v>
      </c>
      <c r="Y1" s="197"/>
      <c r="Z1" s="197"/>
      <c r="AA1" s="197"/>
      <c r="AB1" s="197"/>
      <c r="AC1" s="197"/>
      <c r="AD1" s="197"/>
      <c r="AE1" s="197"/>
      <c r="AF1" s="197"/>
      <c r="AG1" s="198"/>
      <c r="AH1" s="40"/>
      <c r="AI1" s="196" t="s">
        <v>74</v>
      </c>
      <c r="AJ1" s="197"/>
      <c r="AK1" s="197"/>
      <c r="AL1" s="197"/>
      <c r="AM1" s="197"/>
      <c r="AN1" s="197"/>
      <c r="AO1" s="197"/>
      <c r="AP1" s="197"/>
      <c r="AQ1" s="197"/>
      <c r="AR1" s="198"/>
      <c r="AS1" s="40"/>
      <c r="AT1" s="196" t="s">
        <v>68</v>
      </c>
      <c r="AU1" s="197"/>
      <c r="AV1" s="197"/>
      <c r="AW1" s="197"/>
      <c r="AX1" s="197"/>
      <c r="AY1" s="197"/>
      <c r="AZ1" s="197"/>
      <c r="BA1" s="197"/>
      <c r="BB1" s="197"/>
      <c r="BC1" s="198"/>
      <c r="BD1" s="40"/>
      <c r="BE1" s="196" t="s">
        <v>75</v>
      </c>
      <c r="BF1" s="197"/>
      <c r="BG1" s="197"/>
      <c r="BH1" s="197"/>
      <c r="BI1" s="197"/>
      <c r="BJ1" s="197"/>
      <c r="BK1" s="197"/>
      <c r="BL1" s="197"/>
      <c r="BM1" s="197"/>
      <c r="BN1" s="198"/>
    </row>
    <row r="2" spans="1:66" x14ac:dyDescent="0.45">
      <c r="A2" s="200"/>
      <c r="B2" s="42"/>
      <c r="C2" s="43"/>
      <c r="D2" s="43"/>
      <c r="E2" s="43"/>
      <c r="F2" s="43"/>
      <c r="G2" s="194" t="s">
        <v>64</v>
      </c>
      <c r="H2" s="43"/>
      <c r="I2" s="43"/>
      <c r="J2" s="194" t="s">
        <v>65</v>
      </c>
      <c r="K2" s="195" t="s">
        <v>56</v>
      </c>
      <c r="L2" s="44"/>
      <c r="M2" s="42"/>
      <c r="N2" s="43"/>
      <c r="O2" s="43"/>
      <c r="P2" s="43"/>
      <c r="Q2" s="43"/>
      <c r="R2" s="194" t="s">
        <v>64</v>
      </c>
      <c r="S2" s="43"/>
      <c r="T2" s="43"/>
      <c r="U2" s="194" t="s">
        <v>65</v>
      </c>
      <c r="V2" s="195" t="s">
        <v>56</v>
      </c>
      <c r="W2" s="44"/>
      <c r="X2" s="42"/>
      <c r="Y2" s="43"/>
      <c r="Z2" s="43"/>
      <c r="AA2" s="43"/>
      <c r="AB2" s="43"/>
      <c r="AC2" s="194" t="s">
        <v>64</v>
      </c>
      <c r="AD2" s="43"/>
      <c r="AE2" s="43"/>
      <c r="AF2" s="194" t="s">
        <v>65</v>
      </c>
      <c r="AG2" s="195" t="s">
        <v>56</v>
      </c>
      <c r="AH2" s="44"/>
      <c r="AI2" s="42"/>
      <c r="AJ2" s="43"/>
      <c r="AK2" s="43"/>
      <c r="AL2" s="43"/>
      <c r="AM2" s="43"/>
      <c r="AN2" s="194" t="s">
        <v>64</v>
      </c>
      <c r="AO2" s="43"/>
      <c r="AP2" s="43"/>
      <c r="AQ2" s="194" t="s">
        <v>65</v>
      </c>
      <c r="AR2" s="195" t="s">
        <v>56</v>
      </c>
      <c r="AS2" s="40"/>
      <c r="AT2" s="42"/>
      <c r="AU2" s="43"/>
      <c r="AV2" s="43"/>
      <c r="AW2" s="43"/>
      <c r="AX2" s="43"/>
      <c r="AY2" s="194" t="s">
        <v>64</v>
      </c>
      <c r="AZ2" s="43"/>
      <c r="BA2" s="43"/>
      <c r="BB2" s="194" t="s">
        <v>65</v>
      </c>
      <c r="BC2" s="195" t="s">
        <v>56</v>
      </c>
      <c r="BD2" s="44"/>
      <c r="BE2" s="42"/>
      <c r="BF2" s="43"/>
      <c r="BG2" s="43"/>
      <c r="BH2" s="43"/>
      <c r="BI2" s="43"/>
      <c r="BJ2" s="194" t="s">
        <v>64</v>
      </c>
      <c r="BK2" s="43"/>
      <c r="BL2" s="43"/>
      <c r="BM2" s="194" t="s">
        <v>65</v>
      </c>
      <c r="BN2" s="195" t="s">
        <v>56</v>
      </c>
    </row>
    <row r="3" spans="1:66" x14ac:dyDescent="0.45">
      <c r="A3" s="200"/>
      <c r="B3" s="45" t="s">
        <v>57</v>
      </c>
      <c r="C3" s="44" t="s">
        <v>58</v>
      </c>
      <c r="D3" s="44" t="s">
        <v>59</v>
      </c>
      <c r="E3" s="44" t="s">
        <v>60</v>
      </c>
      <c r="F3" s="44" t="s">
        <v>61</v>
      </c>
      <c r="G3" s="194"/>
      <c r="H3" s="44" t="s">
        <v>62</v>
      </c>
      <c r="I3" s="44" t="s">
        <v>63</v>
      </c>
      <c r="J3" s="194"/>
      <c r="K3" s="195"/>
      <c r="L3" s="44"/>
      <c r="M3" s="45" t="s">
        <v>57</v>
      </c>
      <c r="N3" s="44" t="s">
        <v>58</v>
      </c>
      <c r="O3" s="44" t="s">
        <v>59</v>
      </c>
      <c r="P3" s="44" t="s">
        <v>60</v>
      </c>
      <c r="Q3" s="44" t="s">
        <v>61</v>
      </c>
      <c r="R3" s="194"/>
      <c r="S3" s="44" t="s">
        <v>62</v>
      </c>
      <c r="T3" s="44" t="s">
        <v>63</v>
      </c>
      <c r="U3" s="194"/>
      <c r="V3" s="195"/>
      <c r="W3" s="44"/>
      <c r="X3" s="45" t="s">
        <v>57</v>
      </c>
      <c r="Y3" s="44" t="s">
        <v>58</v>
      </c>
      <c r="Z3" s="44" t="s">
        <v>59</v>
      </c>
      <c r="AA3" s="44" t="s">
        <v>60</v>
      </c>
      <c r="AB3" s="44" t="s">
        <v>61</v>
      </c>
      <c r="AC3" s="194"/>
      <c r="AD3" s="44" t="s">
        <v>62</v>
      </c>
      <c r="AE3" s="44" t="s">
        <v>63</v>
      </c>
      <c r="AF3" s="194"/>
      <c r="AG3" s="195"/>
      <c r="AH3" s="44"/>
      <c r="AI3" s="45" t="s">
        <v>57</v>
      </c>
      <c r="AJ3" s="44" t="s">
        <v>58</v>
      </c>
      <c r="AK3" s="44" t="s">
        <v>59</v>
      </c>
      <c r="AL3" s="44" t="s">
        <v>60</v>
      </c>
      <c r="AM3" s="44" t="s">
        <v>61</v>
      </c>
      <c r="AN3" s="194"/>
      <c r="AO3" s="44" t="s">
        <v>62</v>
      </c>
      <c r="AP3" s="44" t="s">
        <v>63</v>
      </c>
      <c r="AQ3" s="194"/>
      <c r="AR3" s="195"/>
      <c r="AS3" s="40"/>
      <c r="AT3" s="45" t="s">
        <v>57</v>
      </c>
      <c r="AU3" s="44" t="s">
        <v>58</v>
      </c>
      <c r="AV3" s="44" t="s">
        <v>59</v>
      </c>
      <c r="AW3" s="44" t="s">
        <v>60</v>
      </c>
      <c r="AX3" s="44" t="s">
        <v>61</v>
      </c>
      <c r="AY3" s="194"/>
      <c r="AZ3" s="44" t="s">
        <v>62</v>
      </c>
      <c r="BA3" s="44" t="s">
        <v>63</v>
      </c>
      <c r="BB3" s="194"/>
      <c r="BC3" s="195"/>
      <c r="BD3" s="44"/>
      <c r="BE3" s="45" t="s">
        <v>57</v>
      </c>
      <c r="BF3" s="44" t="s">
        <v>58</v>
      </c>
      <c r="BG3" s="44" t="s">
        <v>59</v>
      </c>
      <c r="BH3" s="44" t="s">
        <v>60</v>
      </c>
      <c r="BI3" s="44" t="s">
        <v>61</v>
      </c>
      <c r="BJ3" s="194"/>
      <c r="BK3" s="44" t="s">
        <v>62</v>
      </c>
      <c r="BL3" s="44" t="s">
        <v>63</v>
      </c>
      <c r="BM3" s="194"/>
      <c r="BN3" s="195"/>
    </row>
    <row r="4" spans="1:66" x14ac:dyDescent="0.45">
      <c r="A4" s="46" t="s">
        <v>15</v>
      </c>
      <c r="B4" s="118">
        <f>(VLOOKUP($A4,'Occupancy Raw Data'!$B$8:$BE$45,'Occupancy Raw Data'!G$3,FALSE))/100</f>
        <v>0.41482975145931694</v>
      </c>
      <c r="C4" s="115">
        <f>(VLOOKUP($A4,'Occupancy Raw Data'!$B$8:$BE$45,'Occupancy Raw Data'!H$3,FALSE))/100</f>
        <v>0.54026022024612796</v>
      </c>
      <c r="D4" s="115">
        <f>(VLOOKUP($A4,'Occupancy Raw Data'!$B$8:$BE$45,'Occupancy Raw Data'!I$3,FALSE))/100</f>
        <v>0.588647414360572</v>
      </c>
      <c r="E4" s="115">
        <f>(VLOOKUP($A4,'Occupancy Raw Data'!$B$8:$BE$45,'Occupancy Raw Data'!J$3,FALSE))/100</f>
        <v>0.58391333136615098</v>
      </c>
      <c r="F4" s="115">
        <f>(VLOOKUP($A4,'Occupancy Raw Data'!$B$8:$BE$45,'Occupancy Raw Data'!K$3,FALSE))/100</f>
        <v>0.54629252646731696</v>
      </c>
      <c r="G4" s="116">
        <f>(VLOOKUP($A4,'Occupancy Raw Data'!$B$8:$BE$45,'Occupancy Raw Data'!L$3,FALSE))/100</f>
        <v>0.53478771060074204</v>
      </c>
      <c r="H4" s="119">
        <f>(VLOOKUP($A4,'Occupancy Raw Data'!$B$8:$BE$45,'Occupancy Raw Data'!N$3,FALSE))/100</f>
        <v>0.59257196639100895</v>
      </c>
      <c r="I4" s="119">
        <f>(VLOOKUP($A4,'Occupancy Raw Data'!$B$8:$BE$45,'Occupancy Raw Data'!O$3,FALSE))/100</f>
        <v>0.63910678600842996</v>
      </c>
      <c r="J4" s="116">
        <f>(VLOOKUP($A4,'Occupancy Raw Data'!$B$8:$BE$45,'Occupancy Raw Data'!P$3,FALSE))/100</f>
        <v>0.61583931606713493</v>
      </c>
      <c r="K4" s="117">
        <f>(VLOOKUP($A4,'Occupancy Raw Data'!$B$8:$BE$45,'Occupancy Raw Data'!R$3,FALSE))/100</f>
        <v>0.55794662330866795</v>
      </c>
      <c r="M4" s="129">
        <f>(VLOOKUP($A4,'Occupancy Raw Data'!$B$8:$BE$45,'Occupancy Raw Data'!T$3,FALSE))/100</f>
        <v>-0.14531620562253</v>
      </c>
      <c r="N4" s="119">
        <f>(VLOOKUP($A4,'Occupancy Raw Data'!$B$8:$BE$45,'Occupancy Raw Data'!U$3,FALSE))/100</f>
        <v>0.13529621824135499</v>
      </c>
      <c r="O4" s="119">
        <f>(VLOOKUP($A4,'Occupancy Raw Data'!$B$8:$BE$45,'Occupancy Raw Data'!V$3,FALSE))/100</f>
        <v>0.107332938776866</v>
      </c>
      <c r="P4" s="119">
        <f>(VLOOKUP($A4,'Occupancy Raw Data'!$B$8:$BE$45,'Occupancy Raw Data'!W$3,FALSE))/100</f>
        <v>6.22208979982634E-2</v>
      </c>
      <c r="Q4" s="119">
        <f>(VLOOKUP($A4,'Occupancy Raw Data'!$B$8:$BE$45,'Occupancy Raw Data'!X$3,FALSE))/100</f>
        <v>3.7274579833761104E-2</v>
      </c>
      <c r="R4" s="130">
        <f>(VLOOKUP($A4,'Occupancy Raw Data'!$B$8:$BE$45,'Occupancy Raw Data'!Y$3,FALSE))/100</f>
        <v>4.0766632251615399E-2</v>
      </c>
      <c r="S4" s="119">
        <f>(VLOOKUP($A4,'Occupancy Raw Data'!$B$8:$BE$45,'Occupancy Raw Data'!AA$3,FALSE))/100</f>
        <v>9.9900602603073707E-2</v>
      </c>
      <c r="T4" s="119">
        <f>(VLOOKUP($A4,'Occupancy Raw Data'!$B$8:$BE$45,'Occupancy Raw Data'!AB$3,FALSE))/100</f>
        <v>0.155469234631395</v>
      </c>
      <c r="U4" s="130">
        <f>(VLOOKUP($A4,'Occupancy Raw Data'!$B$8:$BE$45,'Occupancy Raw Data'!AC$3,FALSE))/100</f>
        <v>0.128050339646538</v>
      </c>
      <c r="V4" s="131">
        <f>(VLOOKUP($A4,'Occupancy Raw Data'!$B$8:$BE$45,'Occupancy Raw Data'!AE$3,FALSE))/100</f>
        <v>6.6799444466348501E-2</v>
      </c>
      <c r="X4" s="49">
        <f>VLOOKUP($A4,'ADR Raw Data'!$B$6:$BE$43,'ADR Raw Data'!G$1,FALSE)</f>
        <v>149.882716317964</v>
      </c>
      <c r="Y4" s="50">
        <f>VLOOKUP($A4,'ADR Raw Data'!$B$6:$BE$43,'ADR Raw Data'!H$1,FALSE)</f>
        <v>157.283067362483</v>
      </c>
      <c r="Z4" s="50">
        <f>VLOOKUP($A4,'ADR Raw Data'!$B$6:$BE$43,'ADR Raw Data'!I$1,FALSE)</f>
        <v>159.395270787399</v>
      </c>
      <c r="AA4" s="50">
        <f>VLOOKUP($A4,'ADR Raw Data'!$B$6:$BE$43,'ADR Raw Data'!J$1,FALSE)</f>
        <v>154.50058002018801</v>
      </c>
      <c r="AB4" s="50">
        <f>VLOOKUP($A4,'ADR Raw Data'!$B$6:$BE$43,'ADR Raw Data'!K$1,FALSE)</f>
        <v>143.833786661652</v>
      </c>
      <c r="AC4" s="51">
        <f>VLOOKUP($A4,'ADR Raw Data'!$B$6:$BE$43,'ADR Raw Data'!L$1,FALSE)</f>
        <v>153.244559302136</v>
      </c>
      <c r="AD4" s="50">
        <f>VLOOKUP($A4,'ADR Raw Data'!$B$6:$BE$43,'ADR Raw Data'!N$1,FALSE)</f>
        <v>154.93668639365001</v>
      </c>
      <c r="AE4" s="50">
        <f>VLOOKUP($A4,'ADR Raw Data'!$B$6:$BE$43,'ADR Raw Data'!O$1,FALSE)</f>
        <v>167.329431928509</v>
      </c>
      <c r="AF4" s="51">
        <f>VLOOKUP($A4,'ADR Raw Data'!$B$6:$BE$43,'ADR Raw Data'!P$1,FALSE)</f>
        <v>161.36715217642401</v>
      </c>
      <c r="AG4" s="52">
        <f>VLOOKUP($A4,'ADR Raw Data'!$B$6:$BE$43,'ADR Raw Data'!R$1,FALSE)</f>
        <v>155.806245849916</v>
      </c>
      <c r="AI4" s="129">
        <f>(VLOOKUP($A4,'ADR Raw Data'!$B$6:$BE$43,'ADR Raw Data'!T$1,FALSE))/100</f>
        <v>6.33525600872068E-2</v>
      </c>
      <c r="AJ4" s="119">
        <f>(VLOOKUP($A4,'ADR Raw Data'!$B$6:$BE$43,'ADR Raw Data'!U$1,FALSE))/100</f>
        <v>0.16578390658961301</v>
      </c>
      <c r="AK4" s="119">
        <f>(VLOOKUP($A4,'ADR Raw Data'!$B$6:$BE$43,'ADR Raw Data'!V$1,FALSE))/100</f>
        <v>0.12561753438278001</v>
      </c>
      <c r="AL4" s="119">
        <f>(VLOOKUP($A4,'ADR Raw Data'!$B$6:$BE$43,'ADR Raw Data'!W$1,FALSE))/100</f>
        <v>8.2490158058062896E-2</v>
      </c>
      <c r="AM4" s="119">
        <f>(VLOOKUP($A4,'ADR Raw Data'!$B$6:$BE$43,'ADR Raw Data'!X$1,FALSE))/100</f>
        <v>3.2270995683622301E-2</v>
      </c>
      <c r="AN4" s="130">
        <f>(VLOOKUP($A4,'ADR Raw Data'!$B$6:$BE$43,'ADR Raw Data'!Y$1,FALSE))/100</f>
        <v>9.4459309895059101E-2</v>
      </c>
      <c r="AO4" s="119">
        <f>(VLOOKUP($A4,'ADR Raw Data'!$B$6:$BE$43,'ADR Raw Data'!AA$1,FALSE))/100</f>
        <v>7.7456907742654305E-2</v>
      </c>
      <c r="AP4" s="119">
        <f>(VLOOKUP($A4,'ADR Raw Data'!$B$6:$BE$43,'ADR Raw Data'!AB$1,FALSE))/100</f>
        <v>0.13924543318834501</v>
      </c>
      <c r="AQ4" s="130">
        <f>(VLOOKUP($A4,'ADR Raw Data'!$B$6:$BE$43,'ADR Raw Data'!AC$1,FALSE))/100</f>
        <v>0.11013440971119101</v>
      </c>
      <c r="AR4" s="131">
        <f>(VLOOKUP($A4,'ADR Raw Data'!$B$6:$BE$43,'ADR Raw Data'!AE$1,FALSE))/100</f>
        <v>0.10024049360962101</v>
      </c>
      <c r="AS4" s="40"/>
      <c r="AT4" s="49">
        <f>VLOOKUP($A4,'RevPAR Raw Data'!$B$6:$BE$43,'RevPAR Raw Data'!G$1,FALSE)</f>
        <v>62.175809958228797</v>
      </c>
      <c r="AU4" s="50">
        <f>VLOOKUP($A4,'RevPAR Raw Data'!$B$6:$BE$43,'RevPAR Raw Data'!H$1,FALSE)</f>
        <v>84.973784614242007</v>
      </c>
      <c r="AV4" s="50">
        <f>VLOOKUP($A4,'RevPAR Raw Data'!$B$6:$BE$43,'RevPAR Raw Data'!I$1,FALSE)</f>
        <v>93.827614010305993</v>
      </c>
      <c r="AW4" s="50">
        <f>VLOOKUP($A4,'RevPAR Raw Data'!$B$6:$BE$43,'RevPAR Raw Data'!J$1,FALSE)</f>
        <v>90.214948377590602</v>
      </c>
      <c r="AX4" s="50">
        <f>VLOOKUP($A4,'RevPAR Raw Data'!$B$6:$BE$43,'RevPAR Raw Data'!K$1,FALSE)</f>
        <v>78.575322706755202</v>
      </c>
      <c r="AY4" s="51">
        <f>VLOOKUP($A4,'RevPAR Raw Data'!$B$6:$BE$43,'RevPAR Raw Data'!L$1,FALSE)</f>
        <v>81.953307031209306</v>
      </c>
      <c r="AZ4" s="50">
        <f>VLOOKUP($A4,'RevPAR Raw Data'!$B$6:$BE$43,'RevPAR Raw Data'!N$1,FALSE)</f>
        <v>91.811136922392805</v>
      </c>
      <c r="BA4" s="50">
        <f>VLOOKUP($A4,'RevPAR Raw Data'!$B$6:$BE$43,'RevPAR Raw Data'!O$1,FALSE)</f>
        <v>106.941375444446</v>
      </c>
      <c r="BB4" s="51">
        <f>VLOOKUP($A4,'RevPAR Raw Data'!$B$6:$BE$43,'RevPAR Raw Data'!P$1,FALSE)</f>
        <v>99.376236632030796</v>
      </c>
      <c r="BC4" s="52">
        <f>VLOOKUP($A4,'RevPAR Raw Data'!$B$6:$BE$43,'RevPAR Raw Data'!R$1,FALSE)</f>
        <v>86.931568762361096</v>
      </c>
      <c r="BE4" s="129">
        <f>(VLOOKUP($A4,'RevPAR Raw Data'!$B$6:$BE$43,'RevPAR Raw Data'!T$1,FALSE))/100</f>
        <v>-9.1169799183669603E-2</v>
      </c>
      <c r="BF4" s="119">
        <f>(VLOOKUP($A4,'RevPAR Raw Data'!$B$6:$BE$43,'RevPAR Raw Data'!U$1,FALSE))/100</f>
        <v>0.32351006043782199</v>
      </c>
      <c r="BG4" s="119">
        <f>(VLOOKUP($A4,'RevPAR Raw Data'!$B$6:$BE$43,'RevPAR Raw Data'!V$1,FALSE))/100</f>
        <v>0.246433372286855</v>
      </c>
      <c r="BH4" s="119">
        <f>(VLOOKUP($A4,'RevPAR Raw Data'!$B$6:$BE$43,'RevPAR Raw Data'!W$1,FALSE))/100</f>
        <v>0.14984366776671701</v>
      </c>
      <c r="BI4" s="119">
        <f>(VLOOKUP($A4,'RevPAR Raw Data'!$B$6:$BE$43,'RevPAR Raw Data'!X$1,FALSE))/100</f>
        <v>7.0748463322307609E-2</v>
      </c>
      <c r="BJ4" s="130">
        <f>(VLOOKUP($A4,'RevPAR Raw Data'!$B$6:$BE$43,'RevPAR Raw Data'!Y$1,FALSE))/100</f>
        <v>0.13907673009590701</v>
      </c>
      <c r="BK4" s="119">
        <f>(VLOOKUP($A4,'RevPAR Raw Data'!$B$6:$BE$43,'RevPAR Raw Data'!AA$1,FALSE))/100</f>
        <v>0.18509550210498901</v>
      </c>
      <c r="BL4" s="119">
        <f>(VLOOKUP($A4,'RevPAR Raw Data'!$B$6:$BE$43,'RevPAR Raw Data'!AB$1,FALSE))/100</f>
        <v>0.316363048743449</v>
      </c>
      <c r="BM4" s="130">
        <f>(VLOOKUP($A4,'RevPAR Raw Data'!$B$6:$BE$43,'RevPAR Raw Data'!AC$1,FALSE))/100</f>
        <v>0.25228749792801897</v>
      </c>
      <c r="BN4" s="131">
        <f>(VLOOKUP($A4,'RevPAR Raw Data'!$B$6:$BE$43,'RevPAR Raw Data'!AE$1,FALSE))/100</f>
        <v>0.173735947362124</v>
      </c>
    </row>
    <row r="5" spans="1:66" x14ac:dyDescent="0.45">
      <c r="A5" s="46" t="s">
        <v>69</v>
      </c>
      <c r="B5" s="118">
        <f>(VLOOKUP($A5,'Occupancy Raw Data'!$B$8:$BE$45,'Occupancy Raw Data'!G$3,FALSE))/100</f>
        <v>0.375165019058539</v>
      </c>
      <c r="C5" s="115">
        <f>(VLOOKUP($A5,'Occupancy Raw Data'!$B$8:$BE$45,'Occupancy Raw Data'!H$3,FALSE))/100</f>
        <v>0.52111314264464292</v>
      </c>
      <c r="D5" s="115">
        <f>(VLOOKUP($A5,'Occupancy Raw Data'!$B$8:$BE$45,'Occupancy Raw Data'!I$3,FALSE))/100</f>
        <v>0.582143299863641</v>
      </c>
      <c r="E5" s="115">
        <f>(VLOOKUP($A5,'Occupancy Raw Data'!$B$8:$BE$45,'Occupancy Raw Data'!J$3,FALSE))/100</f>
        <v>0.57468699640510701</v>
      </c>
      <c r="F5" s="115">
        <f>(VLOOKUP($A5,'Occupancy Raw Data'!$B$8:$BE$45,'Occupancy Raw Data'!K$3,FALSE))/100</f>
        <v>0.52359613239122293</v>
      </c>
      <c r="G5" s="116">
        <f>(VLOOKUP($A5,'Occupancy Raw Data'!$B$8:$BE$45,'Occupancy Raw Data'!L$3,FALSE))/100</f>
        <v>0.51534008503675399</v>
      </c>
      <c r="H5" s="119">
        <f>(VLOOKUP($A5,'Occupancy Raw Data'!$B$8:$BE$45,'Occupancy Raw Data'!N$3,FALSE))/100</f>
        <v>0.55868352547415301</v>
      </c>
      <c r="I5" s="119">
        <f>(VLOOKUP($A5,'Occupancy Raw Data'!$B$8:$BE$45,'Occupancy Raw Data'!O$3,FALSE))/100</f>
        <v>0.62885211354902604</v>
      </c>
      <c r="J5" s="116">
        <f>(VLOOKUP($A5,'Occupancy Raw Data'!$B$8:$BE$45,'Occupancy Raw Data'!P$3,FALSE))/100</f>
        <v>0.59376781951159008</v>
      </c>
      <c r="K5" s="117">
        <f>(VLOOKUP($A5,'Occupancy Raw Data'!$B$8:$BE$45,'Occupancy Raw Data'!R$3,FALSE))/100</f>
        <v>0.53774781076510303</v>
      </c>
      <c r="M5" s="129">
        <f>(VLOOKUP($A5,'Occupancy Raw Data'!$B$8:$BE$45,'Occupancy Raw Data'!T$3,FALSE))/100</f>
        <v>-0.150735311424051</v>
      </c>
      <c r="N5" s="119">
        <f>(VLOOKUP($A5,'Occupancy Raw Data'!$B$8:$BE$45,'Occupancy Raw Data'!U$3,FALSE))/100</f>
        <v>0.132216168527994</v>
      </c>
      <c r="O5" s="119">
        <f>(VLOOKUP($A5,'Occupancy Raw Data'!$B$8:$BE$45,'Occupancy Raw Data'!V$3,FALSE))/100</f>
        <v>0.17350461222813301</v>
      </c>
      <c r="P5" s="119">
        <f>(VLOOKUP($A5,'Occupancy Raw Data'!$B$8:$BE$45,'Occupancy Raw Data'!W$3,FALSE))/100</f>
        <v>8.1736567014082107E-2</v>
      </c>
      <c r="Q5" s="119">
        <f>(VLOOKUP($A5,'Occupancy Raw Data'!$B$8:$BE$45,'Occupancy Raw Data'!X$3,FALSE))/100</f>
        <v>4.29844622989995E-2</v>
      </c>
      <c r="R5" s="130">
        <f>(VLOOKUP($A5,'Occupancy Raw Data'!$B$8:$BE$45,'Occupancy Raw Data'!Y$3,FALSE))/100</f>
        <v>5.9775171514530198E-2</v>
      </c>
      <c r="S5" s="119">
        <f>(VLOOKUP($A5,'Occupancy Raw Data'!$B$8:$BE$45,'Occupancy Raw Data'!AA$3,FALSE))/100</f>
        <v>0.16440206904538202</v>
      </c>
      <c r="T5" s="119">
        <f>(VLOOKUP($A5,'Occupancy Raw Data'!$B$8:$BE$45,'Occupancy Raw Data'!AB$3,FALSE))/100</f>
        <v>0.302085701892988</v>
      </c>
      <c r="U5" s="130">
        <f>(VLOOKUP($A5,'Occupancy Raw Data'!$B$8:$BE$45,'Occupancy Raw Data'!AC$3,FALSE))/100</f>
        <v>0.23346945491062202</v>
      </c>
      <c r="V5" s="131">
        <f>(VLOOKUP($A5,'Occupancy Raw Data'!$B$8:$BE$45,'Occupancy Raw Data'!AE$3,FALSE))/100</f>
        <v>0.109044002485969</v>
      </c>
      <c r="X5" s="49">
        <f>VLOOKUP($A5,'ADR Raw Data'!$B$6:$BE$43,'ADR Raw Data'!G$1,FALSE)</f>
        <v>102.692662437428</v>
      </c>
      <c r="Y5" s="50">
        <f>VLOOKUP($A5,'ADR Raw Data'!$B$6:$BE$43,'ADR Raw Data'!H$1,FALSE)</f>
        <v>119.220866802649</v>
      </c>
      <c r="Z5" s="50">
        <f>VLOOKUP($A5,'ADR Raw Data'!$B$6:$BE$43,'ADR Raw Data'!I$1,FALSE)</f>
        <v>125.671934455884</v>
      </c>
      <c r="AA5" s="50">
        <f>VLOOKUP($A5,'ADR Raw Data'!$B$6:$BE$43,'ADR Raw Data'!J$1,FALSE)</f>
        <v>123.469090223252</v>
      </c>
      <c r="AB5" s="50">
        <f>VLOOKUP($A5,'ADR Raw Data'!$B$6:$BE$43,'ADR Raw Data'!K$1,FALSE)</f>
        <v>116.787595707707</v>
      </c>
      <c r="AC5" s="51">
        <f>VLOOKUP($A5,'ADR Raw Data'!$B$6:$BE$43,'ADR Raw Data'!L$1,FALSE)</f>
        <v>118.724811002092</v>
      </c>
      <c r="AD5" s="50">
        <f>VLOOKUP($A5,'ADR Raw Data'!$B$6:$BE$43,'ADR Raw Data'!N$1,FALSE)</f>
        <v>127.85993907341999</v>
      </c>
      <c r="AE5" s="50">
        <f>VLOOKUP($A5,'ADR Raw Data'!$B$6:$BE$43,'ADR Raw Data'!O$1,FALSE)</f>
        <v>152.66107786790701</v>
      </c>
      <c r="AF5" s="51">
        <f>VLOOKUP($A5,'ADR Raw Data'!$B$6:$BE$43,'ADR Raw Data'!P$1,FALSE)</f>
        <v>140.99322790857801</v>
      </c>
      <c r="AG5" s="52">
        <f>VLOOKUP($A5,'ADR Raw Data'!$B$6:$BE$43,'ADR Raw Data'!R$1,FALSE)</f>
        <v>125.74995869687901</v>
      </c>
      <c r="AI5" s="129">
        <f>(VLOOKUP($A5,'ADR Raw Data'!$B$6:$BE$43,'ADR Raw Data'!T$1,FALSE))/100</f>
        <v>-3.6957982839441801E-2</v>
      </c>
      <c r="AJ5" s="119">
        <f>(VLOOKUP($A5,'ADR Raw Data'!$B$6:$BE$43,'ADR Raw Data'!U$1,FALSE))/100</f>
        <v>0.15302511369064201</v>
      </c>
      <c r="AK5" s="119">
        <f>(VLOOKUP($A5,'ADR Raw Data'!$B$6:$BE$43,'ADR Raw Data'!V$1,FALSE))/100</f>
        <v>0.11609933144584099</v>
      </c>
      <c r="AL5" s="119">
        <f>(VLOOKUP($A5,'ADR Raw Data'!$B$6:$BE$43,'ADR Raw Data'!W$1,FALSE))/100</f>
        <v>7.7616521620859802E-2</v>
      </c>
      <c r="AM5" s="119">
        <f>(VLOOKUP($A5,'ADR Raw Data'!$B$6:$BE$43,'ADR Raw Data'!X$1,FALSE))/100</f>
        <v>6.6701213658633296E-2</v>
      </c>
      <c r="AN5" s="130">
        <f>(VLOOKUP($A5,'ADR Raw Data'!$B$6:$BE$43,'ADR Raw Data'!Y$1,FALSE))/100</f>
        <v>8.3626223965772406E-2</v>
      </c>
      <c r="AO5" s="119">
        <f>(VLOOKUP($A5,'ADR Raw Data'!$B$6:$BE$43,'ADR Raw Data'!AA$1,FALSE))/100</f>
        <v>0.17477159792123101</v>
      </c>
      <c r="AP5" s="119">
        <f>(VLOOKUP($A5,'ADR Raw Data'!$B$6:$BE$43,'ADR Raw Data'!AB$1,FALSE))/100</f>
        <v>0.39783002933768896</v>
      </c>
      <c r="AQ5" s="130">
        <f>(VLOOKUP($A5,'ADR Raw Data'!$B$6:$BE$43,'ADR Raw Data'!AC$1,FALSE))/100</f>
        <v>0.29320584677911499</v>
      </c>
      <c r="AR5" s="131">
        <f>(VLOOKUP($A5,'ADR Raw Data'!$B$6:$BE$43,'ADR Raw Data'!AE$1,FALSE))/100</f>
        <v>0.14934229035867902</v>
      </c>
      <c r="AS5" s="40"/>
      <c r="AT5" s="49">
        <f>VLOOKUP($A5,'RevPAR Raw Data'!$B$6:$BE$43,'RevPAR Raw Data'!G$1,FALSE)</f>
        <v>38.526694660510003</v>
      </c>
      <c r="AU5" s="50">
        <f>VLOOKUP($A5,'RevPAR Raw Data'!$B$6:$BE$43,'RevPAR Raw Data'!H$1,FALSE)</f>
        <v>62.127560568347299</v>
      </c>
      <c r="AV5" s="50">
        <f>VLOOKUP($A5,'RevPAR Raw Data'!$B$6:$BE$43,'RevPAR Raw Data'!I$1,FALSE)</f>
        <v>73.1590746243956</v>
      </c>
      <c r="AW5" s="50">
        <f>VLOOKUP($A5,'RevPAR Raw Data'!$B$6:$BE$43,'RevPAR Raw Data'!J$1,FALSE)</f>
        <v>70.956080609272306</v>
      </c>
      <c r="AX5" s="50">
        <f>VLOOKUP($A5,'RevPAR Raw Data'!$B$6:$BE$43,'RevPAR Raw Data'!K$1,FALSE)</f>
        <v>61.149533423825403</v>
      </c>
      <c r="AY5" s="51">
        <f>VLOOKUP($A5,'RevPAR Raw Data'!$B$6:$BE$43,'RevPAR Raw Data'!L$1,FALSE)</f>
        <v>61.183654197791</v>
      </c>
      <c r="AZ5" s="50">
        <f>VLOOKUP($A5,'RevPAR Raw Data'!$B$6:$BE$43,'RevPAR Raw Data'!N$1,FALSE)</f>
        <v>71.433241528449201</v>
      </c>
      <c r="BA5" s="50">
        <f>VLOOKUP($A5,'RevPAR Raw Data'!$B$6:$BE$43,'RevPAR Raw Data'!O$1,FALSE)</f>
        <v>96.001241473906006</v>
      </c>
      <c r="BB5" s="51">
        <f>VLOOKUP($A5,'RevPAR Raw Data'!$B$6:$BE$43,'RevPAR Raw Data'!P$1,FALSE)</f>
        <v>83.717241501177597</v>
      </c>
      <c r="BC5" s="52">
        <f>VLOOKUP($A5,'RevPAR Raw Data'!$B$6:$BE$43,'RevPAR Raw Data'!R$1,FALSE)</f>
        <v>67.621764993049297</v>
      </c>
      <c r="BE5" s="129">
        <f>(VLOOKUP($A5,'RevPAR Raw Data'!$B$6:$BE$43,'RevPAR Raw Data'!T$1,FALSE))/100</f>
        <v>-0.18212242121058503</v>
      </c>
      <c r="BF5" s="119">
        <f>(VLOOKUP($A5,'RevPAR Raw Data'!$B$6:$BE$43,'RevPAR Raw Data'!U$1,FALSE))/100</f>
        <v>0.30547367643937401</v>
      </c>
      <c r="BG5" s="119">
        <f>(VLOOKUP($A5,'RevPAR Raw Data'!$B$6:$BE$43,'RevPAR Raw Data'!V$1,FALSE))/100</f>
        <v>0.30974771315643002</v>
      </c>
      <c r="BH5" s="119">
        <f>(VLOOKUP($A5,'RevPAR Raw Data'!$B$6:$BE$43,'RevPAR Raw Data'!W$1,FALSE))/100</f>
        <v>0.16569719665580501</v>
      </c>
      <c r="BI5" s="119">
        <f>(VLOOKUP($A5,'RevPAR Raw Data'!$B$6:$BE$43,'RevPAR Raw Data'!X$1,FALSE))/100</f>
        <v>0.11255279176143899</v>
      </c>
      <c r="BJ5" s="130">
        <f>(VLOOKUP($A5,'RevPAR Raw Data'!$B$6:$BE$43,'RevPAR Raw Data'!Y$1,FALSE))/100</f>
        <v>0.148400167360969</v>
      </c>
      <c r="BK5" s="119">
        <f>(VLOOKUP($A5,'RevPAR Raw Data'!$B$6:$BE$43,'RevPAR Raw Data'!AA$1,FALSE))/100</f>
        <v>0.36790647927523101</v>
      </c>
      <c r="BL5" s="119">
        <f>(VLOOKUP($A5,'RevPAR Raw Data'!$B$6:$BE$43,'RevPAR Raw Data'!AB$1,FALSE))/100</f>
        <v>0.82009449487726105</v>
      </c>
      <c r="BM5" s="130">
        <f>(VLOOKUP($A5,'RevPAR Raw Data'!$B$6:$BE$43,'RevPAR Raw Data'!AC$1,FALSE))/100</f>
        <v>0.59512991091386502</v>
      </c>
      <c r="BN5" s="131">
        <f>(VLOOKUP($A5,'RevPAR Raw Data'!$B$6:$BE$43,'RevPAR Raw Data'!AE$1,FALSE))/100</f>
        <v>0.27467117392578</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0.29993738259236002</v>
      </c>
      <c r="C8" s="119">
        <f>(VLOOKUP($A8,'Occupancy Raw Data'!$B$8:$BE$51,'Occupancy Raw Data'!H$3,FALSE))/100</f>
        <v>0.52473387601753207</v>
      </c>
      <c r="D8" s="119">
        <f>(VLOOKUP($A8,'Occupancy Raw Data'!$B$8:$BE$51,'Occupancy Raw Data'!I$3,FALSE))/100</f>
        <v>0.57201001878522195</v>
      </c>
      <c r="E8" s="119">
        <f>(VLOOKUP($A8,'Occupancy Raw Data'!$B$8:$BE$51,'Occupancy Raw Data'!J$3,FALSE))/100</f>
        <v>0.59486537257357497</v>
      </c>
      <c r="F8" s="119">
        <f>(VLOOKUP($A8,'Occupancy Raw Data'!$B$8:$BE$51,'Occupancy Raw Data'!K$3,FALSE))/100</f>
        <v>0.52442078897933597</v>
      </c>
      <c r="G8" s="130">
        <f>(VLOOKUP($A8,'Occupancy Raw Data'!$B$8:$BE$51,'Occupancy Raw Data'!L$3,FALSE))/100</f>
        <v>0.50319348778960504</v>
      </c>
      <c r="H8" s="119">
        <f>(VLOOKUP($A8,'Occupancy Raw Data'!$B$8:$BE$51,'Occupancy Raw Data'!N$3,FALSE))/100</f>
        <v>0.62053850970569802</v>
      </c>
      <c r="I8" s="119">
        <f>(VLOOKUP($A8,'Occupancy Raw Data'!$B$8:$BE$51,'Occupancy Raw Data'!O$3,FALSE))/100</f>
        <v>0.70976831559173403</v>
      </c>
      <c r="J8" s="130">
        <f>(VLOOKUP($A8,'Occupancy Raw Data'!$B$8:$BE$51,'Occupancy Raw Data'!P$3,FALSE))/100</f>
        <v>0.66515341264871597</v>
      </c>
      <c r="K8" s="131">
        <f>(VLOOKUP($A8,'Occupancy Raw Data'!$B$8:$BE$51,'Occupancy Raw Data'!R$3,FALSE))/100</f>
        <v>0.54946775203506493</v>
      </c>
      <c r="M8" s="129">
        <f>(VLOOKUP($A8,'Occupancy Raw Data'!$B$8:$BE$51,'Occupancy Raw Data'!T$3,FALSE))/100</f>
        <v>-0.27021314661038004</v>
      </c>
      <c r="N8" s="119">
        <f>(VLOOKUP($A8,'Occupancy Raw Data'!$B$8:$BE$51,'Occupancy Raw Data'!U$3,FALSE))/100</f>
        <v>0.66851824330500509</v>
      </c>
      <c r="O8" s="119">
        <f>(VLOOKUP($A8,'Occupancy Raw Data'!$B$8:$BE$51,'Occupancy Raw Data'!V$3,FALSE))/100</f>
        <v>0.376090217994201</v>
      </c>
      <c r="P8" s="119">
        <f>(VLOOKUP($A8,'Occupancy Raw Data'!$B$8:$BE$51,'Occupancy Raw Data'!W$3,FALSE))/100</f>
        <v>0.25395584133020899</v>
      </c>
      <c r="Q8" s="119">
        <f>(VLOOKUP($A8,'Occupancy Raw Data'!$B$8:$BE$51,'Occupancy Raw Data'!X$3,FALSE))/100</f>
        <v>0.29968681603083097</v>
      </c>
      <c r="R8" s="130">
        <f>(VLOOKUP($A8,'Occupancy Raw Data'!$B$8:$BE$51,'Occupancy Raw Data'!Y$3,FALSE))/100</f>
        <v>0.246114112840152</v>
      </c>
      <c r="S8" s="119">
        <f>(VLOOKUP($A8,'Occupancy Raw Data'!$B$8:$BE$51,'Occupancy Raw Data'!AA$3,FALSE))/100</f>
        <v>0.57946288400448698</v>
      </c>
      <c r="T8" s="119">
        <f>(VLOOKUP($A8,'Occupancy Raw Data'!$B$8:$BE$51,'Occupancy Raw Data'!AB$3,FALSE))/100</f>
        <v>0.41423655664264702</v>
      </c>
      <c r="U8" s="130">
        <f>(VLOOKUP($A8,'Occupancy Raw Data'!$B$8:$BE$51,'Occupancy Raw Data'!AC$3,FALSE))/100</f>
        <v>0.48678619706889298</v>
      </c>
      <c r="V8" s="131">
        <f>(VLOOKUP($A8,'Occupancy Raw Data'!$B$8:$BE$51,'Occupancy Raw Data'!AE$3,FALSE))/100</f>
        <v>0.32001824159849496</v>
      </c>
      <c r="X8" s="49">
        <f>VLOOKUP($A8,'ADR Raw Data'!$B$6:$BE$49,'ADR Raw Data'!G$1,FALSE)</f>
        <v>227.596388308977</v>
      </c>
      <c r="Y8" s="50">
        <f>VLOOKUP($A8,'ADR Raw Data'!$B$6:$BE$49,'ADR Raw Data'!H$1,FALSE)</f>
        <v>241.430614558472</v>
      </c>
      <c r="Z8" s="50">
        <f>VLOOKUP($A8,'ADR Raw Data'!$B$6:$BE$49,'ADR Raw Data'!I$1,FALSE)</f>
        <v>255.79332785987901</v>
      </c>
      <c r="AA8" s="50">
        <f>VLOOKUP($A8,'ADR Raw Data'!$B$6:$BE$49,'ADR Raw Data'!J$1,FALSE)</f>
        <v>249.05332631578901</v>
      </c>
      <c r="AB8" s="50">
        <f>VLOOKUP($A8,'ADR Raw Data'!$B$6:$BE$49,'ADR Raw Data'!K$1,FALSE)</f>
        <v>252.75656716417899</v>
      </c>
      <c r="AC8" s="51">
        <f>VLOOKUP($A8,'ADR Raw Data'!$B$6:$BE$49,'ADR Raw Data'!L$1,FALSE)</f>
        <v>247.209809606769</v>
      </c>
      <c r="AD8" s="50">
        <f>VLOOKUP($A8,'ADR Raw Data'!$B$6:$BE$49,'ADR Raw Data'!N$1,FALSE)</f>
        <v>327.384742684157</v>
      </c>
      <c r="AE8" s="50">
        <f>VLOOKUP($A8,'ADR Raw Data'!$B$6:$BE$49,'ADR Raw Data'!O$1,FALSE)</f>
        <v>408.66269519188302</v>
      </c>
      <c r="AF8" s="51">
        <f>VLOOKUP($A8,'ADR Raw Data'!$B$6:$BE$49,'ADR Raw Data'!P$1,FALSE)</f>
        <v>370.74956224994099</v>
      </c>
      <c r="AG8" s="52">
        <f>VLOOKUP($A8,'ADR Raw Data'!$B$6:$BE$49,'ADR Raw Data'!R$1,FALSE)</f>
        <v>289.93837362637299</v>
      </c>
      <c r="AI8" s="129">
        <f>(VLOOKUP($A8,'ADR Raw Data'!$B$6:$BE$49,'ADR Raw Data'!T$1,FALSE))/100</f>
        <v>-0.138941232078439</v>
      </c>
      <c r="AJ8" s="119">
        <f>(VLOOKUP($A8,'ADR Raw Data'!$B$6:$BE$49,'ADR Raw Data'!U$1,FALSE))/100</f>
        <v>3.0079449037645301E-2</v>
      </c>
      <c r="AK8" s="119">
        <f>(VLOOKUP($A8,'ADR Raw Data'!$B$6:$BE$49,'ADR Raw Data'!V$1,FALSE))/100</f>
        <v>2.9616809694991902E-2</v>
      </c>
      <c r="AL8" s="119">
        <f>(VLOOKUP($A8,'ADR Raw Data'!$B$6:$BE$49,'ADR Raw Data'!W$1,FALSE))/100</f>
        <v>9.4253877497593695E-3</v>
      </c>
      <c r="AM8" s="119">
        <f>(VLOOKUP($A8,'ADR Raw Data'!$B$6:$BE$49,'ADR Raw Data'!X$1,FALSE))/100</f>
        <v>6.6823656040967294E-2</v>
      </c>
      <c r="AN8" s="130">
        <f>(VLOOKUP($A8,'ADR Raw Data'!$B$6:$BE$49,'ADR Raw Data'!Y$1,FALSE))/100</f>
        <v>1.7484523108057201E-3</v>
      </c>
      <c r="AO8" s="119">
        <f>(VLOOKUP($A8,'ADR Raw Data'!$B$6:$BE$49,'ADR Raw Data'!AA$1,FALSE))/100</f>
        <v>0.2103006303163</v>
      </c>
      <c r="AP8" s="119">
        <f>(VLOOKUP($A8,'ADR Raw Data'!$B$6:$BE$49,'ADR Raw Data'!AB$1,FALSE))/100</f>
        <v>0.453738417278363</v>
      </c>
      <c r="AQ8" s="130">
        <f>(VLOOKUP($A8,'ADR Raw Data'!$B$6:$BE$49,'ADR Raw Data'!AC$1,FALSE))/100</f>
        <v>0.34110145753916699</v>
      </c>
      <c r="AR8" s="131">
        <f>(VLOOKUP($A8,'ADR Raw Data'!$B$6:$BE$49,'ADR Raw Data'!AE$1,FALSE))/100</f>
        <v>0.133057750375075</v>
      </c>
      <c r="AS8" s="40"/>
      <c r="AT8" s="49">
        <f>VLOOKUP($A8,'RevPAR Raw Data'!$B$6:$BE$49,'RevPAR Raw Data'!G$1,FALSE)</f>
        <v>68.264664996869101</v>
      </c>
      <c r="AU8" s="50">
        <f>VLOOKUP($A8,'RevPAR Raw Data'!$B$6:$BE$49,'RevPAR Raw Data'!H$1,FALSE)</f>
        <v>126.686822166562</v>
      </c>
      <c r="AV8" s="50">
        <f>VLOOKUP($A8,'RevPAR Raw Data'!$B$6:$BE$49,'RevPAR Raw Data'!I$1,FALSE)</f>
        <v>146.31634627426399</v>
      </c>
      <c r="AW8" s="50">
        <f>VLOOKUP($A8,'RevPAR Raw Data'!$B$6:$BE$49,'RevPAR Raw Data'!J$1,FALSE)</f>
        <v>148.15319974952999</v>
      </c>
      <c r="AX8" s="50">
        <f>VLOOKUP($A8,'RevPAR Raw Data'!$B$6:$BE$49,'RevPAR Raw Data'!K$1,FALSE)</f>
        <v>132.550798371947</v>
      </c>
      <c r="AY8" s="51">
        <f>VLOOKUP($A8,'RevPAR Raw Data'!$B$6:$BE$49,'RevPAR Raw Data'!L$1,FALSE)</f>
        <v>124.39436631183401</v>
      </c>
      <c r="AZ8" s="50">
        <f>VLOOKUP($A8,'RevPAR Raw Data'!$B$6:$BE$49,'RevPAR Raw Data'!N$1,FALSE)</f>
        <v>203.15484032561</v>
      </c>
      <c r="BA8" s="50">
        <f>VLOOKUP($A8,'RevPAR Raw Data'!$B$6:$BE$49,'RevPAR Raw Data'!O$1,FALSE)</f>
        <v>290.05583281152099</v>
      </c>
      <c r="BB8" s="51">
        <f>VLOOKUP($A8,'RevPAR Raw Data'!$B$6:$BE$49,'RevPAR Raw Data'!P$1,FALSE)</f>
        <v>246.605336568566</v>
      </c>
      <c r="BC8" s="52">
        <f>VLOOKUP($A8,'RevPAR Raw Data'!$B$6:$BE$49,'RevPAR Raw Data'!R$1,FALSE)</f>
        <v>159.311786385186</v>
      </c>
      <c r="BE8" s="129">
        <f>(VLOOKUP($A8,'RevPAR Raw Data'!$B$6:$BE$49,'RevPAR Raw Data'!T$1,FALSE))/100</f>
        <v>-0.371610631174982</v>
      </c>
      <c r="BF8" s="119">
        <f>(VLOOKUP($A8,'RevPAR Raw Data'!$B$6:$BE$49,'RevPAR Raw Data'!U$1,FALSE))/100</f>
        <v>0.71870635277287898</v>
      </c>
      <c r="BG8" s="119">
        <f>(VLOOKUP($A8,'RevPAR Raw Data'!$B$6:$BE$49,'RevPAR Raw Data'!V$1,FALSE))/100</f>
        <v>0.41684562010367499</v>
      </c>
      <c r="BH8" s="119">
        <f>(VLOOKUP($A8,'RevPAR Raw Data'!$B$6:$BE$49,'RevPAR Raw Data'!W$1,FALSE))/100</f>
        <v>0.26577486135582196</v>
      </c>
      <c r="BI8" s="119">
        <f>(VLOOKUP($A8,'RevPAR Raw Data'!$B$6:$BE$49,'RevPAR Raw Data'!X$1,FALSE))/100</f>
        <v>0.38653664078625605</v>
      </c>
      <c r="BJ8" s="130">
        <f>(VLOOKUP($A8,'RevPAR Raw Data'!$B$6:$BE$49,'RevPAR Raw Data'!Y$1,FALSE))/100</f>
        <v>0.24829288394027502</v>
      </c>
      <c r="BK8" s="119">
        <f>(VLOOKUP($A8,'RevPAR Raw Data'!$B$6:$BE$49,'RevPAR Raw Data'!AA$1,FALSE))/100</f>
        <v>0.91162492407183393</v>
      </c>
      <c r="BL8" s="119">
        <f>(VLOOKUP($A8,'RevPAR Raw Data'!$B$6:$BE$49,'RevPAR Raw Data'!AB$1,FALSE))/100</f>
        <v>1.05593001351088</v>
      </c>
      <c r="BM8" s="130">
        <f>(VLOOKUP($A8,'RevPAR Raw Data'!$B$6:$BE$49,'RevPAR Raw Data'!AC$1,FALSE))/100</f>
        <v>0.99393113593820803</v>
      </c>
      <c r="BN8" s="131">
        <f>(VLOOKUP($A8,'RevPAR Raw Data'!$B$6:$BE$49,'RevPAR Raw Data'!AE$1,FALSE))/100</f>
        <v>0.49565689927965401</v>
      </c>
    </row>
    <row r="9" spans="1:66" x14ac:dyDescent="0.45">
      <c r="A9" s="59" t="s">
        <v>117</v>
      </c>
      <c r="B9" s="129">
        <f>(VLOOKUP($A9,'Occupancy Raw Data'!$B$8:$BE$51,'Occupancy Raw Data'!G$3,FALSE))/100</f>
        <v>0.37467634294883401</v>
      </c>
      <c r="C9" s="119">
        <f>(VLOOKUP($A9,'Occupancy Raw Data'!$B$8:$BE$51,'Occupancy Raw Data'!H$3,FALSE))/100</f>
        <v>0.60869406659129799</v>
      </c>
      <c r="D9" s="119">
        <f>(VLOOKUP($A9,'Occupancy Raw Data'!$B$8:$BE$51,'Occupancy Raw Data'!I$3,FALSE))/100</f>
        <v>0.71802633018489403</v>
      </c>
      <c r="E9" s="119">
        <f>(VLOOKUP($A9,'Occupancy Raw Data'!$B$8:$BE$51,'Occupancy Raw Data'!J$3,FALSE))/100</f>
        <v>0.69745815251084908</v>
      </c>
      <c r="F9" s="119">
        <f>(VLOOKUP($A9,'Occupancy Raw Data'!$B$8:$BE$51,'Occupancy Raw Data'!K$3,FALSE))/100</f>
        <v>0.59913934575690098</v>
      </c>
      <c r="G9" s="130">
        <f>(VLOOKUP($A9,'Occupancy Raw Data'!$B$8:$BE$51,'Occupancy Raw Data'!L$3,FALSE))/100</f>
        <v>0.59959884759855497</v>
      </c>
      <c r="H9" s="119">
        <f>(VLOOKUP($A9,'Occupancy Raw Data'!$B$8:$BE$51,'Occupancy Raw Data'!N$3,FALSE))/100</f>
        <v>0.62798585026074905</v>
      </c>
      <c r="I9" s="119">
        <f>(VLOOKUP($A9,'Occupancy Raw Data'!$B$8:$BE$51,'Occupancy Raw Data'!O$3,FALSE))/100</f>
        <v>0.786331643630793</v>
      </c>
      <c r="J9" s="130">
        <f>(VLOOKUP($A9,'Occupancy Raw Data'!$B$8:$BE$51,'Occupancy Raw Data'!P$3,FALSE))/100</f>
        <v>0.70715874694577097</v>
      </c>
      <c r="K9" s="131">
        <f>(VLOOKUP($A9,'Occupancy Raw Data'!$B$8:$BE$51,'Occupancy Raw Data'!R$3,FALSE))/100</f>
        <v>0.63033024741204602</v>
      </c>
      <c r="M9" s="129">
        <f>(VLOOKUP($A9,'Occupancy Raw Data'!$B$8:$BE$51,'Occupancy Raw Data'!T$3,FALSE))/100</f>
        <v>-0.16235396501737298</v>
      </c>
      <c r="N9" s="119">
        <f>(VLOOKUP($A9,'Occupancy Raw Data'!$B$8:$BE$51,'Occupancy Raw Data'!U$3,FALSE))/100</f>
        <v>0.40525537761335101</v>
      </c>
      <c r="O9" s="119">
        <f>(VLOOKUP($A9,'Occupancy Raw Data'!$B$8:$BE$51,'Occupancy Raw Data'!V$3,FALSE))/100</f>
        <v>0.26363015794112299</v>
      </c>
      <c r="P9" s="119">
        <f>(VLOOKUP($A9,'Occupancy Raw Data'!$B$8:$BE$51,'Occupancy Raw Data'!W$3,FALSE))/100</f>
        <v>9.5182560665764693E-2</v>
      </c>
      <c r="Q9" s="119">
        <f>(VLOOKUP($A9,'Occupancy Raw Data'!$B$8:$BE$51,'Occupancy Raw Data'!X$3,FALSE))/100</f>
        <v>3.8784681435549202E-2</v>
      </c>
      <c r="R9" s="130">
        <f>(VLOOKUP($A9,'Occupancy Raw Data'!$B$8:$BE$51,'Occupancy Raw Data'!Y$3,FALSE))/100</f>
        <v>0.12609658555393599</v>
      </c>
      <c r="S9" s="119">
        <f>(VLOOKUP($A9,'Occupancy Raw Data'!$B$8:$BE$51,'Occupancy Raw Data'!AA$3,FALSE))/100</f>
        <v>0.17853433042772401</v>
      </c>
      <c r="T9" s="119">
        <f>(VLOOKUP($A9,'Occupancy Raw Data'!$B$8:$BE$51,'Occupancy Raw Data'!AB$3,FALSE))/100</f>
        <v>0.52294221570666999</v>
      </c>
      <c r="U9" s="130">
        <f>(VLOOKUP($A9,'Occupancy Raw Data'!$B$8:$BE$51,'Occupancy Raw Data'!AC$3,FALSE))/100</f>
        <v>0.34802529086337503</v>
      </c>
      <c r="V9" s="131">
        <f>(VLOOKUP($A9,'Occupancy Raw Data'!$B$8:$BE$51,'Occupancy Raw Data'!AE$3,FALSE))/100</f>
        <v>0.18883259167226299</v>
      </c>
      <c r="X9" s="49">
        <f>VLOOKUP($A9,'ADR Raw Data'!$B$6:$BE$49,'ADR Raw Data'!G$1,FALSE)</f>
        <v>152.144598987736</v>
      </c>
      <c r="Y9" s="50">
        <f>VLOOKUP($A9,'ADR Raw Data'!$B$6:$BE$49,'ADR Raw Data'!H$1,FALSE)</f>
        <v>180.37742076568199</v>
      </c>
      <c r="Z9" s="50">
        <f>VLOOKUP($A9,'ADR Raw Data'!$B$6:$BE$49,'ADR Raw Data'!I$1,FALSE)</f>
        <v>190.474568540809</v>
      </c>
      <c r="AA9" s="50">
        <f>VLOOKUP($A9,'ADR Raw Data'!$B$6:$BE$49,'ADR Raw Data'!J$1,FALSE)</f>
        <v>186.43615424836599</v>
      </c>
      <c r="AB9" s="50">
        <f>VLOOKUP($A9,'ADR Raw Data'!$B$6:$BE$49,'ADR Raw Data'!K$1,FALSE)</f>
        <v>172.871034755615</v>
      </c>
      <c r="AC9" s="51">
        <f>VLOOKUP($A9,'ADR Raw Data'!$B$6:$BE$49,'ADR Raw Data'!L$1,FALSE)</f>
        <v>179.17668110159499</v>
      </c>
      <c r="AD9" s="50">
        <f>VLOOKUP($A9,'ADR Raw Data'!$B$6:$BE$49,'ADR Raw Data'!N$1,FALSE)</f>
        <v>185.670695702671</v>
      </c>
      <c r="AE9" s="50">
        <f>VLOOKUP($A9,'ADR Raw Data'!$B$6:$BE$49,'ADR Raw Data'!O$1,FALSE)</f>
        <v>237.92028615156201</v>
      </c>
      <c r="AF9" s="51">
        <f>VLOOKUP($A9,'ADR Raw Data'!$B$6:$BE$49,'ADR Raw Data'!P$1,FALSE)</f>
        <v>214.72040095920701</v>
      </c>
      <c r="AG9" s="52">
        <f>VLOOKUP($A9,'ADR Raw Data'!$B$6:$BE$49,'ADR Raw Data'!R$1,FALSE)</f>
        <v>190.56982552277</v>
      </c>
      <c r="AI9" s="129">
        <f>(VLOOKUP($A9,'ADR Raw Data'!$B$6:$BE$49,'ADR Raw Data'!T$1,FALSE))/100</f>
        <v>-5.40761698973602E-2</v>
      </c>
      <c r="AJ9" s="119">
        <f>(VLOOKUP($A9,'ADR Raw Data'!$B$6:$BE$49,'ADR Raw Data'!U$1,FALSE))/100</f>
        <v>0.15507843011139902</v>
      </c>
      <c r="AK9" s="119">
        <f>(VLOOKUP($A9,'ADR Raw Data'!$B$6:$BE$49,'ADR Raw Data'!V$1,FALSE))/100</f>
        <v>0.122119375161249</v>
      </c>
      <c r="AL9" s="119">
        <f>(VLOOKUP($A9,'ADR Raw Data'!$B$6:$BE$49,'ADR Raw Data'!W$1,FALSE))/100</f>
        <v>8.7918675244465505E-2</v>
      </c>
      <c r="AM9" s="119">
        <f>(VLOOKUP($A9,'ADR Raw Data'!$B$6:$BE$49,'ADR Raw Data'!X$1,FALSE))/100</f>
        <v>9.3631971914316506E-2</v>
      </c>
      <c r="AN9" s="130">
        <f>(VLOOKUP($A9,'ADR Raw Data'!$B$6:$BE$49,'ADR Raw Data'!Y$1,FALSE))/100</f>
        <v>9.3217301701602792E-2</v>
      </c>
      <c r="AO9" s="119">
        <f>(VLOOKUP($A9,'ADR Raw Data'!$B$6:$BE$49,'ADR Raw Data'!AA$1,FALSE))/100</f>
        <v>0.23004409136964798</v>
      </c>
      <c r="AP9" s="119">
        <f>(VLOOKUP($A9,'ADR Raw Data'!$B$6:$BE$49,'ADR Raw Data'!AB$1,FALSE))/100</f>
        <v>0.54021730214128394</v>
      </c>
      <c r="AQ9" s="130">
        <f>(VLOOKUP($A9,'ADR Raw Data'!$B$6:$BE$49,'ADR Raw Data'!AC$1,FALSE))/100</f>
        <v>0.40633012471123403</v>
      </c>
      <c r="AR9" s="131">
        <f>(VLOOKUP($A9,'ADR Raw Data'!$B$6:$BE$49,'ADR Raw Data'!AE$1,FALSE))/100</f>
        <v>0.18566970538460401</v>
      </c>
      <c r="AS9" s="40"/>
      <c r="AT9" s="49">
        <f>VLOOKUP($A9,'RevPAR Raw Data'!$B$6:$BE$49,'RevPAR Raw Data'!G$1,FALSE)</f>
        <v>57.004981948141904</v>
      </c>
      <c r="AU9" s="50">
        <f>VLOOKUP($A9,'RevPAR Raw Data'!$B$6:$BE$49,'RevPAR Raw Data'!H$1,FALSE)</f>
        <v>109.79466576711199</v>
      </c>
      <c r="AV9" s="50">
        <f>VLOOKUP($A9,'RevPAR Raw Data'!$B$6:$BE$49,'RevPAR Raw Data'!I$1,FALSE)</f>
        <v>136.76575544290799</v>
      </c>
      <c r="AW9" s="50">
        <f>VLOOKUP($A9,'RevPAR Raw Data'!$B$6:$BE$49,'RevPAR Raw Data'!J$1,FALSE)</f>
        <v>130.03141570329299</v>
      </c>
      <c r="AX9" s="50">
        <f>VLOOKUP($A9,'RevPAR Raw Data'!$B$6:$BE$49,'RevPAR Raw Data'!K$1,FALSE)</f>
        <v>103.57383866379701</v>
      </c>
      <c r="AY9" s="51">
        <f>VLOOKUP($A9,'RevPAR Raw Data'!$B$6:$BE$49,'RevPAR Raw Data'!L$1,FALSE)</f>
        <v>107.43413150505</v>
      </c>
      <c r="AZ9" s="50">
        <f>VLOOKUP($A9,'RevPAR Raw Data'!$B$6:$BE$49,'RevPAR Raw Data'!N$1,FALSE)</f>
        <v>116.59856970934599</v>
      </c>
      <c r="BA9" s="50">
        <f>VLOOKUP($A9,'RevPAR Raw Data'!$B$6:$BE$49,'RevPAR Raw Data'!O$1,FALSE)</f>
        <v>187.08424966266699</v>
      </c>
      <c r="BB9" s="51">
        <f>VLOOKUP($A9,'RevPAR Raw Data'!$B$6:$BE$49,'RevPAR Raw Data'!P$1,FALSE)</f>
        <v>151.84140968600701</v>
      </c>
      <c r="BC9" s="52">
        <f>VLOOKUP($A9,'RevPAR Raw Data'!$B$6:$BE$49,'RevPAR Raw Data'!R$1,FALSE)</f>
        <v>120.12192527103799</v>
      </c>
      <c r="BE9" s="129">
        <f>(VLOOKUP($A9,'RevPAR Raw Data'!$B$6:$BE$49,'RevPAR Raw Data'!T$1,FALSE))/100</f>
        <v>-0.207650654318944</v>
      </c>
      <c r="BF9" s="119">
        <f>(VLOOKUP($A9,'RevPAR Raw Data'!$B$6:$BE$49,'RevPAR Raw Data'!U$1,FALSE))/100</f>
        <v>0.62318017547923099</v>
      </c>
      <c r="BG9" s="119">
        <f>(VLOOKUP($A9,'RevPAR Raw Data'!$B$6:$BE$49,'RevPAR Raw Data'!V$1,FALSE))/100</f>
        <v>0.41794388326380399</v>
      </c>
      <c r="BH9" s="119">
        <f>(VLOOKUP($A9,'RevPAR Raw Data'!$B$6:$BE$49,'RevPAR Raw Data'!W$1,FALSE))/100</f>
        <v>0.19146956055034001</v>
      </c>
      <c r="BI9" s="119">
        <f>(VLOOKUP($A9,'RevPAR Raw Data'!$B$6:$BE$49,'RevPAR Raw Data'!X$1,FALSE))/100</f>
        <v>0.136048139552744</v>
      </c>
      <c r="BJ9" s="130">
        <f>(VLOOKUP($A9,'RevPAR Raw Data'!$B$6:$BE$49,'RevPAR Raw Data'!Y$1,FALSE))/100</f>
        <v>0.23106827071466199</v>
      </c>
      <c r="BK9" s="119">
        <f>(VLOOKUP($A9,'RevPAR Raw Data'!$B$6:$BE$49,'RevPAR Raw Data'!AA$1,FALSE))/100</f>
        <v>0.44964918961890704</v>
      </c>
      <c r="BL9" s="119">
        <f>(VLOOKUP($A9,'RevPAR Raw Data'!$B$6:$BE$49,'RevPAR Raw Data'!AB$1,FALSE))/100</f>
        <v>1.3456619507927901</v>
      </c>
      <c r="BM9" s="130">
        <f>(VLOOKUP($A9,'RevPAR Raw Data'!$B$6:$BE$49,'RevPAR Raw Data'!AC$1,FALSE))/100</f>
        <v>0.89576857541378796</v>
      </c>
      <c r="BN9" s="131">
        <f>(VLOOKUP($A9,'RevPAR Raw Data'!$B$6:$BE$49,'RevPAR Raw Data'!AE$1,FALSE))/100</f>
        <v>0.409562788719667</v>
      </c>
    </row>
    <row r="10" spans="1:66" x14ac:dyDescent="0.45">
      <c r="A10" s="59" t="s">
        <v>118</v>
      </c>
      <c r="B10" s="129">
        <f>(VLOOKUP($A10,'Occupancy Raw Data'!$B$8:$BE$51,'Occupancy Raw Data'!G$3,FALSE))/100</f>
        <v>0.37126570567344103</v>
      </c>
      <c r="C10" s="119">
        <f>(VLOOKUP($A10,'Occupancy Raw Data'!$B$8:$BE$51,'Occupancy Raw Data'!H$3,FALSE))/100</f>
        <v>0.57958038618796004</v>
      </c>
      <c r="D10" s="119">
        <f>(VLOOKUP($A10,'Occupancy Raw Data'!$B$8:$BE$51,'Occupancy Raw Data'!I$3,FALSE))/100</f>
        <v>0.67054645297997395</v>
      </c>
      <c r="E10" s="119">
        <f>(VLOOKUP($A10,'Occupancy Raw Data'!$B$8:$BE$51,'Occupancy Raw Data'!J$3,FALSE))/100</f>
        <v>0.65150565553466389</v>
      </c>
      <c r="F10" s="119">
        <f>(VLOOKUP($A10,'Occupancy Raw Data'!$B$8:$BE$51,'Occupancy Raw Data'!K$3,FALSE))/100</f>
        <v>0.56880651804100602</v>
      </c>
      <c r="G10" s="130">
        <f>(VLOOKUP($A10,'Occupancy Raw Data'!$B$8:$BE$51,'Occupancy Raw Data'!L$3,FALSE))/100</f>
        <v>0.56834094368340904</v>
      </c>
      <c r="H10" s="119">
        <f>(VLOOKUP($A10,'Occupancy Raw Data'!$B$8:$BE$51,'Occupancy Raw Data'!N$3,FALSE))/100</f>
        <v>0.61393141731578404</v>
      </c>
      <c r="I10" s="119">
        <f>(VLOOKUP($A10,'Occupancy Raw Data'!$B$8:$BE$51,'Occupancy Raw Data'!O$3,FALSE))/100</f>
        <v>0.72784791237651802</v>
      </c>
      <c r="J10" s="130">
        <f>(VLOOKUP($A10,'Occupancy Raw Data'!$B$8:$BE$51,'Occupancy Raw Data'!P$3,FALSE))/100</f>
        <v>0.67088966484615098</v>
      </c>
      <c r="K10" s="131">
        <f>(VLOOKUP($A10,'Occupancy Raw Data'!$B$8:$BE$51,'Occupancy Raw Data'!R$3,FALSE))/100</f>
        <v>0.59764057830133499</v>
      </c>
      <c r="M10" s="129">
        <f>(VLOOKUP($A10,'Occupancy Raw Data'!$B$8:$BE$51,'Occupancy Raw Data'!T$3,FALSE))/100</f>
        <v>-0.23234152171662298</v>
      </c>
      <c r="N10" s="119">
        <f>(VLOOKUP($A10,'Occupancy Raw Data'!$B$8:$BE$51,'Occupancy Raw Data'!U$3,FALSE))/100</f>
        <v>0.21702719221726099</v>
      </c>
      <c r="O10" s="119">
        <f>(VLOOKUP($A10,'Occupancy Raw Data'!$B$8:$BE$51,'Occupancy Raw Data'!V$3,FALSE))/100</f>
        <v>0.28073716897751</v>
      </c>
      <c r="P10" s="119">
        <f>(VLOOKUP($A10,'Occupancy Raw Data'!$B$8:$BE$51,'Occupancy Raw Data'!W$3,FALSE))/100</f>
        <v>0.14882659770884399</v>
      </c>
      <c r="Q10" s="119">
        <f>(VLOOKUP($A10,'Occupancy Raw Data'!$B$8:$BE$51,'Occupancy Raw Data'!X$3,FALSE))/100</f>
        <v>8.2864919606958201E-2</v>
      </c>
      <c r="R10" s="130">
        <f>(VLOOKUP($A10,'Occupancy Raw Data'!$B$8:$BE$51,'Occupancy Raw Data'!Y$3,FALSE))/100</f>
        <v>0.10322857135739599</v>
      </c>
      <c r="S10" s="119">
        <f>(VLOOKUP($A10,'Occupancy Raw Data'!$B$8:$BE$51,'Occupancy Raw Data'!AA$3,FALSE))/100</f>
        <v>0.196130738494567</v>
      </c>
      <c r="T10" s="119">
        <f>(VLOOKUP($A10,'Occupancy Raw Data'!$B$8:$BE$51,'Occupancy Raw Data'!AB$3,FALSE))/100</f>
        <v>0.39652769367412705</v>
      </c>
      <c r="U10" s="130">
        <f>(VLOOKUP($A10,'Occupancy Raw Data'!$B$8:$BE$51,'Occupancy Raw Data'!AC$3,FALSE))/100</f>
        <v>0.297096316471682</v>
      </c>
      <c r="V10" s="131">
        <f>(VLOOKUP($A10,'Occupancy Raw Data'!$B$8:$BE$51,'Occupancy Raw Data'!AE$3,FALSE))/100</f>
        <v>0.158777591299437</v>
      </c>
      <c r="X10" s="49">
        <f>VLOOKUP($A10,'ADR Raw Data'!$B$6:$BE$49,'ADR Raw Data'!G$1,FALSE)</f>
        <v>123.421893086816</v>
      </c>
      <c r="Y10" s="50">
        <f>VLOOKUP($A10,'ADR Raw Data'!$B$6:$BE$49,'ADR Raw Data'!H$1,FALSE)</f>
        <v>136.45497888774401</v>
      </c>
      <c r="Z10" s="50">
        <f>VLOOKUP($A10,'ADR Raw Data'!$B$6:$BE$49,'ADR Raw Data'!I$1,FALSE)</f>
        <v>144.55699394694599</v>
      </c>
      <c r="AA10" s="50">
        <f>VLOOKUP($A10,'ADR Raw Data'!$B$6:$BE$49,'ADR Raw Data'!J$1,FALSE)</f>
        <v>142.021977553825</v>
      </c>
      <c r="AB10" s="50">
        <f>VLOOKUP($A10,'ADR Raw Data'!$B$6:$BE$49,'ADR Raw Data'!K$1,FALSE)</f>
        <v>135.58012592475899</v>
      </c>
      <c r="AC10" s="51">
        <f>VLOOKUP($A10,'ADR Raw Data'!$B$6:$BE$49,'ADR Raw Data'!L$1,FALSE)</f>
        <v>137.765230683596</v>
      </c>
      <c r="AD10" s="50">
        <f>VLOOKUP($A10,'ADR Raw Data'!$B$6:$BE$49,'ADR Raw Data'!N$1,FALSE)</f>
        <v>143.92727772106301</v>
      </c>
      <c r="AE10" s="50">
        <f>VLOOKUP($A10,'ADR Raw Data'!$B$6:$BE$49,'ADR Raw Data'!O$1,FALSE)</f>
        <v>165.72759799901499</v>
      </c>
      <c r="AF10" s="51">
        <f>VLOOKUP($A10,'ADR Raw Data'!$B$6:$BE$49,'ADR Raw Data'!P$1,FALSE)</f>
        <v>155.75285682510699</v>
      </c>
      <c r="AG10" s="52">
        <f>VLOOKUP($A10,'ADR Raw Data'!$B$6:$BE$49,'ADR Raw Data'!R$1,FALSE)</f>
        <v>143.53444712361599</v>
      </c>
      <c r="AI10" s="129">
        <f>(VLOOKUP($A10,'ADR Raw Data'!$B$6:$BE$49,'ADR Raw Data'!T$1,FALSE))/100</f>
        <v>2.15565528917794E-2</v>
      </c>
      <c r="AJ10" s="119">
        <f>(VLOOKUP($A10,'ADR Raw Data'!$B$6:$BE$49,'ADR Raw Data'!U$1,FALSE))/100</f>
        <v>0.12892680955656899</v>
      </c>
      <c r="AK10" s="119">
        <f>(VLOOKUP($A10,'ADR Raw Data'!$B$6:$BE$49,'ADR Raw Data'!V$1,FALSE))/100</f>
        <v>0.11674184461501599</v>
      </c>
      <c r="AL10" s="119">
        <f>(VLOOKUP($A10,'ADR Raw Data'!$B$6:$BE$49,'ADR Raw Data'!W$1,FALSE))/100</f>
        <v>9.5864930826380992E-2</v>
      </c>
      <c r="AM10" s="119">
        <f>(VLOOKUP($A10,'ADR Raw Data'!$B$6:$BE$49,'ADR Raw Data'!X$1,FALSE))/100</f>
        <v>7.1744250010255001E-2</v>
      </c>
      <c r="AN10" s="130">
        <f>(VLOOKUP($A10,'ADR Raw Data'!$B$6:$BE$49,'ADR Raw Data'!Y$1,FALSE))/100</f>
        <v>9.6210875486058695E-2</v>
      </c>
      <c r="AO10" s="119">
        <f>(VLOOKUP($A10,'ADR Raw Data'!$B$6:$BE$49,'ADR Raw Data'!AA$1,FALSE))/100</f>
        <v>0.161654818075472</v>
      </c>
      <c r="AP10" s="119">
        <f>(VLOOKUP($A10,'ADR Raw Data'!$B$6:$BE$49,'ADR Raw Data'!AB$1,FALSE))/100</f>
        <v>0.36135971649628301</v>
      </c>
      <c r="AQ10" s="130">
        <f>(VLOOKUP($A10,'ADR Raw Data'!$B$6:$BE$49,'ADR Raw Data'!AC$1,FALSE))/100</f>
        <v>0.26824888060749896</v>
      </c>
      <c r="AR10" s="131">
        <f>(VLOOKUP($A10,'ADR Raw Data'!$B$6:$BE$49,'ADR Raw Data'!AE$1,FALSE))/100</f>
        <v>0.149625559751109</v>
      </c>
      <c r="AS10" s="40"/>
      <c r="AT10" s="49">
        <f>VLOOKUP($A10,'RevPAR Raw Data'!$B$6:$BE$49,'RevPAR Raw Data'!G$1,FALSE)</f>
        <v>45.822316232429003</v>
      </c>
      <c r="AU10" s="50">
        <f>VLOOKUP($A10,'RevPAR Raw Data'!$B$6:$BE$49,'RevPAR Raw Data'!H$1,FALSE)</f>
        <v>79.086629361028997</v>
      </c>
      <c r="AV10" s="50">
        <f>VLOOKUP($A10,'RevPAR Raw Data'!$B$6:$BE$49,'RevPAR Raw Data'!I$1,FALSE)</f>
        <v>96.932179544572705</v>
      </c>
      <c r="AW10" s="50">
        <f>VLOOKUP($A10,'RevPAR Raw Data'!$B$6:$BE$49,'RevPAR Raw Data'!J$1,FALSE)</f>
        <v>92.528121586534098</v>
      </c>
      <c r="AX10" s="50">
        <f>VLOOKUP($A10,'RevPAR Raw Data'!$B$6:$BE$49,'RevPAR Raw Data'!K$1,FALSE)</f>
        <v>77.118859342823797</v>
      </c>
      <c r="AY10" s="51">
        <f>VLOOKUP($A10,'RevPAR Raw Data'!$B$6:$BE$49,'RevPAR Raw Data'!L$1,FALSE)</f>
        <v>78.297621213477697</v>
      </c>
      <c r="AZ10" s="50">
        <f>VLOOKUP($A10,'RevPAR Raw Data'!$B$6:$BE$49,'RevPAR Raw Data'!N$1,FALSE)</f>
        <v>88.3614776016951</v>
      </c>
      <c r="BA10" s="50">
        <f>VLOOKUP($A10,'RevPAR Raw Data'!$B$6:$BE$49,'RevPAR Raw Data'!O$1,FALSE)</f>
        <v>120.62448622675799</v>
      </c>
      <c r="BB10" s="51">
        <f>VLOOKUP($A10,'RevPAR Raw Data'!$B$6:$BE$49,'RevPAR Raw Data'!P$1,FALSE)</f>
        <v>104.49298191422599</v>
      </c>
      <c r="BC10" s="52">
        <f>VLOOKUP($A10,'RevPAR Raw Data'!$B$6:$BE$49,'RevPAR Raw Data'!R$1,FALSE)</f>
        <v>85.782009985120297</v>
      </c>
      <c r="BE10" s="129">
        <f>(VLOOKUP($A10,'RevPAR Raw Data'!$B$6:$BE$49,'RevPAR Raw Data'!T$1,FALSE))/100</f>
        <v>-0.21579345112668399</v>
      </c>
      <c r="BF10" s="119">
        <f>(VLOOKUP($A10,'RevPAR Raw Data'!$B$6:$BE$49,'RevPAR Raw Data'!U$1,FALSE))/100</f>
        <v>0.37393462525342203</v>
      </c>
      <c r="BG10" s="119">
        <f>(VLOOKUP($A10,'RevPAR Raw Data'!$B$6:$BE$49,'RevPAR Raw Data'!V$1,FALSE))/100</f>
        <v>0.430252788550959</v>
      </c>
      <c r="BH10" s="119">
        <f>(VLOOKUP($A10,'RevPAR Raw Data'!$B$6:$BE$49,'RevPAR Raw Data'!W$1,FALSE))/100</f>
        <v>0.25895878002970901</v>
      </c>
      <c r="BI10" s="119">
        <f>(VLOOKUP($A10,'RevPAR Raw Data'!$B$6:$BE$49,'RevPAR Raw Data'!X$1,FALSE))/100</f>
        <v>0.16055425112657398</v>
      </c>
      <c r="BJ10" s="130">
        <f>(VLOOKUP($A10,'RevPAR Raw Data'!$B$6:$BE$49,'RevPAR Raw Data'!Y$1,FALSE))/100</f>
        <v>0.20937115806892501</v>
      </c>
      <c r="BK10" s="119">
        <f>(VLOOKUP($A10,'RevPAR Raw Data'!$B$6:$BE$49,'RevPAR Raw Data'!AA$1,FALSE))/100</f>
        <v>0.38949103542038599</v>
      </c>
      <c r="BL10" s="119">
        <f>(VLOOKUP($A10,'RevPAR Raw Data'!$B$6:$BE$49,'RevPAR Raw Data'!AB$1,FALSE))/100</f>
        <v>0.90117654513941903</v>
      </c>
      <c r="BM10" s="130">
        <f>(VLOOKUP($A10,'RevPAR Raw Data'!$B$6:$BE$49,'RevPAR Raw Data'!AC$1,FALSE))/100</f>
        <v>0.64504095140532103</v>
      </c>
      <c r="BN10" s="131">
        <f>(VLOOKUP($A10,'RevPAR Raw Data'!$B$6:$BE$49,'RevPAR Raw Data'!AE$1,FALSE))/100</f>
        <v>0.33216033702465803</v>
      </c>
    </row>
    <row r="11" spans="1:66" x14ac:dyDescent="0.45">
      <c r="A11" s="59" t="s">
        <v>119</v>
      </c>
      <c r="B11" s="129">
        <f>(VLOOKUP($A11,'Occupancy Raw Data'!$B$8:$BE$51,'Occupancy Raw Data'!G$3,FALSE))/100</f>
        <v>0.35144670112943105</v>
      </c>
      <c r="C11" s="119">
        <f>(VLOOKUP($A11,'Occupancy Raw Data'!$B$8:$BE$51,'Occupancy Raw Data'!H$3,FALSE))/100</f>
        <v>0.51363402503858602</v>
      </c>
      <c r="D11" s="119">
        <f>(VLOOKUP($A11,'Occupancy Raw Data'!$B$8:$BE$51,'Occupancy Raw Data'!I$3,FALSE))/100</f>
        <v>0.57402552857877798</v>
      </c>
      <c r="E11" s="119">
        <f>(VLOOKUP($A11,'Occupancy Raw Data'!$B$8:$BE$51,'Occupancy Raw Data'!J$3,FALSE))/100</f>
        <v>0.56118774040228303</v>
      </c>
      <c r="F11" s="119">
        <f>(VLOOKUP($A11,'Occupancy Raw Data'!$B$8:$BE$51,'Occupancy Raw Data'!K$3,FALSE))/100</f>
        <v>0.50993458607932896</v>
      </c>
      <c r="G11" s="130">
        <f>(VLOOKUP($A11,'Occupancy Raw Data'!$B$8:$BE$51,'Occupancy Raw Data'!L$3,FALSE))/100</f>
        <v>0.50204571624568106</v>
      </c>
      <c r="H11" s="119">
        <f>(VLOOKUP($A11,'Occupancy Raw Data'!$B$8:$BE$51,'Occupancy Raw Data'!N$3,FALSE))/100</f>
        <v>0.56008525859323299</v>
      </c>
      <c r="I11" s="119">
        <f>(VLOOKUP($A11,'Occupancy Raw Data'!$B$8:$BE$51,'Occupancy Raw Data'!O$3,FALSE))/100</f>
        <v>0.60928044687262595</v>
      </c>
      <c r="J11" s="130">
        <f>(VLOOKUP($A11,'Occupancy Raw Data'!$B$8:$BE$51,'Occupancy Raw Data'!P$3,FALSE))/100</f>
        <v>0.58468285273292897</v>
      </c>
      <c r="K11" s="131">
        <f>(VLOOKUP($A11,'Occupancy Raw Data'!$B$8:$BE$51,'Occupancy Raw Data'!R$3,FALSE))/100</f>
        <v>0.52565632667060902</v>
      </c>
      <c r="M11" s="129">
        <f>(VLOOKUP($A11,'Occupancy Raw Data'!$B$8:$BE$51,'Occupancy Raw Data'!T$3,FALSE))/100</f>
        <v>-0.19385476615534197</v>
      </c>
      <c r="N11" s="119">
        <f>(VLOOKUP($A11,'Occupancy Raw Data'!$B$8:$BE$51,'Occupancy Raw Data'!U$3,FALSE))/100</f>
        <v>6.9717812142307795E-2</v>
      </c>
      <c r="O11" s="119">
        <f>(VLOOKUP($A11,'Occupancy Raw Data'!$B$8:$BE$51,'Occupancy Raw Data'!V$3,FALSE))/100</f>
        <v>0.14796417573957898</v>
      </c>
      <c r="P11" s="119">
        <f>(VLOOKUP($A11,'Occupancy Raw Data'!$B$8:$BE$51,'Occupancy Raw Data'!W$3,FALSE))/100</f>
        <v>6.4706879902652004E-2</v>
      </c>
      <c r="Q11" s="119">
        <f>(VLOOKUP($A11,'Occupancy Raw Data'!$B$8:$BE$51,'Occupancy Raw Data'!X$3,FALSE))/100</f>
        <v>1.4774690375949999E-2</v>
      </c>
      <c r="R11" s="130">
        <f>(VLOOKUP($A11,'Occupancy Raw Data'!$B$8:$BE$51,'Occupancy Raw Data'!Y$3,FALSE))/100</f>
        <v>2.6364412837044202E-2</v>
      </c>
      <c r="S11" s="119">
        <f>(VLOOKUP($A11,'Occupancy Raw Data'!$B$8:$BE$51,'Occupancy Raw Data'!AA$3,FALSE))/100</f>
        <v>0.206850378635419</v>
      </c>
      <c r="T11" s="119">
        <f>(VLOOKUP($A11,'Occupancy Raw Data'!$B$8:$BE$51,'Occupancy Raw Data'!AB$3,FALSE))/100</f>
        <v>0.31887656365137801</v>
      </c>
      <c r="U11" s="130">
        <f>(VLOOKUP($A11,'Occupancy Raw Data'!$B$8:$BE$51,'Occupancy Raw Data'!AC$3,FALSE))/100</f>
        <v>0.26273529473033702</v>
      </c>
      <c r="V11" s="131">
        <f>(VLOOKUP($A11,'Occupancy Raw Data'!$B$8:$BE$51,'Occupancy Raw Data'!AE$3,FALSE))/100</f>
        <v>9.1283064084951099E-2</v>
      </c>
      <c r="X11" s="49">
        <f>VLOOKUP($A11,'ADR Raw Data'!$B$6:$BE$49,'ADR Raw Data'!G$1,FALSE)</f>
        <v>99.947689090275304</v>
      </c>
      <c r="Y11" s="50">
        <f>VLOOKUP($A11,'ADR Raw Data'!$B$6:$BE$49,'ADR Raw Data'!H$1,FALSE)</f>
        <v>106.568603863582</v>
      </c>
      <c r="Z11" s="50">
        <f>VLOOKUP($A11,'ADR Raw Data'!$B$6:$BE$49,'ADR Raw Data'!I$1,FALSE)</f>
        <v>108.578649167733</v>
      </c>
      <c r="AA11" s="50">
        <f>VLOOKUP($A11,'ADR Raw Data'!$B$6:$BE$49,'ADR Raw Data'!J$1,FALSE)</f>
        <v>108.147749497948</v>
      </c>
      <c r="AB11" s="50">
        <f>VLOOKUP($A11,'ADR Raw Data'!$B$6:$BE$49,'ADR Raw Data'!K$1,FALSE)</f>
        <v>106.88650523685899</v>
      </c>
      <c r="AC11" s="51">
        <f>VLOOKUP($A11,'ADR Raw Data'!$B$6:$BE$49,'ADR Raw Data'!L$1,FALSE)</f>
        <v>106.51889713058701</v>
      </c>
      <c r="AD11" s="50">
        <f>VLOOKUP($A11,'ADR Raw Data'!$B$6:$BE$49,'ADR Raw Data'!N$1,FALSE)</f>
        <v>118.764658151436</v>
      </c>
      <c r="AE11" s="50">
        <f>VLOOKUP($A11,'ADR Raw Data'!$B$6:$BE$49,'ADR Raw Data'!O$1,FALSE)</f>
        <v>129.08973420724499</v>
      </c>
      <c r="AF11" s="51">
        <f>VLOOKUP($A11,'ADR Raw Data'!$B$6:$BE$49,'ADR Raw Data'!P$1,FALSE)</f>
        <v>124.14438403519701</v>
      </c>
      <c r="AG11" s="52">
        <f>VLOOKUP($A11,'ADR Raw Data'!$B$6:$BE$49,'ADR Raw Data'!R$1,FALSE)</f>
        <v>112.120232039416</v>
      </c>
      <c r="AI11" s="129">
        <f>(VLOOKUP($A11,'ADR Raw Data'!$B$6:$BE$49,'ADR Raw Data'!T$1,FALSE))/100</f>
        <v>8.4171560140225909E-4</v>
      </c>
      <c r="AJ11" s="119">
        <f>(VLOOKUP($A11,'ADR Raw Data'!$B$6:$BE$49,'ADR Raw Data'!U$1,FALSE))/100</f>
        <v>6.6220672704759301E-2</v>
      </c>
      <c r="AK11" s="119">
        <f>(VLOOKUP($A11,'ADR Raw Data'!$B$6:$BE$49,'ADR Raw Data'!V$1,FALSE))/100</f>
        <v>4.8811614730868695E-2</v>
      </c>
      <c r="AL11" s="119">
        <f>(VLOOKUP($A11,'ADR Raw Data'!$B$6:$BE$49,'ADR Raw Data'!W$1,FALSE))/100</f>
        <v>3.0129247405638399E-2</v>
      </c>
      <c r="AM11" s="119">
        <f>(VLOOKUP($A11,'ADR Raw Data'!$B$6:$BE$49,'ADR Raw Data'!X$1,FALSE))/100</f>
        <v>2.7674814962915198E-2</v>
      </c>
      <c r="AN11" s="130">
        <f>(VLOOKUP($A11,'ADR Raw Data'!$B$6:$BE$49,'ADR Raw Data'!Y$1,FALSE))/100</f>
        <v>3.8353988264256997E-2</v>
      </c>
      <c r="AO11" s="119">
        <f>(VLOOKUP($A11,'ADR Raw Data'!$B$6:$BE$49,'ADR Raw Data'!AA$1,FALSE))/100</f>
        <v>0.112405461904756</v>
      </c>
      <c r="AP11" s="119">
        <f>(VLOOKUP($A11,'ADR Raw Data'!$B$6:$BE$49,'ADR Raw Data'!AB$1,FALSE))/100</f>
        <v>0.22582196055168399</v>
      </c>
      <c r="AQ11" s="130">
        <f>(VLOOKUP($A11,'ADR Raw Data'!$B$6:$BE$49,'ADR Raw Data'!AC$1,FALSE))/100</f>
        <v>0.17075447424741899</v>
      </c>
      <c r="AR11" s="131">
        <f>(VLOOKUP($A11,'ADR Raw Data'!$B$6:$BE$49,'ADR Raw Data'!AE$1,FALSE))/100</f>
        <v>8.2943160006969205E-2</v>
      </c>
      <c r="AS11" s="40"/>
      <c r="AT11" s="49">
        <f>VLOOKUP($A11,'RevPAR Raw Data'!$B$6:$BE$49,'RevPAR Raw Data'!G$1,FALSE)</f>
        <v>35.126285616287298</v>
      </c>
      <c r="AU11" s="50">
        <f>VLOOKUP($A11,'RevPAR Raw Data'!$B$6:$BE$49,'RevPAR Raw Data'!H$1,FALSE)</f>
        <v>54.7372609451944</v>
      </c>
      <c r="AV11" s="50">
        <f>VLOOKUP($A11,'RevPAR Raw Data'!$B$6:$BE$49,'RevPAR Raw Data'!I$1,FALSE)</f>
        <v>62.326916480877998</v>
      </c>
      <c r="AW11" s="50">
        <f>VLOOKUP($A11,'RevPAR Raw Data'!$B$6:$BE$49,'RevPAR Raw Data'!J$1,FALSE)</f>
        <v>60.691191170345597</v>
      </c>
      <c r="AX11" s="50">
        <f>VLOOKUP($A11,'RevPAR Raw Data'!$B$6:$BE$49,'RevPAR Raw Data'!K$1,FALSE)</f>
        <v>54.5051258054242</v>
      </c>
      <c r="AY11" s="51">
        <f>VLOOKUP($A11,'RevPAR Raw Data'!$B$6:$BE$49,'RevPAR Raw Data'!L$1,FALSE)</f>
        <v>53.4773560036259</v>
      </c>
      <c r="AZ11" s="50">
        <f>VLOOKUP($A11,'RevPAR Raw Data'!$B$6:$BE$49,'RevPAR Raw Data'!N$1,FALSE)</f>
        <v>66.518334272484495</v>
      </c>
      <c r="BA11" s="50">
        <f>VLOOKUP($A11,'RevPAR Raw Data'!$B$6:$BE$49,'RevPAR Raw Data'!O$1,FALSE)</f>
        <v>78.651850944459397</v>
      </c>
      <c r="BB11" s="51">
        <f>VLOOKUP($A11,'RevPAR Raw Data'!$B$6:$BE$49,'RevPAR Raw Data'!P$1,FALSE)</f>
        <v>72.585092608471896</v>
      </c>
      <c r="BC11" s="52">
        <f>VLOOKUP($A11,'RevPAR Raw Data'!$B$6:$BE$49,'RevPAR Raw Data'!R$1,FALSE)</f>
        <v>58.936709319296199</v>
      </c>
      <c r="BE11" s="129">
        <f>(VLOOKUP($A11,'RevPAR Raw Data'!$B$6:$BE$49,'RevPAR Raw Data'!T$1,FALSE))/100</f>
        <v>-0.19317622113501901</v>
      </c>
      <c r="BF11" s="119">
        <f>(VLOOKUP($A11,'RevPAR Raw Data'!$B$6:$BE$49,'RevPAR Raw Data'!U$1,FALSE))/100</f>
        <v>0.14055524526663399</v>
      </c>
      <c r="BG11" s="119">
        <f>(VLOOKUP($A11,'RevPAR Raw Data'!$B$6:$BE$49,'RevPAR Raw Data'!V$1,FALSE))/100</f>
        <v>0.203998160810618</v>
      </c>
      <c r="BH11" s="119">
        <f>(VLOOKUP($A11,'RevPAR Raw Data'!$B$6:$BE$49,'RevPAR Raw Data'!W$1,FALSE))/100</f>
        <v>9.6785696901724394E-2</v>
      </c>
      <c r="BI11" s="119">
        <f>(VLOOKUP($A11,'RevPAR Raw Data'!$B$6:$BE$49,'RevPAR Raw Data'!X$1,FALSE))/100</f>
        <v>4.2858392161154099E-2</v>
      </c>
      <c r="BJ11" s="130">
        <f>(VLOOKUP($A11,'RevPAR Raw Data'!$B$6:$BE$49,'RevPAR Raw Data'!Y$1,FALSE))/100</f>
        <v>6.5729581481847404E-2</v>
      </c>
      <c r="BK11" s="119">
        <f>(VLOOKUP($A11,'RevPAR Raw Data'!$B$6:$BE$49,'RevPAR Raw Data'!AA$1,FALSE))/100</f>
        <v>0.34250695289586403</v>
      </c>
      <c r="BL11" s="119">
        <f>(VLOOKUP($A11,'RevPAR Raw Data'!$B$6:$BE$49,'RevPAR Raw Data'!AB$1,FALSE))/100</f>
        <v>0.61670785498080105</v>
      </c>
      <c r="BM11" s="130">
        <f>(VLOOKUP($A11,'RevPAR Raw Data'!$B$6:$BE$49,'RevPAR Raw Data'!AC$1,FALSE))/100</f>
        <v>0.478352996095675</v>
      </c>
      <c r="BN11" s="131">
        <f>(VLOOKUP($A11,'RevPAR Raw Data'!$B$6:$BE$49,'RevPAR Raw Data'!AE$1,FALSE))/100</f>
        <v>0.18179752988224401</v>
      </c>
    </row>
    <row r="12" spans="1:66" x14ac:dyDescent="0.45">
      <c r="A12" s="59" t="s">
        <v>120</v>
      </c>
      <c r="B12" s="129">
        <f>(VLOOKUP($A12,'Occupancy Raw Data'!$B$8:$BE$51,'Occupancy Raw Data'!G$3,FALSE))/100</f>
        <v>0.39161764035207702</v>
      </c>
      <c r="C12" s="119">
        <f>(VLOOKUP($A12,'Occupancy Raw Data'!$B$8:$BE$51,'Occupancy Raw Data'!H$3,FALSE))/100</f>
        <v>0.47603411319377897</v>
      </c>
      <c r="D12" s="119">
        <f>(VLOOKUP($A12,'Occupancy Raw Data'!$B$8:$BE$51,'Occupancy Raw Data'!I$3,FALSE))/100</f>
        <v>0.50426414922241891</v>
      </c>
      <c r="E12" s="119">
        <f>(VLOOKUP($A12,'Occupancy Raw Data'!$B$8:$BE$51,'Occupancy Raw Data'!J$3,FALSE))/100</f>
        <v>0.50827746613763802</v>
      </c>
      <c r="F12" s="119">
        <f>(VLOOKUP($A12,'Occupancy Raw Data'!$B$8:$BE$51,'Occupancy Raw Data'!K$3,FALSE))/100</f>
        <v>0.48437998814247202</v>
      </c>
      <c r="G12" s="130">
        <f>(VLOOKUP($A12,'Occupancy Raw Data'!$B$8:$BE$51,'Occupancy Raw Data'!L$3,FALSE))/100</f>
        <v>0.47291467140967697</v>
      </c>
      <c r="H12" s="119">
        <f>(VLOOKUP($A12,'Occupancy Raw Data'!$B$8:$BE$51,'Occupancy Raw Data'!N$3,FALSE))/100</f>
        <v>0.50823186026360101</v>
      </c>
      <c r="I12" s="119">
        <f>(VLOOKUP($A12,'Occupancy Raw Data'!$B$8:$BE$51,'Occupancy Raw Data'!O$3,FALSE))/100</f>
        <v>0.53413599671637702</v>
      </c>
      <c r="J12" s="130">
        <f>(VLOOKUP($A12,'Occupancy Raw Data'!$B$8:$BE$51,'Occupancy Raw Data'!P$3,FALSE))/100</f>
        <v>0.52118392848998907</v>
      </c>
      <c r="K12" s="131">
        <f>(VLOOKUP($A12,'Occupancy Raw Data'!$B$8:$BE$51,'Occupancy Raw Data'!R$3,FALSE))/100</f>
        <v>0.486705887718338</v>
      </c>
      <c r="M12" s="129">
        <f>(VLOOKUP($A12,'Occupancy Raw Data'!$B$8:$BE$51,'Occupancy Raw Data'!T$3,FALSE))/100</f>
        <v>-9.4194831435783291E-2</v>
      </c>
      <c r="N12" s="119">
        <f>(VLOOKUP($A12,'Occupancy Raw Data'!$B$8:$BE$51,'Occupancy Raw Data'!U$3,FALSE))/100</f>
        <v>-2.1430628087052803E-2</v>
      </c>
      <c r="O12" s="119">
        <f>(VLOOKUP($A12,'Occupancy Raw Data'!$B$8:$BE$51,'Occupancy Raw Data'!V$3,FALSE))/100</f>
        <v>4.6856595175120599E-2</v>
      </c>
      <c r="P12" s="119">
        <f>(VLOOKUP($A12,'Occupancy Raw Data'!$B$8:$BE$51,'Occupancy Raw Data'!W$3,FALSE))/100</f>
        <v>1.6228964133915301E-2</v>
      </c>
      <c r="Q12" s="119">
        <f>(VLOOKUP($A12,'Occupancy Raw Data'!$B$8:$BE$51,'Occupancy Raw Data'!X$3,FALSE))/100</f>
        <v>8.8399008621094493E-3</v>
      </c>
      <c r="R12" s="130">
        <f>(VLOOKUP($A12,'Occupancy Raw Data'!$B$8:$BE$51,'Occupancy Raw Data'!Y$3,FALSE))/100</f>
        <v>-6.8118336502623802E-3</v>
      </c>
      <c r="S12" s="119">
        <f>(VLOOKUP($A12,'Occupancy Raw Data'!$B$8:$BE$51,'Occupancy Raw Data'!AA$3,FALSE))/100</f>
        <v>0.10568675969819401</v>
      </c>
      <c r="T12" s="119">
        <f>(VLOOKUP($A12,'Occupancy Raw Data'!$B$8:$BE$51,'Occupancy Raw Data'!AB$3,FALSE))/100</f>
        <v>0.14391068266354201</v>
      </c>
      <c r="U12" s="130">
        <f>(VLOOKUP($A12,'Occupancy Raw Data'!$B$8:$BE$51,'Occupancy Raw Data'!AC$3,FALSE))/100</f>
        <v>0.124949000686122</v>
      </c>
      <c r="V12" s="131">
        <f>(VLOOKUP($A12,'Occupancy Raw Data'!$B$8:$BE$51,'Occupancy Raw Data'!AE$3,FALSE))/100</f>
        <v>3.0102083956676601E-2</v>
      </c>
      <c r="X12" s="49">
        <f>VLOOKUP($A12,'ADR Raw Data'!$B$6:$BE$49,'ADR Raw Data'!G$1,FALSE)</f>
        <v>75.270671945964807</v>
      </c>
      <c r="Y12" s="50">
        <f>VLOOKUP($A12,'ADR Raw Data'!$B$6:$BE$49,'ADR Raw Data'!H$1,FALSE)</f>
        <v>79.662032956505001</v>
      </c>
      <c r="Z12" s="50">
        <f>VLOOKUP($A12,'ADR Raw Data'!$B$6:$BE$49,'ADR Raw Data'!I$1,FALSE)</f>
        <v>79.209557746224107</v>
      </c>
      <c r="AA12" s="50">
        <f>VLOOKUP($A12,'ADR Raw Data'!$B$6:$BE$49,'ADR Raw Data'!J$1,FALSE)</f>
        <v>79.739506505159198</v>
      </c>
      <c r="AB12" s="50">
        <f>VLOOKUP($A12,'ADR Raw Data'!$B$6:$BE$49,'ADR Raw Data'!K$1,FALSE)</f>
        <v>79.512611806797807</v>
      </c>
      <c r="AC12" s="51">
        <f>VLOOKUP($A12,'ADR Raw Data'!$B$6:$BE$49,'ADR Raw Data'!L$1,FALSE)</f>
        <v>78.824291968831901</v>
      </c>
      <c r="AD12" s="50">
        <f>VLOOKUP($A12,'ADR Raw Data'!$B$6:$BE$49,'ADR Raw Data'!N$1,FALSE)</f>
        <v>86.605915290739404</v>
      </c>
      <c r="AE12" s="50">
        <f>VLOOKUP($A12,'ADR Raw Data'!$B$6:$BE$49,'ADR Raw Data'!O$1,FALSE)</f>
        <v>92.381776810109201</v>
      </c>
      <c r="AF12" s="51">
        <f>VLOOKUP($A12,'ADR Raw Data'!$B$6:$BE$49,'ADR Raw Data'!P$1,FALSE)</f>
        <v>89.565614718235906</v>
      </c>
      <c r="AG12" s="52">
        <f>VLOOKUP($A12,'ADR Raw Data'!$B$6:$BE$49,'ADR Raw Data'!R$1,FALSE)</f>
        <v>82.110644409937805</v>
      </c>
      <c r="AI12" s="129">
        <f>(VLOOKUP($A12,'ADR Raw Data'!$B$6:$BE$49,'ADR Raw Data'!T$1,FALSE))/100</f>
        <v>-1.48829393516895E-3</v>
      </c>
      <c r="AJ12" s="119">
        <f>(VLOOKUP($A12,'ADR Raw Data'!$B$6:$BE$49,'ADR Raw Data'!U$1,FALSE))/100</f>
        <v>4.8079279731535897E-2</v>
      </c>
      <c r="AK12" s="119">
        <f>(VLOOKUP($A12,'ADR Raw Data'!$B$6:$BE$49,'ADR Raw Data'!V$1,FALSE))/100</f>
        <v>3.8064404966880599E-2</v>
      </c>
      <c r="AL12" s="119">
        <f>(VLOOKUP($A12,'ADR Raw Data'!$B$6:$BE$49,'ADR Raw Data'!W$1,FALSE))/100</f>
        <v>3.7092872548641999E-2</v>
      </c>
      <c r="AM12" s="119">
        <f>(VLOOKUP($A12,'ADR Raw Data'!$B$6:$BE$49,'ADR Raw Data'!X$1,FALSE))/100</f>
        <v>3.3090472918405396E-2</v>
      </c>
      <c r="AN12" s="130">
        <f>(VLOOKUP($A12,'ADR Raw Data'!$B$6:$BE$49,'ADR Raw Data'!Y$1,FALSE))/100</f>
        <v>3.2644820196097199E-2</v>
      </c>
      <c r="AO12" s="119">
        <f>(VLOOKUP($A12,'ADR Raw Data'!$B$6:$BE$49,'ADR Raw Data'!AA$1,FALSE))/100</f>
        <v>0.10724752159492701</v>
      </c>
      <c r="AP12" s="119">
        <f>(VLOOKUP($A12,'ADR Raw Data'!$B$6:$BE$49,'ADR Raw Data'!AB$1,FALSE))/100</f>
        <v>0.181140549876805</v>
      </c>
      <c r="AQ12" s="130">
        <f>(VLOOKUP($A12,'ADR Raw Data'!$B$6:$BE$49,'ADR Raw Data'!AC$1,FALSE))/100</f>
        <v>0.14511102721548999</v>
      </c>
      <c r="AR12" s="131">
        <f>(VLOOKUP($A12,'ADR Raw Data'!$B$6:$BE$49,'ADR Raw Data'!AE$1,FALSE))/100</f>
        <v>6.8313904067214895E-2</v>
      </c>
      <c r="AS12" s="40"/>
      <c r="AT12" s="49">
        <f>VLOOKUP($A12,'RevPAR Raw Data'!$B$6:$BE$49,'RevPAR Raw Data'!G$1,FALSE)</f>
        <v>29.477322935194</v>
      </c>
      <c r="AU12" s="50">
        <f>VLOOKUP($A12,'RevPAR Raw Data'!$B$6:$BE$49,'RevPAR Raw Data'!H$1,FALSE)</f>
        <v>37.921845213663502</v>
      </c>
      <c r="AV12" s="50">
        <f>VLOOKUP($A12,'RevPAR Raw Data'!$B$6:$BE$49,'RevPAR Raw Data'!I$1,FALSE)</f>
        <v>39.9425402471838</v>
      </c>
      <c r="AW12" s="50">
        <f>VLOOKUP($A12,'RevPAR Raw Data'!$B$6:$BE$49,'RevPAR Raw Data'!J$1,FALSE)</f>
        <v>40.529794317507999</v>
      </c>
      <c r="AX12" s="50">
        <f>VLOOKUP($A12,'RevPAR Raw Data'!$B$6:$BE$49,'RevPAR Raw Data'!K$1,FALSE)</f>
        <v>38.514317964153697</v>
      </c>
      <c r="AY12" s="51">
        <f>VLOOKUP($A12,'RevPAR Raw Data'!$B$6:$BE$49,'RevPAR Raw Data'!L$1,FALSE)</f>
        <v>37.277164135540602</v>
      </c>
      <c r="AZ12" s="50">
        <f>VLOOKUP($A12,'RevPAR Raw Data'!$B$6:$BE$49,'RevPAR Raw Data'!N$1,FALSE)</f>
        <v>44.0158854380444</v>
      </c>
      <c r="BA12" s="50">
        <f>VLOOKUP($A12,'RevPAR Raw Data'!$B$6:$BE$49,'RevPAR Raw Data'!O$1,FALSE)</f>
        <v>49.344432434897598</v>
      </c>
      <c r="BB12" s="51">
        <f>VLOOKUP($A12,'RevPAR Raw Data'!$B$6:$BE$49,'RevPAR Raw Data'!P$1,FALSE)</f>
        <v>46.680158936471003</v>
      </c>
      <c r="BC12" s="52">
        <f>VLOOKUP($A12,'RevPAR Raw Data'!$B$6:$BE$49,'RevPAR Raw Data'!R$1,FALSE)</f>
        <v>39.963734078663599</v>
      </c>
      <c r="BE12" s="129">
        <f>(VLOOKUP($A12,'RevPAR Raw Data'!$B$6:$BE$49,'RevPAR Raw Data'!T$1,FALSE))/100</f>
        <v>-9.55429357746021E-2</v>
      </c>
      <c r="BF12" s="119">
        <f>(VLOOKUP($A12,'RevPAR Raw Data'!$B$6:$BE$49,'RevPAR Raw Data'!U$1,FALSE))/100</f>
        <v>2.5618282481863101E-2</v>
      </c>
      <c r="BG12" s="119">
        <f>(VLOOKUP($A12,'RevPAR Raw Data'!$B$6:$BE$49,'RevPAR Raw Data'!V$1,FALSE))/100</f>
        <v>8.6704568556116204E-2</v>
      </c>
      <c r="BH12" s="119">
        <f>(VLOOKUP($A12,'RevPAR Raw Data'!$B$6:$BE$49,'RevPAR Raw Data'!W$1,FALSE))/100</f>
        <v>5.3923815580773103E-2</v>
      </c>
      <c r="BI12" s="119">
        <f>(VLOOKUP($A12,'RevPAR Raw Data'!$B$6:$BE$49,'RevPAR Raw Data'!X$1,FALSE))/100</f>
        <v>4.2222890280593797E-2</v>
      </c>
      <c r="BJ12" s="130">
        <f>(VLOOKUP($A12,'RevPAR Raw Data'!$B$6:$BE$49,'RevPAR Raw Data'!Y$1,FALSE))/100</f>
        <v>2.5610615461116301E-2</v>
      </c>
      <c r="BK12" s="119">
        <f>(VLOOKUP($A12,'RevPAR Raw Data'!$B$6:$BE$49,'RevPAR Raw Data'!AA$1,FALSE))/100</f>
        <v>0.224268924336151</v>
      </c>
      <c r="BL12" s="119">
        <f>(VLOOKUP($A12,'RevPAR Raw Data'!$B$6:$BE$49,'RevPAR Raw Data'!AB$1,FALSE))/100</f>
        <v>0.35111929273116799</v>
      </c>
      <c r="BM12" s="130">
        <f>(VLOOKUP($A12,'RevPAR Raw Data'!$B$6:$BE$49,'RevPAR Raw Data'!AC$1,FALSE))/100</f>
        <v>0.288191505740724</v>
      </c>
      <c r="BN12" s="131">
        <f>(VLOOKUP($A12,'RevPAR Raw Data'!$B$6:$BE$49,'RevPAR Raw Data'!AE$1,FALSE))/100</f>
        <v>0.10047237889953101</v>
      </c>
    </row>
    <row r="13" spans="1:66" x14ac:dyDescent="0.45">
      <c r="A13" s="59" t="s">
        <v>121</v>
      </c>
      <c r="B13" s="129">
        <f>(VLOOKUP($A13,'Occupancy Raw Data'!$B$8:$BE$51,'Occupancy Raw Data'!G$3,FALSE))/100</f>
        <v>0.40392702804605696</v>
      </c>
      <c r="C13" s="119">
        <f>(VLOOKUP($A13,'Occupancy Raw Data'!$B$8:$BE$51,'Occupancy Raw Data'!H$3,FALSE))/100</f>
        <v>0.43182806925954897</v>
      </c>
      <c r="D13" s="119">
        <f>(VLOOKUP($A13,'Occupancy Raw Data'!$B$8:$BE$51,'Occupancy Raw Data'!I$3,FALSE))/100</f>
        <v>0.44822184834947998</v>
      </c>
      <c r="E13" s="119">
        <f>(VLOOKUP($A13,'Occupancy Raw Data'!$B$8:$BE$51,'Occupancy Raw Data'!J$3,FALSE))/100</f>
        <v>0.458722515518941</v>
      </c>
      <c r="F13" s="119">
        <f>(VLOOKUP($A13,'Occupancy Raw Data'!$B$8:$BE$51,'Occupancy Raw Data'!K$3,FALSE))/100</f>
        <v>0.46060799443058498</v>
      </c>
      <c r="G13" s="130">
        <f>(VLOOKUP($A13,'Occupancy Raw Data'!$B$8:$BE$51,'Occupancy Raw Data'!L$3,FALSE))/100</f>
        <v>0.44066016939320102</v>
      </c>
      <c r="H13" s="119">
        <f>(VLOOKUP($A13,'Occupancy Raw Data'!$B$8:$BE$51,'Occupancy Raw Data'!N$3,FALSE))/100</f>
        <v>0.474560538376747</v>
      </c>
      <c r="I13" s="119">
        <f>(VLOOKUP($A13,'Occupancy Raw Data'!$B$8:$BE$51,'Occupancy Raw Data'!O$3,FALSE))/100</f>
        <v>0.48329175610604996</v>
      </c>
      <c r="J13" s="130">
        <f>(VLOOKUP($A13,'Occupancy Raw Data'!$B$8:$BE$51,'Occupancy Raw Data'!P$3,FALSE))/100</f>
        <v>0.47892614724139898</v>
      </c>
      <c r="K13" s="131">
        <f>(VLOOKUP($A13,'Occupancy Raw Data'!$B$8:$BE$51,'Occupancy Raw Data'!R$3,FALSE))/100</f>
        <v>0.45159285288072604</v>
      </c>
      <c r="M13" s="129">
        <f>(VLOOKUP($A13,'Occupancy Raw Data'!$B$8:$BE$51,'Occupancy Raw Data'!T$3,FALSE))/100</f>
        <v>-2.0925891079696602E-2</v>
      </c>
      <c r="N13" s="119">
        <f>(VLOOKUP($A13,'Occupancy Raw Data'!$B$8:$BE$51,'Occupancy Raw Data'!U$3,FALSE))/100</f>
        <v>-1.8603639985124001E-2</v>
      </c>
      <c r="O13" s="119">
        <f>(VLOOKUP($A13,'Occupancy Raw Data'!$B$8:$BE$51,'Occupancy Raw Data'!V$3,FALSE))/100</f>
        <v>5.3463505247009602E-2</v>
      </c>
      <c r="P13" s="119">
        <f>(VLOOKUP($A13,'Occupancy Raw Data'!$B$8:$BE$51,'Occupancy Raw Data'!W$3,FALSE))/100</f>
        <v>3.22379964573693E-2</v>
      </c>
      <c r="Q13" s="119">
        <f>(VLOOKUP($A13,'Occupancy Raw Data'!$B$8:$BE$51,'Occupancy Raw Data'!X$3,FALSE))/100</f>
        <v>3.7632732223398899E-2</v>
      </c>
      <c r="R13" s="130">
        <f>(VLOOKUP($A13,'Occupancy Raw Data'!$B$8:$BE$51,'Occupancy Raw Data'!Y$3,FALSE))/100</f>
        <v>1.7057933029077901E-2</v>
      </c>
      <c r="S13" s="119">
        <f>(VLOOKUP($A13,'Occupancy Raw Data'!$B$8:$BE$51,'Occupancy Raw Data'!AA$3,FALSE))/100</f>
        <v>6.5928363951891708E-2</v>
      </c>
      <c r="T13" s="119">
        <f>(VLOOKUP($A13,'Occupancy Raw Data'!$B$8:$BE$51,'Occupancy Raw Data'!AB$3,FALSE))/100</f>
        <v>6.7585571632944597E-2</v>
      </c>
      <c r="U13" s="130">
        <f>(VLOOKUP($A13,'Occupancy Raw Data'!$B$8:$BE$51,'Occupancy Raw Data'!AC$3,FALSE))/100</f>
        <v>6.6763877287920895E-2</v>
      </c>
      <c r="V13" s="131">
        <f>(VLOOKUP($A13,'Occupancy Raw Data'!$B$8:$BE$51,'Occupancy Raw Data'!AE$3,FALSE))/100</f>
        <v>3.16220183349296E-2</v>
      </c>
      <c r="X13" s="49">
        <f>VLOOKUP($A13,'ADR Raw Data'!$B$6:$BE$49,'ADR Raw Data'!G$1,FALSE)</f>
        <v>58.839045738493503</v>
      </c>
      <c r="Y13" s="50">
        <f>VLOOKUP($A13,'ADR Raw Data'!$B$6:$BE$49,'ADR Raw Data'!H$1,FALSE)</f>
        <v>59.975502041775798</v>
      </c>
      <c r="Z13" s="50">
        <f>VLOOKUP($A13,'ADR Raw Data'!$B$6:$BE$49,'ADR Raw Data'!I$1,FALSE)</f>
        <v>59.420951326689099</v>
      </c>
      <c r="AA13" s="50">
        <f>VLOOKUP($A13,'ADR Raw Data'!$B$6:$BE$49,'ADR Raw Data'!J$1,FALSE)</f>
        <v>59.630223567724798</v>
      </c>
      <c r="AB13" s="50">
        <f>VLOOKUP($A13,'ADR Raw Data'!$B$6:$BE$49,'ADR Raw Data'!K$1,FALSE)</f>
        <v>59.773250998173602</v>
      </c>
      <c r="AC13" s="51">
        <f>VLOOKUP($A13,'ADR Raw Data'!$B$6:$BE$49,'ADR Raw Data'!L$1,FALSE)</f>
        <v>59.540171771040399</v>
      </c>
      <c r="AD13" s="50">
        <f>VLOOKUP($A13,'ADR Raw Data'!$B$6:$BE$49,'ADR Raw Data'!N$1,FALSE)</f>
        <v>63.445601968215101</v>
      </c>
      <c r="AE13" s="50">
        <f>VLOOKUP($A13,'ADR Raw Data'!$B$6:$BE$49,'ADR Raw Data'!O$1,FALSE)</f>
        <v>65.919940543784804</v>
      </c>
      <c r="AF13" s="51">
        <f>VLOOKUP($A13,'ADR Raw Data'!$B$6:$BE$49,'ADR Raw Data'!P$1,FALSE)</f>
        <v>64.694048563035594</v>
      </c>
      <c r="AG13" s="52">
        <f>VLOOKUP($A13,'ADR Raw Data'!$B$6:$BE$49,'ADR Raw Data'!R$1,FALSE)</f>
        <v>61.101770618083698</v>
      </c>
      <c r="AI13" s="129">
        <f>(VLOOKUP($A13,'ADR Raw Data'!$B$6:$BE$49,'ADR Raw Data'!T$1,FALSE))/100</f>
        <v>-7.2548211307374997E-3</v>
      </c>
      <c r="AJ13" s="119">
        <f>(VLOOKUP($A13,'ADR Raw Data'!$B$6:$BE$49,'ADR Raw Data'!U$1,FALSE))/100</f>
        <v>6.5961855416126706E-3</v>
      </c>
      <c r="AK13" s="119">
        <f>(VLOOKUP($A13,'ADR Raw Data'!$B$6:$BE$49,'ADR Raw Data'!V$1,FALSE))/100</f>
        <v>3.4039210486595801E-3</v>
      </c>
      <c r="AL13" s="119">
        <f>(VLOOKUP($A13,'ADR Raw Data'!$B$6:$BE$49,'ADR Raw Data'!W$1,FALSE))/100</f>
        <v>-1.6706951412944902E-4</v>
      </c>
      <c r="AM13" s="119">
        <f>(VLOOKUP($A13,'ADR Raw Data'!$B$6:$BE$49,'ADR Raw Data'!X$1,FALSE))/100</f>
        <v>2.5905323567664402E-3</v>
      </c>
      <c r="AN13" s="130">
        <f>(VLOOKUP($A13,'ADR Raw Data'!$B$6:$BE$49,'ADR Raw Data'!Y$1,FALSE))/100</f>
        <v>1.16725005984138E-3</v>
      </c>
      <c r="AO13" s="119">
        <f>(VLOOKUP($A13,'ADR Raw Data'!$B$6:$BE$49,'ADR Raw Data'!AA$1,FALSE))/100</f>
        <v>2.06985099733621E-2</v>
      </c>
      <c r="AP13" s="119">
        <f>(VLOOKUP($A13,'ADR Raw Data'!$B$6:$BE$49,'ADR Raw Data'!AB$1,FALSE))/100</f>
        <v>5.8249364128932696E-2</v>
      </c>
      <c r="AQ13" s="130">
        <f>(VLOOKUP($A13,'ADR Raw Data'!$B$6:$BE$49,'ADR Raw Data'!AC$1,FALSE))/100</f>
        <v>3.9665930020892401E-2</v>
      </c>
      <c r="AR13" s="131">
        <f>(VLOOKUP($A13,'ADR Raw Data'!$B$6:$BE$49,'ADR Raw Data'!AE$1,FALSE))/100</f>
        <v>1.3665266372462199E-2</v>
      </c>
      <c r="AS13" s="40"/>
      <c r="AT13" s="49">
        <f>VLOOKUP($A13,'RevPAR Raw Data'!$B$6:$BE$49,'RevPAR Raw Data'!G$1,FALSE)</f>
        <v>23.766680878215698</v>
      </c>
      <c r="AU13" s="50">
        <f>VLOOKUP($A13,'RevPAR Raw Data'!$B$6:$BE$49,'RevPAR Raw Data'!H$1,FALSE)</f>
        <v>25.899105249572202</v>
      </c>
      <c r="AV13" s="50">
        <f>VLOOKUP($A13,'RevPAR Raw Data'!$B$6:$BE$49,'RevPAR Raw Data'!I$1,FALSE)</f>
        <v>26.633768634333101</v>
      </c>
      <c r="AW13" s="50">
        <f>VLOOKUP($A13,'RevPAR Raw Data'!$B$6:$BE$49,'RevPAR Raw Data'!J$1,FALSE)</f>
        <v>27.353726155943601</v>
      </c>
      <c r="AX13" s="50">
        <f>VLOOKUP($A13,'RevPAR Raw Data'!$B$6:$BE$49,'RevPAR Raw Data'!K$1,FALSE)</f>
        <v>27.532037262864701</v>
      </c>
      <c r="AY13" s="51">
        <f>VLOOKUP($A13,'RevPAR Raw Data'!$B$6:$BE$49,'RevPAR Raw Data'!L$1,FALSE)</f>
        <v>26.236982178326901</v>
      </c>
      <c r="AZ13" s="50">
        <f>VLOOKUP($A13,'RevPAR Raw Data'!$B$6:$BE$49,'RevPAR Raw Data'!N$1,FALSE)</f>
        <v>30.108779027672998</v>
      </c>
      <c r="BA13" s="50">
        <f>VLOOKUP($A13,'RevPAR Raw Data'!$B$6:$BE$49,'RevPAR Raw Data'!O$1,FALSE)</f>
        <v>31.858563827812201</v>
      </c>
      <c r="BB13" s="51">
        <f>VLOOKUP($A13,'RevPAR Raw Data'!$B$6:$BE$49,'RevPAR Raw Data'!P$1,FALSE)</f>
        <v>30.9836714277426</v>
      </c>
      <c r="BC13" s="52">
        <f>VLOOKUP($A13,'RevPAR Raw Data'!$B$6:$BE$49,'RevPAR Raw Data'!R$1,FALSE)</f>
        <v>27.593122909484102</v>
      </c>
      <c r="BE13" s="129">
        <f>(VLOOKUP($A13,'RevPAR Raw Data'!$B$6:$BE$49,'RevPAR Raw Data'!T$1,FALSE))/100</f>
        <v>-2.8028898613649603E-2</v>
      </c>
      <c r="BF13" s="119">
        <f>(VLOOKUP($A13,'RevPAR Raw Data'!$B$6:$BE$49,'RevPAR Raw Data'!U$1,FALSE))/100</f>
        <v>-1.2130167504602501E-2</v>
      </c>
      <c r="BG13" s="119">
        <f>(VLOOKUP($A13,'RevPAR Raw Data'!$B$6:$BE$49,'RevPAR Raw Data'!V$1,FALSE))/100</f>
        <v>5.7049411846514603E-2</v>
      </c>
      <c r="BH13" s="119">
        <f>(VLOOKUP($A13,'RevPAR Raw Data'!$B$6:$BE$49,'RevPAR Raw Data'!W$1,FALSE))/100</f>
        <v>3.2065540956835198E-2</v>
      </c>
      <c r="BI13" s="119">
        <f>(VLOOKUP($A13,'RevPAR Raw Data'!$B$6:$BE$49,'RevPAR Raw Data'!X$1,FALSE))/100</f>
        <v>4.03207533906636E-2</v>
      </c>
      <c r="BJ13" s="130">
        <f>(VLOOKUP($A13,'RevPAR Raw Data'!$B$6:$BE$49,'RevPAR Raw Data'!Y$1,FALSE))/100</f>
        <v>1.82450939622683E-2</v>
      </c>
      <c r="BK13" s="119">
        <f>(VLOOKUP($A13,'RevPAR Raw Data'!$B$6:$BE$49,'RevPAR Raw Data'!AA$1,FALSE))/100</f>
        <v>8.7991492824039591E-2</v>
      </c>
      <c r="BL13" s="119">
        <f>(VLOOKUP($A13,'RevPAR Raw Data'!$B$6:$BE$49,'RevPAR Raw Data'!AB$1,FALSE))/100</f>
        <v>0.12977175233378602</v>
      </c>
      <c r="BM13" s="130">
        <f>(VLOOKUP($A13,'RevPAR Raw Data'!$B$6:$BE$49,'RevPAR Raw Data'!AC$1,FALSE))/100</f>
        <v>0.10907805859323901</v>
      </c>
      <c r="BN13" s="131">
        <f>(VLOOKUP($A13,'RevPAR Raw Data'!$B$6:$BE$49,'RevPAR Raw Data'!AE$1,FALSE))/100</f>
        <v>4.5719408011173496E-2</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0.41008836652141395</v>
      </c>
      <c r="C15" s="115">
        <f>(VLOOKUP($A15,'Occupancy Raw Data'!$B$8:$BE$45,'Occupancy Raw Data'!H$3,FALSE))/100</f>
        <v>0.57979896182357893</v>
      </c>
      <c r="D15" s="115">
        <f>(VLOOKUP($A15,'Occupancy Raw Data'!$B$8:$BE$45,'Occupancy Raw Data'!I$3,FALSE))/100</f>
        <v>0.65606499887154701</v>
      </c>
      <c r="E15" s="115">
        <f>(VLOOKUP($A15,'Occupancy Raw Data'!$B$8:$BE$45,'Occupancy Raw Data'!J$3,FALSE))/100</f>
        <v>0.63800107637020098</v>
      </c>
      <c r="F15" s="115">
        <f>(VLOOKUP($A15,'Occupancy Raw Data'!$B$8:$BE$45,'Occupancy Raw Data'!K$3,FALSE))/100</f>
        <v>0.54887935973333701</v>
      </c>
      <c r="G15" s="116">
        <f>(VLOOKUP($A15,'Occupancy Raw Data'!$B$8:$BE$45,'Occupancy Raw Data'!L$3,FALSE))/100</f>
        <v>0.56656655266401601</v>
      </c>
      <c r="H15" s="119">
        <f>(VLOOKUP($A15,'Occupancy Raw Data'!$B$8:$BE$45,'Occupancy Raw Data'!N$3,FALSE))/100</f>
        <v>0.57250742174614999</v>
      </c>
      <c r="I15" s="119">
        <f>(VLOOKUP($A15,'Occupancy Raw Data'!$B$8:$BE$45,'Occupancy Raw Data'!O$3,FALSE))/100</f>
        <v>0.73758268085623502</v>
      </c>
      <c r="J15" s="116">
        <f>(VLOOKUP($A15,'Occupancy Raw Data'!$B$8:$BE$45,'Occupancy Raw Data'!P$3,FALSE))/100</f>
        <v>0.65504505130119195</v>
      </c>
      <c r="K15" s="117">
        <f>(VLOOKUP($A15,'Occupancy Raw Data'!$B$8:$BE$45,'Occupancy Raw Data'!R$3,FALSE))/100</f>
        <v>0.59184612370320899</v>
      </c>
      <c r="M15" s="129">
        <f>(VLOOKUP($A15,'Occupancy Raw Data'!$B$8:$BE$45,'Occupancy Raw Data'!T$3,FALSE))/100</f>
        <v>-2.07153018882693E-2</v>
      </c>
      <c r="N15" s="119">
        <f>(VLOOKUP($A15,'Occupancy Raw Data'!$B$8:$BE$45,'Occupancy Raw Data'!U$3,FALSE))/100</f>
        <v>0.38568897086784704</v>
      </c>
      <c r="O15" s="119">
        <f>(VLOOKUP($A15,'Occupancy Raw Data'!$B$8:$BE$45,'Occupancy Raw Data'!V$3,FALSE))/100</f>
        <v>0.31762576936208403</v>
      </c>
      <c r="P15" s="119">
        <f>(VLOOKUP($A15,'Occupancy Raw Data'!$B$8:$BE$45,'Occupancy Raw Data'!W$3,FALSE))/100</f>
        <v>0.122263972818098</v>
      </c>
      <c r="Q15" s="119">
        <f>(VLOOKUP($A15,'Occupancy Raw Data'!$B$8:$BE$45,'Occupancy Raw Data'!X$3,FALSE))/100</f>
        <v>-1.6549231627382199E-2</v>
      </c>
      <c r="R15" s="130">
        <f>(VLOOKUP($A15,'Occupancy Raw Data'!$B$8:$BE$45,'Occupancy Raw Data'!Y$3,FALSE))/100</f>
        <v>0.15075934969923499</v>
      </c>
      <c r="S15" s="119">
        <f>(VLOOKUP($A15,'Occupancy Raw Data'!$B$8:$BE$45,'Occupancy Raw Data'!AA$3,FALSE))/100</f>
        <v>0.150248223410473</v>
      </c>
      <c r="T15" s="119">
        <f>(VLOOKUP($A15,'Occupancy Raw Data'!$B$8:$BE$45,'Occupancy Raw Data'!AB$3,FALSE))/100</f>
        <v>0.52797879299432504</v>
      </c>
      <c r="U15" s="130">
        <f>(VLOOKUP($A15,'Occupancy Raw Data'!$B$8:$BE$45,'Occupancy Raw Data'!AC$3,FALSE))/100</f>
        <v>0.33622262636780498</v>
      </c>
      <c r="V15" s="131">
        <f>(VLOOKUP($A15,'Occupancy Raw Data'!$B$8:$BE$45,'Occupancy Raw Data'!AE$3,FALSE))/100</f>
        <v>0.203585763347155</v>
      </c>
      <c r="X15" s="49">
        <f>VLOOKUP($A15,'ADR Raw Data'!$B$6:$BE$43,'ADR Raw Data'!G$1,FALSE)</f>
        <v>141.55579874266999</v>
      </c>
      <c r="Y15" s="50">
        <f>VLOOKUP($A15,'ADR Raw Data'!$B$6:$BE$43,'ADR Raw Data'!H$1,FALSE)</f>
        <v>163.35583091295601</v>
      </c>
      <c r="Z15" s="50">
        <f>VLOOKUP($A15,'ADR Raw Data'!$B$6:$BE$43,'ADR Raw Data'!I$1,FALSE)</f>
        <v>172.175210770044</v>
      </c>
      <c r="AA15" s="50">
        <f>VLOOKUP($A15,'ADR Raw Data'!$B$6:$BE$43,'ADR Raw Data'!J$1,FALSE)</f>
        <v>173.67509353868701</v>
      </c>
      <c r="AB15" s="50">
        <f>VLOOKUP($A15,'ADR Raw Data'!$B$6:$BE$43,'ADR Raw Data'!K$1,FALSE)</f>
        <v>180.962564207995</v>
      </c>
      <c r="AC15" s="51">
        <f>VLOOKUP($A15,'ADR Raw Data'!$B$6:$BE$43,'ADR Raw Data'!L$1,FALSE)</f>
        <v>167.97799575912799</v>
      </c>
      <c r="AD15" s="50">
        <f>VLOOKUP($A15,'ADR Raw Data'!$B$6:$BE$43,'ADR Raw Data'!N$1,FALSE)</f>
        <v>270.72872122994801</v>
      </c>
      <c r="AE15" s="50">
        <f>VLOOKUP($A15,'ADR Raw Data'!$B$6:$BE$43,'ADR Raw Data'!O$1,FALSE)</f>
        <v>389.510180179119</v>
      </c>
      <c r="AF15" s="51">
        <f>VLOOKUP($A15,'ADR Raw Data'!$B$6:$BE$43,'ADR Raw Data'!P$1,FALSE)</f>
        <v>337.60285969852498</v>
      </c>
      <c r="AG15" s="52">
        <f>VLOOKUP($A15,'ADR Raw Data'!$B$6:$BE$43,'ADR Raw Data'!R$1,FALSE)</f>
        <v>221.61738577292201</v>
      </c>
      <c r="AI15" s="129">
        <f>(VLOOKUP($A15,'ADR Raw Data'!$B$6:$BE$43,'ADR Raw Data'!T$1,FALSE))/100</f>
        <v>0.11946546733420201</v>
      </c>
      <c r="AJ15" s="119">
        <f>(VLOOKUP($A15,'ADR Raw Data'!$B$6:$BE$43,'ADR Raw Data'!U$1,FALSE))/100</f>
        <v>0.24999842796518798</v>
      </c>
      <c r="AK15" s="119">
        <f>(VLOOKUP($A15,'ADR Raw Data'!$B$6:$BE$43,'ADR Raw Data'!V$1,FALSE))/100</f>
        <v>0.12342845149967699</v>
      </c>
      <c r="AL15" s="119">
        <f>(VLOOKUP($A15,'ADR Raw Data'!$B$6:$BE$43,'ADR Raw Data'!W$1,FALSE))/100</f>
        <v>6.8019030545406797E-2</v>
      </c>
      <c r="AM15" s="119">
        <f>(VLOOKUP($A15,'ADR Raw Data'!$B$6:$BE$43,'ADR Raw Data'!X$1,FALSE))/100</f>
        <v>0.16828967005890799</v>
      </c>
      <c r="AN15" s="130">
        <f>(VLOOKUP($A15,'ADR Raw Data'!$B$6:$BE$43,'ADR Raw Data'!Y$1,FALSE))/100</f>
        <v>0.13966199888442898</v>
      </c>
      <c r="AO15" s="119">
        <f>(VLOOKUP($A15,'ADR Raw Data'!$B$6:$BE$43,'ADR Raw Data'!AA$1,FALSE))/100</f>
        <v>0.93092967866993803</v>
      </c>
      <c r="AP15" s="119">
        <f>(VLOOKUP($A15,'ADR Raw Data'!$B$6:$BE$43,'ADR Raw Data'!AB$1,FALSE))/100</f>
        <v>1.8247060293602799</v>
      </c>
      <c r="AQ15" s="130">
        <f>(VLOOKUP($A15,'ADR Raw Data'!$B$6:$BE$43,'ADR Raw Data'!AC$1,FALSE))/100</f>
        <v>1.4276111233505302</v>
      </c>
      <c r="AR15" s="131">
        <f>(VLOOKUP($A15,'ADR Raw Data'!$B$6:$BE$43,'ADR Raw Data'!AE$1,FALSE))/100</f>
        <v>0.52816948293579302</v>
      </c>
      <c r="AS15" s="40"/>
      <c r="AT15" s="49">
        <f>VLOOKUP($A15,'RevPAR Raw Data'!$B$6:$BE$43,'RevPAR Raw Data'!G$1,FALSE)</f>
        <v>58.050386278015999</v>
      </c>
      <c r="AU15" s="50">
        <f>VLOOKUP($A15,'RevPAR Raw Data'!$B$6:$BE$43,'RevPAR Raw Data'!H$1,FALSE)</f>
        <v>94.713541171160202</v>
      </c>
      <c r="AV15" s="50">
        <f>VLOOKUP($A15,'RevPAR Raw Data'!$B$6:$BE$43,'RevPAR Raw Data'!I$1,FALSE)</f>
        <v>112.958129459557</v>
      </c>
      <c r="AW15" s="50">
        <f>VLOOKUP($A15,'RevPAR Raw Data'!$B$6:$BE$43,'RevPAR Raw Data'!J$1,FALSE)</f>
        <v>110.804896616378</v>
      </c>
      <c r="AX15" s="50">
        <f>VLOOKUP($A15,'RevPAR Raw Data'!$B$6:$BE$43,'RevPAR Raw Data'!K$1,FALSE)</f>
        <v>99.326616378187794</v>
      </c>
      <c r="AY15" s="51">
        <f>VLOOKUP($A15,'RevPAR Raw Data'!$B$6:$BE$43,'RevPAR Raw Data'!L$1,FALSE)</f>
        <v>95.170713980659997</v>
      </c>
      <c r="AZ15" s="50">
        <f>VLOOKUP($A15,'RevPAR Raw Data'!$B$6:$BE$43,'RevPAR Raw Data'!N$1,FALSE)</f>
        <v>154.99420218398899</v>
      </c>
      <c r="BA15" s="50">
        <f>VLOOKUP($A15,'RevPAR Raw Data'!$B$6:$BE$43,'RevPAR Raw Data'!O$1,FALSE)</f>
        <v>287.29596291731002</v>
      </c>
      <c r="BB15" s="51">
        <f>VLOOKUP($A15,'RevPAR Raw Data'!$B$6:$BE$43,'RevPAR Raw Data'!P$1,FALSE)</f>
        <v>221.14508255064999</v>
      </c>
      <c r="BC15" s="52">
        <f>VLOOKUP($A15,'RevPAR Raw Data'!$B$6:$BE$43,'RevPAR Raw Data'!R$1,FALSE)</f>
        <v>131.16339071494201</v>
      </c>
      <c r="BE15" s="129">
        <f>(VLOOKUP($A15,'RevPAR Raw Data'!$B$6:$BE$43,'RevPAR Raw Data'!T$1,FALSE))/100</f>
        <v>9.6275402224881901E-2</v>
      </c>
      <c r="BF15" s="119">
        <f>(VLOOKUP($A15,'RevPAR Raw Data'!$B$6:$BE$43,'RevPAR Raw Data'!U$1,FALSE))/100</f>
        <v>0.7321090352335089</v>
      </c>
      <c r="BG15" s="119">
        <f>(VLOOKUP($A15,'RevPAR Raw Data'!$B$6:$BE$43,'RevPAR Raw Data'!V$1,FALSE))/100</f>
        <v>0.48025827773051705</v>
      </c>
      <c r="BH15" s="119">
        <f>(VLOOKUP($A15,'RevPAR Raw Data'!$B$6:$BE$43,'RevPAR Raw Data'!W$1,FALSE))/100</f>
        <v>0.198599280265222</v>
      </c>
      <c r="BI15" s="119">
        <f>(VLOOKUP($A15,'RevPAR Raw Data'!$B$6:$BE$43,'RevPAR Raw Data'!X$1,FALSE))/100</f>
        <v>0.148955373701225</v>
      </c>
      <c r="BJ15" s="130">
        <f>(VLOOKUP($A15,'RevPAR Raw Data'!$B$6:$BE$43,'RevPAR Raw Data'!Y$1,FALSE))/100</f>
        <v>0.31147670071317701</v>
      </c>
      <c r="BK15" s="119">
        <f>(VLOOKUP($A15,'RevPAR Raw Data'!$B$6:$BE$43,'RevPAR Raw Data'!AA$1,FALSE))/100</f>
        <v>1.2210484324206501</v>
      </c>
      <c r="BL15" s="119">
        <f>(VLOOKUP($A15,'RevPAR Raw Data'!$B$6:$BE$43,'RevPAR Raw Data'!AB$1,FALSE))/100</f>
        <v>3.31609090930572</v>
      </c>
      <c r="BM15" s="130">
        <f>(VLOOKUP($A15,'RevPAR Raw Data'!$B$6:$BE$43,'RevPAR Raw Data'!AC$1,FALSE))/100</f>
        <v>2.2438289110431402</v>
      </c>
      <c r="BN15" s="131">
        <f>(VLOOKUP($A15,'RevPAR Raw Data'!$B$6:$BE$43,'RevPAR Raw Data'!AE$1,FALSE))/100</f>
        <v>0.83928303364310397</v>
      </c>
    </row>
    <row r="16" spans="1:66" x14ac:dyDescent="0.45">
      <c r="A16" s="59" t="s">
        <v>88</v>
      </c>
      <c r="B16" s="118">
        <f>(VLOOKUP($A16,'Occupancy Raw Data'!$B$8:$BE$45,'Occupancy Raw Data'!G$3,FALSE))/100</f>
        <v>0.42200208550573498</v>
      </c>
      <c r="C16" s="115">
        <f>(VLOOKUP($A16,'Occupancy Raw Data'!$B$8:$BE$45,'Occupancy Raw Data'!H$3,FALSE))/100</f>
        <v>0.71021897810218904</v>
      </c>
      <c r="D16" s="115">
        <f>(VLOOKUP($A16,'Occupancy Raw Data'!$B$8:$BE$45,'Occupancy Raw Data'!I$3,FALSE))/100</f>
        <v>0.84191866527632897</v>
      </c>
      <c r="E16" s="115">
        <f>(VLOOKUP($A16,'Occupancy Raw Data'!$B$8:$BE$45,'Occupancy Raw Data'!J$3,FALSE))/100</f>
        <v>0.81637122002085505</v>
      </c>
      <c r="F16" s="115">
        <f>(VLOOKUP($A16,'Occupancy Raw Data'!$B$8:$BE$45,'Occupancy Raw Data'!K$3,FALSE))/100</f>
        <v>0.67945776850886308</v>
      </c>
      <c r="G16" s="116">
        <f>(VLOOKUP($A16,'Occupancy Raw Data'!$B$8:$BE$45,'Occupancy Raw Data'!L$3,FALSE))/100</f>
        <v>0.69399374348279397</v>
      </c>
      <c r="H16" s="119">
        <f>(VLOOKUP($A16,'Occupancy Raw Data'!$B$8:$BE$45,'Occupancy Raw Data'!N$3,FALSE))/100</f>
        <v>0.60980187695516097</v>
      </c>
      <c r="I16" s="119">
        <f>(VLOOKUP($A16,'Occupancy Raw Data'!$B$8:$BE$45,'Occupancy Raw Data'!O$3,FALSE))/100</f>
        <v>0.83618352450469202</v>
      </c>
      <c r="J16" s="116">
        <f>(VLOOKUP($A16,'Occupancy Raw Data'!$B$8:$BE$45,'Occupancy Raw Data'!P$3,FALSE))/100</f>
        <v>0.72299270072992694</v>
      </c>
      <c r="K16" s="117">
        <f>(VLOOKUP($A16,'Occupancy Raw Data'!$B$8:$BE$45,'Occupancy Raw Data'!R$3,FALSE))/100</f>
        <v>0.70227915983911804</v>
      </c>
      <c r="M16" s="129">
        <f>(VLOOKUP($A16,'Occupancy Raw Data'!$B$8:$BE$45,'Occupancy Raw Data'!T$3,FALSE))/100</f>
        <v>1.43958860916629E-2</v>
      </c>
      <c r="N16" s="119">
        <f>(VLOOKUP($A16,'Occupancy Raw Data'!$B$8:$BE$45,'Occupancy Raw Data'!U$3,FALSE))/100</f>
        <v>0.248583772132491</v>
      </c>
      <c r="O16" s="119">
        <f>(VLOOKUP($A16,'Occupancy Raw Data'!$B$8:$BE$45,'Occupancy Raw Data'!V$3,FALSE))/100</f>
        <v>0.39485054766806499</v>
      </c>
      <c r="P16" s="119">
        <f>(VLOOKUP($A16,'Occupancy Raw Data'!$B$8:$BE$45,'Occupancy Raw Data'!W$3,FALSE))/100</f>
        <v>0.27023115499151101</v>
      </c>
      <c r="Q16" s="119">
        <f>(VLOOKUP($A16,'Occupancy Raw Data'!$B$8:$BE$45,'Occupancy Raw Data'!X$3,FALSE))/100</f>
        <v>8.9020124423334512E-2</v>
      </c>
      <c r="R16" s="130">
        <f>(VLOOKUP($A16,'Occupancy Raw Data'!$B$8:$BE$45,'Occupancy Raw Data'!Y$3,FALSE))/100</f>
        <v>0.215385667636739</v>
      </c>
      <c r="S16" s="119">
        <f>(VLOOKUP($A16,'Occupancy Raw Data'!$B$8:$BE$45,'Occupancy Raw Data'!AA$3,FALSE))/100</f>
        <v>0.118085469438029</v>
      </c>
      <c r="T16" s="119">
        <f>(VLOOKUP($A16,'Occupancy Raw Data'!$B$8:$BE$45,'Occupancy Raw Data'!AB$3,FALSE))/100</f>
        <v>0.93419826241037596</v>
      </c>
      <c r="U16" s="130">
        <f>(VLOOKUP($A16,'Occupancy Raw Data'!$B$8:$BE$45,'Occupancy Raw Data'!AC$3,FALSE))/100</f>
        <v>0.47894581162398703</v>
      </c>
      <c r="V16" s="131">
        <f>(VLOOKUP($A16,'Occupancy Raw Data'!$B$8:$BE$45,'Occupancy Raw Data'!AE$3,FALSE))/100</f>
        <v>0.28261844348467202</v>
      </c>
      <c r="X16" s="49">
        <f>VLOOKUP($A16,'ADR Raw Data'!$B$6:$BE$43,'ADR Raw Data'!G$1,FALSE)</f>
        <v>157.56220410180299</v>
      </c>
      <c r="Y16" s="50">
        <f>VLOOKUP($A16,'ADR Raw Data'!$B$6:$BE$43,'ADR Raw Data'!H$1,FALSE)</f>
        <v>193.86352077521599</v>
      </c>
      <c r="Z16" s="50">
        <f>VLOOKUP($A16,'ADR Raw Data'!$B$6:$BE$43,'ADR Raw Data'!I$1,FALSE)</f>
        <v>205.702166212534</v>
      </c>
      <c r="AA16" s="50">
        <f>VLOOKUP($A16,'ADR Raw Data'!$B$6:$BE$43,'ADR Raw Data'!J$1,FALSE)</f>
        <v>204.188606463149</v>
      </c>
      <c r="AB16" s="50">
        <f>VLOOKUP($A16,'ADR Raw Data'!$B$6:$BE$43,'ADR Raw Data'!K$1,FALSE)</f>
        <v>193.91628453038601</v>
      </c>
      <c r="AC16" s="51">
        <f>VLOOKUP($A16,'ADR Raw Data'!$B$6:$BE$43,'ADR Raw Data'!L$1,FALSE)</f>
        <v>194.760617844156</v>
      </c>
      <c r="AD16" s="50">
        <f>VLOOKUP($A16,'ADR Raw Data'!$B$6:$BE$43,'ADR Raw Data'!N$1,FALSE)</f>
        <v>224.14869186046499</v>
      </c>
      <c r="AE16" s="50">
        <f>VLOOKUP($A16,'ADR Raw Data'!$B$6:$BE$43,'ADR Raw Data'!O$1,FALSE)</f>
        <v>308.01946252649901</v>
      </c>
      <c r="AF16" s="51">
        <f>VLOOKUP($A16,'ADR Raw Data'!$B$6:$BE$43,'ADR Raw Data'!P$1,FALSE)</f>
        <v>272.64942813874598</v>
      </c>
      <c r="AG16" s="52">
        <f>VLOOKUP($A16,'ADR Raw Data'!$B$6:$BE$43,'ADR Raw Data'!R$1,FALSE)</f>
        <v>217.67093797726099</v>
      </c>
      <c r="AI16" s="129">
        <f>(VLOOKUP($A16,'ADR Raw Data'!$B$6:$BE$43,'ADR Raw Data'!T$1,FALSE))/100</f>
        <v>0.22052931765847097</v>
      </c>
      <c r="AJ16" s="119">
        <f>(VLOOKUP($A16,'ADR Raw Data'!$B$6:$BE$43,'ADR Raw Data'!U$1,FALSE))/100</f>
        <v>0.33436526938130301</v>
      </c>
      <c r="AK16" s="119">
        <f>(VLOOKUP($A16,'ADR Raw Data'!$B$6:$BE$43,'ADR Raw Data'!V$1,FALSE))/100</f>
        <v>0.21436534775632801</v>
      </c>
      <c r="AL16" s="119">
        <f>(VLOOKUP($A16,'ADR Raw Data'!$B$6:$BE$43,'ADR Raw Data'!W$1,FALSE))/100</f>
        <v>0.184031104019414</v>
      </c>
      <c r="AM16" s="119">
        <f>(VLOOKUP($A16,'ADR Raw Data'!$B$6:$BE$43,'ADR Raw Data'!X$1,FALSE))/100</f>
        <v>0.22318499211024201</v>
      </c>
      <c r="AN16" s="130">
        <f>(VLOOKUP($A16,'ADR Raw Data'!$B$6:$BE$43,'ADR Raw Data'!Y$1,FALSE))/100</f>
        <v>0.24025413602855403</v>
      </c>
      <c r="AO16" s="119">
        <f>(VLOOKUP($A16,'ADR Raw Data'!$B$6:$BE$43,'ADR Raw Data'!AA$1,FALSE))/100</f>
        <v>0.71638838268251404</v>
      </c>
      <c r="AP16" s="119">
        <f>(VLOOKUP($A16,'ADR Raw Data'!$B$6:$BE$43,'ADR Raw Data'!AB$1,FALSE))/100</f>
        <v>1.4870087823640601</v>
      </c>
      <c r="AQ16" s="130">
        <f>(VLOOKUP($A16,'ADR Raw Data'!$B$6:$BE$43,'ADR Raw Data'!AC$1,FALSE))/100</f>
        <v>1.13654700398958</v>
      </c>
      <c r="AR16" s="131">
        <f>(VLOOKUP($A16,'ADR Raw Data'!$B$6:$BE$43,'ADR Raw Data'!AE$1,FALSE))/100</f>
        <v>0.455722377323591</v>
      </c>
      <c r="AS16" s="40"/>
      <c r="AT16" s="49">
        <f>VLOOKUP($A16,'RevPAR Raw Data'!$B$6:$BE$43,'RevPAR Raw Data'!G$1,FALSE)</f>
        <v>66.4915787278415</v>
      </c>
      <c r="AU16" s="50">
        <f>VLOOKUP($A16,'RevPAR Raw Data'!$B$6:$BE$43,'RevPAR Raw Data'!H$1,FALSE)</f>
        <v>137.685551616266</v>
      </c>
      <c r="AV16" s="50">
        <f>VLOOKUP($A16,'RevPAR Raw Data'!$B$6:$BE$43,'RevPAR Raw Data'!I$1,FALSE)</f>
        <v>173.184493222106</v>
      </c>
      <c r="AW16" s="50">
        <f>VLOOKUP($A16,'RevPAR Raw Data'!$B$6:$BE$43,'RevPAR Raw Data'!J$1,FALSE)</f>
        <v>166.69370177267899</v>
      </c>
      <c r="AX16" s="50">
        <f>VLOOKUP($A16,'RevPAR Raw Data'!$B$6:$BE$43,'RevPAR Raw Data'!K$1,FALSE)</f>
        <v>131.75792596454599</v>
      </c>
      <c r="AY16" s="51">
        <f>VLOOKUP($A16,'RevPAR Raw Data'!$B$6:$BE$43,'RevPAR Raw Data'!L$1,FALSE)</f>
        <v>135.162650260688</v>
      </c>
      <c r="AZ16" s="50">
        <f>VLOOKUP($A16,'RevPAR Raw Data'!$B$6:$BE$43,'RevPAR Raw Data'!N$1,FALSE)</f>
        <v>136.686293013555</v>
      </c>
      <c r="BA16" s="50">
        <f>VLOOKUP($A16,'RevPAR Raw Data'!$B$6:$BE$43,'RevPAR Raw Data'!O$1,FALSE)</f>
        <v>257.56079979144903</v>
      </c>
      <c r="BB16" s="51">
        <f>VLOOKUP($A16,'RevPAR Raw Data'!$B$6:$BE$43,'RevPAR Raw Data'!P$1,FALSE)</f>
        <v>197.123546402502</v>
      </c>
      <c r="BC16" s="52">
        <f>VLOOKUP($A16,'RevPAR Raw Data'!$B$6:$BE$43,'RevPAR Raw Data'!R$1,FALSE)</f>
        <v>152.86576344406299</v>
      </c>
      <c r="BE16" s="129">
        <f>(VLOOKUP($A16,'RevPAR Raw Data'!$B$6:$BE$43,'RevPAR Raw Data'!T$1,FALSE))/100</f>
        <v>0.23809991868701702</v>
      </c>
      <c r="BF16" s="119">
        <f>(VLOOKUP($A16,'RevPAR Raw Data'!$B$6:$BE$43,'RevPAR Raw Data'!U$1,FALSE))/100</f>
        <v>0.66606682144669505</v>
      </c>
      <c r="BG16" s="119">
        <f>(VLOOKUP($A16,'RevPAR Raw Data'!$B$6:$BE$43,'RevPAR Raw Data'!V$1,FALSE))/100</f>
        <v>0.69385817038703612</v>
      </c>
      <c r="BH16" s="119">
        <f>(VLOOKUP($A16,'RevPAR Raw Data'!$B$6:$BE$43,'RevPAR Raw Data'!W$1,FALSE))/100</f>
        <v>0.50399319680445498</v>
      </c>
      <c r="BI16" s="119">
        <f>(VLOOKUP($A16,'RevPAR Raw Data'!$B$6:$BE$43,'RevPAR Raw Data'!X$1,FALSE))/100</f>
        <v>0.33207307230065097</v>
      </c>
      <c r="BJ16" s="130">
        <f>(VLOOKUP($A16,'RevPAR Raw Data'!$B$6:$BE$43,'RevPAR Raw Data'!Y$1,FALSE))/100</f>
        <v>0.50738710115629204</v>
      </c>
      <c r="BK16" s="119">
        <f>(VLOOKUP($A16,'RevPAR Raw Data'!$B$6:$BE$43,'RevPAR Raw Data'!AA$1,FALSE))/100</f>
        <v>0.91906891058956008</v>
      </c>
      <c r="BL16" s="119">
        <f>(VLOOKUP($A16,'RevPAR Raw Data'!$B$6:$BE$43,'RevPAR Raw Data'!AB$1,FALSE))/100</f>
        <v>3.8103680654479199</v>
      </c>
      <c r="BM16" s="130">
        <f>(VLOOKUP($A16,'RevPAR Raw Data'!$B$6:$BE$43,'RevPAR Raw Data'!AC$1,FALSE))/100</f>
        <v>2.15983724288817</v>
      </c>
      <c r="BN16" s="131">
        <f>(VLOOKUP($A16,'RevPAR Raw Data'!$B$6:$BE$43,'RevPAR Raw Data'!AE$1,FALSE))/100</f>
        <v>0.86713636974859198</v>
      </c>
    </row>
    <row r="17" spans="1:66" x14ac:dyDescent="0.45">
      <c r="A17" s="59" t="s">
        <v>89</v>
      </c>
      <c r="B17" s="118">
        <f>(VLOOKUP($A17,'Occupancy Raw Data'!$B$8:$BE$45,'Occupancy Raw Data'!G$3,FALSE))/100</f>
        <v>0.38574910061506301</v>
      </c>
      <c r="C17" s="115">
        <f>(VLOOKUP($A17,'Occupancy Raw Data'!$B$8:$BE$45,'Occupancy Raw Data'!H$3,FALSE))/100</f>
        <v>0.52268771034002492</v>
      </c>
      <c r="D17" s="115">
        <f>(VLOOKUP($A17,'Occupancy Raw Data'!$B$8:$BE$45,'Occupancy Raw Data'!I$3,FALSE))/100</f>
        <v>0.62632006498781401</v>
      </c>
      <c r="E17" s="115">
        <f>(VLOOKUP($A17,'Occupancy Raw Data'!$B$8:$BE$45,'Occupancy Raw Data'!J$3,FALSE))/100</f>
        <v>0.59521875362655197</v>
      </c>
      <c r="F17" s="115">
        <f>(VLOOKUP($A17,'Occupancy Raw Data'!$B$8:$BE$45,'Occupancy Raw Data'!K$3,FALSE))/100</f>
        <v>0.56690263432749199</v>
      </c>
      <c r="G17" s="116">
        <f>(VLOOKUP($A17,'Occupancy Raw Data'!$B$8:$BE$45,'Occupancy Raw Data'!L$3,FALSE))/100</f>
        <v>0.53937565277938904</v>
      </c>
      <c r="H17" s="119">
        <f>(VLOOKUP($A17,'Occupancy Raw Data'!$B$8:$BE$45,'Occupancy Raw Data'!N$3,FALSE))/100</f>
        <v>0.57479401183706602</v>
      </c>
      <c r="I17" s="119">
        <f>(VLOOKUP($A17,'Occupancy Raw Data'!$B$8:$BE$45,'Occupancy Raw Data'!O$3,FALSE))/100</f>
        <v>0.72403388650342293</v>
      </c>
      <c r="J17" s="116">
        <f>(VLOOKUP($A17,'Occupancy Raw Data'!$B$8:$BE$45,'Occupancy Raw Data'!P$3,FALSE))/100</f>
        <v>0.64941394917024398</v>
      </c>
      <c r="K17" s="117">
        <f>(VLOOKUP($A17,'Occupancy Raw Data'!$B$8:$BE$45,'Occupancy Raw Data'!R$3,FALSE))/100</f>
        <v>0.57081516603391902</v>
      </c>
      <c r="M17" s="129">
        <f>(VLOOKUP($A17,'Occupancy Raw Data'!$B$8:$BE$45,'Occupancy Raw Data'!T$3,FALSE))/100</f>
        <v>-6.8885253733748306E-2</v>
      </c>
      <c r="N17" s="119">
        <f>(VLOOKUP($A17,'Occupancy Raw Data'!$B$8:$BE$45,'Occupancy Raw Data'!U$3,FALSE))/100</f>
        <v>0.26560315866399903</v>
      </c>
      <c r="O17" s="119">
        <f>(VLOOKUP($A17,'Occupancy Raw Data'!$B$8:$BE$45,'Occupancy Raw Data'!V$3,FALSE))/100</f>
        <v>0.37599640503647103</v>
      </c>
      <c r="P17" s="119">
        <f>(VLOOKUP($A17,'Occupancy Raw Data'!$B$8:$BE$45,'Occupancy Raw Data'!W$3,FALSE))/100</f>
        <v>8.5706560676293397E-2</v>
      </c>
      <c r="Q17" s="119">
        <f>(VLOOKUP($A17,'Occupancy Raw Data'!$B$8:$BE$45,'Occupancy Raw Data'!X$3,FALSE))/100</f>
        <v>-7.0345217579713695E-2</v>
      </c>
      <c r="R17" s="130">
        <f>(VLOOKUP($A17,'Occupancy Raw Data'!$B$8:$BE$45,'Occupancy Raw Data'!Y$3,FALSE))/100</f>
        <v>0.10505661277872599</v>
      </c>
      <c r="S17" s="119">
        <f>(VLOOKUP($A17,'Occupancy Raw Data'!$B$8:$BE$45,'Occupancy Raw Data'!AA$3,FALSE))/100</f>
        <v>-1.9035124374319E-2</v>
      </c>
      <c r="T17" s="119">
        <f>(VLOOKUP($A17,'Occupancy Raw Data'!$B$8:$BE$45,'Occupancy Raw Data'!AB$3,FALSE))/100</f>
        <v>0.23839477653348801</v>
      </c>
      <c r="U17" s="130">
        <f>(VLOOKUP($A17,'Occupancy Raw Data'!$B$8:$BE$45,'Occupancy Raw Data'!AC$3,FALSE))/100</f>
        <v>0.10953771381872</v>
      </c>
      <c r="V17" s="131">
        <f>(VLOOKUP($A17,'Occupancy Raw Data'!$B$8:$BE$45,'Occupancy Raw Data'!AE$3,FALSE))/100</f>
        <v>0.10650924535702501</v>
      </c>
      <c r="X17" s="49">
        <f>VLOOKUP($A17,'ADR Raw Data'!$B$6:$BE$43,'ADR Raw Data'!G$1,FALSE)</f>
        <v>123.93445547533</v>
      </c>
      <c r="Y17" s="50">
        <f>VLOOKUP($A17,'ADR Raw Data'!$B$6:$BE$43,'ADR Raw Data'!H$1,FALSE)</f>
        <v>143.52009769094099</v>
      </c>
      <c r="Z17" s="50">
        <f>VLOOKUP($A17,'ADR Raw Data'!$B$6:$BE$43,'ADR Raw Data'!I$1,FALSE)</f>
        <v>148.75413748378699</v>
      </c>
      <c r="AA17" s="50">
        <f>VLOOKUP($A17,'ADR Raw Data'!$B$6:$BE$43,'ADR Raw Data'!J$1,FALSE)</f>
        <v>148.35019302008101</v>
      </c>
      <c r="AB17" s="50">
        <f>VLOOKUP($A17,'ADR Raw Data'!$B$6:$BE$43,'ADR Raw Data'!K$1,FALSE)</f>
        <v>150.909455475946</v>
      </c>
      <c r="AC17" s="51">
        <f>VLOOKUP($A17,'ADR Raw Data'!$B$6:$BE$43,'ADR Raw Data'!L$1,FALSE)</f>
        <v>144.553533284564</v>
      </c>
      <c r="AD17" s="50">
        <f>VLOOKUP($A17,'ADR Raw Data'!$B$6:$BE$43,'ADR Raw Data'!N$1,FALSE)</f>
        <v>163.75871189178201</v>
      </c>
      <c r="AE17" s="50">
        <f>VLOOKUP($A17,'ADR Raw Data'!$B$6:$BE$43,'ADR Raw Data'!O$1,FALSE)</f>
        <v>217.10844045520099</v>
      </c>
      <c r="AF17" s="51">
        <f>VLOOKUP($A17,'ADR Raw Data'!$B$6:$BE$43,'ADR Raw Data'!P$1,FALSE)</f>
        <v>193.49861150821999</v>
      </c>
      <c r="AG17" s="52">
        <f>VLOOKUP($A17,'ADR Raw Data'!$B$6:$BE$43,'ADR Raw Data'!R$1,FALSE)</f>
        <v>160.46342017367999</v>
      </c>
      <c r="AI17" s="129">
        <f>(VLOOKUP($A17,'ADR Raw Data'!$B$6:$BE$43,'ADR Raw Data'!T$1,FALSE))/100</f>
        <v>0.116779636615503</v>
      </c>
      <c r="AJ17" s="119">
        <f>(VLOOKUP($A17,'ADR Raw Data'!$B$6:$BE$43,'ADR Raw Data'!U$1,FALSE))/100</f>
        <v>0.21214184199445899</v>
      </c>
      <c r="AK17" s="119">
        <f>(VLOOKUP($A17,'ADR Raw Data'!$B$6:$BE$43,'ADR Raw Data'!V$1,FALSE))/100</f>
        <v>0.14875084921802401</v>
      </c>
      <c r="AL17" s="119">
        <f>(VLOOKUP($A17,'ADR Raw Data'!$B$6:$BE$43,'ADR Raw Data'!W$1,FALSE))/100</f>
        <v>7.90820680255018E-2</v>
      </c>
      <c r="AM17" s="119">
        <f>(VLOOKUP($A17,'ADR Raw Data'!$B$6:$BE$43,'ADR Raw Data'!X$1,FALSE))/100</f>
        <v>8.0841764709046901E-2</v>
      </c>
      <c r="AN17" s="130">
        <f>(VLOOKUP($A17,'ADR Raw Data'!$B$6:$BE$43,'ADR Raw Data'!Y$1,FALSE))/100</f>
        <v>0.122335178472968</v>
      </c>
      <c r="AO17" s="119">
        <f>(VLOOKUP($A17,'ADR Raw Data'!$B$6:$BE$43,'ADR Raw Data'!AA$1,FALSE))/100</f>
        <v>0.24001613837471703</v>
      </c>
      <c r="AP17" s="119">
        <f>(VLOOKUP($A17,'ADR Raw Data'!$B$6:$BE$43,'ADR Raw Data'!AB$1,FALSE))/100</f>
        <v>0.63927798450040796</v>
      </c>
      <c r="AQ17" s="130">
        <f>(VLOOKUP($A17,'ADR Raw Data'!$B$6:$BE$43,'ADR Raw Data'!AC$1,FALSE))/100</f>
        <v>0.463111773519439</v>
      </c>
      <c r="AR17" s="131">
        <f>(VLOOKUP($A17,'ADR Raw Data'!$B$6:$BE$43,'ADR Raw Data'!AE$1,FALSE))/100</f>
        <v>0.235123596683148</v>
      </c>
      <c r="AS17" s="40"/>
      <c r="AT17" s="49">
        <f>VLOOKUP($A17,'RevPAR Raw Data'!$B$6:$BE$43,'RevPAR Raw Data'!G$1,FALSE)</f>
        <v>47.807604734826498</v>
      </c>
      <c r="AU17" s="50">
        <f>VLOOKUP($A17,'RevPAR Raw Data'!$B$6:$BE$43,'RevPAR Raw Data'!H$1,FALSE)</f>
        <v>75.016191249854899</v>
      </c>
      <c r="AV17" s="50">
        <f>VLOOKUP($A17,'RevPAR Raw Data'!$B$6:$BE$43,'RevPAR Raw Data'!I$1,FALSE)</f>
        <v>93.167701056051897</v>
      </c>
      <c r="AW17" s="50">
        <f>VLOOKUP($A17,'RevPAR Raw Data'!$B$6:$BE$43,'RevPAR Raw Data'!J$1,FALSE)</f>
        <v>88.300816989671503</v>
      </c>
      <c r="AX17" s="50">
        <f>VLOOKUP($A17,'RevPAR Raw Data'!$B$6:$BE$43,'RevPAR Raw Data'!K$1,FALSE)</f>
        <v>85.550967854241605</v>
      </c>
      <c r="AY17" s="51">
        <f>VLOOKUP($A17,'RevPAR Raw Data'!$B$6:$BE$43,'RevPAR Raw Data'!L$1,FALSE)</f>
        <v>77.968656376929303</v>
      </c>
      <c r="AZ17" s="50">
        <f>VLOOKUP($A17,'RevPAR Raw Data'!$B$6:$BE$43,'RevPAR Raw Data'!N$1,FALSE)</f>
        <v>94.127526981548101</v>
      </c>
      <c r="BA17" s="50">
        <f>VLOOKUP($A17,'RevPAR Raw Data'!$B$6:$BE$43,'RevPAR Raw Data'!O$1,FALSE)</f>
        <v>157.19386793547599</v>
      </c>
      <c r="BB17" s="51">
        <f>VLOOKUP($A17,'RevPAR Raw Data'!$B$6:$BE$43,'RevPAR Raw Data'!P$1,FALSE)</f>
        <v>125.660697458512</v>
      </c>
      <c r="BC17" s="52">
        <f>VLOOKUP($A17,'RevPAR Raw Data'!$B$6:$BE$43,'RevPAR Raw Data'!R$1,FALSE)</f>
        <v>91.594953828810105</v>
      </c>
      <c r="BE17" s="129">
        <f>(VLOOKUP($A17,'RevPAR Raw Data'!$B$6:$BE$43,'RevPAR Raw Data'!T$1,FALSE))/100</f>
        <v>3.9849987982561397E-2</v>
      </c>
      <c r="BF17" s="119">
        <f>(VLOOKUP($A17,'RevPAR Raw Data'!$B$6:$BE$43,'RevPAR Raw Data'!U$1,FALSE))/100</f>
        <v>0.53409054397698497</v>
      </c>
      <c r="BG17" s="119">
        <f>(VLOOKUP($A17,'RevPAR Raw Data'!$B$6:$BE$43,'RevPAR Raw Data'!V$1,FALSE))/100</f>
        <v>0.58067703880659505</v>
      </c>
      <c r="BH17" s="119">
        <f>(VLOOKUP($A17,'RevPAR Raw Data'!$B$6:$BE$43,'RevPAR Raw Data'!W$1,FALSE))/100</f>
        <v>0.17156648076342901</v>
      </c>
      <c r="BI17" s="119">
        <f>(VLOOKUP($A17,'RevPAR Raw Data'!$B$6:$BE$43,'RevPAR Raw Data'!X$1,FALSE))/100</f>
        <v>4.8097156013472905E-3</v>
      </c>
      <c r="BJ17" s="130">
        <f>(VLOOKUP($A17,'RevPAR Raw Data'!$B$6:$BE$43,'RevPAR Raw Data'!Y$1,FALSE))/100</f>
        <v>0.240243910725745</v>
      </c>
      <c r="BK17" s="119">
        <f>(VLOOKUP($A17,'RevPAR Raw Data'!$B$6:$BE$43,'RevPAR Raw Data'!AA$1,FALSE))/100</f>
        <v>0.216412276954592</v>
      </c>
      <c r="BL17" s="119">
        <f>(VLOOKUP($A17,'RevPAR Raw Data'!$B$6:$BE$43,'RevPAR Raw Data'!AB$1,FALSE))/100</f>
        <v>1.0300732932916501</v>
      </c>
      <c r="BM17" s="130">
        <f>(VLOOKUP($A17,'RevPAR Raw Data'!$B$6:$BE$43,'RevPAR Raw Data'!AC$1,FALSE))/100</f>
        <v>0.62337769225201101</v>
      </c>
      <c r="BN17" s="131">
        <f>(VLOOKUP($A17,'RevPAR Raw Data'!$B$6:$BE$43,'RevPAR Raw Data'!AE$1,FALSE))/100</f>
        <v>0.36667567888852604</v>
      </c>
    </row>
    <row r="18" spans="1:66" x14ac:dyDescent="0.45">
      <c r="A18" s="59" t="s">
        <v>26</v>
      </c>
      <c r="B18" s="118">
        <f>(VLOOKUP($A18,'Occupancy Raw Data'!$B$8:$BE$45,'Occupancy Raw Data'!G$3,FALSE))/100</f>
        <v>0.410176889501493</v>
      </c>
      <c r="C18" s="115">
        <f>(VLOOKUP($A18,'Occupancy Raw Data'!$B$8:$BE$45,'Occupancy Raw Data'!H$3,FALSE))/100</f>
        <v>0.67849758787043402</v>
      </c>
      <c r="D18" s="115">
        <f>(VLOOKUP($A18,'Occupancy Raw Data'!$B$8:$BE$45,'Occupancy Raw Data'!I$3,FALSE))/100</f>
        <v>0.78704341833218394</v>
      </c>
      <c r="E18" s="115">
        <f>(VLOOKUP($A18,'Occupancy Raw Data'!$B$8:$BE$45,'Occupancy Raw Data'!J$3,FALSE))/100</f>
        <v>0.76855042499425597</v>
      </c>
      <c r="F18" s="115">
        <f>(VLOOKUP($A18,'Occupancy Raw Data'!$B$8:$BE$45,'Occupancy Raw Data'!K$3,FALSE))/100</f>
        <v>0.60142430507695799</v>
      </c>
      <c r="G18" s="116">
        <f>(VLOOKUP($A18,'Occupancy Raw Data'!$B$8:$BE$45,'Occupancy Raw Data'!L$3,FALSE))/100</f>
        <v>0.64913852515506509</v>
      </c>
      <c r="H18" s="119">
        <f>(VLOOKUP($A18,'Occupancy Raw Data'!$B$8:$BE$45,'Occupancy Raw Data'!N$3,FALSE))/100</f>
        <v>0.57799218929473906</v>
      </c>
      <c r="I18" s="119">
        <f>(VLOOKUP($A18,'Occupancy Raw Data'!$B$8:$BE$45,'Occupancy Raw Data'!O$3,FALSE))/100</f>
        <v>0.71858488398805409</v>
      </c>
      <c r="J18" s="116">
        <f>(VLOOKUP($A18,'Occupancy Raw Data'!$B$8:$BE$45,'Occupancy Raw Data'!P$3,FALSE))/100</f>
        <v>0.64828853664139596</v>
      </c>
      <c r="K18" s="117">
        <f>(VLOOKUP($A18,'Occupancy Raw Data'!$B$8:$BE$45,'Occupancy Raw Data'!R$3,FALSE))/100</f>
        <v>0.64889567129401693</v>
      </c>
      <c r="M18" s="129">
        <f>(VLOOKUP($A18,'Occupancy Raw Data'!$B$8:$BE$45,'Occupancy Raw Data'!T$3,FALSE))/100</f>
        <v>-1.7639812780340599E-2</v>
      </c>
      <c r="N18" s="119">
        <f>(VLOOKUP($A18,'Occupancy Raw Data'!$B$8:$BE$45,'Occupancy Raw Data'!U$3,FALSE))/100</f>
        <v>0.52840876753113397</v>
      </c>
      <c r="O18" s="119">
        <f>(VLOOKUP($A18,'Occupancy Raw Data'!$B$8:$BE$45,'Occupancy Raw Data'!V$3,FALSE))/100</f>
        <v>0.39755671687621302</v>
      </c>
      <c r="P18" s="119">
        <f>(VLOOKUP($A18,'Occupancy Raw Data'!$B$8:$BE$45,'Occupancy Raw Data'!W$3,FALSE))/100</f>
        <v>0.25736687616773396</v>
      </c>
      <c r="Q18" s="119">
        <f>(VLOOKUP($A18,'Occupancy Raw Data'!$B$8:$BE$45,'Occupancy Raw Data'!X$3,FALSE))/100</f>
        <v>0.13419582495236798</v>
      </c>
      <c r="R18" s="130">
        <f>(VLOOKUP($A18,'Occupancy Raw Data'!$B$8:$BE$45,'Occupancy Raw Data'!Y$3,FALSE))/100</f>
        <v>0.26482196053623897</v>
      </c>
      <c r="S18" s="119">
        <f>(VLOOKUP($A18,'Occupancy Raw Data'!$B$8:$BE$45,'Occupancy Raw Data'!AA$3,FALSE))/100</f>
        <v>0.31349587580190397</v>
      </c>
      <c r="T18" s="119">
        <f>(VLOOKUP($A18,'Occupancy Raw Data'!$B$8:$BE$45,'Occupancy Raw Data'!AB$3,FALSE))/100</f>
        <v>0.54859198725065195</v>
      </c>
      <c r="U18" s="130">
        <f>(VLOOKUP($A18,'Occupancy Raw Data'!$B$8:$BE$45,'Occupancy Raw Data'!AC$3,FALSE))/100</f>
        <v>0.43416231097323604</v>
      </c>
      <c r="V18" s="131">
        <f>(VLOOKUP($A18,'Occupancy Raw Data'!$B$8:$BE$45,'Occupancy Raw Data'!AE$3,FALSE))/100</f>
        <v>0.30893906483307204</v>
      </c>
      <c r="X18" s="49">
        <f>VLOOKUP($A18,'ADR Raw Data'!$B$6:$BE$43,'ADR Raw Data'!G$1,FALSE)</f>
        <v>134.63212265471799</v>
      </c>
      <c r="Y18" s="50">
        <f>VLOOKUP($A18,'ADR Raw Data'!$B$6:$BE$43,'ADR Raw Data'!H$1,FALSE)</f>
        <v>168.26886236668301</v>
      </c>
      <c r="Z18" s="50">
        <f>VLOOKUP($A18,'ADR Raw Data'!$B$6:$BE$43,'ADR Raw Data'!I$1,FALSE)</f>
        <v>187.391151488616</v>
      </c>
      <c r="AA18" s="50">
        <f>VLOOKUP($A18,'ADR Raw Data'!$B$6:$BE$43,'ADR Raw Data'!J$1,FALSE)</f>
        <v>182.816172470482</v>
      </c>
      <c r="AB18" s="50">
        <f>VLOOKUP($A18,'ADR Raw Data'!$B$6:$BE$43,'ADR Raw Data'!K$1,FALSE)</f>
        <v>162.78809587471301</v>
      </c>
      <c r="AC18" s="51">
        <f>VLOOKUP($A18,'ADR Raw Data'!$B$6:$BE$43,'ADR Raw Data'!L$1,FALSE)</f>
        <v>171.084019181087</v>
      </c>
      <c r="AD18" s="50">
        <f>VLOOKUP($A18,'ADR Raw Data'!$B$6:$BE$43,'ADR Raw Data'!N$1,FALSE)</f>
        <v>154.80292527821899</v>
      </c>
      <c r="AE18" s="50">
        <f>VLOOKUP($A18,'ADR Raw Data'!$B$6:$BE$43,'ADR Raw Data'!O$1,FALSE)</f>
        <v>192.471755115089</v>
      </c>
      <c r="AF18" s="51">
        <f>VLOOKUP($A18,'ADR Raw Data'!$B$6:$BE$43,'ADR Raw Data'!P$1,FALSE)</f>
        <v>175.67962615166499</v>
      </c>
      <c r="AG18" s="52">
        <f>VLOOKUP($A18,'ADR Raw Data'!$B$6:$BE$43,'ADR Raw Data'!R$1,FALSE)</f>
        <v>172.39582121633501</v>
      </c>
      <c r="AI18" s="129">
        <f>(VLOOKUP($A18,'ADR Raw Data'!$B$6:$BE$43,'ADR Raw Data'!T$1,FALSE))/100</f>
        <v>6.5960218734873899E-2</v>
      </c>
      <c r="AJ18" s="119">
        <f>(VLOOKUP($A18,'ADR Raw Data'!$B$6:$BE$43,'ADR Raw Data'!U$1,FALSE))/100</f>
        <v>0.19296498722843899</v>
      </c>
      <c r="AK18" s="119">
        <f>(VLOOKUP($A18,'ADR Raw Data'!$B$6:$BE$43,'ADR Raw Data'!V$1,FALSE))/100</f>
        <v>0.177353177947393</v>
      </c>
      <c r="AL18" s="119">
        <f>(VLOOKUP($A18,'ADR Raw Data'!$B$6:$BE$43,'ADR Raw Data'!W$1,FALSE))/100</f>
        <v>0.11965764120974499</v>
      </c>
      <c r="AM18" s="119">
        <f>(VLOOKUP($A18,'ADR Raw Data'!$B$6:$BE$43,'ADR Raw Data'!X$1,FALSE))/100</f>
        <v>0.19601762025455202</v>
      </c>
      <c r="AN18" s="130">
        <f>(VLOOKUP($A18,'ADR Raw Data'!$B$6:$BE$43,'ADR Raw Data'!Y$1,FALSE))/100</f>
        <v>0.16463678664574199</v>
      </c>
      <c r="AO18" s="119">
        <f>(VLOOKUP($A18,'ADR Raw Data'!$B$6:$BE$43,'ADR Raw Data'!AA$1,FALSE))/100</f>
        <v>0.28525531732183201</v>
      </c>
      <c r="AP18" s="119">
        <f>(VLOOKUP($A18,'ADR Raw Data'!$B$6:$BE$43,'ADR Raw Data'!AB$1,FALSE))/100</f>
        <v>0.59303571381740294</v>
      </c>
      <c r="AQ18" s="130">
        <f>(VLOOKUP($A18,'ADR Raw Data'!$B$6:$BE$43,'ADR Raw Data'!AC$1,FALSE))/100</f>
        <v>0.45625462971632103</v>
      </c>
      <c r="AR18" s="131">
        <f>(VLOOKUP($A18,'ADR Raw Data'!$B$6:$BE$43,'ADR Raw Data'!AE$1,FALSE))/100</f>
        <v>0.23089388257867502</v>
      </c>
      <c r="AS18" s="40"/>
      <c r="AT18" s="49">
        <f>VLOOKUP($A18,'RevPAR Raw Data'!$B$6:$BE$43,'RevPAR Raw Data'!G$1,FALSE)</f>
        <v>55.222985297495903</v>
      </c>
      <c r="AU18" s="50">
        <f>VLOOKUP($A18,'RevPAR Raw Data'!$B$6:$BE$43,'RevPAR Raw Data'!H$1,FALSE)</f>
        <v>114.170017229496</v>
      </c>
      <c r="AV18" s="50">
        <f>VLOOKUP($A18,'RevPAR Raw Data'!$B$6:$BE$43,'RevPAR Raw Data'!I$1,FALSE)</f>
        <v>147.484972432804</v>
      </c>
      <c r="AW18" s="50">
        <f>VLOOKUP($A18,'RevPAR Raw Data'!$B$6:$BE$43,'RevPAR Raw Data'!J$1,FALSE)</f>
        <v>140.50344704801199</v>
      </c>
      <c r="AX18" s="50">
        <f>VLOOKUP($A18,'RevPAR Raw Data'!$B$6:$BE$43,'RevPAR Raw Data'!K$1,FALSE)</f>
        <v>97.904717436250806</v>
      </c>
      <c r="AY18" s="51">
        <f>VLOOKUP($A18,'RevPAR Raw Data'!$B$6:$BE$43,'RevPAR Raw Data'!L$1,FALSE)</f>
        <v>111.05722788881199</v>
      </c>
      <c r="AZ18" s="50">
        <f>VLOOKUP($A18,'RevPAR Raw Data'!$B$6:$BE$43,'RevPAR Raw Data'!N$1,FALSE)</f>
        <v>89.474881690787896</v>
      </c>
      <c r="BA18" s="50">
        <f>VLOOKUP($A18,'RevPAR Raw Data'!$B$6:$BE$43,'RevPAR Raw Data'!O$1,FALSE)</f>
        <v>138.30729382035301</v>
      </c>
      <c r="BB18" s="51">
        <f>VLOOKUP($A18,'RevPAR Raw Data'!$B$6:$BE$43,'RevPAR Raw Data'!P$1,FALSE)</f>
        <v>113.89108775557</v>
      </c>
      <c r="BC18" s="52">
        <f>VLOOKUP($A18,'RevPAR Raw Data'!$B$6:$BE$43,'RevPAR Raw Data'!R$1,FALSE)</f>
        <v>111.866902136457</v>
      </c>
      <c r="BE18" s="129">
        <f>(VLOOKUP($A18,'RevPAR Raw Data'!$B$6:$BE$43,'RevPAR Raw Data'!T$1,FALSE))/100</f>
        <v>4.7156880045099797E-2</v>
      </c>
      <c r="BF18" s="119">
        <f>(VLOOKUP($A18,'RevPAR Raw Data'!$B$6:$BE$43,'RevPAR Raw Data'!U$1,FALSE))/100</f>
        <v>0.823338145837615</v>
      </c>
      <c r="BG18" s="119">
        <f>(VLOOKUP($A18,'RevPAR Raw Data'!$B$6:$BE$43,'RevPAR Raw Data'!V$1,FALSE))/100</f>
        <v>0.64541784197593499</v>
      </c>
      <c r="BH18" s="119">
        <f>(VLOOKUP($A18,'RevPAR Raw Data'!$B$6:$BE$43,'RevPAR Raw Data'!W$1,FALSE))/100</f>
        <v>0.407820430705231</v>
      </c>
      <c r="BI18" s="119">
        <f>(VLOOKUP($A18,'RevPAR Raw Data'!$B$6:$BE$43,'RevPAR Raw Data'!X$1,FALSE))/100</f>
        <v>0.356518191462181</v>
      </c>
      <c r="BJ18" s="130">
        <f>(VLOOKUP($A18,'RevPAR Raw Data'!$B$6:$BE$43,'RevPAR Raw Data'!Y$1,FALSE))/100</f>
        <v>0.47305818379789299</v>
      </c>
      <c r="BK18" s="119">
        <f>(VLOOKUP($A18,'RevPAR Raw Data'!$B$6:$BE$43,'RevPAR Raw Data'!AA$1,FALSE))/100</f>
        <v>0.68817755865469399</v>
      </c>
      <c r="BL18" s="119">
        <f>(VLOOKUP($A18,'RevPAR Raw Data'!$B$6:$BE$43,'RevPAR Raw Data'!AB$1,FALSE))/100</f>
        <v>1.4669623418217501</v>
      </c>
      <c r="BM18" s="130">
        <f>(VLOOKUP($A18,'RevPAR Raw Data'!$B$6:$BE$43,'RevPAR Raw Data'!AC$1,FALSE))/100</f>
        <v>1.0885055051194299</v>
      </c>
      <c r="BN18" s="131">
        <f>(VLOOKUP($A18,'RevPAR Raw Data'!$B$6:$BE$43,'RevPAR Raw Data'!AE$1,FALSE))/100</f>
        <v>0.61116508757128107</v>
      </c>
    </row>
    <row r="19" spans="1:66" x14ac:dyDescent="0.45">
      <c r="A19" s="59" t="s">
        <v>24</v>
      </c>
      <c r="B19" s="118">
        <f>(VLOOKUP($A19,'Occupancy Raw Data'!$B$8:$BE$45,'Occupancy Raw Data'!G$3,FALSE))/100</f>
        <v>0.38450916394677298</v>
      </c>
      <c r="C19" s="115">
        <f>(VLOOKUP($A19,'Occupancy Raw Data'!$B$8:$BE$45,'Occupancy Raw Data'!H$3,FALSE))/100</f>
        <v>0.56916896811448603</v>
      </c>
      <c r="D19" s="115">
        <f>(VLOOKUP($A19,'Occupancy Raw Data'!$B$8:$BE$45,'Occupancy Raw Data'!I$3,FALSE))/100</f>
        <v>0.61712277178006503</v>
      </c>
      <c r="E19" s="115">
        <f>(VLOOKUP($A19,'Occupancy Raw Data'!$B$8:$BE$45,'Occupancy Raw Data'!J$3,FALSE))/100</f>
        <v>0.622395179512929</v>
      </c>
      <c r="F19" s="115">
        <f>(VLOOKUP($A19,'Occupancy Raw Data'!$B$8:$BE$45,'Occupancy Raw Data'!K$3,FALSE))/100</f>
        <v>0.54054732613607792</v>
      </c>
      <c r="G19" s="116">
        <f>(VLOOKUP($A19,'Occupancy Raw Data'!$B$8:$BE$45,'Occupancy Raw Data'!L$3,FALSE))/100</f>
        <v>0.54674868189806602</v>
      </c>
      <c r="H19" s="119">
        <f>(VLOOKUP($A19,'Occupancy Raw Data'!$B$8:$BE$45,'Occupancy Raw Data'!N$3,FALSE))/100</f>
        <v>0.548330404217926</v>
      </c>
      <c r="I19" s="119">
        <f>(VLOOKUP($A19,'Occupancy Raw Data'!$B$8:$BE$45,'Occupancy Raw Data'!O$3,FALSE))/100</f>
        <v>0.62076324378609005</v>
      </c>
      <c r="J19" s="116">
        <f>(VLOOKUP($A19,'Occupancy Raw Data'!$B$8:$BE$45,'Occupancy Raw Data'!P$3,FALSE))/100</f>
        <v>0.58454682400200797</v>
      </c>
      <c r="K19" s="117">
        <f>(VLOOKUP($A19,'Occupancy Raw Data'!$B$8:$BE$45,'Occupancy Raw Data'!R$3,FALSE))/100</f>
        <v>0.55754815107062106</v>
      </c>
      <c r="M19" s="129">
        <f>(VLOOKUP($A19,'Occupancy Raw Data'!$B$8:$BE$45,'Occupancy Raw Data'!T$3,FALSE))/100</f>
        <v>-1.10846704309145E-2</v>
      </c>
      <c r="N19" s="119">
        <f>(VLOOKUP($A19,'Occupancy Raw Data'!$B$8:$BE$45,'Occupancy Raw Data'!U$3,FALSE))/100</f>
        <v>0.226139373800084</v>
      </c>
      <c r="O19" s="119">
        <f>(VLOOKUP($A19,'Occupancy Raw Data'!$B$8:$BE$45,'Occupancy Raw Data'!V$3,FALSE))/100</f>
        <v>0.231152196333162</v>
      </c>
      <c r="P19" s="119">
        <f>(VLOOKUP($A19,'Occupancy Raw Data'!$B$8:$BE$45,'Occupancy Raw Data'!W$3,FALSE))/100</f>
        <v>0.1690102946963</v>
      </c>
      <c r="Q19" s="119">
        <f>(VLOOKUP($A19,'Occupancy Raw Data'!$B$8:$BE$45,'Occupancy Raw Data'!X$3,FALSE))/100</f>
        <v>0.159147822209909</v>
      </c>
      <c r="R19" s="130">
        <f>(VLOOKUP($A19,'Occupancy Raw Data'!$B$8:$BE$45,'Occupancy Raw Data'!Y$3,FALSE))/100</f>
        <v>0.16180446019984199</v>
      </c>
      <c r="S19" s="119">
        <f>(VLOOKUP($A19,'Occupancy Raw Data'!$B$8:$BE$45,'Occupancy Raw Data'!AA$3,FALSE))/100</f>
        <v>0.33151617375677001</v>
      </c>
      <c r="T19" s="119">
        <f>(VLOOKUP($A19,'Occupancy Raw Data'!$B$8:$BE$45,'Occupancy Raw Data'!AB$3,FALSE))/100</f>
        <v>0.41827652713469599</v>
      </c>
      <c r="U19" s="130">
        <f>(VLOOKUP($A19,'Occupancy Raw Data'!$B$8:$BE$45,'Occupancy Raw Data'!AC$3,FALSE))/100</f>
        <v>0.37621789975036601</v>
      </c>
      <c r="V19" s="131">
        <f>(VLOOKUP($A19,'Occupancy Raw Data'!$B$8:$BE$45,'Occupancy Raw Data'!AE$3,FALSE))/100</f>
        <v>0.218679702559824</v>
      </c>
      <c r="X19" s="49">
        <f>VLOOKUP($A19,'ADR Raw Data'!$B$6:$BE$43,'ADR Raw Data'!G$1,FALSE)</f>
        <v>114.418801828272</v>
      </c>
      <c r="Y19" s="50">
        <f>VLOOKUP($A19,'ADR Raw Data'!$B$6:$BE$43,'ADR Raw Data'!H$1,FALSE)</f>
        <v>129.592013674459</v>
      </c>
      <c r="Z19" s="50">
        <f>VLOOKUP($A19,'ADR Raw Data'!$B$6:$BE$43,'ADR Raw Data'!I$1,FALSE)</f>
        <v>133.08256509357199</v>
      </c>
      <c r="AA19" s="50">
        <f>VLOOKUP($A19,'ADR Raw Data'!$B$6:$BE$43,'ADR Raw Data'!J$1,FALSE)</f>
        <v>130.76901976603401</v>
      </c>
      <c r="AB19" s="50">
        <f>VLOOKUP($A19,'ADR Raw Data'!$B$6:$BE$43,'ADR Raw Data'!K$1,FALSE)</f>
        <v>125.801442173711</v>
      </c>
      <c r="AC19" s="51">
        <f>VLOOKUP($A19,'ADR Raw Data'!$B$6:$BE$43,'ADR Raw Data'!L$1,FALSE)</f>
        <v>127.76427790788399</v>
      </c>
      <c r="AD19" s="50">
        <f>VLOOKUP($A19,'ADR Raw Data'!$B$6:$BE$43,'ADR Raw Data'!N$1,FALSE)</f>
        <v>165.69220009157499</v>
      </c>
      <c r="AE19" s="50">
        <f>VLOOKUP($A19,'ADR Raw Data'!$B$6:$BE$43,'ADR Raw Data'!O$1,FALSE)</f>
        <v>213.66976744185999</v>
      </c>
      <c r="AF19" s="51">
        <f>VLOOKUP($A19,'ADR Raw Data'!$B$6:$BE$43,'ADR Raw Data'!P$1,FALSE)</f>
        <v>191.16724256415699</v>
      </c>
      <c r="AG19" s="52">
        <f>VLOOKUP($A19,'ADR Raw Data'!$B$6:$BE$43,'ADR Raw Data'!R$1,FALSE)</f>
        <v>146.75661659697599</v>
      </c>
      <c r="AI19" s="129">
        <f>(VLOOKUP($A19,'ADR Raw Data'!$B$6:$BE$43,'ADR Raw Data'!T$1,FALSE))/100</f>
        <v>-4.3476099047315503E-2</v>
      </c>
      <c r="AJ19" s="119">
        <f>(VLOOKUP($A19,'ADR Raw Data'!$B$6:$BE$43,'ADR Raw Data'!U$1,FALSE))/100</f>
        <v>0.20051650353650399</v>
      </c>
      <c r="AK19" s="119">
        <f>(VLOOKUP($A19,'ADR Raw Data'!$B$6:$BE$43,'ADR Raw Data'!V$1,FALSE))/100</f>
        <v>9.1281913629922815E-2</v>
      </c>
      <c r="AL19" s="119">
        <f>(VLOOKUP($A19,'ADR Raw Data'!$B$6:$BE$43,'ADR Raw Data'!W$1,FALSE))/100</f>
        <v>5.6757938389034604E-2</v>
      </c>
      <c r="AM19" s="119">
        <f>(VLOOKUP($A19,'ADR Raw Data'!$B$6:$BE$43,'ADR Raw Data'!X$1,FALSE))/100</f>
        <v>7.3427045281432998E-2</v>
      </c>
      <c r="AN19" s="130">
        <f>(VLOOKUP($A19,'ADR Raw Data'!$B$6:$BE$43,'ADR Raw Data'!Y$1,FALSE))/100</f>
        <v>8.03070132903176E-2</v>
      </c>
      <c r="AO19" s="119">
        <f>(VLOOKUP($A19,'ADR Raw Data'!$B$6:$BE$43,'ADR Raw Data'!AA$1,FALSE))/100</f>
        <v>0.44264234597687901</v>
      </c>
      <c r="AP19" s="119">
        <f>(VLOOKUP($A19,'ADR Raw Data'!$B$6:$BE$43,'ADR Raw Data'!AB$1,FALSE))/100</f>
        <v>0.70773161829962605</v>
      </c>
      <c r="AQ19" s="130">
        <f>(VLOOKUP($A19,'ADR Raw Data'!$B$6:$BE$43,'ADR Raw Data'!AC$1,FALSE))/100</f>
        <v>0.59117035947360497</v>
      </c>
      <c r="AR19" s="131">
        <f>(VLOOKUP($A19,'ADR Raw Data'!$B$6:$BE$43,'ADR Raw Data'!AE$1,FALSE))/100</f>
        <v>0.23569703570193901</v>
      </c>
      <c r="AS19" s="40"/>
      <c r="AT19" s="49">
        <f>VLOOKUP($A19,'RevPAR Raw Data'!$B$6:$BE$43,'RevPAR Raw Data'!G$1,FALSE)</f>
        <v>43.995077830780801</v>
      </c>
      <c r="AU19" s="50">
        <f>VLOOKUP($A19,'RevPAR Raw Data'!$B$6:$BE$43,'RevPAR Raw Data'!H$1,FALSE)</f>
        <v>73.759752698970601</v>
      </c>
      <c r="AV19" s="50">
        <f>VLOOKUP($A19,'RevPAR Raw Data'!$B$6:$BE$43,'RevPAR Raw Data'!I$1,FALSE)</f>
        <v>82.128281446146104</v>
      </c>
      <c r="AW19" s="50">
        <f>VLOOKUP($A19,'RevPAR Raw Data'!$B$6:$BE$43,'RevPAR Raw Data'!J$1,FALSE)</f>
        <v>81.390007532010998</v>
      </c>
      <c r="AX19" s="50">
        <f>VLOOKUP($A19,'RevPAR Raw Data'!$B$6:$BE$43,'RevPAR Raw Data'!K$1,FALSE)</f>
        <v>68.001633191061998</v>
      </c>
      <c r="AY19" s="51">
        <f>VLOOKUP($A19,'RevPAR Raw Data'!$B$6:$BE$43,'RevPAR Raw Data'!L$1,FALSE)</f>
        <v>69.854950539794103</v>
      </c>
      <c r="AZ19" s="50">
        <f>VLOOKUP($A19,'RevPAR Raw Data'!$B$6:$BE$43,'RevPAR Raw Data'!N$1,FALSE)</f>
        <v>90.854071051970806</v>
      </c>
      <c r="BA19" s="50">
        <f>VLOOKUP($A19,'RevPAR Raw Data'!$B$6:$BE$43,'RevPAR Raw Data'!O$1,FALSE)</f>
        <v>132.638337936228</v>
      </c>
      <c r="BB19" s="51">
        <f>VLOOKUP($A19,'RevPAR Raw Data'!$B$6:$BE$43,'RevPAR Raw Data'!P$1,FALSE)</f>
        <v>111.746204494099</v>
      </c>
      <c r="BC19" s="52">
        <f>VLOOKUP($A19,'RevPAR Raw Data'!$B$6:$BE$43,'RevPAR Raw Data'!R$1,FALSE)</f>
        <v>81.823880241024298</v>
      </c>
      <c r="BE19" s="129">
        <f>(VLOOKUP($A19,'RevPAR Raw Data'!$B$6:$BE$43,'RevPAR Raw Data'!T$1,FALSE))/100</f>
        <v>-5.4078851248668798E-2</v>
      </c>
      <c r="BF19" s="119">
        <f>(VLOOKUP($A19,'RevPAR Raw Data'!$B$6:$BE$43,'RevPAR Raw Data'!U$1,FALSE))/100</f>
        <v>0.47200055388291601</v>
      </c>
      <c r="BG19" s="119">
        <f>(VLOOKUP($A19,'RevPAR Raw Data'!$B$6:$BE$43,'RevPAR Raw Data'!V$1,FALSE))/100</f>
        <v>0.34353412478413603</v>
      </c>
      <c r="BH19" s="119">
        <f>(VLOOKUP($A19,'RevPAR Raw Data'!$B$6:$BE$43,'RevPAR Raw Data'!W$1,FALSE))/100</f>
        <v>0.23536090897882</v>
      </c>
      <c r="BI19" s="119">
        <f>(VLOOKUP($A19,'RevPAR Raw Data'!$B$6:$BE$43,'RevPAR Raw Data'!X$1,FALSE))/100</f>
        <v>0.24426062183919001</v>
      </c>
      <c r="BJ19" s="130">
        <f>(VLOOKUP($A19,'RevPAR Raw Data'!$B$6:$BE$43,'RevPAR Raw Data'!Y$1,FALSE))/100</f>
        <v>0.25510550642586199</v>
      </c>
      <c r="BK19" s="119">
        <f>(VLOOKUP($A19,'RevPAR Raw Data'!$B$6:$BE$43,'RevPAR Raw Data'!AA$1,FALSE))/100</f>
        <v>0.920901616614624</v>
      </c>
      <c r="BL19" s="119">
        <f>(VLOOKUP($A19,'RevPAR Raw Data'!$B$6:$BE$43,'RevPAR Raw Data'!AB$1,FALSE))/100</f>
        <v>1.4220356688800999</v>
      </c>
      <c r="BM19" s="130">
        <f>(VLOOKUP($A19,'RevPAR Raw Data'!$B$6:$BE$43,'RevPAR Raw Data'!AC$1,FALSE))/100</f>
        <v>1.1897971302598001</v>
      </c>
      <c r="BN19" s="131">
        <f>(VLOOKUP($A19,'RevPAR Raw Data'!$B$6:$BE$43,'RevPAR Raw Data'!AE$1,FALSE))/100</f>
        <v>0.50591889592329498</v>
      </c>
    </row>
    <row r="20" spans="1:66" x14ac:dyDescent="0.45">
      <c r="A20" s="59" t="s">
        <v>27</v>
      </c>
      <c r="B20" s="118">
        <f>(VLOOKUP($A20,'Occupancy Raw Data'!$B$8:$BE$45,'Occupancy Raw Data'!G$3,FALSE))/100</f>
        <v>0.450757157068641</v>
      </c>
      <c r="C20" s="115">
        <f>(VLOOKUP($A20,'Occupancy Raw Data'!$B$8:$BE$45,'Occupancy Raw Data'!H$3,FALSE))/100</f>
        <v>0.53841052282524504</v>
      </c>
      <c r="D20" s="115">
        <f>(VLOOKUP($A20,'Occupancy Raw Data'!$B$8:$BE$45,'Occupancy Raw Data'!I$3,FALSE))/100</f>
        <v>0.56703879739139995</v>
      </c>
      <c r="E20" s="115">
        <f>(VLOOKUP($A20,'Occupancy Raw Data'!$B$8:$BE$45,'Occupancy Raw Data'!J$3,FALSE))/100</f>
        <v>0.57466563501713208</v>
      </c>
      <c r="F20" s="115">
        <f>(VLOOKUP($A20,'Occupancy Raw Data'!$B$8:$BE$45,'Occupancy Raw Data'!K$3,FALSE))/100</f>
        <v>0.517740687520725</v>
      </c>
      <c r="G20" s="116">
        <f>(VLOOKUP($A20,'Occupancy Raw Data'!$B$8:$BE$45,'Occupancy Raw Data'!L$3,FALSE))/100</f>
        <v>0.52972255996462903</v>
      </c>
      <c r="H20" s="119">
        <f>(VLOOKUP($A20,'Occupancy Raw Data'!$B$8:$BE$45,'Occupancy Raw Data'!N$3,FALSE))/100</f>
        <v>0.54139493754835799</v>
      </c>
      <c r="I20" s="119">
        <f>(VLOOKUP($A20,'Occupancy Raw Data'!$B$8:$BE$45,'Occupancy Raw Data'!O$3,FALSE))/100</f>
        <v>0.60948380678678005</v>
      </c>
      <c r="J20" s="116">
        <f>(VLOOKUP($A20,'Occupancy Raw Data'!$B$8:$BE$45,'Occupancy Raw Data'!P$3,FALSE))/100</f>
        <v>0.57543937216756902</v>
      </c>
      <c r="K20" s="117">
        <f>(VLOOKUP($A20,'Occupancy Raw Data'!$B$8:$BE$45,'Occupancy Raw Data'!R$3,FALSE))/100</f>
        <v>0.54278450630832598</v>
      </c>
      <c r="M20" s="129">
        <f>(VLOOKUP($A20,'Occupancy Raw Data'!$B$8:$BE$45,'Occupancy Raw Data'!T$3,FALSE))/100</f>
        <v>2.1531271933188399E-2</v>
      </c>
      <c r="N20" s="119">
        <f>(VLOOKUP($A20,'Occupancy Raw Data'!$B$8:$BE$45,'Occupancy Raw Data'!U$3,FALSE))/100</f>
        <v>9.6369011254389902E-2</v>
      </c>
      <c r="O20" s="119">
        <f>(VLOOKUP($A20,'Occupancy Raw Data'!$B$8:$BE$45,'Occupancy Raw Data'!V$3,FALSE))/100</f>
        <v>0.174431786526723</v>
      </c>
      <c r="P20" s="119">
        <f>(VLOOKUP($A20,'Occupancy Raw Data'!$B$8:$BE$45,'Occupancy Raw Data'!W$3,FALSE))/100</f>
        <v>0.152461108917853</v>
      </c>
      <c r="Q20" s="119">
        <f>(VLOOKUP($A20,'Occupancy Raw Data'!$B$8:$BE$45,'Occupancy Raw Data'!X$3,FALSE))/100</f>
        <v>5.4786115615352599E-2</v>
      </c>
      <c r="R20" s="130">
        <f>(VLOOKUP($A20,'Occupancy Raw Data'!$B$8:$BE$45,'Occupancy Raw Data'!Y$3,FALSE))/100</f>
        <v>0.10145356256823999</v>
      </c>
      <c r="S20" s="119">
        <f>(VLOOKUP($A20,'Occupancy Raw Data'!$B$8:$BE$45,'Occupancy Raw Data'!AA$3,FALSE))/100</f>
        <v>0.150005950864572</v>
      </c>
      <c r="T20" s="119">
        <f>(VLOOKUP($A20,'Occupancy Raw Data'!$B$8:$BE$45,'Occupancy Raw Data'!AB$3,FALSE))/100</f>
        <v>0.18036093292413402</v>
      </c>
      <c r="U20" s="130">
        <f>(VLOOKUP($A20,'Occupancy Raw Data'!$B$8:$BE$45,'Occupancy Raw Data'!AC$3,FALSE))/100</f>
        <v>0.16588422078639797</v>
      </c>
      <c r="V20" s="131">
        <f>(VLOOKUP($A20,'Occupancy Raw Data'!$B$8:$BE$45,'Occupancy Raw Data'!AE$3,FALSE))/100</f>
        <v>0.12020518320196701</v>
      </c>
      <c r="X20" s="49">
        <f>VLOOKUP($A20,'ADR Raw Data'!$B$6:$BE$43,'ADR Raw Data'!G$1,FALSE)</f>
        <v>89.098950465914598</v>
      </c>
      <c r="Y20" s="50">
        <f>VLOOKUP($A20,'ADR Raw Data'!$B$6:$BE$43,'ADR Raw Data'!H$1,FALSE)</f>
        <v>92.769837815643598</v>
      </c>
      <c r="Z20" s="50">
        <f>VLOOKUP($A20,'ADR Raw Data'!$B$6:$BE$43,'ADR Raw Data'!I$1,FALSE)</f>
        <v>94.931826510721194</v>
      </c>
      <c r="AA20" s="50">
        <f>VLOOKUP($A20,'ADR Raw Data'!$B$6:$BE$43,'ADR Raw Data'!J$1,FALSE)</f>
        <v>94.912946720523095</v>
      </c>
      <c r="AB20" s="50">
        <f>VLOOKUP($A20,'ADR Raw Data'!$B$6:$BE$43,'ADR Raw Data'!K$1,FALSE)</f>
        <v>95.289940222032399</v>
      </c>
      <c r="AC20" s="51">
        <f>VLOOKUP($A20,'ADR Raw Data'!$B$6:$BE$43,'ADR Raw Data'!L$1,FALSE)</f>
        <v>93.565568817293993</v>
      </c>
      <c r="AD20" s="50">
        <f>VLOOKUP($A20,'ADR Raw Data'!$B$6:$BE$43,'ADR Raw Data'!N$1,FALSE)</f>
        <v>103.90651286239201</v>
      </c>
      <c r="AE20" s="50">
        <f>VLOOKUP($A20,'ADR Raw Data'!$B$6:$BE$43,'ADR Raw Data'!O$1,FALSE)</f>
        <v>118.066962277838</v>
      </c>
      <c r="AF20" s="51">
        <f>VLOOKUP($A20,'ADR Raw Data'!$B$6:$BE$43,'ADR Raw Data'!P$1,FALSE)</f>
        <v>111.405621398386</v>
      </c>
      <c r="AG20" s="52">
        <f>VLOOKUP($A20,'ADR Raw Data'!$B$6:$BE$43,'ADR Raw Data'!R$1,FALSE)</f>
        <v>98.969380636527603</v>
      </c>
      <c r="AI20" s="129">
        <f>(VLOOKUP($A20,'ADR Raw Data'!$B$6:$BE$43,'ADR Raw Data'!T$1,FALSE))/100</f>
        <v>3.4307008409430705E-2</v>
      </c>
      <c r="AJ20" s="119">
        <f>(VLOOKUP($A20,'ADR Raw Data'!$B$6:$BE$43,'ADR Raw Data'!U$1,FALSE))/100</f>
        <v>3.3071026737880101E-2</v>
      </c>
      <c r="AK20" s="119">
        <f>(VLOOKUP($A20,'ADR Raw Data'!$B$6:$BE$43,'ADR Raw Data'!V$1,FALSE))/100</f>
        <v>5.7785977837997701E-2</v>
      </c>
      <c r="AL20" s="119">
        <f>(VLOOKUP($A20,'ADR Raw Data'!$B$6:$BE$43,'ADR Raw Data'!W$1,FALSE))/100</f>
        <v>4.92319329550207E-2</v>
      </c>
      <c r="AM20" s="119">
        <f>(VLOOKUP($A20,'ADR Raw Data'!$B$6:$BE$43,'ADR Raw Data'!X$1,FALSE))/100</f>
        <v>4.7867145351542205E-2</v>
      </c>
      <c r="AN20" s="130">
        <f>(VLOOKUP($A20,'ADR Raw Data'!$B$6:$BE$43,'ADR Raw Data'!Y$1,FALSE))/100</f>
        <v>4.5576966153370001E-2</v>
      </c>
      <c r="AO20" s="119">
        <f>(VLOOKUP($A20,'ADR Raw Data'!$B$6:$BE$43,'ADR Raw Data'!AA$1,FALSE))/100</f>
        <v>0.11650170476072899</v>
      </c>
      <c r="AP20" s="119">
        <f>(VLOOKUP($A20,'ADR Raw Data'!$B$6:$BE$43,'ADR Raw Data'!AB$1,FALSE))/100</f>
        <v>0.25162423804105899</v>
      </c>
      <c r="AQ20" s="130">
        <f>(VLOOKUP($A20,'ADR Raw Data'!$B$6:$BE$43,'ADR Raw Data'!AC$1,FALSE))/100</f>
        <v>0.188619267450536</v>
      </c>
      <c r="AR20" s="131">
        <f>(VLOOKUP($A20,'ADR Raw Data'!$B$6:$BE$43,'ADR Raw Data'!AE$1,FALSE))/100</f>
        <v>9.0920504137950886E-2</v>
      </c>
      <c r="AS20" s="40"/>
      <c r="AT20" s="49">
        <f>VLOOKUP($A20,'RevPAR Raw Data'!$B$6:$BE$43,'RevPAR Raw Data'!G$1,FALSE)</f>
        <v>40.1619896098154</v>
      </c>
      <c r="AU20" s="50">
        <f>VLOOKUP($A20,'RevPAR Raw Data'!$B$6:$BE$43,'RevPAR Raw Data'!H$1,FALSE)</f>
        <v>49.948256880733901</v>
      </c>
      <c r="AV20" s="50">
        <f>VLOOKUP($A20,'RevPAR Raw Data'!$B$6:$BE$43,'RevPAR Raw Data'!I$1,FALSE)</f>
        <v>53.830028738808402</v>
      </c>
      <c r="AW20" s="50">
        <f>VLOOKUP($A20,'RevPAR Raw Data'!$B$6:$BE$43,'RevPAR Raw Data'!J$1,FALSE)</f>
        <v>54.5432087984967</v>
      </c>
      <c r="AX20" s="50">
        <f>VLOOKUP($A20,'RevPAR Raw Data'!$B$6:$BE$43,'RevPAR Raw Data'!K$1,FALSE)</f>
        <v>49.335479164363797</v>
      </c>
      <c r="AY20" s="51">
        <f>VLOOKUP($A20,'RevPAR Raw Data'!$B$6:$BE$43,'RevPAR Raw Data'!L$1,FALSE)</f>
        <v>49.563792638443601</v>
      </c>
      <c r="AZ20" s="50">
        <f>VLOOKUP($A20,'RevPAR Raw Data'!$B$6:$BE$43,'RevPAR Raw Data'!N$1,FALSE)</f>
        <v>56.254460042002798</v>
      </c>
      <c r="BA20" s="50">
        <f>VLOOKUP($A20,'RevPAR Raw Data'!$B$6:$BE$43,'RevPAR Raw Data'!O$1,FALSE)</f>
        <v>71.959901624848001</v>
      </c>
      <c r="BB20" s="51">
        <f>VLOOKUP($A20,'RevPAR Raw Data'!$B$6:$BE$43,'RevPAR Raw Data'!P$1,FALSE)</f>
        <v>64.107180833425403</v>
      </c>
      <c r="BC20" s="52">
        <f>VLOOKUP($A20,'RevPAR Raw Data'!$B$6:$BE$43,'RevPAR Raw Data'!R$1,FALSE)</f>
        <v>53.719046408438402</v>
      </c>
      <c r="BE20" s="129">
        <f>(VLOOKUP($A20,'RevPAR Raw Data'!$B$6:$BE$43,'RevPAR Raw Data'!T$1,FALSE))/100</f>
        <v>5.65769538698968E-2</v>
      </c>
      <c r="BF20" s="119">
        <f>(VLOOKUP($A20,'RevPAR Raw Data'!$B$6:$BE$43,'RevPAR Raw Data'!U$1,FALSE))/100</f>
        <v>0.13262706014016701</v>
      </c>
      <c r="BG20" s="119">
        <f>(VLOOKUP($A20,'RevPAR Raw Data'!$B$6:$BE$43,'RevPAR Raw Data'!V$1,FALSE))/100</f>
        <v>0.242297475715196</v>
      </c>
      <c r="BH20" s="119">
        <f>(VLOOKUP($A20,'RevPAR Raw Data'!$B$6:$BE$43,'RevPAR Raw Data'!W$1,FALSE))/100</f>
        <v>0.20919899696536601</v>
      </c>
      <c r="BI20" s="119">
        <f>(VLOOKUP($A20,'RevPAR Raw Data'!$B$6:$BE$43,'RevPAR Raw Data'!X$1,FALSE))/100</f>
        <v>0.105275715926301</v>
      </c>
      <c r="BJ20" s="130">
        <f>(VLOOKUP($A20,'RevPAR Raw Data'!$B$6:$BE$43,'RevPAR Raw Data'!Y$1,FALSE))/100</f>
        <v>0.15165447430892201</v>
      </c>
      <c r="BK20" s="119">
        <f>(VLOOKUP($A20,'RevPAR Raw Data'!$B$6:$BE$43,'RevPAR Raw Data'!AA$1,FALSE))/100</f>
        <v>0.283983604625278</v>
      </c>
      <c r="BL20" s="119">
        <f>(VLOOKUP($A20,'RevPAR Raw Data'!$B$6:$BE$43,'RevPAR Raw Data'!AB$1,FALSE))/100</f>
        <v>0.47736835328460403</v>
      </c>
      <c r="BM20" s="130">
        <f>(VLOOKUP($A20,'RevPAR Raw Data'!$B$6:$BE$43,'RevPAR Raw Data'!AC$1,FALSE))/100</f>
        <v>0.38579244844326799</v>
      </c>
      <c r="BN20" s="131">
        <f>(VLOOKUP($A20,'RevPAR Raw Data'!$B$6:$BE$43,'RevPAR Raw Data'!AE$1,FALSE))/100</f>
        <v>0.22205480319663501</v>
      </c>
    </row>
    <row r="21" spans="1:66" x14ac:dyDescent="0.45">
      <c r="A21" s="59" t="s">
        <v>90</v>
      </c>
      <c r="B21" s="118">
        <f>(VLOOKUP($A21,'Occupancy Raw Data'!$B$8:$BE$45,'Occupancy Raw Data'!G$3,FALSE))/100</f>
        <v>0.46110794915575704</v>
      </c>
      <c r="C21" s="115">
        <f>(VLOOKUP($A21,'Occupancy Raw Data'!$B$8:$BE$45,'Occupancy Raw Data'!H$3,FALSE))/100</f>
        <v>0.72917852399924099</v>
      </c>
      <c r="D21" s="115">
        <f>(VLOOKUP($A21,'Occupancy Raw Data'!$B$8:$BE$45,'Occupancy Raw Data'!I$3,FALSE))/100</f>
        <v>0.82289888066780403</v>
      </c>
      <c r="E21" s="115">
        <f>(VLOOKUP($A21,'Occupancy Raw Data'!$B$8:$BE$45,'Occupancy Raw Data'!J$3,FALSE))/100</f>
        <v>0.79937393284006797</v>
      </c>
      <c r="F21" s="115">
        <f>(VLOOKUP($A21,'Occupancy Raw Data'!$B$8:$BE$45,'Occupancy Raw Data'!K$3,FALSE))/100</f>
        <v>0.67453993549611002</v>
      </c>
      <c r="G21" s="116">
        <f>(VLOOKUP($A21,'Occupancy Raw Data'!$B$8:$BE$45,'Occupancy Raw Data'!L$3,FALSE))/100</f>
        <v>0.69741984443179605</v>
      </c>
      <c r="H21" s="119">
        <f>(VLOOKUP($A21,'Occupancy Raw Data'!$B$8:$BE$45,'Occupancy Raw Data'!N$3,FALSE))/100</f>
        <v>0.617055587175109</v>
      </c>
      <c r="I21" s="119">
        <f>(VLOOKUP($A21,'Occupancy Raw Data'!$B$8:$BE$45,'Occupancy Raw Data'!O$3,FALSE))/100</f>
        <v>0.73117055587175106</v>
      </c>
      <c r="J21" s="116">
        <f>(VLOOKUP($A21,'Occupancy Raw Data'!$B$8:$BE$45,'Occupancy Raw Data'!P$3,FALSE))/100</f>
        <v>0.67411307152343003</v>
      </c>
      <c r="K21" s="117">
        <f>(VLOOKUP($A21,'Occupancy Raw Data'!$B$8:$BE$45,'Occupancy Raw Data'!R$3,FALSE))/100</f>
        <v>0.69076076645797702</v>
      </c>
      <c r="M21" s="129">
        <f>(VLOOKUP($A21,'Occupancy Raw Data'!$B$8:$BE$45,'Occupancy Raw Data'!T$3,FALSE))/100</f>
        <v>-0.171749872209916</v>
      </c>
      <c r="N21" s="119">
        <f>(VLOOKUP($A21,'Occupancy Raw Data'!$B$8:$BE$45,'Occupancy Raw Data'!U$3,FALSE))/100</f>
        <v>0.16082754454847401</v>
      </c>
      <c r="O21" s="119">
        <f>(VLOOKUP($A21,'Occupancy Raw Data'!$B$8:$BE$45,'Occupancy Raw Data'!V$3,FALSE))/100</f>
        <v>0.14415721445528798</v>
      </c>
      <c r="P21" s="119">
        <f>(VLOOKUP($A21,'Occupancy Raw Data'!$B$8:$BE$45,'Occupancy Raw Data'!W$3,FALSE))/100</f>
        <v>8.330119552641721E-2</v>
      </c>
      <c r="Q21" s="119">
        <f>(VLOOKUP($A21,'Occupancy Raw Data'!$B$8:$BE$45,'Occupancy Raw Data'!X$3,FALSE))/100</f>
        <v>3.8708735027753398E-2</v>
      </c>
      <c r="R21" s="130">
        <f>(VLOOKUP($A21,'Occupancy Raw Data'!$B$8:$BE$45,'Occupancy Raw Data'!Y$3,FALSE))/100</f>
        <v>5.9455876419390104E-2</v>
      </c>
      <c r="S21" s="119">
        <f>(VLOOKUP($A21,'Occupancy Raw Data'!$B$8:$BE$45,'Occupancy Raw Data'!AA$3,FALSE))/100</f>
        <v>0.19819487935162999</v>
      </c>
      <c r="T21" s="119">
        <f>(VLOOKUP($A21,'Occupancy Raw Data'!$B$8:$BE$45,'Occupancy Raw Data'!AB$3,FALSE))/100</f>
        <v>0.51285574092247299</v>
      </c>
      <c r="U21" s="130">
        <f>(VLOOKUP($A21,'Occupancy Raw Data'!$B$8:$BE$45,'Occupancy Raw Data'!AC$3,FALSE))/100</f>
        <v>0.35053211706575399</v>
      </c>
      <c r="V21" s="131">
        <f>(VLOOKUP($A21,'Occupancy Raw Data'!$B$8:$BE$45,'Occupancy Raw Data'!AE$3,FALSE))/100</f>
        <v>0.12719472822962199</v>
      </c>
      <c r="X21" s="49">
        <f>VLOOKUP($A21,'ADR Raw Data'!$B$6:$BE$43,'ADR Raw Data'!G$1,FALSE)</f>
        <v>113.92159843653501</v>
      </c>
      <c r="Y21" s="50">
        <f>VLOOKUP($A21,'ADR Raw Data'!$B$6:$BE$43,'ADR Raw Data'!H$1,FALSE)</f>
        <v>142.693021985169</v>
      </c>
      <c r="Z21" s="50">
        <f>VLOOKUP($A21,'ADR Raw Data'!$B$6:$BE$43,'ADR Raw Data'!I$1,FALSE)</f>
        <v>151.31117463976901</v>
      </c>
      <c r="AA21" s="50">
        <f>VLOOKUP($A21,'ADR Raw Data'!$B$6:$BE$43,'ADR Raw Data'!J$1,FALSE)</f>
        <v>148.014229263082</v>
      </c>
      <c r="AB21" s="50">
        <f>VLOOKUP($A21,'ADR Raw Data'!$B$6:$BE$43,'ADR Raw Data'!K$1,FALSE)</f>
        <v>130.67460413443899</v>
      </c>
      <c r="AC21" s="51">
        <f>VLOOKUP($A21,'ADR Raw Data'!$B$6:$BE$43,'ADR Raw Data'!L$1,FALSE)</f>
        <v>139.81724136993</v>
      </c>
      <c r="AD21" s="50">
        <f>VLOOKUP($A21,'ADR Raw Data'!$B$6:$BE$43,'ADR Raw Data'!N$1,FALSE)</f>
        <v>130.492813220599</v>
      </c>
      <c r="AE21" s="50">
        <f>VLOOKUP($A21,'ADR Raw Data'!$B$6:$BE$43,'ADR Raw Data'!O$1,FALSE)</f>
        <v>151.06146860404701</v>
      </c>
      <c r="AF21" s="51">
        <f>VLOOKUP($A21,'ADR Raw Data'!$B$6:$BE$43,'ADR Raw Data'!P$1,FALSE)</f>
        <v>141.64761485963501</v>
      </c>
      <c r="AG21" s="52">
        <f>VLOOKUP($A21,'ADR Raw Data'!$B$6:$BE$43,'ADR Raw Data'!R$1,FALSE)</f>
        <v>140.327601522344</v>
      </c>
      <c r="AI21" s="129">
        <f>(VLOOKUP($A21,'ADR Raw Data'!$B$6:$BE$43,'ADR Raw Data'!T$1,FALSE))/100</f>
        <v>3.8396656969864197E-2</v>
      </c>
      <c r="AJ21" s="119">
        <f>(VLOOKUP($A21,'ADR Raw Data'!$B$6:$BE$43,'ADR Raw Data'!U$1,FALSE))/100</f>
        <v>0.22918152975040101</v>
      </c>
      <c r="AK21" s="119">
        <f>(VLOOKUP($A21,'ADR Raw Data'!$B$6:$BE$43,'ADR Raw Data'!V$1,FALSE))/100</f>
        <v>0.18009352492546199</v>
      </c>
      <c r="AL21" s="119">
        <f>(VLOOKUP($A21,'ADR Raw Data'!$B$6:$BE$43,'ADR Raw Data'!W$1,FALSE))/100</f>
        <v>0.12042730027281401</v>
      </c>
      <c r="AM21" s="119">
        <f>(VLOOKUP($A21,'ADR Raw Data'!$B$6:$BE$43,'ADR Raw Data'!X$1,FALSE))/100</f>
        <v>9.16749597846791E-2</v>
      </c>
      <c r="AN21" s="130">
        <f>(VLOOKUP($A21,'ADR Raw Data'!$B$6:$BE$43,'ADR Raw Data'!Y$1,FALSE))/100</f>
        <v>0.146383877496056</v>
      </c>
      <c r="AO21" s="119">
        <f>(VLOOKUP($A21,'ADR Raw Data'!$B$6:$BE$43,'ADR Raw Data'!AA$1,FALSE))/100</f>
        <v>0.27325043989314601</v>
      </c>
      <c r="AP21" s="119">
        <f>(VLOOKUP($A21,'ADR Raw Data'!$B$6:$BE$43,'ADR Raw Data'!AB$1,FALSE))/100</f>
        <v>0.535305961666657</v>
      </c>
      <c r="AQ21" s="130">
        <f>(VLOOKUP($A21,'ADR Raw Data'!$B$6:$BE$43,'ADR Raw Data'!AC$1,FALSE))/100</f>
        <v>0.409360938207178</v>
      </c>
      <c r="AR21" s="131">
        <f>(VLOOKUP($A21,'ADR Raw Data'!$B$6:$BE$43,'ADR Raw Data'!AE$1,FALSE))/100</f>
        <v>0.19969043920222401</v>
      </c>
      <c r="AS21" s="40"/>
      <c r="AT21" s="49">
        <f>VLOOKUP($A21,'RevPAR Raw Data'!$B$6:$BE$43,'RevPAR Raw Data'!G$1,FALSE)</f>
        <v>52.530154619616702</v>
      </c>
      <c r="AU21" s="50">
        <f>VLOOKUP($A21,'RevPAR Raw Data'!$B$6:$BE$43,'RevPAR Raw Data'!H$1,FALSE)</f>
        <v>104.04868715613701</v>
      </c>
      <c r="AV21" s="50">
        <f>VLOOKUP($A21,'RevPAR Raw Data'!$B$6:$BE$43,'RevPAR Raw Data'!I$1,FALSE)</f>
        <v>124.513796243597</v>
      </c>
      <c r="AW21" s="50">
        <f>VLOOKUP($A21,'RevPAR Raw Data'!$B$6:$BE$43,'RevPAR Raw Data'!J$1,FALSE)</f>
        <v>118.318716562322</v>
      </c>
      <c r="AX21" s="50">
        <f>VLOOKUP($A21,'RevPAR Raw Data'!$B$6:$BE$43,'RevPAR Raw Data'!K$1,FALSE)</f>
        <v>88.145239043824702</v>
      </c>
      <c r="AY21" s="51">
        <f>VLOOKUP($A21,'RevPAR Raw Data'!$B$6:$BE$43,'RevPAR Raw Data'!L$1,FALSE)</f>
        <v>97.511318725099599</v>
      </c>
      <c r="AZ21" s="50">
        <f>VLOOKUP($A21,'RevPAR Raw Data'!$B$6:$BE$43,'RevPAR Raw Data'!N$1,FALSE)</f>
        <v>80.521319483968796</v>
      </c>
      <c r="BA21" s="50">
        <f>VLOOKUP($A21,'RevPAR Raw Data'!$B$6:$BE$43,'RevPAR Raw Data'!O$1,FALSE)</f>
        <v>110.451697970024</v>
      </c>
      <c r="BB21" s="51">
        <f>VLOOKUP($A21,'RevPAR Raw Data'!$B$6:$BE$43,'RevPAR Raw Data'!P$1,FALSE)</f>
        <v>95.486508726996703</v>
      </c>
      <c r="BC21" s="52">
        <f>VLOOKUP($A21,'RevPAR Raw Data'!$B$6:$BE$43,'RevPAR Raw Data'!R$1,FALSE)</f>
        <v>96.932801582784506</v>
      </c>
      <c r="BE21" s="129">
        <f>(VLOOKUP($A21,'RevPAR Raw Data'!$B$6:$BE$43,'RevPAR Raw Data'!T$1,FALSE))/100</f>
        <v>-0.13994783616791401</v>
      </c>
      <c r="BF21" s="119">
        <f>(VLOOKUP($A21,'RevPAR Raw Data'!$B$6:$BE$43,'RevPAR Raw Data'!U$1,FALSE))/100</f>
        <v>0.42686777698449602</v>
      </c>
      <c r="BG21" s="119">
        <f>(VLOOKUP($A21,'RevPAR Raw Data'!$B$6:$BE$43,'RevPAR Raw Data'!V$1,FALSE))/100</f>
        <v>0.35021252027544003</v>
      </c>
      <c r="BH21" s="119">
        <f>(VLOOKUP($A21,'RevPAR Raw Data'!$B$6:$BE$43,'RevPAR Raw Data'!W$1,FALSE))/100</f>
        <v>0.21376023388597598</v>
      </c>
      <c r="BI21" s="119">
        <f>(VLOOKUP($A21,'RevPAR Raw Data'!$B$6:$BE$43,'RevPAR Raw Data'!X$1,FALSE))/100</f>
        <v>0.13393231653941698</v>
      </c>
      <c r="BJ21" s="130">
        <f>(VLOOKUP($A21,'RevPAR Raw Data'!$B$6:$BE$43,'RevPAR Raw Data'!Y$1,FALSE))/100</f>
        <v>0.21454313564564298</v>
      </c>
      <c r="BK21" s="119">
        <f>(VLOOKUP($A21,'RevPAR Raw Data'!$B$6:$BE$43,'RevPAR Raw Data'!AA$1,FALSE))/100</f>
        <v>0.52560215721217807</v>
      </c>
      <c r="BL21" s="119">
        <f>(VLOOKUP($A21,'RevPAR Raw Data'!$B$6:$BE$43,'RevPAR Raw Data'!AB$1,FALSE))/100</f>
        <v>1.3226964381798998</v>
      </c>
      <c r="BM21" s="130">
        <f>(VLOOKUP($A21,'RevPAR Raw Data'!$B$6:$BE$43,'RevPAR Raw Data'!AC$1,FALSE))/100</f>
        <v>0.90338721158671798</v>
      </c>
      <c r="BN21" s="131">
        <f>(VLOOKUP($A21,'RevPAR Raw Data'!$B$6:$BE$43,'RevPAR Raw Data'!AE$1,FALSE))/100</f>
        <v>0.352284738576228</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0.35020621461690099</v>
      </c>
      <c r="C23" s="115">
        <f>(VLOOKUP($A23,'Occupancy Raw Data'!$B$8:$BE$45,'Occupancy Raw Data'!H$3,FALSE))/100</f>
        <v>0.43018162256320897</v>
      </c>
      <c r="D23" s="115">
        <f>(VLOOKUP($A23,'Occupancy Raw Data'!$B$8:$BE$45,'Occupancy Raw Data'!I$3,FALSE))/100</f>
        <v>0.47038327526132401</v>
      </c>
      <c r="E23" s="115">
        <f>(VLOOKUP($A23,'Occupancy Raw Data'!$B$8:$BE$45,'Occupancy Raw Data'!J$3,FALSE))/100</f>
        <v>0.46835929493748701</v>
      </c>
      <c r="F23" s="115">
        <f>(VLOOKUP($A23,'Occupancy Raw Data'!$B$8:$BE$45,'Occupancy Raw Data'!K$3,FALSE))/100</f>
        <v>0.48975199836031896</v>
      </c>
      <c r="G23" s="116">
        <f>(VLOOKUP($A23,'Occupancy Raw Data'!$B$8:$BE$45,'Occupancy Raw Data'!L$3,FALSE))/100</f>
        <v>0.441773838192345</v>
      </c>
      <c r="H23" s="119">
        <f>(VLOOKUP($A23,'Occupancy Raw Data'!$B$8:$BE$45,'Occupancy Raw Data'!N$3,FALSE))/100</f>
        <v>0.57137733142037295</v>
      </c>
      <c r="I23" s="119">
        <f>(VLOOKUP($A23,'Occupancy Raw Data'!$B$8:$BE$45,'Occupancy Raw Data'!O$3,FALSE))/100</f>
        <v>0.59807337569174002</v>
      </c>
      <c r="J23" s="116">
        <f>(VLOOKUP($A23,'Occupancy Raw Data'!$B$8:$BE$45,'Occupancy Raw Data'!P$3,FALSE))/100</f>
        <v>0.58472535355605604</v>
      </c>
      <c r="K23" s="117">
        <f>(VLOOKUP($A23,'Occupancy Raw Data'!$B$8:$BE$45,'Occupancy Raw Data'!R$3,FALSE))/100</f>
        <v>0.48261563348631498</v>
      </c>
      <c r="M23" s="129">
        <f>(VLOOKUP($A23,'Occupancy Raw Data'!$B$8:$BE$45,'Occupancy Raw Data'!T$3,FALSE))/100</f>
        <v>-0.161328895116784</v>
      </c>
      <c r="N23" s="119">
        <f>(VLOOKUP($A23,'Occupancy Raw Data'!$B$8:$BE$45,'Occupancy Raw Data'!U$3,FALSE))/100</f>
        <v>0.11659195843835199</v>
      </c>
      <c r="O23" s="119">
        <f>(VLOOKUP($A23,'Occupancy Raw Data'!$B$8:$BE$45,'Occupancy Raw Data'!V$3,FALSE))/100</f>
        <v>9.3400374307690714E-2</v>
      </c>
      <c r="P23" s="119">
        <f>(VLOOKUP($A23,'Occupancy Raw Data'!$B$8:$BE$45,'Occupancy Raw Data'!W$3,FALSE))/100</f>
        <v>-4.64330969402456E-3</v>
      </c>
      <c r="Q23" s="119">
        <f>(VLOOKUP($A23,'Occupancy Raw Data'!$B$8:$BE$45,'Occupancy Raw Data'!X$3,FALSE))/100</f>
        <v>2.1532490681097798E-2</v>
      </c>
      <c r="R23" s="130">
        <f>(VLOOKUP($A23,'Occupancy Raw Data'!$B$8:$BE$45,'Occupancy Raw Data'!Y$3,FALSE))/100</f>
        <v>1.1845229814574001E-2</v>
      </c>
      <c r="S23" s="119">
        <f>(VLOOKUP($A23,'Occupancy Raw Data'!$B$8:$BE$45,'Occupancy Raw Data'!AA$3,FALSE))/100</f>
        <v>0.150510109483874</v>
      </c>
      <c r="T23" s="119">
        <f>(VLOOKUP($A23,'Occupancy Raw Data'!$B$8:$BE$45,'Occupancy Raw Data'!AB$3,FALSE))/100</f>
        <v>0.17404193030868398</v>
      </c>
      <c r="U23" s="130">
        <f>(VLOOKUP($A23,'Occupancy Raw Data'!$B$8:$BE$45,'Occupancy Raw Data'!AC$3,FALSE))/100</f>
        <v>0.16242553663835602</v>
      </c>
      <c r="V23" s="131">
        <f>(VLOOKUP($A23,'Occupancy Raw Data'!$B$8:$BE$45,'Occupancy Raw Data'!AE$3,FALSE))/100</f>
        <v>5.9345165421063106E-2</v>
      </c>
      <c r="X23" s="49">
        <f>VLOOKUP($A23,'ADR Raw Data'!$B$6:$BE$43,'ADR Raw Data'!G$1,FALSE)</f>
        <v>86.411499407504905</v>
      </c>
      <c r="Y23" s="50">
        <f>VLOOKUP($A23,'ADR Raw Data'!$B$6:$BE$43,'ADR Raw Data'!H$1,FALSE)</f>
        <v>90.983638408860799</v>
      </c>
      <c r="Z23" s="50">
        <f>VLOOKUP($A23,'ADR Raw Data'!$B$6:$BE$43,'ADR Raw Data'!I$1,FALSE)</f>
        <v>94.018552641612203</v>
      </c>
      <c r="AA23" s="50">
        <f>VLOOKUP($A23,'ADR Raw Data'!$B$6:$BE$43,'ADR Raw Data'!J$1,FALSE)</f>
        <v>93.719240993381106</v>
      </c>
      <c r="AB23" s="50">
        <f>VLOOKUP($A23,'ADR Raw Data'!$B$6:$BE$43,'ADR Raw Data'!K$1,FALSE)</f>
        <v>94.916023540489604</v>
      </c>
      <c r="AC23" s="51">
        <f>VLOOKUP($A23,'ADR Raw Data'!$B$6:$BE$43,'ADR Raw Data'!L$1,FALSE)</f>
        <v>92.356811279154698</v>
      </c>
      <c r="AD23" s="50">
        <f>VLOOKUP($A23,'ADR Raw Data'!$B$6:$BE$43,'ADR Raw Data'!N$1,FALSE)</f>
        <v>108.040760676172</v>
      </c>
      <c r="AE23" s="50">
        <f>VLOOKUP($A23,'ADR Raw Data'!$B$6:$BE$43,'ADR Raw Data'!O$1,FALSE)</f>
        <v>115.72354799948501</v>
      </c>
      <c r="AF23" s="51">
        <f>VLOOKUP($A23,'ADR Raw Data'!$B$6:$BE$43,'ADR Raw Data'!P$1,FALSE)</f>
        <v>111.969845092669</v>
      </c>
      <c r="AG23" s="52">
        <f>VLOOKUP($A23,'ADR Raw Data'!$B$6:$BE$43,'ADR Raw Data'!R$1,FALSE)</f>
        <v>99.145898324827201</v>
      </c>
      <c r="AI23" s="129">
        <f>(VLOOKUP($A23,'ADR Raw Data'!$B$6:$BE$43,'ADR Raw Data'!T$1,FALSE))/100</f>
        <v>-0.13615026026291502</v>
      </c>
      <c r="AJ23" s="119">
        <f>(VLOOKUP($A23,'ADR Raw Data'!$B$6:$BE$43,'ADR Raw Data'!U$1,FALSE))/100</f>
        <v>1.6418816728027801E-2</v>
      </c>
      <c r="AK23" s="119">
        <f>(VLOOKUP($A23,'ADR Raw Data'!$B$6:$BE$43,'ADR Raw Data'!V$1,FALSE))/100</f>
        <v>1.7058688728361401E-2</v>
      </c>
      <c r="AL23" s="119">
        <f>(VLOOKUP($A23,'ADR Raw Data'!$B$6:$BE$43,'ADR Raw Data'!W$1,FALSE))/100</f>
        <v>-6.6662372011097402E-3</v>
      </c>
      <c r="AM23" s="119">
        <f>(VLOOKUP($A23,'ADR Raw Data'!$B$6:$BE$43,'ADR Raw Data'!X$1,FALSE))/100</f>
        <v>-1.2228396191936901E-2</v>
      </c>
      <c r="AN23" s="130">
        <f>(VLOOKUP($A23,'ADR Raw Data'!$B$6:$BE$43,'ADR Raw Data'!Y$1,FALSE))/100</f>
        <v>-2.35992052028785E-2</v>
      </c>
      <c r="AO23" s="119">
        <f>(VLOOKUP($A23,'ADR Raw Data'!$B$6:$BE$43,'ADR Raw Data'!AA$1,FALSE))/100</f>
        <v>2.9771305884295902E-2</v>
      </c>
      <c r="AP23" s="119">
        <f>(VLOOKUP($A23,'ADR Raw Data'!$B$6:$BE$43,'ADR Raw Data'!AB$1,FALSE))/100</f>
        <v>9.6788410010036602E-2</v>
      </c>
      <c r="AQ23" s="130">
        <f>(VLOOKUP($A23,'ADR Raw Data'!$B$6:$BE$43,'ADR Raw Data'!AC$1,FALSE))/100</f>
        <v>6.4169726495312607E-2</v>
      </c>
      <c r="AR23" s="131">
        <f>(VLOOKUP($A23,'ADR Raw Data'!$B$6:$BE$43,'ADR Raw Data'!AE$1,FALSE))/100</f>
        <v>1.2290487624700499E-2</v>
      </c>
      <c r="AS23" s="40"/>
      <c r="AT23" s="49">
        <f>VLOOKUP($A23,'RevPAR Raw Data'!$B$6:$BE$43,'RevPAR Raw Data'!G$1,FALSE)</f>
        <v>30.2618441068729</v>
      </c>
      <c r="AU23" s="50">
        <f>VLOOKUP($A23,'RevPAR Raw Data'!$B$6:$BE$43,'RevPAR Raw Data'!H$1,FALSE)</f>
        <v>39.139489197427999</v>
      </c>
      <c r="AV23" s="50">
        <f>VLOOKUP($A23,'RevPAR Raw Data'!$B$6:$BE$43,'RevPAR Raw Data'!I$1,FALSE)</f>
        <v>44.224754726890701</v>
      </c>
      <c r="AW23" s="50">
        <f>VLOOKUP($A23,'RevPAR Raw Data'!$B$6:$BE$43,'RevPAR Raw Data'!J$1,FALSE)</f>
        <v>43.894277633736401</v>
      </c>
      <c r="AX23" s="50">
        <f>VLOOKUP($A23,'RevPAR Raw Data'!$B$6:$BE$43,'RevPAR Raw Data'!K$1,FALSE)</f>
        <v>46.485312205369901</v>
      </c>
      <c r="AY23" s="51">
        <f>VLOOKUP($A23,'RevPAR Raw Data'!$B$6:$BE$43,'RevPAR Raw Data'!L$1,FALSE)</f>
        <v>40.800823001998197</v>
      </c>
      <c r="AZ23" s="50">
        <f>VLOOKUP($A23,'RevPAR Raw Data'!$B$6:$BE$43,'RevPAR Raw Data'!N$1,FALSE)</f>
        <v>61.732041519778598</v>
      </c>
      <c r="BA23" s="50">
        <f>VLOOKUP($A23,'RevPAR Raw Data'!$B$6:$BE$43,'RevPAR Raw Data'!O$1,FALSE)</f>
        <v>69.211172999077604</v>
      </c>
      <c r="BB23" s="51">
        <f>VLOOKUP($A23,'RevPAR Raw Data'!$B$6:$BE$43,'RevPAR Raw Data'!P$1,FALSE)</f>
        <v>65.471607259428097</v>
      </c>
      <c r="BC23" s="52">
        <f>VLOOKUP($A23,'RevPAR Raw Data'!$B$6:$BE$43,'RevPAR Raw Data'!R$1,FALSE)</f>
        <v>47.849360527606301</v>
      </c>
      <c r="BE23" s="129">
        <f>(VLOOKUP($A23,'RevPAR Raw Data'!$B$6:$BE$43,'RevPAR Raw Data'!T$1,FALSE))/100</f>
        <v>-0.275514184321621</v>
      </c>
      <c r="BF23" s="119">
        <f>(VLOOKUP($A23,'RevPAR Raw Data'!$B$6:$BE$43,'RevPAR Raw Data'!U$1,FALSE))/100</f>
        <v>0.134925077163941</v>
      </c>
      <c r="BG23" s="119">
        <f>(VLOOKUP($A23,'RevPAR Raw Data'!$B$6:$BE$43,'RevPAR Raw Data'!V$1,FALSE))/100</f>
        <v>0.112052350948479</v>
      </c>
      <c r="BH23" s="119">
        <f>(VLOOKUP($A23,'RevPAR Raw Data'!$B$6:$BE$43,'RevPAR Raw Data'!W$1,FALSE))/100</f>
        <v>-1.12785934913157E-2</v>
      </c>
      <c r="BI23" s="119">
        <f>(VLOOKUP($A23,'RevPAR Raw Data'!$B$6:$BE$43,'RevPAR Raw Data'!X$1,FALSE))/100</f>
        <v>9.0407866621133107E-3</v>
      </c>
      <c r="BJ23" s="130">
        <f>(VLOOKUP($A23,'RevPAR Raw Data'!$B$6:$BE$43,'RevPAR Raw Data'!Y$1,FALSE))/100</f>
        <v>-1.20335133973739E-2</v>
      </c>
      <c r="BK23" s="119">
        <f>(VLOOKUP($A23,'RevPAR Raw Data'!$B$6:$BE$43,'RevPAR Raw Data'!AA$1,FALSE))/100</f>
        <v>0.184762297876293</v>
      </c>
      <c r="BL23" s="119">
        <f>(VLOOKUP($A23,'RevPAR Raw Data'!$B$6:$BE$43,'RevPAR Raw Data'!AB$1,FALSE))/100</f>
        <v>0.28767558202837501</v>
      </c>
      <c r="BM23" s="130">
        <f>(VLOOKUP($A23,'RevPAR Raw Data'!$B$6:$BE$43,'RevPAR Raw Data'!AC$1,FALSE))/100</f>
        <v>0.23701806539560699</v>
      </c>
      <c r="BN23" s="131">
        <f>(VLOOKUP($A23,'RevPAR Raw Data'!$B$6:$BE$43,'RevPAR Raw Data'!AE$1,FALSE))/100</f>
        <v>7.2365034066957101E-2</v>
      </c>
    </row>
    <row r="24" spans="1:66" x14ac:dyDescent="0.45">
      <c r="A24" s="59" t="s">
        <v>91</v>
      </c>
      <c r="B24" s="118">
        <f>(VLOOKUP($A24,'Occupancy Raw Data'!$B$8:$BE$45,'Occupancy Raw Data'!G$3,FALSE))/100</f>
        <v>0.45454545454545403</v>
      </c>
      <c r="C24" s="115">
        <f>(VLOOKUP($A24,'Occupancy Raw Data'!$B$8:$BE$45,'Occupancy Raw Data'!H$3,FALSE))/100</f>
        <v>0.59919638372676998</v>
      </c>
      <c r="D24" s="115">
        <f>(VLOOKUP($A24,'Occupancy Raw Data'!$B$8:$BE$45,'Occupancy Raw Data'!I$3,FALSE))/100</f>
        <v>0.66649924660974302</v>
      </c>
      <c r="E24" s="115">
        <f>(VLOOKUP($A24,'Occupancy Raw Data'!$B$8:$BE$45,'Occupancy Raw Data'!J$3,FALSE))/100</f>
        <v>0.65042692114515299</v>
      </c>
      <c r="F24" s="115">
        <f>(VLOOKUP($A24,'Occupancy Raw Data'!$B$8:$BE$45,'Occupancy Raw Data'!K$3,FALSE))/100</f>
        <v>0.60505608571906899</v>
      </c>
      <c r="G24" s="116">
        <f>(VLOOKUP($A24,'Occupancy Raw Data'!$B$8:$BE$45,'Occupancy Raw Data'!L$3,FALSE))/100</f>
        <v>0.59514481834923805</v>
      </c>
      <c r="H24" s="119">
        <f>(VLOOKUP($A24,'Occupancy Raw Data'!$B$8:$BE$45,'Occupancy Raw Data'!N$3,FALSE))/100</f>
        <v>0.60170768458061197</v>
      </c>
      <c r="I24" s="119">
        <f>(VLOOKUP($A24,'Occupancy Raw Data'!$B$8:$BE$45,'Occupancy Raw Data'!O$3,FALSE))/100</f>
        <v>0.64306043864054896</v>
      </c>
      <c r="J24" s="116">
        <f>(VLOOKUP($A24,'Occupancy Raw Data'!$B$8:$BE$45,'Occupancy Raw Data'!P$3,FALSE))/100</f>
        <v>0.62238406161058002</v>
      </c>
      <c r="K24" s="117">
        <f>(VLOOKUP($A24,'Occupancy Raw Data'!$B$8:$BE$45,'Occupancy Raw Data'!R$3,FALSE))/100</f>
        <v>0.60292745928104996</v>
      </c>
      <c r="M24" s="129">
        <f>(VLOOKUP($A24,'Occupancy Raw Data'!$B$8:$BE$45,'Occupancy Raw Data'!T$3,FALSE))/100</f>
        <v>-9.7582172010304405E-2</v>
      </c>
      <c r="N24" s="119">
        <f>(VLOOKUP($A24,'Occupancy Raw Data'!$B$8:$BE$45,'Occupancy Raw Data'!U$3,FALSE))/100</f>
        <v>0.118564035753184</v>
      </c>
      <c r="O24" s="119">
        <f>(VLOOKUP($A24,'Occupancy Raw Data'!$B$8:$BE$45,'Occupancy Raw Data'!V$3,FALSE))/100</f>
        <v>0.114986512956173</v>
      </c>
      <c r="P24" s="119">
        <f>(VLOOKUP($A24,'Occupancy Raw Data'!$B$8:$BE$45,'Occupancy Raw Data'!W$3,FALSE))/100</f>
        <v>4.7129719396197603E-2</v>
      </c>
      <c r="Q24" s="119">
        <f>(VLOOKUP($A24,'Occupancy Raw Data'!$B$8:$BE$45,'Occupancy Raw Data'!X$3,FALSE))/100</f>
        <v>3.0278517849600898E-2</v>
      </c>
      <c r="R24" s="130">
        <f>(VLOOKUP($A24,'Occupancy Raw Data'!$B$8:$BE$45,'Occupancy Raw Data'!Y$3,FALSE))/100</f>
        <v>4.5738538315350297E-2</v>
      </c>
      <c r="S24" s="119">
        <f>(VLOOKUP($A24,'Occupancy Raw Data'!$B$8:$BE$45,'Occupancy Raw Data'!AA$3,FALSE))/100</f>
        <v>0.134542861814611</v>
      </c>
      <c r="T24" s="119">
        <f>(VLOOKUP($A24,'Occupancy Raw Data'!$B$8:$BE$45,'Occupancy Raw Data'!AB$3,FALSE))/100</f>
        <v>0.179992568852885</v>
      </c>
      <c r="U24" s="130">
        <f>(VLOOKUP($A24,'Occupancy Raw Data'!$B$8:$BE$45,'Occupancy Raw Data'!AC$3,FALSE))/100</f>
        <v>0.157576625064937</v>
      </c>
      <c r="V24" s="131">
        <f>(VLOOKUP($A24,'Occupancy Raw Data'!$B$8:$BE$45,'Occupancy Raw Data'!AE$3,FALSE))/100</f>
        <v>7.6410624124349E-2</v>
      </c>
      <c r="X24" s="49">
        <f>VLOOKUP($A24,'ADR Raw Data'!$B$6:$BE$43,'ADR Raw Data'!G$1,FALSE)</f>
        <v>80.840541841620606</v>
      </c>
      <c r="Y24" s="50">
        <f>VLOOKUP($A24,'ADR Raw Data'!$B$6:$BE$43,'ADR Raw Data'!H$1,FALSE)</f>
        <v>86.936268985750203</v>
      </c>
      <c r="Z24" s="50">
        <f>VLOOKUP($A24,'ADR Raw Data'!$B$6:$BE$43,'ADR Raw Data'!I$1,FALSE)</f>
        <v>88.856819015322699</v>
      </c>
      <c r="AA24" s="50">
        <f>VLOOKUP($A24,'ADR Raw Data'!$B$6:$BE$43,'ADR Raw Data'!J$1,FALSE)</f>
        <v>88.677753770913696</v>
      </c>
      <c r="AB24" s="50">
        <f>VLOOKUP($A24,'ADR Raw Data'!$B$6:$BE$43,'ADR Raw Data'!K$1,FALSE)</f>
        <v>86.831625982291001</v>
      </c>
      <c r="AC24" s="51">
        <f>VLOOKUP($A24,'ADR Raw Data'!$B$6:$BE$43,'ADR Raw Data'!L$1,FALSE)</f>
        <v>86.794674468324502</v>
      </c>
      <c r="AD24" s="50">
        <f>VLOOKUP($A24,'ADR Raw Data'!$B$6:$BE$43,'ADR Raw Data'!N$1,FALSE)</f>
        <v>87.050654034501903</v>
      </c>
      <c r="AE24" s="50">
        <f>VLOOKUP($A24,'ADR Raw Data'!$B$6:$BE$43,'ADR Raw Data'!O$1,FALSE)</f>
        <v>91.060705311116806</v>
      </c>
      <c r="AF24" s="51">
        <f>VLOOKUP($A24,'ADR Raw Data'!$B$6:$BE$43,'ADR Raw Data'!P$1,FALSE)</f>
        <v>89.122289132481498</v>
      </c>
      <c r="AG24" s="52">
        <f>VLOOKUP($A24,'ADR Raw Data'!$B$6:$BE$43,'ADR Raw Data'!R$1,FALSE)</f>
        <v>87.481167983656604</v>
      </c>
      <c r="AI24" s="129">
        <f>(VLOOKUP($A24,'ADR Raw Data'!$B$6:$BE$43,'ADR Raw Data'!T$1,FALSE))/100</f>
        <v>-4.1176394381049294E-2</v>
      </c>
      <c r="AJ24" s="119">
        <f>(VLOOKUP($A24,'ADR Raw Data'!$B$6:$BE$43,'ADR Raw Data'!U$1,FALSE))/100</f>
        <v>4.52139058661849E-2</v>
      </c>
      <c r="AK24" s="119">
        <f>(VLOOKUP($A24,'ADR Raw Data'!$B$6:$BE$43,'ADR Raw Data'!V$1,FALSE))/100</f>
        <v>3.5241287095661898E-2</v>
      </c>
      <c r="AL24" s="119">
        <f>(VLOOKUP($A24,'ADR Raw Data'!$B$6:$BE$43,'ADR Raw Data'!W$1,FALSE))/100</f>
        <v>2.2512094359331099E-2</v>
      </c>
      <c r="AM24" s="119">
        <f>(VLOOKUP($A24,'ADR Raw Data'!$B$6:$BE$43,'ADR Raw Data'!X$1,FALSE))/100</f>
        <v>2.76829971838785E-2</v>
      </c>
      <c r="AN24" s="130">
        <f>(VLOOKUP($A24,'ADR Raw Data'!$B$6:$BE$43,'ADR Raw Data'!Y$1,FALSE))/100</f>
        <v>2.1336191528001602E-2</v>
      </c>
      <c r="AO24" s="119">
        <f>(VLOOKUP($A24,'ADR Raw Data'!$B$6:$BE$43,'ADR Raw Data'!AA$1,FALSE))/100</f>
        <v>4.1254596971824403E-2</v>
      </c>
      <c r="AP24" s="119">
        <f>(VLOOKUP($A24,'ADR Raw Data'!$B$6:$BE$43,'ADR Raw Data'!AB$1,FALSE))/100</f>
        <v>9.3908193840455192E-2</v>
      </c>
      <c r="AQ24" s="130">
        <f>(VLOOKUP($A24,'ADR Raw Data'!$B$6:$BE$43,'ADR Raw Data'!AC$1,FALSE))/100</f>
        <v>6.8354508811373199E-2</v>
      </c>
      <c r="AR24" s="131">
        <f>(VLOOKUP($A24,'ADR Raw Data'!$B$6:$BE$43,'ADR Raw Data'!AE$1,FALSE))/100</f>
        <v>3.4627645002267199E-2</v>
      </c>
      <c r="AS24" s="40"/>
      <c r="AT24" s="49">
        <f>VLOOKUP($A24,'RevPAR Raw Data'!$B$6:$BE$43,'RevPAR Raw Data'!G$1,FALSE)</f>
        <v>36.745700837100202</v>
      </c>
      <c r="AU24" s="50">
        <f>VLOOKUP($A24,'RevPAR Raw Data'!$B$6:$BE$43,'RevPAR Raw Data'!H$1,FALSE)</f>
        <v>52.091897990959303</v>
      </c>
      <c r="AV24" s="50">
        <f>VLOOKUP($A24,'RevPAR Raw Data'!$B$6:$BE$43,'RevPAR Raw Data'!I$1,FALSE)</f>
        <v>59.2230029298509</v>
      </c>
      <c r="AW24" s="50">
        <f>VLOOKUP($A24,'RevPAR Raw Data'!$B$6:$BE$43,'RevPAR Raw Data'!J$1,FALSE)</f>
        <v>57.678398359283399</v>
      </c>
      <c r="AX24" s="50">
        <f>VLOOKUP($A24,'RevPAR Raw Data'!$B$6:$BE$43,'RevPAR Raw Data'!K$1,FALSE)</f>
        <v>52.5380037334672</v>
      </c>
      <c r="AY24" s="51">
        <f>VLOOKUP($A24,'RevPAR Raw Data'!$B$6:$BE$43,'RevPAR Raw Data'!L$1,FALSE)</f>
        <v>51.655400770132204</v>
      </c>
      <c r="AZ24" s="50">
        <f>VLOOKUP($A24,'RevPAR Raw Data'!$B$6:$BE$43,'RevPAR Raw Data'!N$1,FALSE)</f>
        <v>52.379047480328097</v>
      </c>
      <c r="BA24" s="50">
        <f>VLOOKUP($A24,'RevPAR Raw Data'!$B$6:$BE$43,'RevPAR Raw Data'!O$1,FALSE)</f>
        <v>58.557537100284598</v>
      </c>
      <c r="BB24" s="51">
        <f>VLOOKUP($A24,'RevPAR Raw Data'!$B$6:$BE$43,'RevPAR Raw Data'!P$1,FALSE)</f>
        <v>55.468292290306302</v>
      </c>
      <c r="BC24" s="52">
        <f>VLOOKUP($A24,'RevPAR Raw Data'!$B$6:$BE$43,'RevPAR Raw Data'!R$1,FALSE)</f>
        <v>52.744798347324803</v>
      </c>
      <c r="BE24" s="129">
        <f>(VLOOKUP($A24,'RevPAR Raw Data'!$B$6:$BE$43,'RevPAR Raw Data'!T$1,FALSE))/100</f>
        <v>-0.13474048439209801</v>
      </c>
      <c r="BF24" s="119">
        <f>(VLOOKUP($A24,'RevPAR Raw Data'!$B$6:$BE$43,'RevPAR Raw Data'!U$1,FALSE))/100</f>
        <v>0.16913868477102897</v>
      </c>
      <c r="BG24" s="119">
        <f>(VLOOKUP($A24,'RevPAR Raw Data'!$B$6:$BE$43,'RevPAR Raw Data'!V$1,FALSE))/100</f>
        <v>0.15428007276705299</v>
      </c>
      <c r="BH24" s="119">
        <f>(VLOOKUP($A24,'RevPAR Raw Data'!$B$6:$BE$43,'RevPAR Raw Data'!W$1,FALSE))/100</f>
        <v>7.0702802445704802E-2</v>
      </c>
      <c r="BI24" s="119">
        <f>(VLOOKUP($A24,'RevPAR Raw Data'!$B$6:$BE$43,'RevPAR Raw Data'!X$1,FALSE))/100</f>
        <v>5.8799715157841902E-2</v>
      </c>
      <c r="BJ24" s="130">
        <f>(VLOOKUP($A24,'RevPAR Raw Data'!$B$6:$BE$43,'RevPAR Raw Data'!Y$1,FALSE))/100</f>
        <v>6.8050616057059102E-2</v>
      </c>
      <c r="BK24" s="119">
        <f>(VLOOKUP($A24,'RevPAR Raw Data'!$B$6:$BE$43,'RevPAR Raw Data'!AA$1,FALSE))/100</f>
        <v>0.181347970326034</v>
      </c>
      <c r="BL24" s="119">
        <f>(VLOOKUP($A24,'RevPAR Raw Data'!$B$6:$BE$43,'RevPAR Raw Data'!AB$1,FALSE))/100</f>
        <v>0.29080353973901801</v>
      </c>
      <c r="BM24" s="130">
        <f>(VLOOKUP($A24,'RevPAR Raw Data'!$B$6:$BE$43,'RevPAR Raw Data'!AC$1,FALSE))/100</f>
        <v>0.236702206682778</v>
      </c>
      <c r="BN24" s="131">
        <f>(VLOOKUP($A24,'RevPAR Raw Data'!$B$6:$BE$43,'RevPAR Raw Data'!AE$1,FALSE))/100</f>
        <v>0.113684189093195</v>
      </c>
    </row>
    <row r="25" spans="1:66" x14ac:dyDescent="0.45">
      <c r="A25" s="59" t="s">
        <v>32</v>
      </c>
      <c r="B25" s="118">
        <f>(VLOOKUP($A25,'Occupancy Raw Data'!$B$8:$BE$45,'Occupancy Raw Data'!G$3,FALSE))/100</f>
        <v>0.43542226623284697</v>
      </c>
      <c r="C25" s="115">
        <f>(VLOOKUP($A25,'Occupancy Raw Data'!$B$8:$BE$45,'Occupancy Raw Data'!H$3,FALSE))/100</f>
        <v>0.51902673645494402</v>
      </c>
      <c r="D25" s="115">
        <f>(VLOOKUP($A25,'Occupancy Raw Data'!$B$8:$BE$45,'Occupancy Raw Data'!I$3,FALSE))/100</f>
        <v>0.55156316310652098</v>
      </c>
      <c r="E25" s="115">
        <f>(VLOOKUP($A25,'Occupancy Raw Data'!$B$8:$BE$45,'Occupancy Raw Data'!J$3,FALSE))/100</f>
        <v>0.56627528646201697</v>
      </c>
      <c r="F25" s="115">
        <f>(VLOOKUP($A25,'Occupancy Raw Data'!$B$8:$BE$45,'Occupancy Raw Data'!K$3,FALSE))/100</f>
        <v>0.61281652284623001</v>
      </c>
      <c r="G25" s="116">
        <f>(VLOOKUP($A25,'Occupancy Raw Data'!$B$8:$BE$45,'Occupancy Raw Data'!L$3,FALSE))/100</f>
        <v>0.53702079502051203</v>
      </c>
      <c r="H25" s="119">
        <f>(VLOOKUP($A25,'Occupancy Raw Data'!$B$8:$BE$45,'Occupancy Raw Data'!N$3,FALSE))/100</f>
        <v>0.60772386476163498</v>
      </c>
      <c r="I25" s="119">
        <f>(VLOOKUP($A25,'Occupancy Raw Data'!$B$8:$BE$45,'Occupancy Raw Data'!O$3,FALSE))/100</f>
        <v>0.61564577733767101</v>
      </c>
      <c r="J25" s="116">
        <f>(VLOOKUP($A25,'Occupancy Raw Data'!$B$8:$BE$45,'Occupancy Raw Data'!P$3,FALSE))/100</f>
        <v>0.61168482104965305</v>
      </c>
      <c r="K25" s="117">
        <f>(VLOOKUP($A25,'Occupancy Raw Data'!$B$8:$BE$45,'Occupancy Raw Data'!R$3,FALSE))/100</f>
        <v>0.55835337388598094</v>
      </c>
      <c r="M25" s="129">
        <f>(VLOOKUP($A25,'Occupancy Raw Data'!$B$8:$BE$45,'Occupancy Raw Data'!T$3,FALSE))/100</f>
        <v>-0.16761736832152099</v>
      </c>
      <c r="N25" s="119">
        <f>(VLOOKUP($A25,'Occupancy Raw Data'!$B$8:$BE$45,'Occupancy Raw Data'!U$3,FALSE))/100</f>
        <v>0.12396469393781001</v>
      </c>
      <c r="O25" s="119">
        <f>(VLOOKUP($A25,'Occupancy Raw Data'!$B$8:$BE$45,'Occupancy Raw Data'!V$3,FALSE))/100</f>
        <v>9.0722827811273596E-2</v>
      </c>
      <c r="P25" s="119">
        <f>(VLOOKUP($A25,'Occupancy Raw Data'!$B$8:$BE$45,'Occupancy Raw Data'!W$3,FALSE))/100</f>
        <v>2.8205544969062701E-2</v>
      </c>
      <c r="Q25" s="119">
        <f>(VLOOKUP($A25,'Occupancy Raw Data'!$B$8:$BE$45,'Occupancy Raw Data'!X$3,FALSE))/100</f>
        <v>7.9147372424020201E-2</v>
      </c>
      <c r="R25" s="130">
        <f>(VLOOKUP($A25,'Occupancy Raw Data'!$B$8:$BE$45,'Occupancy Raw Data'!Y$3,FALSE))/100</f>
        <v>2.9097280979669401E-2</v>
      </c>
      <c r="S25" s="119">
        <f>(VLOOKUP($A25,'Occupancy Raw Data'!$B$8:$BE$45,'Occupancy Raw Data'!AA$3,FALSE))/100</f>
        <v>0.13612962553796501</v>
      </c>
      <c r="T25" s="119">
        <f>(VLOOKUP($A25,'Occupancy Raw Data'!$B$8:$BE$45,'Occupancy Raw Data'!AB$3,FALSE))/100</f>
        <v>0.13898567647531401</v>
      </c>
      <c r="U25" s="130">
        <f>(VLOOKUP($A25,'Occupancy Raw Data'!$B$8:$BE$45,'Occupancy Raw Data'!AC$3,FALSE))/100</f>
        <v>0.13756510556336202</v>
      </c>
      <c r="V25" s="131">
        <f>(VLOOKUP($A25,'Occupancy Raw Data'!$B$8:$BE$45,'Occupancy Raw Data'!AE$3,FALSE))/100</f>
        <v>6.0755800238362703E-2</v>
      </c>
      <c r="X25" s="49">
        <f>VLOOKUP($A25,'ADR Raw Data'!$B$6:$BE$43,'ADR Raw Data'!G$1,FALSE)</f>
        <v>73.043935087719206</v>
      </c>
      <c r="Y25" s="50">
        <f>VLOOKUP($A25,'ADR Raw Data'!$B$6:$BE$43,'ADR Raw Data'!H$1,FALSE)</f>
        <v>80.353959634777794</v>
      </c>
      <c r="Z25" s="50">
        <f>VLOOKUP($A25,'ADR Raw Data'!$B$6:$BE$43,'ADR Raw Data'!I$1,FALSE)</f>
        <v>81.481768017440302</v>
      </c>
      <c r="AA25" s="50">
        <f>VLOOKUP($A25,'ADR Raw Data'!$B$6:$BE$43,'ADR Raw Data'!J$1,FALSE)</f>
        <v>81.380878066450094</v>
      </c>
      <c r="AB25" s="50">
        <f>VLOOKUP($A25,'ADR Raw Data'!$B$6:$BE$43,'ADR Raw Data'!K$1,FALSE)</f>
        <v>87.802763942751596</v>
      </c>
      <c r="AC25" s="51">
        <f>VLOOKUP($A25,'ADR Raw Data'!$B$6:$BE$43,'ADR Raw Data'!L$1,FALSE)</f>
        <v>81.316819551129996</v>
      </c>
      <c r="AD25" s="50">
        <f>VLOOKUP($A25,'ADR Raw Data'!$B$6:$BE$43,'ADR Raw Data'!N$1,FALSE)</f>
        <v>91.238140270018604</v>
      </c>
      <c r="AE25" s="50">
        <f>VLOOKUP($A25,'ADR Raw Data'!$B$6:$BE$43,'ADR Raw Data'!O$1,FALSE)</f>
        <v>90.868950666360206</v>
      </c>
      <c r="AF25" s="51">
        <f>VLOOKUP($A25,'ADR Raw Data'!$B$6:$BE$43,'ADR Raw Data'!P$1,FALSE)</f>
        <v>91.052350127197002</v>
      </c>
      <c r="AG25" s="52">
        <f>VLOOKUP($A25,'ADR Raw Data'!$B$6:$BE$43,'ADR Raw Data'!R$1,FALSE)</f>
        <v>84.364083962503102</v>
      </c>
      <c r="AI25" s="129">
        <f>(VLOOKUP($A25,'ADR Raw Data'!$B$6:$BE$43,'ADR Raw Data'!T$1,FALSE))/100</f>
        <v>-0.126322776175368</v>
      </c>
      <c r="AJ25" s="119">
        <f>(VLOOKUP($A25,'ADR Raw Data'!$B$6:$BE$43,'ADR Raw Data'!U$1,FALSE))/100</f>
        <v>2.6313528739295301E-2</v>
      </c>
      <c r="AK25" s="119">
        <f>(VLOOKUP($A25,'ADR Raw Data'!$B$6:$BE$43,'ADR Raw Data'!V$1,FALSE))/100</f>
        <v>6.04195856543693E-3</v>
      </c>
      <c r="AL25" s="119">
        <f>(VLOOKUP($A25,'ADR Raw Data'!$B$6:$BE$43,'ADR Raw Data'!W$1,FALSE))/100</f>
        <v>-2.3887797529184098E-2</v>
      </c>
      <c r="AM25" s="119">
        <f>(VLOOKUP($A25,'ADR Raw Data'!$B$6:$BE$43,'ADR Raw Data'!X$1,FALSE))/100</f>
        <v>-1.0442987462866E-2</v>
      </c>
      <c r="AN25" s="130">
        <f>(VLOOKUP($A25,'ADR Raw Data'!$B$6:$BE$43,'ADR Raw Data'!Y$1,FALSE))/100</f>
        <v>-2.2926683093281001E-2</v>
      </c>
      <c r="AO25" s="119">
        <f>(VLOOKUP($A25,'ADR Raw Data'!$B$6:$BE$43,'ADR Raw Data'!AA$1,FALSE))/100</f>
        <v>9.3834733884567804E-3</v>
      </c>
      <c r="AP25" s="119">
        <f>(VLOOKUP($A25,'ADR Raw Data'!$B$6:$BE$43,'ADR Raw Data'!AB$1,FALSE))/100</f>
        <v>2.9432620431642E-2</v>
      </c>
      <c r="AQ25" s="130">
        <f>(VLOOKUP($A25,'ADR Raw Data'!$B$6:$BE$43,'ADR Raw Data'!AC$1,FALSE))/100</f>
        <v>1.9338879252141099E-2</v>
      </c>
      <c r="AR25" s="131">
        <f>(VLOOKUP($A25,'ADR Raw Data'!$B$6:$BE$43,'ADR Raw Data'!AE$1,FALSE))/100</f>
        <v>-7.54328108668659E-3</v>
      </c>
      <c r="AS25" s="40"/>
      <c r="AT25" s="49">
        <f>VLOOKUP($A25,'RevPAR Raw Data'!$B$6:$BE$43,'RevPAR Raw Data'!G$1,FALSE)</f>
        <v>31.804955750459701</v>
      </c>
      <c r="AU25" s="50">
        <f>VLOOKUP($A25,'RevPAR Raw Data'!$B$6:$BE$43,'RevPAR Raw Data'!H$1,FALSE)</f>
        <v>41.705853430471002</v>
      </c>
      <c r="AV25" s="50">
        <f>VLOOKUP($A25,'RevPAR Raw Data'!$B$6:$BE$43,'RevPAR Raw Data'!I$1,FALSE)</f>
        <v>44.942341703211198</v>
      </c>
      <c r="AW25" s="50">
        <f>VLOOKUP($A25,'RevPAR Raw Data'!$B$6:$BE$43,'RevPAR Raw Data'!J$1,FALSE)</f>
        <v>46.0839800396095</v>
      </c>
      <c r="AX25" s="50">
        <f>VLOOKUP($A25,'RevPAR Raw Data'!$B$6:$BE$43,'RevPAR Raw Data'!K$1,FALSE)</f>
        <v>53.806984495685299</v>
      </c>
      <c r="AY25" s="51">
        <f>VLOOKUP($A25,'RevPAR Raw Data'!$B$6:$BE$43,'RevPAR Raw Data'!L$1,FALSE)</f>
        <v>43.668823083887297</v>
      </c>
      <c r="AZ25" s="50">
        <f>VLOOKUP($A25,'RevPAR Raw Data'!$B$6:$BE$43,'RevPAR Raw Data'!N$1,FALSE)</f>
        <v>55.447595218559897</v>
      </c>
      <c r="BA25" s="50">
        <f>VLOOKUP($A25,'RevPAR Raw Data'!$B$6:$BE$43,'RevPAR Raw Data'!O$1,FALSE)</f>
        <v>55.943085768849897</v>
      </c>
      <c r="BB25" s="51">
        <f>VLOOKUP($A25,'RevPAR Raw Data'!$B$6:$BE$43,'RevPAR Raw Data'!P$1,FALSE)</f>
        <v>55.695340493704897</v>
      </c>
      <c r="BC25" s="52">
        <f>VLOOKUP($A25,'RevPAR Raw Data'!$B$6:$BE$43,'RevPAR Raw Data'!R$1,FALSE)</f>
        <v>47.104970915263799</v>
      </c>
      <c r="BE25" s="129">
        <f>(VLOOKUP($A25,'RevPAR Raw Data'!$B$6:$BE$43,'RevPAR Raw Data'!T$1,FALSE))/100</f>
        <v>-0.27276625319530501</v>
      </c>
      <c r="BF25" s="119">
        <f>(VLOOKUP($A25,'RevPAR Raw Data'!$B$6:$BE$43,'RevPAR Raw Data'!U$1,FALSE))/100</f>
        <v>0.15354017121369601</v>
      </c>
      <c r="BG25" s="119">
        <f>(VLOOKUP($A25,'RevPAR Raw Data'!$B$6:$BE$43,'RevPAR Raw Data'!V$1,FALSE))/100</f>
        <v>9.7312929943285498E-2</v>
      </c>
      <c r="BH25" s="119">
        <f>(VLOOKUP($A25,'RevPAR Raw Data'!$B$6:$BE$43,'RevPAR Raw Data'!W$1,FALSE))/100</f>
        <v>3.6439790924572999E-3</v>
      </c>
      <c r="BI25" s="119">
        <f>(VLOOKUP($A25,'RevPAR Raw Data'!$B$6:$BE$43,'RevPAR Raw Data'!X$1,FALSE))/100</f>
        <v>6.7877849943211402E-2</v>
      </c>
      <c r="BJ25" s="130">
        <f>(VLOOKUP($A25,'RevPAR Raw Data'!$B$6:$BE$43,'RevPAR Raw Data'!Y$1,FALSE))/100</f>
        <v>5.5034937464913201E-3</v>
      </c>
      <c r="BK25" s="119">
        <f>(VLOOKUP($A25,'RevPAR Raw Data'!$B$6:$BE$43,'RevPAR Raw Data'!AA$1,FALSE))/100</f>
        <v>0.146790467645038</v>
      </c>
      <c r="BL25" s="119">
        <f>(VLOOKUP($A25,'RevPAR Raw Data'!$B$6:$BE$43,'RevPAR Raw Data'!AB$1,FALSE))/100</f>
        <v>0.17250900956808898</v>
      </c>
      <c r="BM25" s="130">
        <f>(VLOOKUP($A25,'RevPAR Raw Data'!$B$6:$BE$43,'RevPAR Raw Data'!AC$1,FALSE))/100</f>
        <v>0.15956433978130199</v>
      </c>
      <c r="BN25" s="131">
        <f>(VLOOKUP($A25,'RevPAR Raw Data'!$B$6:$BE$43,'RevPAR Raw Data'!AE$1,FALSE))/100</f>
        <v>5.2754221072831599E-2</v>
      </c>
    </row>
    <row r="26" spans="1:66" x14ac:dyDescent="0.45">
      <c r="A26" s="59" t="s">
        <v>92</v>
      </c>
      <c r="B26" s="118">
        <f>(VLOOKUP($A26,'Occupancy Raw Data'!$B$8:$BE$45,'Occupancy Raw Data'!G$3,FALSE))/100</f>
        <v>0.42346133613887404</v>
      </c>
      <c r="C26" s="115">
        <f>(VLOOKUP($A26,'Occupancy Raw Data'!$B$8:$BE$45,'Occupancy Raw Data'!H$3,FALSE))/100</f>
        <v>0.537962475889882</v>
      </c>
      <c r="D26" s="115">
        <f>(VLOOKUP($A26,'Occupancy Raw Data'!$B$8:$BE$45,'Occupancy Raw Data'!I$3,FALSE))/100</f>
        <v>0.58810108810108797</v>
      </c>
      <c r="E26" s="115">
        <f>(VLOOKUP($A26,'Occupancy Raw Data'!$B$8:$BE$45,'Occupancy Raw Data'!J$3,FALSE))/100</f>
        <v>0.584240084240084</v>
      </c>
      <c r="F26" s="115">
        <f>(VLOOKUP($A26,'Occupancy Raw Data'!$B$8:$BE$45,'Occupancy Raw Data'!K$3,FALSE))/100</f>
        <v>0.58301158301158307</v>
      </c>
      <c r="G26" s="116">
        <f>(VLOOKUP($A26,'Occupancy Raw Data'!$B$8:$BE$45,'Occupancy Raw Data'!L$3,FALSE))/100</f>
        <v>0.543333333333333</v>
      </c>
      <c r="H26" s="119">
        <f>(VLOOKUP($A26,'Occupancy Raw Data'!$B$8:$BE$45,'Occupancy Raw Data'!N$3,FALSE))/100</f>
        <v>0.61530361530361499</v>
      </c>
      <c r="I26" s="119">
        <f>(VLOOKUP($A26,'Occupancy Raw Data'!$B$8:$BE$45,'Occupancy Raw Data'!O$3,FALSE))/100</f>
        <v>0.65356265356265297</v>
      </c>
      <c r="J26" s="116">
        <f>(VLOOKUP($A26,'Occupancy Raw Data'!$B$8:$BE$45,'Occupancy Raw Data'!P$3,FALSE))/100</f>
        <v>0.63443313443313398</v>
      </c>
      <c r="K26" s="117">
        <f>(VLOOKUP($A26,'Occupancy Raw Data'!$B$8:$BE$45,'Occupancy Raw Data'!R$3,FALSE))/100</f>
        <v>0.56935532384198906</v>
      </c>
      <c r="M26" s="129">
        <f>(VLOOKUP($A26,'Occupancy Raw Data'!$B$8:$BE$45,'Occupancy Raw Data'!T$3,FALSE))/100</f>
        <v>3.0579556300339799E-2</v>
      </c>
      <c r="N26" s="119">
        <f>(VLOOKUP($A26,'Occupancy Raw Data'!$B$8:$BE$45,'Occupancy Raw Data'!U$3,FALSE))/100</f>
        <v>0.19151673328666</v>
      </c>
      <c r="O26" s="119">
        <f>(VLOOKUP($A26,'Occupancy Raw Data'!$B$8:$BE$45,'Occupancy Raw Data'!V$3,FALSE))/100</f>
        <v>0.16595651264640801</v>
      </c>
      <c r="P26" s="119">
        <f>(VLOOKUP($A26,'Occupancy Raw Data'!$B$8:$BE$45,'Occupancy Raw Data'!W$3,FALSE))/100</f>
        <v>-4.3084030130662206E-2</v>
      </c>
      <c r="Q26" s="119">
        <f>(VLOOKUP($A26,'Occupancy Raw Data'!$B$8:$BE$45,'Occupancy Raw Data'!X$3,FALSE))/100</f>
        <v>-2.5173109804317501E-2</v>
      </c>
      <c r="R26" s="130">
        <f>(VLOOKUP($A26,'Occupancy Raw Data'!$B$8:$BE$45,'Occupancy Raw Data'!Y$3,FALSE))/100</f>
        <v>5.4854192256949104E-2</v>
      </c>
      <c r="S26" s="119">
        <f>(VLOOKUP($A26,'Occupancy Raw Data'!$B$8:$BE$45,'Occupancy Raw Data'!AA$3,FALSE))/100</f>
        <v>3.1245234485293302E-2</v>
      </c>
      <c r="T26" s="119">
        <f>(VLOOKUP($A26,'Occupancy Raw Data'!$B$8:$BE$45,'Occupancy Raw Data'!AB$3,FALSE))/100</f>
        <v>8.7360087360087296E-2</v>
      </c>
      <c r="U26" s="130">
        <f>(VLOOKUP($A26,'Occupancy Raw Data'!$B$8:$BE$45,'Occupancy Raw Data'!AC$3,FALSE))/100</f>
        <v>5.9405586184749698E-2</v>
      </c>
      <c r="V26" s="131">
        <f>(VLOOKUP($A26,'Occupancy Raw Data'!$B$8:$BE$45,'Occupancy Raw Data'!AE$3,FALSE))/100</f>
        <v>5.6286857730980799E-2</v>
      </c>
      <c r="X26" s="49">
        <f>VLOOKUP($A26,'ADR Raw Data'!$B$6:$BE$43,'ADR Raw Data'!G$1,FALSE)</f>
        <v>95.6723743271221</v>
      </c>
      <c r="Y26" s="50">
        <f>VLOOKUP($A26,'ADR Raw Data'!$B$6:$BE$43,'ADR Raw Data'!H$1,FALSE)</f>
        <v>101.789310332464</v>
      </c>
      <c r="Z26" s="50">
        <f>VLOOKUP($A26,'ADR Raw Data'!$B$6:$BE$43,'ADR Raw Data'!I$1,FALSE)</f>
        <v>105.756801283199</v>
      </c>
      <c r="AA26" s="50">
        <f>VLOOKUP($A26,'ADR Raw Data'!$B$6:$BE$43,'ADR Raw Data'!J$1,FALSE)</f>
        <v>104.050834544908</v>
      </c>
      <c r="AB26" s="50">
        <f>VLOOKUP($A26,'ADR Raw Data'!$B$6:$BE$43,'ADR Raw Data'!K$1,FALSE)</f>
        <v>101.06528154726</v>
      </c>
      <c r="AC26" s="51">
        <f>VLOOKUP($A26,'ADR Raw Data'!$B$6:$BE$43,'ADR Raw Data'!L$1,FALSE)</f>
        <v>102.024767368421</v>
      </c>
      <c r="AD26" s="50">
        <f>VLOOKUP($A26,'ADR Raw Data'!$B$6:$BE$43,'ADR Raw Data'!N$1,FALSE)</f>
        <v>102.581700627495</v>
      </c>
      <c r="AE26" s="50">
        <f>VLOOKUP($A26,'ADR Raw Data'!$B$6:$BE$43,'ADR Raw Data'!O$1,FALSE)</f>
        <v>105.839623227712</v>
      </c>
      <c r="AF26" s="51">
        <f>VLOOKUP($A26,'ADR Raw Data'!$B$6:$BE$43,'ADR Raw Data'!P$1,FALSE)</f>
        <v>104.25977860304199</v>
      </c>
      <c r="AG26" s="52">
        <f>VLOOKUP($A26,'ADR Raw Data'!$B$6:$BE$43,'ADR Raw Data'!R$1,FALSE)</f>
        <v>102.736153290777</v>
      </c>
      <c r="AI26" s="129">
        <f>(VLOOKUP($A26,'ADR Raw Data'!$B$6:$BE$43,'ADR Raw Data'!T$1,FALSE))/100</f>
        <v>3.8501494448905799E-2</v>
      </c>
      <c r="AJ26" s="119">
        <f>(VLOOKUP($A26,'ADR Raw Data'!$B$6:$BE$43,'ADR Raw Data'!U$1,FALSE))/100</f>
        <v>4.3576199702951603E-2</v>
      </c>
      <c r="AK26" s="119">
        <f>(VLOOKUP($A26,'ADR Raw Data'!$B$6:$BE$43,'ADR Raw Data'!V$1,FALSE))/100</f>
        <v>3.0484976511847402E-2</v>
      </c>
      <c r="AL26" s="119">
        <f>(VLOOKUP($A26,'ADR Raw Data'!$B$6:$BE$43,'ADR Raw Data'!W$1,FALSE))/100</f>
        <v>-8.4523073638488808E-3</v>
      </c>
      <c r="AM26" s="119">
        <f>(VLOOKUP($A26,'ADR Raw Data'!$B$6:$BE$43,'ADR Raw Data'!X$1,FALSE))/100</f>
        <v>-1.4456088333696699E-2</v>
      </c>
      <c r="AN26" s="130">
        <f>(VLOOKUP($A26,'ADR Raw Data'!$B$6:$BE$43,'ADR Raw Data'!Y$1,FALSE))/100</f>
        <v>1.4272073635364899E-2</v>
      </c>
      <c r="AO26" s="119">
        <f>(VLOOKUP($A26,'ADR Raw Data'!$B$6:$BE$43,'ADR Raw Data'!AA$1,FALSE))/100</f>
        <v>-1.4626789078784902E-2</v>
      </c>
      <c r="AP26" s="119">
        <f>(VLOOKUP($A26,'ADR Raw Data'!$B$6:$BE$43,'ADR Raw Data'!AB$1,FALSE))/100</f>
        <v>4.2759437394933597E-2</v>
      </c>
      <c r="AQ26" s="130">
        <f>(VLOOKUP($A26,'ADR Raw Data'!$B$6:$BE$43,'ADR Raw Data'!AC$1,FALSE))/100</f>
        <v>1.42277194156918E-2</v>
      </c>
      <c r="AR26" s="131">
        <f>(VLOOKUP($A26,'ADR Raw Data'!$B$6:$BE$43,'ADR Raw Data'!AE$1,FALSE))/100</f>
        <v>1.4276704324020999E-2</v>
      </c>
      <c r="AS26" s="40"/>
      <c r="AT26" s="49">
        <f>VLOOKUP($A26,'RevPAR Raw Data'!$B$6:$BE$43,'RevPAR Raw Data'!G$1,FALSE)</f>
        <v>40.513551464141599</v>
      </c>
      <c r="AU26" s="50">
        <f>VLOOKUP($A26,'RevPAR Raw Data'!$B$6:$BE$43,'RevPAR Raw Data'!H$1,FALSE)</f>
        <v>54.758829405576002</v>
      </c>
      <c r="AV26" s="50">
        <f>VLOOKUP($A26,'RevPAR Raw Data'!$B$6:$BE$43,'RevPAR Raw Data'!I$1,FALSE)</f>
        <v>62.195689908739901</v>
      </c>
      <c r="AW26" s="50">
        <f>VLOOKUP($A26,'RevPAR Raw Data'!$B$6:$BE$43,'RevPAR Raw Data'!J$1,FALSE)</f>
        <v>60.790668339768303</v>
      </c>
      <c r="AX26" s="50">
        <f>VLOOKUP($A26,'RevPAR Raw Data'!$B$6:$BE$43,'RevPAR Raw Data'!K$1,FALSE)</f>
        <v>58.922229782379702</v>
      </c>
      <c r="AY26" s="51">
        <f>VLOOKUP($A26,'RevPAR Raw Data'!$B$6:$BE$43,'RevPAR Raw Data'!L$1,FALSE)</f>
        <v>55.433456936842099</v>
      </c>
      <c r="AZ26" s="50">
        <f>VLOOKUP($A26,'RevPAR Raw Data'!$B$6:$BE$43,'RevPAR Raw Data'!N$1,FALSE)</f>
        <v>63.118891260091203</v>
      </c>
      <c r="BA26" s="50">
        <f>VLOOKUP($A26,'RevPAR Raw Data'!$B$6:$BE$43,'RevPAR Raw Data'!O$1,FALSE)</f>
        <v>69.172825008775007</v>
      </c>
      <c r="BB26" s="51">
        <f>VLOOKUP($A26,'RevPAR Raw Data'!$B$6:$BE$43,'RevPAR Raw Data'!P$1,FALSE)</f>
        <v>66.145858134433098</v>
      </c>
      <c r="BC26" s="52">
        <f>VLOOKUP($A26,'RevPAR Raw Data'!$B$6:$BE$43,'RevPAR Raw Data'!R$1,FALSE)</f>
        <v>58.493375827150501</v>
      </c>
      <c r="BE26" s="129">
        <f>(VLOOKUP($A26,'RevPAR Raw Data'!$B$6:$BE$43,'RevPAR Raw Data'!T$1,FALSE))/100</f>
        <v>7.0258409366393201E-2</v>
      </c>
      <c r="BF26" s="119">
        <f>(VLOOKUP($A26,'RevPAR Raw Data'!$B$6:$BE$43,'RevPAR Raw Data'!U$1,FALSE))/100</f>
        <v>0.243438504405768</v>
      </c>
      <c r="BG26" s="119">
        <f>(VLOOKUP($A26,'RevPAR Raw Data'!$B$6:$BE$43,'RevPAR Raw Data'!V$1,FALSE))/100</f>
        <v>0.20150066954826901</v>
      </c>
      <c r="BH26" s="119">
        <f>(VLOOKUP($A26,'RevPAR Raw Data'!$B$6:$BE$43,'RevPAR Raw Data'!W$1,FALSE))/100</f>
        <v>-5.1172178029373398E-2</v>
      </c>
      <c r="BI26" s="119">
        <f>(VLOOKUP($A26,'RevPAR Raw Data'!$B$6:$BE$43,'RevPAR Raw Data'!X$1,FALSE))/100</f>
        <v>-3.9265293439049199E-2</v>
      </c>
      <c r="BJ26" s="130">
        <f>(VLOOKUP($A26,'RevPAR Raw Data'!$B$6:$BE$43,'RevPAR Raw Data'!Y$1,FALSE))/100</f>
        <v>6.99091489634137E-2</v>
      </c>
      <c r="BK26" s="119">
        <f>(VLOOKUP($A26,'RevPAR Raw Data'!$B$6:$BE$43,'RevPAR Raw Data'!AA$1,FALSE))/100</f>
        <v>1.61614279519748E-2</v>
      </c>
      <c r="BL26" s="119">
        <f>(VLOOKUP($A26,'RevPAR Raw Data'!$B$6:$BE$43,'RevPAR Raw Data'!AB$1,FALSE))/100</f>
        <v>0.13385499294131001</v>
      </c>
      <c r="BM26" s="130">
        <f>(VLOOKUP($A26,'RevPAR Raw Data'!$B$6:$BE$43,'RevPAR Raw Data'!AC$1,FALSE))/100</f>
        <v>7.447851161240289E-2</v>
      </c>
      <c r="BN26" s="131">
        <f>(VLOOKUP($A26,'RevPAR Raw Data'!$B$6:$BE$43,'RevPAR Raw Data'!AE$1,FALSE))/100</f>
        <v>7.1367152880155396E-2</v>
      </c>
    </row>
    <row r="27" spans="1:66" x14ac:dyDescent="0.45">
      <c r="A27" s="59" t="s">
        <v>93</v>
      </c>
      <c r="B27" s="118">
        <f>(VLOOKUP($A27,'Occupancy Raw Data'!$B$8:$BE$45,'Occupancy Raw Data'!G$3,FALSE))/100</f>
        <v>0.27143762878427602</v>
      </c>
      <c r="C27" s="115">
        <f>(VLOOKUP($A27,'Occupancy Raw Data'!$B$8:$BE$45,'Occupancy Raw Data'!H$3,FALSE))/100</f>
        <v>0.35132350610239299</v>
      </c>
      <c r="D27" s="115">
        <f>(VLOOKUP($A27,'Occupancy Raw Data'!$B$8:$BE$45,'Occupancy Raw Data'!I$3,FALSE))/100</f>
        <v>0.39966714217784099</v>
      </c>
      <c r="E27" s="115">
        <f>(VLOOKUP($A27,'Occupancy Raw Data'!$B$8:$BE$45,'Occupancy Raw Data'!J$3,FALSE))/100</f>
        <v>0.39657631954350897</v>
      </c>
      <c r="F27" s="115">
        <f>(VLOOKUP($A27,'Occupancy Raw Data'!$B$8:$BE$45,'Occupancy Raw Data'!K$3,FALSE))/100</f>
        <v>0.446584244729751</v>
      </c>
      <c r="G27" s="116">
        <f>(VLOOKUP($A27,'Occupancy Raw Data'!$B$8:$BE$45,'Occupancy Raw Data'!L$3,FALSE))/100</f>
        <v>0.373117768267554</v>
      </c>
      <c r="H27" s="119">
        <f>(VLOOKUP($A27,'Occupancy Raw Data'!$B$8:$BE$45,'Occupancy Raw Data'!N$3,FALSE))/100</f>
        <v>0.6413060706926611</v>
      </c>
      <c r="I27" s="119">
        <f>(VLOOKUP($A27,'Occupancy Raw Data'!$B$8:$BE$45,'Occupancy Raw Data'!O$3,FALSE))/100</f>
        <v>0.65985100649865203</v>
      </c>
      <c r="J27" s="116">
        <f>(VLOOKUP($A27,'Occupancy Raw Data'!$B$8:$BE$45,'Occupancy Raw Data'!P$3,FALSE))/100</f>
        <v>0.65057853859565595</v>
      </c>
      <c r="K27" s="117">
        <f>(VLOOKUP($A27,'Occupancy Raw Data'!$B$8:$BE$45,'Occupancy Raw Data'!R$3,FALSE))/100</f>
        <v>0.45239227407558302</v>
      </c>
      <c r="M27" s="129">
        <f>(VLOOKUP($A27,'Occupancy Raw Data'!$B$8:$BE$45,'Occupancy Raw Data'!T$3,FALSE))/100</f>
        <v>-0.302523069976601</v>
      </c>
      <c r="N27" s="119">
        <f>(VLOOKUP($A27,'Occupancy Raw Data'!$B$8:$BE$45,'Occupancy Raw Data'!U$3,FALSE))/100</f>
        <v>7.7460419639093198E-2</v>
      </c>
      <c r="O27" s="119">
        <f>(VLOOKUP($A27,'Occupancy Raw Data'!$B$8:$BE$45,'Occupancy Raw Data'!V$3,FALSE))/100</f>
        <v>3.5833435675218503E-2</v>
      </c>
      <c r="P27" s="119">
        <f>(VLOOKUP($A27,'Occupancy Raw Data'!$B$8:$BE$45,'Occupancy Raw Data'!W$3,FALSE))/100</f>
        <v>-4.5705132636049903E-2</v>
      </c>
      <c r="Q27" s="119">
        <f>(VLOOKUP($A27,'Occupancy Raw Data'!$B$8:$BE$45,'Occupancy Raw Data'!X$3,FALSE))/100</f>
        <v>5.7681874393744004E-2</v>
      </c>
      <c r="R27" s="130">
        <f>(VLOOKUP($A27,'Occupancy Raw Data'!$B$8:$BE$45,'Occupancy Raw Data'!Y$3,FALSE))/100</f>
        <v>-3.7799499340285002E-2</v>
      </c>
      <c r="S27" s="119">
        <f>(VLOOKUP($A27,'Occupancy Raw Data'!$B$8:$BE$45,'Occupancy Raw Data'!AA$3,FALSE))/100</f>
        <v>0.29555329527822299</v>
      </c>
      <c r="T27" s="119">
        <f>(VLOOKUP($A27,'Occupancy Raw Data'!$B$8:$BE$45,'Occupancy Raw Data'!AB$3,FALSE))/100</f>
        <v>0.24769308888832298</v>
      </c>
      <c r="U27" s="130">
        <f>(VLOOKUP($A27,'Occupancy Raw Data'!$B$8:$BE$45,'Occupancy Raw Data'!AC$3,FALSE))/100</f>
        <v>0.27083200709959199</v>
      </c>
      <c r="V27" s="131">
        <f>(VLOOKUP($A27,'Occupancy Raw Data'!$B$8:$BE$45,'Occupancy Raw Data'!AE$3,FALSE))/100</f>
        <v>6.8857246503421898E-2</v>
      </c>
      <c r="X27" s="49">
        <f>VLOOKUP($A27,'ADR Raw Data'!$B$6:$BE$43,'ADR Raw Data'!G$1,FALSE)</f>
        <v>91.852806160583896</v>
      </c>
      <c r="Y27" s="50">
        <f>VLOOKUP($A27,'ADR Raw Data'!$B$6:$BE$43,'ADR Raw Data'!H$1,FALSE)</f>
        <v>99.015490886532803</v>
      </c>
      <c r="Z27" s="50">
        <f>VLOOKUP($A27,'ADR Raw Data'!$B$6:$BE$43,'ADR Raw Data'!I$1,FALSE)</f>
        <v>104.074740313305</v>
      </c>
      <c r="AA27" s="50">
        <f>VLOOKUP($A27,'ADR Raw Data'!$B$6:$BE$43,'ADR Raw Data'!J$1,FALSE)</f>
        <v>105.44014150679401</v>
      </c>
      <c r="AB27" s="50">
        <f>VLOOKUP($A27,'ADR Raw Data'!$B$6:$BE$43,'ADR Raw Data'!K$1,FALSE)</f>
        <v>104.971883052351</v>
      </c>
      <c r="AC27" s="51">
        <f>VLOOKUP($A27,'ADR Raw Data'!$B$6:$BE$43,'ADR Raw Data'!L$1,FALSE)</f>
        <v>101.848745824129</v>
      </c>
      <c r="AD27" s="50">
        <f>VLOOKUP($A27,'ADR Raw Data'!$B$6:$BE$43,'ADR Raw Data'!N$1,FALSE)</f>
        <v>123.09827867029099</v>
      </c>
      <c r="AE27" s="50">
        <f>VLOOKUP($A27,'ADR Raw Data'!$B$6:$BE$43,'ADR Raw Data'!O$1,FALSE)</f>
        <v>126.85448657218301</v>
      </c>
      <c r="AF27" s="51">
        <f>VLOOKUP($A27,'ADR Raw Data'!$B$6:$BE$43,'ADR Raw Data'!P$1,FALSE)</f>
        <v>125.003150578633</v>
      </c>
      <c r="AG27" s="52">
        <f>VLOOKUP($A27,'ADR Raw Data'!$B$6:$BE$43,'ADR Raw Data'!R$1,FALSE)</f>
        <v>111.36246065618801</v>
      </c>
      <c r="AI27" s="129">
        <f>(VLOOKUP($A27,'ADR Raw Data'!$B$6:$BE$43,'ADR Raw Data'!T$1,FALSE))/100</f>
        <v>-8.9312268537265996E-2</v>
      </c>
      <c r="AJ27" s="119">
        <f>(VLOOKUP($A27,'ADR Raw Data'!$B$6:$BE$43,'ADR Raw Data'!U$1,FALSE))/100</f>
        <v>4.4656812673145196E-2</v>
      </c>
      <c r="AK27" s="119">
        <f>(VLOOKUP($A27,'ADR Raw Data'!$B$6:$BE$43,'ADR Raw Data'!V$1,FALSE))/100</f>
        <v>3.6723638416162802E-2</v>
      </c>
      <c r="AL27" s="119">
        <f>(VLOOKUP($A27,'ADR Raw Data'!$B$6:$BE$43,'ADR Raw Data'!W$1,FALSE))/100</f>
        <v>2.7800660497488798E-2</v>
      </c>
      <c r="AM27" s="119">
        <f>(VLOOKUP($A27,'ADR Raw Data'!$B$6:$BE$43,'ADR Raw Data'!X$1,FALSE))/100</f>
        <v>3.55045273419686E-2</v>
      </c>
      <c r="AN27" s="130">
        <f>(VLOOKUP($A27,'ADR Raw Data'!$B$6:$BE$43,'ADR Raw Data'!Y$1,FALSE))/100</f>
        <v>1.61877450995788E-2</v>
      </c>
      <c r="AO27" s="119">
        <f>(VLOOKUP($A27,'ADR Raw Data'!$B$6:$BE$43,'ADR Raw Data'!AA$1,FALSE))/100</f>
        <v>0.110819656039064</v>
      </c>
      <c r="AP27" s="119">
        <f>(VLOOKUP($A27,'ADR Raw Data'!$B$6:$BE$43,'ADR Raw Data'!AB$1,FALSE))/100</f>
        <v>0.14740237713028601</v>
      </c>
      <c r="AQ27" s="130">
        <f>(VLOOKUP($A27,'ADR Raw Data'!$B$6:$BE$43,'ADR Raw Data'!AC$1,FALSE))/100</f>
        <v>0.12937518208264101</v>
      </c>
      <c r="AR27" s="131">
        <f>(VLOOKUP($A27,'ADR Raw Data'!$B$6:$BE$43,'ADR Raw Data'!AE$1,FALSE))/100</f>
        <v>7.2441920564795093E-2</v>
      </c>
      <c r="AS27" s="40"/>
      <c r="AT27" s="49">
        <f>VLOOKUP($A27,'RevPAR Raw Data'!$B$6:$BE$43,'RevPAR Raw Data'!G$1,FALSE)</f>
        <v>24.932307901410599</v>
      </c>
      <c r="AU27" s="50">
        <f>VLOOKUP($A27,'RevPAR Raw Data'!$B$6:$BE$43,'RevPAR Raw Data'!H$1,FALSE)</f>
        <v>34.786469416706197</v>
      </c>
      <c r="AV27" s="50">
        <f>VLOOKUP($A27,'RevPAR Raw Data'!$B$6:$BE$43,'RevPAR Raw Data'!I$1,FALSE)</f>
        <v>41.595254033919701</v>
      </c>
      <c r="AW27" s="50">
        <f>VLOOKUP($A27,'RevPAR Raw Data'!$B$6:$BE$43,'RevPAR Raw Data'!J$1,FALSE)</f>
        <v>41.815063250911301</v>
      </c>
      <c r="AX27" s="50">
        <f>VLOOKUP($A27,'RevPAR Raw Data'!$B$6:$BE$43,'RevPAR Raw Data'!K$1,FALSE)</f>
        <v>46.878789110794102</v>
      </c>
      <c r="AY27" s="51">
        <f>VLOOKUP($A27,'RevPAR Raw Data'!$B$6:$BE$43,'RevPAR Raw Data'!L$1,FALSE)</f>
        <v>38.001576742748398</v>
      </c>
      <c r="AZ27" s="50">
        <f>VLOOKUP($A27,'RevPAR Raw Data'!$B$6:$BE$43,'RevPAR Raw Data'!N$1,FALSE)</f>
        <v>78.943673403074897</v>
      </c>
      <c r="BA27" s="50">
        <f>VLOOKUP($A27,'RevPAR Raw Data'!$B$6:$BE$43,'RevPAR Raw Data'!O$1,FALSE)</f>
        <v>83.705060643525101</v>
      </c>
      <c r="BB27" s="51">
        <f>VLOOKUP($A27,'RevPAR Raw Data'!$B$6:$BE$43,'RevPAR Raw Data'!P$1,FALSE)</f>
        <v>81.324367023299999</v>
      </c>
      <c r="BC27" s="52">
        <f>VLOOKUP($A27,'RevPAR Raw Data'!$B$6:$BE$43,'RevPAR Raw Data'!R$1,FALSE)</f>
        <v>50.379516822905998</v>
      </c>
      <c r="BE27" s="129">
        <f>(VLOOKUP($A27,'RevPAR Raw Data'!$B$6:$BE$43,'RevPAR Raw Data'!T$1,FALSE))/100</f>
        <v>-0.36481631684939897</v>
      </c>
      <c r="BF27" s="119">
        <f>(VLOOKUP($A27,'RevPAR Raw Data'!$B$6:$BE$43,'RevPAR Raw Data'!U$1,FALSE))/100</f>
        <v>0.12557636776164402</v>
      </c>
      <c r="BG27" s="119">
        <f>(VLOOKUP($A27,'RevPAR Raw Data'!$B$6:$BE$43,'RevPAR Raw Data'!V$1,FALSE))/100</f>
        <v>7.3873008226326892E-2</v>
      </c>
      <c r="BH27" s="119">
        <f>(VLOOKUP($A27,'RevPAR Raw Data'!$B$6:$BE$43,'RevPAR Raw Data'!W$1,FALSE))/100</f>
        <v>-1.9175105013968602E-2</v>
      </c>
      <c r="BI27" s="119">
        <f>(VLOOKUP($A27,'RevPAR Raw Data'!$B$6:$BE$43,'RevPAR Raw Data'!X$1,FALSE))/100</f>
        <v>9.5234369422261309E-2</v>
      </c>
      <c r="BJ27" s="130">
        <f>(VLOOKUP($A27,'RevPAR Raw Data'!$B$6:$BE$43,'RevPAR Raw Data'!Y$1,FALSE))/100</f>
        <v>-2.2223642900918401E-2</v>
      </c>
      <c r="BK27" s="119">
        <f>(VLOOKUP($A27,'RevPAR Raw Data'!$B$6:$BE$43,'RevPAR Raw Data'!AA$1,FALSE))/100</f>
        <v>0.43912606584123204</v>
      </c>
      <c r="BL27" s="119">
        <f>(VLOOKUP($A27,'RevPAR Raw Data'!$B$6:$BE$43,'RevPAR Raw Data'!AB$1,FALSE))/100</f>
        <v>0.43160601611949095</v>
      </c>
      <c r="BM27" s="130">
        <f>(VLOOKUP($A27,'RevPAR Raw Data'!$B$6:$BE$43,'RevPAR Raw Data'!AC$1,FALSE))/100</f>
        <v>0.43524612941454999</v>
      </c>
      <c r="BN27" s="131">
        <f>(VLOOKUP($A27,'RevPAR Raw Data'!$B$6:$BE$43,'RevPAR Raw Data'!AE$1,FALSE))/100</f>
        <v>0.14628731824972799</v>
      </c>
    </row>
    <row r="28" spans="1:66" x14ac:dyDescent="0.45">
      <c r="A28" s="59" t="s">
        <v>29</v>
      </c>
      <c r="B28" s="118">
        <f>(VLOOKUP($A28,'Occupancy Raw Data'!$B$8:$BE$45,'Occupancy Raw Data'!G$3,FALSE))/100</f>
        <v>0.26557206150638502</v>
      </c>
      <c r="C28" s="115">
        <f>(VLOOKUP($A28,'Occupancy Raw Data'!$B$8:$BE$45,'Occupancy Raw Data'!H$3,FALSE))/100</f>
        <v>0.26635392233515698</v>
      </c>
      <c r="D28" s="115">
        <f>(VLOOKUP($A28,'Occupancy Raw Data'!$B$8:$BE$45,'Occupancy Raw Data'!I$3,FALSE))/100</f>
        <v>0.27182694813656499</v>
      </c>
      <c r="E28" s="115">
        <f>(VLOOKUP($A28,'Occupancy Raw Data'!$B$8:$BE$45,'Occupancy Raw Data'!J$3,FALSE))/100</f>
        <v>0.26843888454521703</v>
      </c>
      <c r="F28" s="115">
        <f>(VLOOKUP($A28,'Occupancy Raw Data'!$B$8:$BE$45,'Occupancy Raw Data'!K$3,FALSE))/100</f>
        <v>0.28837633567891502</v>
      </c>
      <c r="G28" s="116">
        <f>(VLOOKUP($A28,'Occupancy Raw Data'!$B$8:$BE$45,'Occupancy Raw Data'!L$3,FALSE))/100</f>
        <v>0.27211363044044801</v>
      </c>
      <c r="H28" s="119">
        <f>(VLOOKUP($A28,'Occupancy Raw Data'!$B$8:$BE$45,'Occupancy Raw Data'!N$3,FALSE))/100</f>
        <v>0.36669272869429198</v>
      </c>
      <c r="I28" s="119">
        <f>(VLOOKUP($A28,'Occupancy Raw Data'!$B$8:$BE$45,'Occupancy Raw Data'!O$3,FALSE))/100</f>
        <v>0.40409173833724205</v>
      </c>
      <c r="J28" s="116">
        <f>(VLOOKUP($A28,'Occupancy Raw Data'!$B$8:$BE$45,'Occupancy Raw Data'!P$3,FALSE))/100</f>
        <v>0.38539223351576701</v>
      </c>
      <c r="K28" s="117">
        <f>(VLOOKUP($A28,'Occupancy Raw Data'!$B$8:$BE$45,'Occupancy Raw Data'!R$3,FALSE))/100</f>
        <v>0.30447894560482497</v>
      </c>
      <c r="M28" s="129">
        <f>(VLOOKUP($A28,'Occupancy Raw Data'!$B$8:$BE$45,'Occupancy Raw Data'!T$3,FALSE))/100</f>
        <v>-0.138073372897215</v>
      </c>
      <c r="N28" s="119">
        <f>(VLOOKUP($A28,'Occupancy Raw Data'!$B$8:$BE$45,'Occupancy Raw Data'!U$3,FALSE))/100</f>
        <v>6.61122215643105E-2</v>
      </c>
      <c r="O28" s="119">
        <f>(VLOOKUP($A28,'Occupancy Raw Data'!$B$8:$BE$45,'Occupancy Raw Data'!V$3,FALSE))/100</f>
        <v>7.7313119673294697E-2</v>
      </c>
      <c r="P28" s="119">
        <f>(VLOOKUP($A28,'Occupancy Raw Data'!$B$8:$BE$45,'Occupancy Raw Data'!W$3,FALSE))/100</f>
        <v>-5.1511944675300507E-3</v>
      </c>
      <c r="Q28" s="119">
        <f>(VLOOKUP($A28,'Occupancy Raw Data'!$B$8:$BE$45,'Occupancy Raw Data'!X$3,FALSE))/100</f>
        <v>-0.107944989106409</v>
      </c>
      <c r="R28" s="130">
        <f>(VLOOKUP($A28,'Occupancy Raw Data'!$B$8:$BE$45,'Occupancy Raw Data'!Y$3,FALSE))/100</f>
        <v>-3.0500179813430801E-2</v>
      </c>
      <c r="S28" s="119">
        <f>(VLOOKUP($A28,'Occupancy Raw Data'!$B$8:$BE$45,'Occupancy Raw Data'!AA$3,FALSE))/100</f>
        <v>5.8420977410106999E-3</v>
      </c>
      <c r="T28" s="119">
        <f>(VLOOKUP($A28,'Occupancy Raw Data'!$B$8:$BE$45,'Occupancy Raw Data'!AB$3,FALSE))/100</f>
        <v>0.14157034828162302</v>
      </c>
      <c r="U28" s="130">
        <f>(VLOOKUP($A28,'Occupancy Raw Data'!$B$8:$BE$45,'Occupancy Raw Data'!AC$3,FALSE))/100</f>
        <v>7.2706587778202894E-2</v>
      </c>
      <c r="V28" s="131">
        <f>(VLOOKUP($A28,'Occupancy Raw Data'!$B$8:$BE$45,'Occupancy Raw Data'!AE$3,FALSE))/100</f>
        <v>4.4486480076415206E-3</v>
      </c>
      <c r="X28" s="49">
        <f>VLOOKUP($A28,'ADR Raw Data'!$B$6:$BE$43,'ADR Raw Data'!G$1,FALSE)</f>
        <v>93.903660451422894</v>
      </c>
      <c r="Y28" s="50">
        <f>VLOOKUP($A28,'ADR Raw Data'!$B$6:$BE$43,'ADR Raw Data'!H$1,FALSE)</f>
        <v>83.512416829745504</v>
      </c>
      <c r="Z28" s="50">
        <f>VLOOKUP($A28,'ADR Raw Data'!$B$6:$BE$43,'ADR Raw Data'!I$1,FALSE)</f>
        <v>84.134352828379605</v>
      </c>
      <c r="AA28" s="50">
        <f>VLOOKUP($A28,'ADR Raw Data'!$B$6:$BE$43,'ADR Raw Data'!J$1,FALSE)</f>
        <v>82.0354466019417</v>
      </c>
      <c r="AB28" s="50">
        <f>VLOOKUP($A28,'ADR Raw Data'!$B$6:$BE$43,'ADR Raw Data'!K$1,FALSE)</f>
        <v>87.206601897876098</v>
      </c>
      <c r="AC28" s="51">
        <f>VLOOKUP($A28,'ADR Raw Data'!$B$6:$BE$43,'ADR Raw Data'!L$1,FALSE)</f>
        <v>86.156549181112894</v>
      </c>
      <c r="AD28" s="50">
        <f>VLOOKUP($A28,'ADR Raw Data'!$B$6:$BE$43,'ADR Raw Data'!N$1,FALSE)</f>
        <v>124.002569296375</v>
      </c>
      <c r="AE28" s="50">
        <f>VLOOKUP($A28,'ADR Raw Data'!$B$6:$BE$43,'ADR Raw Data'!O$1,FALSE)</f>
        <v>163.13687520154701</v>
      </c>
      <c r="AF28" s="51">
        <f>VLOOKUP($A28,'ADR Raw Data'!$B$6:$BE$43,'ADR Raw Data'!P$1,FALSE)</f>
        <v>144.51913440405701</v>
      </c>
      <c r="AG28" s="52">
        <f>VLOOKUP($A28,'ADR Raw Data'!$B$6:$BE$43,'ADR Raw Data'!R$1,FALSE)</f>
        <v>107.262852164343</v>
      </c>
      <c r="AI28" s="129">
        <f>(VLOOKUP($A28,'ADR Raw Data'!$B$6:$BE$43,'ADR Raw Data'!T$1,FALSE))/100</f>
        <v>-0.37803638459878597</v>
      </c>
      <c r="AJ28" s="119">
        <f>(VLOOKUP($A28,'ADR Raw Data'!$B$6:$BE$43,'ADR Raw Data'!U$1,FALSE))/100</f>
        <v>-0.13502576070942701</v>
      </c>
      <c r="AK28" s="119">
        <f>(VLOOKUP($A28,'ADR Raw Data'!$B$6:$BE$43,'ADR Raw Data'!V$1,FALSE))/100</f>
        <v>-6.5172943022033192E-2</v>
      </c>
      <c r="AL28" s="119">
        <f>(VLOOKUP($A28,'ADR Raw Data'!$B$6:$BE$43,'ADR Raw Data'!W$1,FALSE))/100</f>
        <v>-8.1196270546199406E-2</v>
      </c>
      <c r="AM28" s="119">
        <f>(VLOOKUP($A28,'ADR Raw Data'!$B$6:$BE$43,'ADR Raw Data'!X$1,FALSE))/100</f>
        <v>-0.15814388888693298</v>
      </c>
      <c r="AN28" s="130">
        <f>(VLOOKUP($A28,'ADR Raw Data'!$B$6:$BE$43,'ADR Raw Data'!Y$1,FALSE))/100</f>
        <v>-0.19889234967008998</v>
      </c>
      <c r="AO28" s="119">
        <f>(VLOOKUP($A28,'ADR Raw Data'!$B$6:$BE$43,'ADR Raw Data'!AA$1,FALSE))/100</f>
        <v>-8.5608274791150005E-2</v>
      </c>
      <c r="AP28" s="119">
        <f>(VLOOKUP($A28,'ADR Raw Data'!$B$6:$BE$43,'ADR Raw Data'!AB$1,FALSE))/100</f>
        <v>0.101573035701058</v>
      </c>
      <c r="AQ28" s="130">
        <f>(VLOOKUP($A28,'ADR Raw Data'!$B$6:$BE$43,'ADR Raw Data'!AC$1,FALSE))/100</f>
        <v>1.94537424234866E-2</v>
      </c>
      <c r="AR28" s="131">
        <f>(VLOOKUP($A28,'ADR Raw Data'!$B$6:$BE$43,'ADR Raw Data'!AE$1,FALSE))/100</f>
        <v>-9.9636517110361908E-2</v>
      </c>
      <c r="AS28" s="40"/>
      <c r="AT28" s="49">
        <f>VLOOKUP($A28,'RevPAR Raw Data'!$B$6:$BE$43,'RevPAR Raw Data'!G$1,FALSE)</f>
        <v>24.93818868908</v>
      </c>
      <c r="AU28" s="50">
        <f>VLOOKUP($A28,'RevPAR Raw Data'!$B$6:$BE$43,'RevPAR Raw Data'!H$1,FALSE)</f>
        <v>22.243859786291299</v>
      </c>
      <c r="AV28" s="50">
        <f>VLOOKUP($A28,'RevPAR Raw Data'!$B$6:$BE$43,'RevPAR Raw Data'!I$1,FALSE)</f>
        <v>22.869984362783399</v>
      </c>
      <c r="AW28" s="50">
        <f>VLOOKUP($A28,'RevPAR Raw Data'!$B$6:$BE$43,'RevPAR Raw Data'!J$1,FALSE)</f>
        <v>22.021503778993999</v>
      </c>
      <c r="AX28" s="50">
        <f>VLOOKUP($A28,'RevPAR Raw Data'!$B$6:$BE$43,'RevPAR Raw Data'!K$1,FALSE)</f>
        <v>25.148320302319501</v>
      </c>
      <c r="AY28" s="51">
        <f>VLOOKUP($A28,'RevPAR Raw Data'!$B$6:$BE$43,'RevPAR Raw Data'!L$1,FALSE)</f>
        <v>23.4443713838936</v>
      </c>
      <c r="AZ28" s="50">
        <f>VLOOKUP($A28,'RevPAR Raw Data'!$B$6:$BE$43,'RevPAR Raw Data'!N$1,FALSE)</f>
        <v>45.470840500390899</v>
      </c>
      <c r="BA28" s="50">
        <f>VLOOKUP($A28,'RevPAR Raw Data'!$B$6:$BE$43,'RevPAR Raw Data'!O$1,FALSE)</f>
        <v>65.922263487099201</v>
      </c>
      <c r="BB28" s="51">
        <f>VLOOKUP($A28,'RevPAR Raw Data'!$B$6:$BE$43,'RevPAR Raw Data'!P$1,FALSE)</f>
        <v>55.696551993745103</v>
      </c>
      <c r="BC28" s="52">
        <f>VLOOKUP($A28,'RevPAR Raw Data'!$B$6:$BE$43,'RevPAR Raw Data'!R$1,FALSE)</f>
        <v>32.659280129565502</v>
      </c>
      <c r="BE28" s="129">
        <f>(VLOOKUP($A28,'RevPAR Raw Data'!$B$6:$BE$43,'RevPAR Raw Data'!T$1,FALSE))/100</f>
        <v>-0.46391299879657799</v>
      </c>
      <c r="BF28" s="119">
        <f>(VLOOKUP($A28,'RevPAR Raw Data'!$B$6:$BE$43,'RevPAR Raw Data'!U$1,FALSE))/100</f>
        <v>-7.7840392154028604E-2</v>
      </c>
      <c r="BG28" s="119">
        <f>(VLOOKUP($A28,'RevPAR Raw Data'!$B$6:$BE$43,'RevPAR Raw Data'!V$1,FALSE))/100</f>
        <v>7.1014531079381807E-3</v>
      </c>
      <c r="BH28" s="119">
        <f>(VLOOKUP($A28,'RevPAR Raw Data'!$B$6:$BE$43,'RevPAR Raw Data'!W$1,FALSE))/100</f>
        <v>-8.5929207234107796E-2</v>
      </c>
      <c r="BI28" s="119">
        <f>(VLOOKUP($A28,'RevPAR Raw Data'!$B$6:$BE$43,'RevPAR Raw Data'!X$1,FALSE))/100</f>
        <v>-0.249018037630197</v>
      </c>
      <c r="BJ28" s="130">
        <f>(VLOOKUP($A28,'RevPAR Raw Data'!$B$6:$BE$43,'RevPAR Raw Data'!Y$1,FALSE))/100</f>
        <v>-0.223326277055067</v>
      </c>
      <c r="BK28" s="119">
        <f>(VLOOKUP($A28,'RevPAR Raw Data'!$B$6:$BE$43,'RevPAR Raw Data'!AA$1,FALSE))/100</f>
        <v>-8.0266308958908503E-2</v>
      </c>
      <c r="BL28" s="119">
        <f>(VLOOKUP($A28,'RevPAR Raw Data'!$B$6:$BE$43,'RevPAR Raw Data'!AB$1,FALSE))/100</f>
        <v>0.25752311402290201</v>
      </c>
      <c r="BM28" s="130">
        <f>(VLOOKUP($A28,'RevPAR Raw Data'!$B$6:$BE$43,'RevPAR Raw Data'!AC$1,FALSE))/100</f>
        <v>9.3574745432817311E-2</v>
      </c>
      <c r="BN28" s="131">
        <f>(VLOOKUP($A28,'RevPAR Raw Data'!$B$6:$BE$43,'RevPAR Raw Data'!AE$1,FALSE))/100</f>
        <v>-9.5631116896051707E-2</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0.32901644272796604</v>
      </c>
      <c r="C30" s="115">
        <f>(VLOOKUP($A30,'Occupancy Raw Data'!$B$8:$BE$45,'Occupancy Raw Data'!H$3,FALSE))/100</f>
        <v>0.44735320644758403</v>
      </c>
      <c r="D30" s="115">
        <f>(VLOOKUP($A30,'Occupancy Raw Data'!$B$8:$BE$45,'Occupancy Raw Data'!I$3,FALSE))/100</f>
        <v>0.48102495316944499</v>
      </c>
      <c r="E30" s="115">
        <f>(VLOOKUP($A30,'Occupancy Raw Data'!$B$8:$BE$45,'Occupancy Raw Data'!J$3,FALSE))/100</f>
        <v>0.48763904627552501</v>
      </c>
      <c r="F30" s="115">
        <f>(VLOOKUP($A30,'Occupancy Raw Data'!$B$8:$BE$45,'Occupancy Raw Data'!K$3,FALSE))/100</f>
        <v>0.446312527462362</v>
      </c>
      <c r="G30" s="116">
        <f>(VLOOKUP($A30,'Occupancy Raw Data'!$B$8:$BE$45,'Occupancy Raw Data'!L$3,FALSE))/100</f>
        <v>0.43826923521657596</v>
      </c>
      <c r="H30" s="119">
        <f>(VLOOKUP($A30,'Occupancy Raw Data'!$B$8:$BE$45,'Occupancy Raw Data'!N$3,FALSE))/100</f>
        <v>0.48070118637404297</v>
      </c>
      <c r="I30" s="119">
        <f>(VLOOKUP($A30,'Occupancy Raw Data'!$B$8:$BE$45,'Occupancy Raw Data'!O$3,FALSE))/100</f>
        <v>0.52558913993663403</v>
      </c>
      <c r="J30" s="116">
        <f>(VLOOKUP($A30,'Occupancy Raw Data'!$B$8:$BE$45,'Occupancy Raw Data'!P$3,FALSE))/100</f>
        <v>0.50314516315533797</v>
      </c>
      <c r="K30" s="117">
        <f>(VLOOKUP($A30,'Occupancy Raw Data'!$B$8:$BE$45,'Occupancy Raw Data'!R$3,FALSE))/100</f>
        <v>0.456805214627651</v>
      </c>
      <c r="M30" s="129">
        <f>(VLOOKUP($A30,'Occupancy Raw Data'!$B$8:$BE$45,'Occupancy Raw Data'!T$3,FALSE))/100</f>
        <v>-0.17079632476193499</v>
      </c>
      <c r="N30" s="119">
        <f>(VLOOKUP($A30,'Occupancy Raw Data'!$B$8:$BE$45,'Occupancy Raw Data'!U$3,FALSE))/100</f>
        <v>1.1733424791868098E-2</v>
      </c>
      <c r="O30" s="119">
        <f>(VLOOKUP($A30,'Occupancy Raw Data'!$B$8:$BE$45,'Occupancy Raw Data'!V$3,FALSE))/100</f>
        <v>9.9459889486044201E-2</v>
      </c>
      <c r="P30" s="119">
        <f>(VLOOKUP($A30,'Occupancy Raw Data'!$B$8:$BE$45,'Occupancy Raw Data'!W$3,FALSE))/100</f>
        <v>3.1879268788050898E-2</v>
      </c>
      <c r="Q30" s="119">
        <f>(VLOOKUP($A30,'Occupancy Raw Data'!$B$8:$BE$45,'Occupancy Raw Data'!X$3,FALSE))/100</f>
        <v>2.3621612743746901E-2</v>
      </c>
      <c r="R30" s="130">
        <f>(VLOOKUP($A30,'Occupancy Raw Data'!$B$8:$BE$45,'Occupancy Raw Data'!Y$3,FALSE))/100</f>
        <v>2.88225807670652E-3</v>
      </c>
      <c r="S30" s="119">
        <f>(VLOOKUP($A30,'Occupancy Raw Data'!$B$8:$BE$45,'Occupancy Raw Data'!AA$3,FALSE))/100</f>
        <v>9.7487659208369395E-2</v>
      </c>
      <c r="T30" s="119">
        <f>(VLOOKUP($A30,'Occupancy Raw Data'!$B$8:$BE$45,'Occupancy Raw Data'!AB$3,FALSE))/100</f>
        <v>0.19690306937788499</v>
      </c>
      <c r="U30" s="130">
        <f>(VLOOKUP($A30,'Occupancy Raw Data'!$B$8:$BE$45,'Occupancy Raw Data'!AC$3,FALSE))/100</f>
        <v>0.147258993549196</v>
      </c>
      <c r="V30" s="131">
        <f>(VLOOKUP($A30,'Occupancy Raw Data'!$B$8:$BE$45,'Occupancy Raw Data'!AE$3,FALSE))/100</f>
        <v>4.4237368241226101E-2</v>
      </c>
      <c r="X30" s="49">
        <f>VLOOKUP($A30,'ADR Raw Data'!$B$6:$BE$43,'ADR Raw Data'!G$1,FALSE)</f>
        <v>93.242349757503305</v>
      </c>
      <c r="Y30" s="50">
        <f>VLOOKUP($A30,'ADR Raw Data'!$B$6:$BE$43,'ADR Raw Data'!H$1,FALSE)</f>
        <v>100.118848738626</v>
      </c>
      <c r="Z30" s="50">
        <f>VLOOKUP($A30,'ADR Raw Data'!$B$6:$BE$43,'ADR Raw Data'!I$1,FALSE)</f>
        <v>101.261829807692</v>
      </c>
      <c r="AA30" s="50">
        <f>VLOOKUP($A30,'ADR Raw Data'!$B$6:$BE$43,'ADR Raw Data'!J$1,FALSE)</f>
        <v>100.65542018400799</v>
      </c>
      <c r="AB30" s="50">
        <f>VLOOKUP($A30,'ADR Raw Data'!$B$6:$BE$43,'ADR Raw Data'!K$1,FALSE)</f>
        <v>99.448812373698104</v>
      </c>
      <c r="AC30" s="51">
        <f>VLOOKUP($A30,'ADR Raw Data'!$B$6:$BE$43,'ADR Raw Data'!L$1,FALSE)</f>
        <v>99.320220355439204</v>
      </c>
      <c r="AD30" s="50">
        <f>VLOOKUP($A30,'ADR Raw Data'!$B$6:$BE$43,'ADR Raw Data'!N$1,FALSE)</f>
        <v>112.777536322524</v>
      </c>
      <c r="AE30" s="50">
        <f>VLOOKUP($A30,'ADR Raw Data'!$B$6:$BE$43,'ADR Raw Data'!O$1,FALSE)</f>
        <v>126.32258987107799</v>
      </c>
      <c r="AF30" s="51">
        <f>VLOOKUP($A30,'ADR Raw Data'!$B$6:$BE$43,'ADR Raw Data'!P$1,FALSE)</f>
        <v>119.852167628065</v>
      </c>
      <c r="AG30" s="52">
        <f>VLOOKUP($A30,'ADR Raw Data'!$B$6:$BE$43,'ADR Raw Data'!R$1,FALSE)</f>
        <v>105.781586400422</v>
      </c>
      <c r="AI30" s="129">
        <f>(VLOOKUP($A30,'ADR Raw Data'!$B$6:$BE$43,'ADR Raw Data'!T$1,FALSE))/100</f>
        <v>-8.1036877029843898E-2</v>
      </c>
      <c r="AJ30" s="119">
        <f>(VLOOKUP($A30,'ADR Raw Data'!$B$6:$BE$43,'ADR Raw Data'!U$1,FALSE))/100</f>
        <v>8.229070856274999E-2</v>
      </c>
      <c r="AK30" s="119">
        <f>(VLOOKUP($A30,'ADR Raw Data'!$B$6:$BE$43,'ADR Raw Data'!V$1,FALSE))/100</f>
        <v>3.7813700336675998E-2</v>
      </c>
      <c r="AL30" s="119">
        <f>(VLOOKUP($A30,'ADR Raw Data'!$B$6:$BE$43,'ADR Raw Data'!W$1,FALSE))/100</f>
        <v>2.0038542865454902E-2</v>
      </c>
      <c r="AM30" s="119">
        <f>(VLOOKUP($A30,'ADR Raw Data'!$B$6:$BE$43,'ADR Raw Data'!X$1,FALSE))/100</f>
        <v>1.4866851565304699E-2</v>
      </c>
      <c r="AN30" s="130">
        <f>(VLOOKUP($A30,'ADR Raw Data'!$B$6:$BE$43,'ADR Raw Data'!Y$1,FALSE))/100</f>
        <v>1.78662045152994E-2</v>
      </c>
      <c r="AO30" s="119">
        <f>(VLOOKUP($A30,'ADR Raw Data'!$B$6:$BE$43,'ADR Raw Data'!AA$1,FALSE))/100</f>
        <v>4.7205414335318101E-2</v>
      </c>
      <c r="AP30" s="119">
        <f>(VLOOKUP($A30,'ADR Raw Data'!$B$6:$BE$43,'ADR Raw Data'!AB$1,FALSE))/100</f>
        <v>0.16495144381757998</v>
      </c>
      <c r="AQ30" s="130">
        <f>(VLOOKUP($A30,'ADR Raw Data'!$B$6:$BE$43,'ADR Raw Data'!AC$1,FALSE))/100</f>
        <v>0.10907129084230201</v>
      </c>
      <c r="AR30" s="131">
        <f>(VLOOKUP($A30,'ADR Raw Data'!$B$6:$BE$43,'ADR Raw Data'!AE$1,FALSE))/100</f>
        <v>5.1703453765777299E-2</v>
      </c>
      <c r="AS30" s="40"/>
      <c r="AT30" s="49">
        <f>VLOOKUP($A30,'RevPAR Raw Data'!$B$6:$BE$43,'RevPAR Raw Data'!G$1,FALSE)</f>
        <v>30.6782662288106</v>
      </c>
      <c r="AU30" s="50">
        <f>VLOOKUP($A30,'RevPAR Raw Data'!$B$6:$BE$43,'RevPAR Raw Data'!H$1,FALSE)</f>
        <v>44.788488009065397</v>
      </c>
      <c r="AV30" s="50">
        <f>VLOOKUP($A30,'RevPAR Raw Data'!$B$6:$BE$43,'RevPAR Raw Data'!I$1,FALSE)</f>
        <v>48.709466941097503</v>
      </c>
      <c r="AW30" s="50">
        <f>VLOOKUP($A30,'RevPAR Raw Data'!$B$6:$BE$43,'RevPAR Raw Data'!J$1,FALSE)</f>
        <v>49.0835131009921</v>
      </c>
      <c r="AX30" s="50">
        <f>VLOOKUP($A30,'RevPAR Raw Data'!$B$6:$BE$43,'RevPAR Raw Data'!K$1,FALSE)</f>
        <v>44.385250803635401</v>
      </c>
      <c r="AY30" s="51">
        <f>VLOOKUP($A30,'RevPAR Raw Data'!$B$6:$BE$43,'RevPAR Raw Data'!L$1,FALSE)</f>
        <v>43.528997016720197</v>
      </c>
      <c r="AZ30" s="50">
        <f>VLOOKUP($A30,'RevPAR Raw Data'!$B$6:$BE$43,'RevPAR Raw Data'!N$1,FALSE)</f>
        <v>54.212295506579402</v>
      </c>
      <c r="BA30" s="50">
        <f>VLOOKUP($A30,'RevPAR Raw Data'!$B$6:$BE$43,'RevPAR Raw Data'!O$1,FALSE)</f>
        <v>66.393781364908307</v>
      </c>
      <c r="BB30" s="51">
        <f>VLOOKUP($A30,'RevPAR Raw Data'!$B$6:$BE$43,'RevPAR Raw Data'!P$1,FALSE)</f>
        <v>60.303038435743801</v>
      </c>
      <c r="BC30" s="52">
        <f>VLOOKUP($A30,'RevPAR Raw Data'!$B$6:$BE$43,'RevPAR Raw Data'!R$1,FALSE)</f>
        <v>48.321580279298402</v>
      </c>
      <c r="BE30" s="129">
        <f>(VLOOKUP($A30,'RevPAR Raw Data'!$B$6:$BE$43,'RevPAR Raw Data'!T$1,FALSE))/100</f>
        <v>-0.23799240102489599</v>
      </c>
      <c r="BF30" s="119">
        <f>(VLOOKUP($A30,'RevPAR Raw Data'!$B$6:$BE$43,'RevPAR Raw Data'!U$1,FALSE))/100</f>
        <v>9.4989685194608708E-2</v>
      </c>
      <c r="BG30" s="119">
        <f>(VLOOKUP($A30,'RevPAR Raw Data'!$B$6:$BE$43,'RevPAR Raw Data'!V$1,FALSE))/100</f>
        <v>0.14103453627926402</v>
      </c>
      <c r="BH30" s="119">
        <f>(VLOOKUP($A30,'RevPAR Raw Data'!$B$6:$BE$43,'RevPAR Raw Data'!W$1,FALSE))/100</f>
        <v>5.2556625747634506E-2</v>
      </c>
      <c r="BI30" s="119">
        <f>(VLOOKUP($A30,'RevPAR Raw Data'!$B$6:$BE$43,'RevPAR Raw Data'!X$1,FALSE))/100</f>
        <v>3.8839643319445998E-2</v>
      </c>
      <c r="BJ30" s="130">
        <f>(VLOOKUP($A30,'RevPAR Raw Data'!$B$6:$BE$43,'RevPAR Raw Data'!Y$1,FALSE))/100</f>
        <v>2.0799957604270197E-2</v>
      </c>
      <c r="BK30" s="119">
        <f>(VLOOKUP($A30,'RevPAR Raw Data'!$B$6:$BE$43,'RevPAR Raw Data'!AA$1,FALSE))/100</f>
        <v>0.14929501888919799</v>
      </c>
      <c r="BL30" s="119">
        <f>(VLOOKUP($A30,'RevPAR Raw Data'!$B$6:$BE$43,'RevPAR Raw Data'!AB$1,FALSE))/100</f>
        <v>0.39433395878146099</v>
      </c>
      <c r="BM30" s="130">
        <f>(VLOOKUP($A30,'RevPAR Raw Data'!$B$6:$BE$43,'RevPAR Raw Data'!AC$1,FALSE))/100</f>
        <v>0.27239201290604798</v>
      </c>
      <c r="BN30" s="131">
        <f>(VLOOKUP($A30,'RevPAR Raw Data'!$B$6:$BE$43,'RevPAR Raw Data'!AE$1,FALSE))/100</f>
        <v>9.8228046730583399E-2</v>
      </c>
    </row>
    <row r="31" spans="1:66" x14ac:dyDescent="0.45">
      <c r="A31" s="59" t="s">
        <v>70</v>
      </c>
      <c r="B31" s="118">
        <f>(VLOOKUP($A31,'Occupancy Raw Data'!$B$8:$BE$45,'Occupancy Raw Data'!G$3,FALSE))/100</f>
        <v>0.321231052847193</v>
      </c>
      <c r="C31" s="115">
        <f>(VLOOKUP($A31,'Occupancy Raw Data'!$B$8:$BE$45,'Occupancy Raw Data'!H$3,FALSE))/100</f>
        <v>0.43624539123310102</v>
      </c>
      <c r="D31" s="115">
        <f>(VLOOKUP($A31,'Occupancy Raw Data'!$B$8:$BE$45,'Occupancy Raw Data'!I$3,FALSE))/100</f>
        <v>0.46625358459647598</v>
      </c>
      <c r="E31" s="115">
        <f>(VLOOKUP($A31,'Occupancy Raw Data'!$B$8:$BE$45,'Occupancy Raw Data'!J$3,FALSE))/100</f>
        <v>0.46272019664072095</v>
      </c>
      <c r="F31" s="115">
        <f>(VLOOKUP($A31,'Occupancy Raw Data'!$B$8:$BE$45,'Occupancy Raw Data'!K$3,FALSE))/100</f>
        <v>0.41632527652601298</v>
      </c>
      <c r="G31" s="116">
        <f>(VLOOKUP($A31,'Occupancy Raw Data'!$B$8:$BE$45,'Occupancy Raw Data'!L$3,FALSE))/100</f>
        <v>0.42055510036870103</v>
      </c>
      <c r="H31" s="119">
        <f>(VLOOKUP($A31,'Occupancy Raw Data'!$B$8:$BE$45,'Occupancy Raw Data'!N$3,FALSE))/100</f>
        <v>0.42631093814010595</v>
      </c>
      <c r="I31" s="119">
        <f>(VLOOKUP($A31,'Occupancy Raw Data'!$B$8:$BE$45,'Occupancy Raw Data'!O$3,FALSE))/100</f>
        <v>0.43639901679639403</v>
      </c>
      <c r="J31" s="116">
        <f>(VLOOKUP($A31,'Occupancy Raw Data'!$B$8:$BE$45,'Occupancy Raw Data'!P$3,FALSE))/100</f>
        <v>0.43135497746825002</v>
      </c>
      <c r="K31" s="117">
        <f>(VLOOKUP($A31,'Occupancy Raw Data'!$B$8:$BE$45,'Occupancy Raw Data'!R$3,FALSE))/100</f>
        <v>0.42364077954000101</v>
      </c>
      <c r="M31" s="129">
        <f>(VLOOKUP($A31,'Occupancy Raw Data'!$B$8:$BE$45,'Occupancy Raw Data'!T$3,FALSE))/100</f>
        <v>-0.135704247693791</v>
      </c>
      <c r="N31" s="119">
        <f>(VLOOKUP($A31,'Occupancy Raw Data'!$B$8:$BE$45,'Occupancy Raw Data'!U$3,FALSE))/100</f>
        <v>-3.3374317305495099E-3</v>
      </c>
      <c r="O31" s="119">
        <f>(VLOOKUP($A31,'Occupancy Raw Data'!$B$8:$BE$45,'Occupancy Raw Data'!V$3,FALSE))/100</f>
        <v>7.0986671222149106E-2</v>
      </c>
      <c r="P31" s="119">
        <f>(VLOOKUP($A31,'Occupancy Raw Data'!$B$8:$BE$45,'Occupancy Raw Data'!W$3,FALSE))/100</f>
        <v>3.2522033444496103E-3</v>
      </c>
      <c r="Q31" s="119">
        <f>(VLOOKUP($A31,'Occupancy Raw Data'!$B$8:$BE$45,'Occupancy Raw Data'!X$3,FALSE))/100</f>
        <v>-2.6722434468139503E-2</v>
      </c>
      <c r="R31" s="130">
        <f>(VLOOKUP($A31,'Occupancy Raw Data'!$B$8:$BE$45,'Occupancy Raw Data'!Y$3,FALSE))/100</f>
        <v>-1.44933311807731E-2</v>
      </c>
      <c r="S31" s="119">
        <f>(VLOOKUP($A31,'Occupancy Raw Data'!$B$8:$BE$45,'Occupancy Raw Data'!AA$3,FALSE))/100</f>
        <v>3.6070683948750598E-2</v>
      </c>
      <c r="T31" s="119">
        <f>(VLOOKUP($A31,'Occupancy Raw Data'!$B$8:$BE$45,'Occupancy Raw Data'!AB$3,FALSE))/100</f>
        <v>3.6189906208301502E-2</v>
      </c>
      <c r="U31" s="130">
        <f>(VLOOKUP($A31,'Occupancy Raw Data'!$B$8:$BE$45,'Occupancy Raw Data'!AC$3,FALSE))/100</f>
        <v>3.61309887107676E-2</v>
      </c>
      <c r="V31" s="131">
        <f>(VLOOKUP($A31,'Occupancy Raw Data'!$B$8:$BE$45,'Occupancy Raw Data'!AE$3,FALSE))/100</f>
        <v>-2.83450492315658E-4</v>
      </c>
      <c r="X31" s="49">
        <f>VLOOKUP($A31,'ADR Raw Data'!$B$6:$BE$43,'ADR Raw Data'!G$1,FALSE)</f>
        <v>91.463028853817903</v>
      </c>
      <c r="Y31" s="50">
        <f>VLOOKUP($A31,'ADR Raw Data'!$B$6:$BE$43,'ADR Raw Data'!H$1,FALSE)</f>
        <v>98.440696091090501</v>
      </c>
      <c r="Z31" s="50">
        <f>VLOOKUP($A31,'ADR Raw Data'!$B$6:$BE$43,'ADR Raw Data'!I$1,FALSE)</f>
        <v>98.936963207029095</v>
      </c>
      <c r="AA31" s="50">
        <f>VLOOKUP($A31,'ADR Raw Data'!$B$6:$BE$43,'ADR Raw Data'!J$1,FALSE)</f>
        <v>98.754711155378402</v>
      </c>
      <c r="AB31" s="50">
        <f>VLOOKUP($A31,'ADR Raw Data'!$B$6:$BE$43,'ADR Raw Data'!K$1,FALSE)</f>
        <v>98.361741697416903</v>
      </c>
      <c r="AC31" s="51">
        <f>VLOOKUP($A31,'ADR Raw Data'!$B$6:$BE$43,'ADR Raw Data'!L$1,FALSE)</f>
        <v>97.538257068407006</v>
      </c>
      <c r="AD31" s="50">
        <f>VLOOKUP($A31,'ADR Raw Data'!$B$6:$BE$43,'ADR Raw Data'!N$1,FALSE)</f>
        <v>115.081961561561</v>
      </c>
      <c r="AE31" s="50">
        <f>VLOOKUP($A31,'ADR Raw Data'!$B$6:$BE$43,'ADR Raw Data'!O$1,FALSE)</f>
        <v>129.69451654541101</v>
      </c>
      <c r="AF31" s="51">
        <f>VLOOKUP($A31,'ADR Raw Data'!$B$6:$BE$43,'ADR Raw Data'!P$1,FALSE)</f>
        <v>122.47367483825001</v>
      </c>
      <c r="AG31" s="52">
        <f>VLOOKUP($A31,'ADR Raw Data'!$B$6:$BE$43,'ADR Raw Data'!R$1,FALSE)</f>
        <v>104.792392505612</v>
      </c>
      <c r="AI31" s="129">
        <f>(VLOOKUP($A31,'ADR Raw Data'!$B$6:$BE$43,'ADR Raw Data'!T$1,FALSE))/100</f>
        <v>-0.10766725470786601</v>
      </c>
      <c r="AJ31" s="119">
        <f>(VLOOKUP($A31,'ADR Raw Data'!$B$6:$BE$43,'ADR Raw Data'!U$1,FALSE))/100</f>
        <v>8.0736703316585792E-2</v>
      </c>
      <c r="AK31" s="119">
        <f>(VLOOKUP($A31,'ADR Raw Data'!$B$6:$BE$43,'ADR Raw Data'!V$1,FALSE))/100</f>
        <v>5.2295309260270005E-2</v>
      </c>
      <c r="AL31" s="119">
        <f>(VLOOKUP($A31,'ADR Raw Data'!$B$6:$BE$43,'ADR Raw Data'!W$1,FALSE))/100</f>
        <v>4.2065038927479897E-2</v>
      </c>
      <c r="AM31" s="119">
        <f>(VLOOKUP($A31,'ADR Raw Data'!$B$6:$BE$43,'ADR Raw Data'!X$1,FALSE))/100</f>
        <v>2.5037307203318104E-2</v>
      </c>
      <c r="AN31" s="130">
        <f>(VLOOKUP($A31,'ADR Raw Data'!$B$6:$BE$43,'ADR Raw Data'!Y$1,FALSE))/100</f>
        <v>2.1923946400745499E-2</v>
      </c>
      <c r="AO31" s="119">
        <f>(VLOOKUP($A31,'ADR Raw Data'!$B$6:$BE$43,'ADR Raw Data'!AA$1,FALSE))/100</f>
        <v>0.12044483667117399</v>
      </c>
      <c r="AP31" s="119">
        <f>(VLOOKUP($A31,'ADR Raw Data'!$B$6:$BE$43,'ADR Raw Data'!AB$1,FALSE))/100</f>
        <v>0.22880225860704001</v>
      </c>
      <c r="AQ31" s="130">
        <f>(VLOOKUP($A31,'ADR Raw Data'!$B$6:$BE$43,'ADR Raw Data'!AC$1,FALSE))/100</f>
        <v>0.175995197969225</v>
      </c>
      <c r="AR31" s="131">
        <f>(VLOOKUP($A31,'ADR Raw Data'!$B$6:$BE$43,'ADR Raw Data'!AE$1,FALSE))/100</f>
        <v>7.0539546421823904E-2</v>
      </c>
      <c r="AS31" s="40"/>
      <c r="AT31" s="49">
        <f>VLOOKUP($A31,'RevPAR Raw Data'!$B$6:$BE$43,'RevPAR Raw Data'!G$1,FALSE)</f>
        <v>29.380765055305201</v>
      </c>
      <c r="AU31" s="50">
        <f>VLOOKUP($A31,'RevPAR Raw Data'!$B$6:$BE$43,'RevPAR Raw Data'!H$1,FALSE)</f>
        <v>42.944299979516501</v>
      </c>
      <c r="AV31" s="50">
        <f>VLOOKUP($A31,'RevPAR Raw Data'!$B$6:$BE$43,'RevPAR Raw Data'!I$1,FALSE)</f>
        <v>46.129713744367002</v>
      </c>
      <c r="AW31" s="50">
        <f>VLOOKUP($A31,'RevPAR Raw Data'!$B$6:$BE$43,'RevPAR Raw Data'!J$1,FALSE)</f>
        <v>45.695799365014302</v>
      </c>
      <c r="AX31" s="50">
        <f>VLOOKUP($A31,'RevPAR Raw Data'!$B$6:$BE$43,'RevPAR Raw Data'!K$1,FALSE)</f>
        <v>40.950479311757398</v>
      </c>
      <c r="AY31" s="51">
        <f>VLOOKUP($A31,'RevPAR Raw Data'!$B$6:$BE$43,'RevPAR Raw Data'!L$1,FALSE)</f>
        <v>41.0202114911921</v>
      </c>
      <c r="AZ31" s="50">
        <f>VLOOKUP($A31,'RevPAR Raw Data'!$B$6:$BE$43,'RevPAR Raw Data'!N$1,FALSE)</f>
        <v>49.060698996312901</v>
      </c>
      <c r="BA31" s="50">
        <f>VLOOKUP($A31,'RevPAR Raw Data'!$B$6:$BE$43,'RevPAR Raw Data'!O$1,FALSE)</f>
        <v>56.598559504301498</v>
      </c>
      <c r="BB31" s="51">
        <f>VLOOKUP($A31,'RevPAR Raw Data'!$B$6:$BE$43,'RevPAR Raw Data'!P$1,FALSE)</f>
        <v>52.8296292503072</v>
      </c>
      <c r="BC31" s="52">
        <f>VLOOKUP($A31,'RevPAR Raw Data'!$B$6:$BE$43,'RevPAR Raw Data'!R$1,FALSE)</f>
        <v>44.394330850939298</v>
      </c>
      <c r="BE31" s="129">
        <f>(VLOOKUP($A31,'RevPAR Raw Data'!$B$6:$BE$43,'RevPAR Raw Data'!T$1,FALSE))/100</f>
        <v>-0.22876059860026998</v>
      </c>
      <c r="BF31" s="119">
        <f>(VLOOKUP($A31,'RevPAR Raw Data'!$B$6:$BE$43,'RevPAR Raw Data'!U$1,FALSE))/100</f>
        <v>7.7129818350567494E-2</v>
      </c>
      <c r="BG31" s="119">
        <f>(VLOOKUP($A31,'RevPAR Raw Data'!$B$6:$BE$43,'RevPAR Raw Data'!V$1,FALSE))/100</f>
        <v>0.126994250407338</v>
      </c>
      <c r="BH31" s="119">
        <f>(VLOOKUP($A31,'RevPAR Raw Data'!$B$6:$BE$43,'RevPAR Raw Data'!W$1,FALSE))/100</f>
        <v>4.5454046332213796E-2</v>
      </c>
      <c r="BI31" s="119">
        <f>(VLOOKUP($A31,'RevPAR Raw Data'!$B$6:$BE$43,'RevPAR Raw Data'!X$1,FALSE))/100</f>
        <v>-2.3541850658207897E-3</v>
      </c>
      <c r="BJ31" s="130">
        <f>(VLOOKUP($A31,'RevPAR Raw Data'!$B$6:$BE$43,'RevPAR Raw Data'!Y$1,FALSE))/100</f>
        <v>7.1128642039969105E-3</v>
      </c>
      <c r="BK31" s="119">
        <f>(VLOOKUP($A31,'RevPAR Raw Data'!$B$6:$BE$43,'RevPAR Raw Data'!AA$1,FALSE))/100</f>
        <v>0.16086004825674902</v>
      </c>
      <c r="BL31" s="119">
        <f>(VLOOKUP($A31,'RevPAR Raw Data'!$B$6:$BE$43,'RevPAR Raw Data'!AB$1,FALSE))/100</f>
        <v>0.27327249709457802</v>
      </c>
      <c r="BM31" s="130">
        <f>(VLOOKUP($A31,'RevPAR Raw Data'!$B$6:$BE$43,'RevPAR Raw Data'!AC$1,FALSE))/100</f>
        <v>0.218485067190968</v>
      </c>
      <c r="BN31" s="131">
        <f>(VLOOKUP($A31,'RevPAR Raw Data'!$B$6:$BE$43,'RevPAR Raw Data'!AE$1,FALSE))/100</f>
        <v>7.0236101460347297E-2</v>
      </c>
    </row>
    <row r="32" spans="1:66" x14ac:dyDescent="0.45">
      <c r="A32" s="59" t="s">
        <v>52</v>
      </c>
      <c r="B32" s="118">
        <f>(VLOOKUP($A32,'Occupancy Raw Data'!$B$8:$BE$45,'Occupancy Raw Data'!G$3,FALSE))/100</f>
        <v>0.36077705827937001</v>
      </c>
      <c r="C32" s="115">
        <f>(VLOOKUP($A32,'Occupancy Raw Data'!$B$8:$BE$45,'Occupancy Raw Data'!H$3,FALSE))/100</f>
        <v>0.50508788159111906</v>
      </c>
      <c r="D32" s="115">
        <f>(VLOOKUP($A32,'Occupancy Raw Data'!$B$8:$BE$45,'Occupancy Raw Data'!I$3,FALSE))/100</f>
        <v>0.53530681467776697</v>
      </c>
      <c r="E32" s="115">
        <f>(VLOOKUP($A32,'Occupancy Raw Data'!$B$8:$BE$45,'Occupancy Raw Data'!J$3,FALSE))/100</f>
        <v>0.54794942954054793</v>
      </c>
      <c r="F32" s="115">
        <f>(VLOOKUP($A32,'Occupancy Raw Data'!$B$8:$BE$45,'Occupancy Raw Data'!K$3,FALSE))/100</f>
        <v>0.48411964230650595</v>
      </c>
      <c r="G32" s="116">
        <f>(VLOOKUP($A32,'Occupancy Raw Data'!$B$8:$BE$45,'Occupancy Raw Data'!L$3,FALSE))/100</f>
        <v>0.48664816527906196</v>
      </c>
      <c r="H32" s="119">
        <f>(VLOOKUP($A32,'Occupancy Raw Data'!$B$8:$BE$45,'Occupancy Raw Data'!N$3,FALSE))/100</f>
        <v>0.51557200123342495</v>
      </c>
      <c r="I32" s="119">
        <f>(VLOOKUP($A32,'Occupancy Raw Data'!$B$8:$BE$45,'Occupancy Raw Data'!O$3,FALSE))/100</f>
        <v>0.489670058587727</v>
      </c>
      <c r="J32" s="116">
        <f>(VLOOKUP($A32,'Occupancy Raw Data'!$B$8:$BE$45,'Occupancy Raw Data'!P$3,FALSE))/100</f>
        <v>0.502621029910576</v>
      </c>
      <c r="K32" s="117">
        <f>(VLOOKUP($A32,'Occupancy Raw Data'!$B$8:$BE$45,'Occupancy Raw Data'!R$3,FALSE))/100</f>
        <v>0.49121184088806602</v>
      </c>
      <c r="M32" s="129">
        <f>(VLOOKUP($A32,'Occupancy Raw Data'!$B$8:$BE$45,'Occupancy Raw Data'!T$3,FALSE))/100</f>
        <v>-5.5222619957366305E-2</v>
      </c>
      <c r="N32" s="119">
        <f>(VLOOKUP($A32,'Occupancy Raw Data'!$B$8:$BE$45,'Occupancy Raw Data'!U$3,FALSE))/100</f>
        <v>0.10470338348001701</v>
      </c>
      <c r="O32" s="119">
        <f>(VLOOKUP($A32,'Occupancy Raw Data'!$B$8:$BE$45,'Occupancy Raw Data'!V$3,FALSE))/100</f>
        <v>8.3062625045715599E-2</v>
      </c>
      <c r="P32" s="119">
        <f>(VLOOKUP($A32,'Occupancy Raw Data'!$B$8:$BE$45,'Occupancy Raw Data'!W$3,FALSE))/100</f>
        <v>3.7592269238814403E-2</v>
      </c>
      <c r="Q32" s="119">
        <f>(VLOOKUP($A32,'Occupancy Raw Data'!$B$8:$BE$45,'Occupancy Raw Data'!X$3,FALSE))/100</f>
        <v>2.8672130056972698E-2</v>
      </c>
      <c r="R32" s="130">
        <f>(VLOOKUP($A32,'Occupancy Raw Data'!$B$8:$BE$45,'Occupancy Raw Data'!Y$3,FALSE))/100</f>
        <v>4.3388590946073398E-2</v>
      </c>
      <c r="S32" s="119">
        <f>(VLOOKUP($A32,'Occupancy Raw Data'!$B$8:$BE$45,'Occupancy Raw Data'!AA$3,FALSE))/100</f>
        <v>4.4483510907561197E-2</v>
      </c>
      <c r="T32" s="119">
        <f>(VLOOKUP($A32,'Occupancy Raw Data'!$B$8:$BE$45,'Occupancy Raw Data'!AB$3,FALSE))/100</f>
        <v>8.3849203884637596E-2</v>
      </c>
      <c r="U32" s="130">
        <f>(VLOOKUP($A32,'Occupancy Raw Data'!$B$8:$BE$45,'Occupancy Raw Data'!AC$3,FALSE))/100</f>
        <v>6.3295552637572403E-2</v>
      </c>
      <c r="V32" s="131">
        <f>(VLOOKUP($A32,'Occupancy Raw Data'!$B$8:$BE$45,'Occupancy Raw Data'!AE$3,FALSE))/100</f>
        <v>4.9130871858740502E-2</v>
      </c>
      <c r="X32" s="49">
        <f>VLOOKUP($A32,'ADR Raw Data'!$B$6:$BE$43,'ADR Raw Data'!G$1,FALSE)</f>
        <v>88.918811965811898</v>
      </c>
      <c r="Y32" s="50">
        <f>VLOOKUP($A32,'ADR Raw Data'!$B$6:$BE$43,'ADR Raw Data'!H$1,FALSE)</f>
        <v>98.162686202686203</v>
      </c>
      <c r="Z32" s="50">
        <f>VLOOKUP($A32,'ADR Raw Data'!$B$6:$BE$43,'ADR Raw Data'!I$1,FALSE)</f>
        <v>102.166094470046</v>
      </c>
      <c r="AA32" s="50">
        <f>VLOOKUP($A32,'ADR Raw Data'!$B$6:$BE$43,'ADR Raw Data'!J$1,FALSE)</f>
        <v>102.508103545301</v>
      </c>
      <c r="AB32" s="50">
        <f>VLOOKUP($A32,'ADR Raw Data'!$B$6:$BE$43,'ADR Raw Data'!K$1,FALSE)</f>
        <v>96.843745222929897</v>
      </c>
      <c r="AC32" s="51">
        <f>VLOOKUP($A32,'ADR Raw Data'!$B$6:$BE$43,'ADR Raw Data'!L$1,FALSE)</f>
        <v>98.388976048662997</v>
      </c>
      <c r="AD32" s="50">
        <f>VLOOKUP($A32,'ADR Raw Data'!$B$6:$BE$43,'ADR Raw Data'!N$1,FALSE)</f>
        <v>104.962739234449</v>
      </c>
      <c r="AE32" s="50">
        <f>VLOOKUP($A32,'ADR Raw Data'!$B$6:$BE$43,'ADR Raw Data'!O$1,FALSE)</f>
        <v>109.699156171284</v>
      </c>
      <c r="AF32" s="51">
        <f>VLOOKUP($A32,'ADR Raw Data'!$B$6:$BE$43,'ADR Raw Data'!P$1,FALSE)</f>
        <v>107.26992638036801</v>
      </c>
      <c r="AG32" s="52">
        <f>VLOOKUP($A32,'ADR Raw Data'!$B$6:$BE$43,'ADR Raw Data'!R$1,FALSE)</f>
        <v>100.985325979732</v>
      </c>
      <c r="AI32" s="129">
        <f>(VLOOKUP($A32,'ADR Raw Data'!$B$6:$BE$43,'ADR Raw Data'!T$1,FALSE))/100</f>
        <v>-8.1850164187321203E-2</v>
      </c>
      <c r="AJ32" s="119">
        <f>(VLOOKUP($A32,'ADR Raw Data'!$B$6:$BE$43,'ADR Raw Data'!U$1,FALSE))/100</f>
        <v>3.0597138854843501E-2</v>
      </c>
      <c r="AK32" s="119">
        <f>(VLOOKUP($A32,'ADR Raw Data'!$B$6:$BE$43,'ADR Raw Data'!V$1,FALSE))/100</f>
        <v>-4.5417291186277296E-3</v>
      </c>
      <c r="AL32" s="119">
        <f>(VLOOKUP($A32,'ADR Raw Data'!$B$6:$BE$43,'ADR Raw Data'!W$1,FALSE))/100</f>
        <v>-2.0613050224810699E-2</v>
      </c>
      <c r="AM32" s="119">
        <f>(VLOOKUP($A32,'ADR Raw Data'!$B$6:$BE$43,'ADR Raw Data'!X$1,FALSE))/100</f>
        <v>-4.9466814075959001E-2</v>
      </c>
      <c r="AN32" s="130">
        <f>(VLOOKUP($A32,'ADR Raw Data'!$B$6:$BE$43,'ADR Raw Data'!Y$1,FALSE))/100</f>
        <v>-2.1457150906563596E-2</v>
      </c>
      <c r="AO32" s="119">
        <f>(VLOOKUP($A32,'ADR Raw Data'!$B$6:$BE$43,'ADR Raw Data'!AA$1,FALSE))/100</f>
        <v>-7.4831050368771704E-2</v>
      </c>
      <c r="AP32" s="119">
        <f>(VLOOKUP($A32,'ADR Raw Data'!$B$6:$BE$43,'ADR Raw Data'!AB$1,FALSE))/100</f>
        <v>-2.7066470649789197E-2</v>
      </c>
      <c r="AQ32" s="130">
        <f>(VLOOKUP($A32,'ADR Raw Data'!$B$6:$BE$43,'ADR Raw Data'!AC$1,FALSE))/100</f>
        <v>-5.1692484477166699E-2</v>
      </c>
      <c r="AR32" s="131">
        <f>(VLOOKUP($A32,'ADR Raw Data'!$B$6:$BE$43,'ADR Raw Data'!AE$1,FALSE))/100</f>
        <v>-3.0595562948005001E-2</v>
      </c>
      <c r="AS32" s="40"/>
      <c r="AT32" s="49">
        <f>VLOOKUP($A32,'RevPAR Raw Data'!$B$6:$BE$43,'RevPAR Raw Data'!G$1,FALSE)</f>
        <v>32.079867406722101</v>
      </c>
      <c r="AU32" s="50">
        <f>VLOOKUP($A32,'RevPAR Raw Data'!$B$6:$BE$43,'RevPAR Raw Data'!H$1,FALSE)</f>
        <v>49.580783225408503</v>
      </c>
      <c r="AV32" s="50">
        <f>VLOOKUP($A32,'RevPAR Raw Data'!$B$6:$BE$43,'RevPAR Raw Data'!I$1,FALSE)</f>
        <v>54.690206598828198</v>
      </c>
      <c r="AW32" s="50">
        <f>VLOOKUP($A32,'RevPAR Raw Data'!$B$6:$BE$43,'RevPAR Raw Data'!J$1,FALSE)</f>
        <v>56.169256860931199</v>
      </c>
      <c r="AX32" s="50">
        <f>VLOOKUP($A32,'RevPAR Raw Data'!$B$6:$BE$43,'RevPAR Raw Data'!K$1,FALSE)</f>
        <v>46.883959296947197</v>
      </c>
      <c r="AY32" s="51">
        <f>VLOOKUP($A32,'RevPAR Raw Data'!$B$6:$BE$43,'RevPAR Raw Data'!L$1,FALSE)</f>
        <v>47.880814677767397</v>
      </c>
      <c r="AZ32" s="50">
        <f>VLOOKUP($A32,'RevPAR Raw Data'!$B$6:$BE$43,'RevPAR Raw Data'!N$1,FALSE)</f>
        <v>54.115849522047398</v>
      </c>
      <c r="BA32" s="50">
        <f>VLOOKUP($A32,'RevPAR Raw Data'!$B$6:$BE$43,'RevPAR Raw Data'!O$1,FALSE)</f>
        <v>53.716392229417202</v>
      </c>
      <c r="BB32" s="51">
        <f>VLOOKUP($A32,'RevPAR Raw Data'!$B$6:$BE$43,'RevPAR Raw Data'!P$1,FALSE)</f>
        <v>53.916120875732297</v>
      </c>
      <c r="BC32" s="52">
        <f>VLOOKUP($A32,'RevPAR Raw Data'!$B$6:$BE$43,'RevPAR Raw Data'!R$1,FALSE)</f>
        <v>49.605187877185998</v>
      </c>
      <c r="BE32" s="129">
        <f>(VLOOKUP($A32,'RevPAR Raw Data'!$B$6:$BE$43,'RevPAR Raw Data'!T$1,FALSE))/100</f>
        <v>-0.13255280363432301</v>
      </c>
      <c r="BF32" s="119">
        <f>(VLOOKUP($A32,'RevPAR Raw Data'!$B$6:$BE$43,'RevPAR Raw Data'!U$1,FALSE))/100</f>
        <v>0.138504146297771</v>
      </c>
      <c r="BG32" s="119">
        <f>(VLOOKUP($A32,'RevPAR Raw Data'!$B$6:$BE$43,'RevPAR Raw Data'!V$1,FALSE))/100</f>
        <v>7.8143647984248096E-2</v>
      </c>
      <c r="BH32" s="119">
        <f>(VLOOKUP($A32,'RevPAR Raw Data'!$B$6:$BE$43,'RevPAR Raw Data'!W$1,FALSE))/100</f>
        <v>1.6204327680119399E-2</v>
      </c>
      <c r="BI32" s="119">
        <f>(VLOOKUP($A32,'RevPAR Raw Data'!$B$6:$BE$43,'RevPAR Raw Data'!X$1,FALSE))/100</f>
        <v>-2.22130029456762E-2</v>
      </c>
      <c r="BJ32" s="130">
        <f>(VLOOKUP($A32,'RevPAR Raw Data'!$B$6:$BE$43,'RevPAR Raw Data'!Y$1,FALSE))/100</f>
        <v>2.1000444495956699E-2</v>
      </c>
      <c r="BK32" s="119">
        <f>(VLOOKUP($A32,'RevPAR Raw Data'!$B$6:$BE$43,'RevPAR Raw Data'!AA$1,FALSE))/100</f>
        <v>-3.3676287306513897E-2</v>
      </c>
      <c r="BL32" s="119">
        <f>(VLOOKUP($A32,'RevPAR Raw Data'!$B$6:$BE$43,'RevPAR Raw Data'!AB$1,FALSE))/100</f>
        <v>5.4513231218896598E-2</v>
      </c>
      <c r="BM32" s="130">
        <f>(VLOOKUP($A32,'RevPAR Raw Data'!$B$6:$BE$43,'RevPAR Raw Data'!AC$1,FALSE))/100</f>
        <v>8.331163788214269E-3</v>
      </c>
      <c r="BN32" s="131">
        <f>(VLOOKUP($A32,'RevPAR Raw Data'!$B$6:$BE$43,'RevPAR Raw Data'!AE$1,FALSE))/100</f>
        <v>1.7032122228091098E-2</v>
      </c>
    </row>
    <row r="33" spans="1:66" x14ac:dyDescent="0.45">
      <c r="A33" s="59" t="s">
        <v>51</v>
      </c>
      <c r="B33" s="118">
        <f>(VLOOKUP($A33,'Occupancy Raw Data'!$B$8:$BE$45,'Occupancy Raw Data'!G$3,FALSE))/100</f>
        <v>0.28881008668242703</v>
      </c>
      <c r="C33" s="115">
        <f>(VLOOKUP($A33,'Occupancy Raw Data'!$B$8:$BE$45,'Occupancy Raw Data'!H$3,FALSE))/100</f>
        <v>0.38219070133963695</v>
      </c>
      <c r="D33" s="115">
        <f>(VLOOKUP($A33,'Occupancy Raw Data'!$B$8:$BE$45,'Occupancy Raw Data'!I$3,FALSE))/100</f>
        <v>0.43065405831363202</v>
      </c>
      <c r="E33" s="115">
        <f>(VLOOKUP($A33,'Occupancy Raw Data'!$B$8:$BE$45,'Occupancy Raw Data'!J$3,FALSE))/100</f>
        <v>0.45862884160756501</v>
      </c>
      <c r="F33" s="115">
        <f>(VLOOKUP($A33,'Occupancy Raw Data'!$B$8:$BE$45,'Occupancy Raw Data'!K$3,FALSE))/100</f>
        <v>0.43242710795902201</v>
      </c>
      <c r="G33" s="116">
        <f>(VLOOKUP($A33,'Occupancy Raw Data'!$B$8:$BE$45,'Occupancy Raw Data'!L$3,FALSE))/100</f>
        <v>0.39854215918045705</v>
      </c>
      <c r="H33" s="119">
        <f>(VLOOKUP($A33,'Occupancy Raw Data'!$B$8:$BE$45,'Occupancy Raw Data'!N$3,FALSE))/100</f>
        <v>0.520094562647754</v>
      </c>
      <c r="I33" s="119">
        <f>(VLOOKUP($A33,'Occupancy Raw Data'!$B$8:$BE$45,'Occupancy Raw Data'!O$3,FALSE))/100</f>
        <v>0.49960598896769098</v>
      </c>
      <c r="J33" s="116">
        <f>(VLOOKUP($A33,'Occupancy Raw Data'!$B$8:$BE$45,'Occupancy Raw Data'!P$3,FALSE))/100</f>
        <v>0.50985027580772202</v>
      </c>
      <c r="K33" s="117">
        <f>(VLOOKUP($A33,'Occupancy Raw Data'!$B$8:$BE$45,'Occupancy Raw Data'!R$3,FALSE))/100</f>
        <v>0.43034447821681804</v>
      </c>
      <c r="M33" s="129">
        <f>(VLOOKUP($A33,'Occupancy Raw Data'!$B$8:$BE$45,'Occupancy Raw Data'!T$3,FALSE))/100</f>
        <v>-0.29058367954155601</v>
      </c>
      <c r="N33" s="119">
        <f>(VLOOKUP($A33,'Occupancy Raw Data'!$B$8:$BE$45,'Occupancy Raw Data'!U$3,FALSE))/100</f>
        <v>2.7053443268156098E-2</v>
      </c>
      <c r="O33" s="119">
        <f>(VLOOKUP($A33,'Occupancy Raw Data'!$B$8:$BE$45,'Occupancy Raw Data'!V$3,FALSE))/100</f>
        <v>0.219844166235488</v>
      </c>
      <c r="P33" s="119">
        <f>(VLOOKUP($A33,'Occupancy Raw Data'!$B$8:$BE$45,'Occupancy Raw Data'!W$3,FALSE))/100</f>
        <v>0.15412954726574099</v>
      </c>
      <c r="Q33" s="119">
        <f>(VLOOKUP($A33,'Occupancy Raw Data'!$B$8:$BE$45,'Occupancy Raw Data'!X$3,FALSE))/100</f>
        <v>9.2307604934299195E-2</v>
      </c>
      <c r="R33" s="130">
        <f>(VLOOKUP($A33,'Occupancy Raw Data'!$B$8:$BE$45,'Occupancy Raw Data'!Y$3,FALSE))/100</f>
        <v>3.4885270510854501E-2</v>
      </c>
      <c r="S33" s="119">
        <f>(VLOOKUP($A33,'Occupancy Raw Data'!$B$8:$BE$45,'Occupancy Raw Data'!AA$3,FALSE))/100</f>
        <v>0.186472657854138</v>
      </c>
      <c r="T33" s="119">
        <f>(VLOOKUP($A33,'Occupancy Raw Data'!$B$8:$BE$45,'Occupancy Raw Data'!AB$3,FALSE))/100</f>
        <v>0.23916195407531698</v>
      </c>
      <c r="U33" s="130">
        <f>(VLOOKUP($A33,'Occupancy Raw Data'!$B$8:$BE$45,'Occupancy Raw Data'!AC$3,FALSE))/100</f>
        <v>0.21171619572800199</v>
      </c>
      <c r="V33" s="131">
        <f>(VLOOKUP($A33,'Occupancy Raw Data'!$B$8:$BE$45,'Occupancy Raw Data'!AE$3,FALSE))/100</f>
        <v>8.8663871026522595E-2</v>
      </c>
      <c r="X33" s="49">
        <f>VLOOKUP($A33,'ADR Raw Data'!$B$6:$BE$43,'ADR Raw Data'!G$1,FALSE)</f>
        <v>86.923431105047698</v>
      </c>
      <c r="Y33" s="50">
        <f>VLOOKUP($A33,'ADR Raw Data'!$B$6:$BE$43,'ADR Raw Data'!H$1,FALSE)</f>
        <v>92.757855670102998</v>
      </c>
      <c r="Z33" s="50">
        <f>VLOOKUP($A33,'ADR Raw Data'!$B$6:$BE$43,'ADR Raw Data'!I$1,FALSE)</f>
        <v>94.113421774931297</v>
      </c>
      <c r="AA33" s="50">
        <f>VLOOKUP($A33,'ADR Raw Data'!$B$6:$BE$43,'ADR Raw Data'!J$1,FALSE)</f>
        <v>93.885030068728497</v>
      </c>
      <c r="AB33" s="50">
        <f>VLOOKUP($A33,'ADR Raw Data'!$B$6:$BE$43,'ADR Raw Data'!K$1,FALSE)</f>
        <v>92.280838268792706</v>
      </c>
      <c r="AC33" s="51">
        <f>VLOOKUP($A33,'ADR Raw Data'!$B$6:$BE$43,'ADR Raw Data'!L$1,FALSE)</f>
        <v>92.361119130004894</v>
      </c>
      <c r="AD33" s="50">
        <f>VLOOKUP($A33,'ADR Raw Data'!$B$6:$BE$43,'ADR Raw Data'!N$1,FALSE)</f>
        <v>109.56378030303</v>
      </c>
      <c r="AE33" s="50">
        <f>VLOOKUP($A33,'ADR Raw Data'!$B$6:$BE$43,'ADR Raw Data'!O$1,FALSE)</f>
        <v>113.27365141955801</v>
      </c>
      <c r="AF33" s="51">
        <f>VLOOKUP($A33,'ADR Raw Data'!$B$6:$BE$43,'ADR Raw Data'!P$1,FALSE)</f>
        <v>111.381445131375</v>
      </c>
      <c r="AG33" s="52">
        <f>VLOOKUP($A33,'ADR Raw Data'!$B$6:$BE$43,'ADR Raw Data'!R$1,FALSE)</f>
        <v>98.799495127852893</v>
      </c>
      <c r="AI33" s="129">
        <f>(VLOOKUP($A33,'ADR Raw Data'!$B$6:$BE$43,'ADR Raw Data'!T$1,FALSE))/100</f>
        <v>-3.6336006194786503E-2</v>
      </c>
      <c r="AJ33" s="119">
        <f>(VLOOKUP($A33,'ADR Raw Data'!$B$6:$BE$43,'ADR Raw Data'!U$1,FALSE))/100</f>
        <v>0.102048846345959</v>
      </c>
      <c r="AK33" s="119">
        <f>(VLOOKUP($A33,'ADR Raw Data'!$B$6:$BE$43,'ADR Raw Data'!V$1,FALSE))/100</f>
        <v>7.9713598516831907E-2</v>
      </c>
      <c r="AL33" s="119">
        <f>(VLOOKUP($A33,'ADR Raw Data'!$B$6:$BE$43,'ADR Raw Data'!W$1,FALSE))/100</f>
        <v>5.7812300281339997E-2</v>
      </c>
      <c r="AM33" s="119">
        <f>(VLOOKUP($A33,'ADR Raw Data'!$B$6:$BE$43,'ADR Raw Data'!X$1,FALSE))/100</f>
        <v>-1.4155678458813199E-2</v>
      </c>
      <c r="AN33" s="130">
        <f>(VLOOKUP($A33,'ADR Raw Data'!$B$6:$BE$43,'ADR Raw Data'!Y$1,FALSE))/100</f>
        <v>3.9166768145103899E-2</v>
      </c>
      <c r="AO33" s="119">
        <f>(VLOOKUP($A33,'ADR Raw Data'!$B$6:$BE$43,'ADR Raw Data'!AA$1,FALSE))/100</f>
        <v>2.1377795845742901E-2</v>
      </c>
      <c r="AP33" s="119">
        <f>(VLOOKUP($A33,'ADR Raw Data'!$B$6:$BE$43,'ADR Raw Data'!AB$1,FALSE))/100</f>
        <v>0.11917445680236601</v>
      </c>
      <c r="AQ33" s="130">
        <f>(VLOOKUP($A33,'ADR Raw Data'!$B$6:$BE$43,'ADR Raw Data'!AC$1,FALSE))/100</f>
        <v>6.7201245741744201E-2</v>
      </c>
      <c r="AR33" s="131">
        <f>(VLOOKUP($A33,'ADR Raw Data'!$B$6:$BE$43,'ADR Raw Data'!AE$1,FALSE))/100</f>
        <v>5.5660665794069801E-2</v>
      </c>
      <c r="AS33" s="40"/>
      <c r="AT33" s="49">
        <f>VLOOKUP($A33,'RevPAR Raw Data'!$B$6:$BE$43,'RevPAR Raw Data'!G$1,FALSE)</f>
        <v>25.104363672182799</v>
      </c>
      <c r="AU33" s="50">
        <f>VLOOKUP($A33,'RevPAR Raw Data'!$B$6:$BE$43,'RevPAR Raw Data'!H$1,FALSE)</f>
        <v>35.451189913317499</v>
      </c>
      <c r="AV33" s="50">
        <f>VLOOKUP($A33,'RevPAR Raw Data'!$B$6:$BE$43,'RevPAR Raw Data'!I$1,FALSE)</f>
        <v>40.530327029156801</v>
      </c>
      <c r="AW33" s="50">
        <f>VLOOKUP($A33,'RevPAR Raw Data'!$B$6:$BE$43,'RevPAR Raw Data'!J$1,FALSE)</f>
        <v>43.058382584712298</v>
      </c>
      <c r="AX33" s="50">
        <f>VLOOKUP($A33,'RevPAR Raw Data'!$B$6:$BE$43,'RevPAR Raw Data'!K$1,FALSE)</f>
        <v>39.904736012608303</v>
      </c>
      <c r="AY33" s="51">
        <f>VLOOKUP($A33,'RevPAR Raw Data'!$B$6:$BE$43,'RevPAR Raw Data'!L$1,FALSE)</f>
        <v>36.809799842395499</v>
      </c>
      <c r="AZ33" s="50">
        <f>VLOOKUP($A33,'RevPAR Raw Data'!$B$6:$BE$43,'RevPAR Raw Data'!N$1,FALSE)</f>
        <v>56.983526398739102</v>
      </c>
      <c r="BA33" s="50">
        <f>VLOOKUP($A33,'RevPAR Raw Data'!$B$6:$BE$43,'RevPAR Raw Data'!O$1,FALSE)</f>
        <v>56.5921946414499</v>
      </c>
      <c r="BB33" s="51">
        <f>VLOOKUP($A33,'RevPAR Raw Data'!$B$6:$BE$43,'RevPAR Raw Data'!P$1,FALSE)</f>
        <v>56.787860520094497</v>
      </c>
      <c r="BC33" s="52">
        <f>VLOOKUP($A33,'RevPAR Raw Data'!$B$6:$BE$43,'RevPAR Raw Data'!R$1,FALSE)</f>
        <v>42.517817178881003</v>
      </c>
      <c r="BE33" s="129">
        <f>(VLOOKUP($A33,'RevPAR Raw Data'!$B$6:$BE$43,'RevPAR Raw Data'!T$1,FALSE))/100</f>
        <v>-0.31636103535641696</v>
      </c>
      <c r="BF33" s="119">
        <f>(VLOOKUP($A33,'RevPAR Raw Data'!$B$6:$BE$43,'RevPAR Raw Data'!U$1,FALSE))/100</f>
        <v>0.13186306228931699</v>
      </c>
      <c r="BG33" s="119">
        <f>(VLOOKUP($A33,'RevPAR Raw Data'!$B$6:$BE$43,'RevPAR Raw Data'!V$1,FALSE))/100</f>
        <v>0.31708233435588401</v>
      </c>
      <c r="BH33" s="119">
        <f>(VLOOKUP($A33,'RevPAR Raw Data'!$B$6:$BE$43,'RevPAR Raw Data'!W$1,FALSE))/100</f>
        <v>0.22085243121583498</v>
      </c>
      <c r="BI33" s="119">
        <f>(VLOOKUP($A33,'RevPAR Raw Data'!$B$6:$BE$43,'RevPAR Raw Data'!X$1,FALSE))/100</f>
        <v>7.6845249700732893E-2</v>
      </c>
      <c r="BJ33" s="130">
        <f>(VLOOKUP($A33,'RevPAR Raw Data'!$B$6:$BE$43,'RevPAR Raw Data'!Y$1,FALSE))/100</f>
        <v>7.54183819577363E-2</v>
      </c>
      <c r="BK33" s="119">
        <f>(VLOOKUP($A33,'RevPAR Raw Data'!$B$6:$BE$43,'RevPAR Raw Data'!AA$1,FALSE))/100</f>
        <v>0.211836828110299</v>
      </c>
      <c r="BL33" s="119">
        <f>(VLOOKUP($A33,'RevPAR Raw Data'!$B$6:$BE$43,'RevPAR Raw Data'!AB$1,FALSE))/100</f>
        <v>0.38683840684240201</v>
      </c>
      <c r="BM33" s="130">
        <f>(VLOOKUP($A33,'RevPAR Raw Data'!$B$6:$BE$43,'RevPAR Raw Data'!AC$1,FALSE))/100</f>
        <v>0.293145033566371</v>
      </c>
      <c r="BN33" s="131">
        <f>(VLOOKUP($A33,'RevPAR Raw Data'!$B$6:$BE$43,'RevPAR Raw Data'!AE$1,FALSE))/100</f>
        <v>0.14925962691380801</v>
      </c>
    </row>
    <row r="34" spans="1:66" x14ac:dyDescent="0.45">
      <c r="A34" s="59" t="s">
        <v>50</v>
      </c>
      <c r="B34" s="118">
        <f>(VLOOKUP($A34,'Occupancy Raw Data'!$B$8:$BE$45,'Occupancy Raw Data'!G$3,FALSE))/100</f>
        <v>0.31127846512461799</v>
      </c>
      <c r="C34" s="115">
        <f>(VLOOKUP($A34,'Occupancy Raw Data'!$B$8:$BE$45,'Occupancy Raw Data'!H$3,FALSE))/100</f>
        <v>0.42388380849919299</v>
      </c>
      <c r="D34" s="115">
        <f>(VLOOKUP($A34,'Occupancy Raw Data'!$B$8:$BE$45,'Occupancy Raw Data'!I$3,FALSE))/100</f>
        <v>0.444504213734982</v>
      </c>
      <c r="E34" s="115">
        <f>(VLOOKUP($A34,'Occupancy Raw Data'!$B$8:$BE$45,'Occupancy Raw Data'!J$3,FALSE))/100</f>
        <v>0.45615922538999398</v>
      </c>
      <c r="F34" s="115">
        <f>(VLOOKUP($A34,'Occupancy Raw Data'!$B$8:$BE$45,'Occupancy Raw Data'!K$3,FALSE))/100</f>
        <v>0.44378698224852003</v>
      </c>
      <c r="G34" s="116">
        <f>(VLOOKUP($A34,'Occupancy Raw Data'!$B$8:$BE$45,'Occupancy Raw Data'!L$3,FALSE))/100</f>
        <v>0.41592253899946202</v>
      </c>
      <c r="H34" s="119">
        <f>(VLOOKUP($A34,'Occupancy Raw Data'!$B$8:$BE$45,'Occupancy Raw Data'!N$3,FALSE))/100</f>
        <v>0.55513717052178502</v>
      </c>
      <c r="I34" s="119">
        <f>(VLOOKUP($A34,'Occupancy Raw Data'!$B$8:$BE$45,'Occupancy Raw Data'!O$3,FALSE))/100</f>
        <v>0.643356643356643</v>
      </c>
      <c r="J34" s="116">
        <f>(VLOOKUP($A34,'Occupancy Raw Data'!$B$8:$BE$45,'Occupancy Raw Data'!P$3,FALSE))/100</f>
        <v>0.59924690693921401</v>
      </c>
      <c r="K34" s="117">
        <f>(VLOOKUP($A34,'Occupancy Raw Data'!$B$8:$BE$45,'Occupancy Raw Data'!R$3,FALSE))/100</f>
        <v>0.46830092983939103</v>
      </c>
      <c r="M34" s="129">
        <f>(VLOOKUP($A34,'Occupancy Raw Data'!$B$8:$BE$45,'Occupancy Raw Data'!T$3,FALSE))/100</f>
        <v>-0.26529320784515198</v>
      </c>
      <c r="N34" s="119">
        <f>(VLOOKUP($A34,'Occupancy Raw Data'!$B$8:$BE$45,'Occupancy Raw Data'!U$3,FALSE))/100</f>
        <v>9.30398854685483E-2</v>
      </c>
      <c r="O34" s="119">
        <f>(VLOOKUP($A34,'Occupancy Raw Data'!$B$8:$BE$45,'Occupancy Raw Data'!V$3,FALSE))/100</f>
        <v>0.200635170335528</v>
      </c>
      <c r="P34" s="119">
        <f>(VLOOKUP($A34,'Occupancy Raw Data'!$B$8:$BE$45,'Occupancy Raw Data'!W$3,FALSE))/100</f>
        <v>9.4271807895533508E-2</v>
      </c>
      <c r="Q34" s="119">
        <f>(VLOOKUP($A34,'Occupancy Raw Data'!$B$8:$BE$45,'Occupancy Raw Data'!X$3,FALSE))/100</f>
        <v>0.19753747629985599</v>
      </c>
      <c r="R34" s="130">
        <f>(VLOOKUP($A34,'Occupancy Raw Data'!$B$8:$BE$45,'Occupancy Raw Data'!Y$3,FALSE))/100</f>
        <v>5.6097720405356599E-2</v>
      </c>
      <c r="S34" s="119">
        <f>(VLOOKUP($A34,'Occupancy Raw Data'!$B$8:$BE$45,'Occupancy Raw Data'!AA$3,FALSE))/100</f>
        <v>0.352070653411514</v>
      </c>
      <c r="T34" s="119">
        <f>(VLOOKUP($A34,'Occupancy Raw Data'!$B$8:$BE$45,'Occupancy Raw Data'!AB$3,FALSE))/100</f>
        <v>0.35552278409421201</v>
      </c>
      <c r="U34" s="130">
        <f>(VLOOKUP($A34,'Occupancy Raw Data'!$B$8:$BE$45,'Occupancy Raw Data'!AC$3,FALSE))/100</f>
        <v>0.353921583054152</v>
      </c>
      <c r="V34" s="131">
        <f>(VLOOKUP($A34,'Occupancy Raw Data'!$B$8:$BE$45,'Occupancy Raw Data'!AE$3,FALSE))/100</f>
        <v>0.14845998787043599</v>
      </c>
      <c r="X34" s="49">
        <f>VLOOKUP($A34,'ADR Raw Data'!$B$6:$BE$43,'ADR Raw Data'!G$1,FALSE)</f>
        <v>86.314026497695806</v>
      </c>
      <c r="Y34" s="50">
        <f>VLOOKUP($A34,'ADR Raw Data'!$B$6:$BE$43,'ADR Raw Data'!H$1,FALSE)</f>
        <v>92.224039763113296</v>
      </c>
      <c r="Z34" s="50">
        <f>VLOOKUP($A34,'ADR Raw Data'!$B$6:$BE$43,'ADR Raw Data'!I$1,FALSE)</f>
        <v>89.098156514723598</v>
      </c>
      <c r="AA34" s="50">
        <f>VLOOKUP($A34,'ADR Raw Data'!$B$6:$BE$43,'ADR Raw Data'!J$1,FALSE)</f>
        <v>89.829457547169795</v>
      </c>
      <c r="AB34" s="50">
        <f>VLOOKUP($A34,'ADR Raw Data'!$B$6:$BE$43,'ADR Raw Data'!K$1,FALSE)</f>
        <v>89.942347474747393</v>
      </c>
      <c r="AC34" s="51">
        <f>VLOOKUP($A34,'ADR Raw Data'!$B$6:$BE$43,'ADR Raw Data'!L$1,FALSE)</f>
        <v>89.659127435764702</v>
      </c>
      <c r="AD34" s="50">
        <f>VLOOKUP($A34,'ADR Raw Data'!$B$6:$BE$43,'ADR Raw Data'!N$1,FALSE)</f>
        <v>104.34078488372</v>
      </c>
      <c r="AE34" s="50">
        <f>VLOOKUP($A34,'ADR Raw Data'!$B$6:$BE$43,'ADR Raw Data'!O$1,FALSE)</f>
        <v>115.823748606465</v>
      </c>
      <c r="AF34" s="51">
        <f>VLOOKUP($A34,'ADR Raw Data'!$B$6:$BE$43,'ADR Raw Data'!P$1,FALSE)</f>
        <v>110.504889287851</v>
      </c>
      <c r="AG34" s="52">
        <f>VLOOKUP($A34,'ADR Raw Data'!$B$6:$BE$43,'ADR Raw Data'!R$1,FALSE)</f>
        <v>97.280452904496201</v>
      </c>
      <c r="AI34" s="129">
        <f>(VLOOKUP($A34,'ADR Raw Data'!$B$6:$BE$43,'ADR Raw Data'!T$1,FALSE))/100</f>
        <v>-0.17024541317331798</v>
      </c>
      <c r="AJ34" s="119">
        <f>(VLOOKUP($A34,'ADR Raw Data'!$B$6:$BE$43,'ADR Raw Data'!U$1,FALSE))/100</f>
        <v>4.6137149272963598E-2</v>
      </c>
      <c r="AK34" s="119">
        <f>(VLOOKUP($A34,'ADR Raw Data'!$B$6:$BE$43,'ADR Raw Data'!V$1,FALSE))/100</f>
        <v>-2.9978866425435902E-2</v>
      </c>
      <c r="AL34" s="119">
        <f>(VLOOKUP($A34,'ADR Raw Data'!$B$6:$BE$43,'ADR Raw Data'!W$1,FALSE))/100</f>
        <v>5.4367492377169401E-5</v>
      </c>
      <c r="AM34" s="119">
        <f>(VLOOKUP($A34,'ADR Raw Data'!$B$6:$BE$43,'ADR Raw Data'!X$1,FALSE))/100</f>
        <v>1.0701900786166301E-2</v>
      </c>
      <c r="AN34" s="130">
        <f>(VLOOKUP($A34,'ADR Raw Data'!$B$6:$BE$43,'ADR Raw Data'!Y$1,FALSE))/100</f>
        <v>-3.3587386207145402E-2</v>
      </c>
      <c r="AO34" s="119">
        <f>(VLOOKUP($A34,'ADR Raw Data'!$B$6:$BE$43,'ADR Raw Data'!AA$1,FALSE))/100</f>
        <v>-3.0259247225509402E-3</v>
      </c>
      <c r="AP34" s="119">
        <f>(VLOOKUP($A34,'ADR Raw Data'!$B$6:$BE$43,'ADR Raw Data'!AB$1,FALSE))/100</f>
        <v>0.103407038550269</v>
      </c>
      <c r="AQ34" s="130">
        <f>(VLOOKUP($A34,'ADR Raw Data'!$B$6:$BE$43,'ADR Raw Data'!AC$1,FALSE))/100</f>
        <v>5.4188434364444503E-2</v>
      </c>
      <c r="AR34" s="131">
        <f>(VLOOKUP($A34,'ADR Raw Data'!$B$6:$BE$43,'ADR Raw Data'!AE$1,FALSE))/100</f>
        <v>7.962138210569349E-3</v>
      </c>
      <c r="AS34" s="40"/>
      <c r="AT34" s="49">
        <f>VLOOKUP($A34,'RevPAR Raw Data'!$B$6:$BE$43,'RevPAR Raw Data'!G$1,FALSE)</f>
        <v>26.867697686928398</v>
      </c>
      <c r="AU34" s="50">
        <f>VLOOKUP($A34,'RevPAR Raw Data'!$B$6:$BE$43,'RevPAR Raw Data'!H$1,FALSE)</f>
        <v>39.092277209969502</v>
      </c>
      <c r="AV34" s="50">
        <f>VLOOKUP($A34,'RevPAR Raw Data'!$B$6:$BE$43,'RevPAR Raw Data'!I$1,FALSE)</f>
        <v>39.604506006813601</v>
      </c>
      <c r="AW34" s="50">
        <f>VLOOKUP($A34,'RevPAR Raw Data'!$B$6:$BE$43,'RevPAR Raw Data'!J$1,FALSE)</f>
        <v>40.976535771920297</v>
      </c>
      <c r="AX34" s="50">
        <f>VLOOKUP($A34,'RevPAR Raw Data'!$B$6:$BE$43,'RevPAR Raw Data'!K$1,FALSE)</f>
        <v>39.915242962165998</v>
      </c>
      <c r="AY34" s="51">
        <f>VLOOKUP($A34,'RevPAR Raw Data'!$B$6:$BE$43,'RevPAR Raw Data'!L$1,FALSE)</f>
        <v>37.2912519275596</v>
      </c>
      <c r="AZ34" s="50">
        <f>VLOOKUP($A34,'RevPAR Raw Data'!$B$6:$BE$43,'RevPAR Raw Data'!N$1,FALSE)</f>
        <v>57.923448090371103</v>
      </c>
      <c r="BA34" s="50">
        <f>VLOOKUP($A34,'RevPAR Raw Data'!$B$6:$BE$43,'RevPAR Raw Data'!O$1,FALSE)</f>
        <v>74.515978124439599</v>
      </c>
      <c r="BB34" s="51">
        <f>VLOOKUP($A34,'RevPAR Raw Data'!$B$6:$BE$43,'RevPAR Raw Data'!P$1,FALSE)</f>
        <v>66.219713107405397</v>
      </c>
      <c r="BC34" s="52">
        <f>VLOOKUP($A34,'RevPAR Raw Data'!$B$6:$BE$43,'RevPAR Raw Data'!R$1,FALSE)</f>
        <v>45.556526550372702</v>
      </c>
      <c r="BE34" s="129">
        <f>(VLOOKUP($A34,'RevPAR Raw Data'!$B$6:$BE$43,'RevPAR Raw Data'!T$1,FALSE))/100</f>
        <v>-0.39037366923679701</v>
      </c>
      <c r="BF34" s="119">
        <f>(VLOOKUP($A34,'RevPAR Raw Data'!$B$6:$BE$43,'RevPAR Raw Data'!U$1,FALSE))/100</f>
        <v>0.14346962982571301</v>
      </c>
      <c r="BG34" s="119">
        <f>(VLOOKUP($A34,'RevPAR Raw Data'!$B$6:$BE$43,'RevPAR Raw Data'!V$1,FALSE))/100</f>
        <v>0.164641488938358</v>
      </c>
      <c r="BH34" s="119">
        <f>(VLOOKUP($A34,'RevPAR Raw Data'!$B$6:$BE$43,'RevPAR Raw Data'!W$1,FALSE))/100</f>
        <v>9.4331300709707799E-2</v>
      </c>
      <c r="BI34" s="119">
        <f>(VLOOKUP($A34,'RevPAR Raw Data'!$B$6:$BE$43,'RevPAR Raw Data'!X$1,FALSE))/100</f>
        <v>0.21035340355893301</v>
      </c>
      <c r="BJ34" s="130">
        <f>(VLOOKUP($A34,'RevPAR Raw Data'!$B$6:$BE$43,'RevPAR Raw Data'!Y$1,FALSE))/100</f>
        <v>2.0626158397615901E-2</v>
      </c>
      <c r="BK34" s="119">
        <f>(VLOOKUP($A34,'RevPAR Raw Data'!$B$6:$BE$43,'RevPAR Raw Data'!AA$1,FALSE))/100</f>
        <v>0.34797938939471995</v>
      </c>
      <c r="BL34" s="119">
        <f>(VLOOKUP($A34,'RevPAR Raw Data'!$B$6:$BE$43,'RevPAR Raw Data'!AB$1,FALSE))/100</f>
        <v>0.49569338088481102</v>
      </c>
      <c r="BM34" s="130">
        <f>(VLOOKUP($A34,'RevPAR Raw Data'!$B$6:$BE$43,'RevPAR Raw Data'!AC$1,FALSE))/100</f>
        <v>0.42728847389208702</v>
      </c>
      <c r="BN34" s="131">
        <f>(VLOOKUP($A34,'RevPAR Raw Data'!$B$6:$BE$43,'RevPAR Raw Data'!AE$1,FALSE))/100</f>
        <v>0.157604185023169</v>
      </c>
    </row>
    <row r="35" spans="1:66" x14ac:dyDescent="0.45">
      <c r="A35" s="59" t="s">
        <v>47</v>
      </c>
      <c r="B35" s="118">
        <f>(VLOOKUP($A35,'Occupancy Raw Data'!$B$8:$BE$45,'Occupancy Raw Data'!G$3,FALSE))/100</f>
        <v>0.36042916893980703</v>
      </c>
      <c r="C35" s="115">
        <f>(VLOOKUP($A35,'Occupancy Raw Data'!$B$8:$BE$45,'Occupancy Raw Data'!H$3,FALSE))/100</f>
        <v>0.49263502454991803</v>
      </c>
      <c r="D35" s="115">
        <f>(VLOOKUP($A35,'Occupancy Raw Data'!$B$8:$BE$45,'Occupancy Raw Data'!I$3,FALSE))/100</f>
        <v>0.52482269503545997</v>
      </c>
      <c r="E35" s="115">
        <f>(VLOOKUP($A35,'Occupancy Raw Data'!$B$8:$BE$45,'Occupancy Raw Data'!J$3,FALSE))/100</f>
        <v>0.52318603382433104</v>
      </c>
      <c r="F35" s="115">
        <f>(VLOOKUP($A35,'Occupancy Raw Data'!$B$8:$BE$45,'Occupancy Raw Data'!K$3,FALSE))/100</f>
        <v>0.48117839607201296</v>
      </c>
      <c r="G35" s="116">
        <f>(VLOOKUP($A35,'Occupancy Raw Data'!$B$8:$BE$45,'Occupancy Raw Data'!L$3,FALSE))/100</f>
        <v>0.47645026368430599</v>
      </c>
      <c r="H35" s="119">
        <f>(VLOOKUP($A35,'Occupancy Raw Data'!$B$8:$BE$45,'Occupancy Raw Data'!N$3,FALSE))/100</f>
        <v>0.51354791780323605</v>
      </c>
      <c r="I35" s="119">
        <f>(VLOOKUP($A35,'Occupancy Raw Data'!$B$8:$BE$45,'Occupancy Raw Data'!O$3,FALSE))/100</f>
        <v>0.51482087652300401</v>
      </c>
      <c r="J35" s="116">
        <f>(VLOOKUP($A35,'Occupancy Raw Data'!$B$8:$BE$45,'Occupancy Raw Data'!P$3,FALSE))/100</f>
        <v>0.51418439716312003</v>
      </c>
      <c r="K35" s="117">
        <f>(VLOOKUP($A35,'Occupancy Raw Data'!$B$8:$BE$45,'Occupancy Raw Data'!R$3,FALSE))/100</f>
        <v>0.48723144467825302</v>
      </c>
      <c r="M35" s="129">
        <f>(VLOOKUP($A35,'Occupancy Raw Data'!$B$8:$BE$45,'Occupancy Raw Data'!T$3,FALSE))/100</f>
        <v>-0.13924979149952901</v>
      </c>
      <c r="N35" s="119">
        <f>(VLOOKUP($A35,'Occupancy Raw Data'!$B$8:$BE$45,'Occupancy Raw Data'!U$3,FALSE))/100</f>
        <v>-9.1893713295465404E-2</v>
      </c>
      <c r="O35" s="119">
        <f>(VLOOKUP($A35,'Occupancy Raw Data'!$B$8:$BE$45,'Occupancy Raw Data'!V$3,FALSE))/100</f>
        <v>-2.05005795563937E-2</v>
      </c>
      <c r="P35" s="119">
        <f>(VLOOKUP($A35,'Occupancy Raw Data'!$B$8:$BE$45,'Occupancy Raw Data'!W$3,FALSE))/100</f>
        <v>-5.0194435057882104E-2</v>
      </c>
      <c r="Q35" s="119">
        <f>(VLOOKUP($A35,'Occupancy Raw Data'!$B$8:$BE$45,'Occupancy Raw Data'!X$3,FALSE))/100</f>
        <v>-2.0562101651000503E-2</v>
      </c>
      <c r="R35" s="130">
        <f>(VLOOKUP($A35,'Occupancy Raw Data'!$B$8:$BE$45,'Occupancy Raw Data'!Y$3,FALSE))/100</f>
        <v>-6.1790544622822303E-2</v>
      </c>
      <c r="S35" s="119">
        <f>(VLOOKUP($A35,'Occupancy Raw Data'!$B$8:$BE$45,'Occupancy Raw Data'!AA$3,FALSE))/100</f>
        <v>1.17044140933651E-2</v>
      </c>
      <c r="T35" s="119">
        <f>(VLOOKUP($A35,'Occupancy Raw Data'!$B$8:$BE$45,'Occupancy Raw Data'!AB$3,FALSE))/100</f>
        <v>5.3087106056543598E-2</v>
      </c>
      <c r="U35" s="130">
        <f>(VLOOKUP($A35,'Occupancy Raw Data'!$B$8:$BE$45,'Occupancy Raw Data'!AC$3,FALSE))/100</f>
        <v>3.20066656895251E-2</v>
      </c>
      <c r="V35" s="131">
        <f>(VLOOKUP($A35,'Occupancy Raw Data'!$B$8:$BE$45,'Occupancy Raw Data'!AE$3,FALSE))/100</f>
        <v>-3.5354861325995995E-2</v>
      </c>
      <c r="X35" s="49">
        <f>VLOOKUP($A35,'ADR Raw Data'!$B$6:$BE$43,'ADR Raw Data'!G$1,FALSE)</f>
        <v>91.098511604439906</v>
      </c>
      <c r="Y35" s="50">
        <f>VLOOKUP($A35,'ADR Raw Data'!$B$6:$BE$43,'ADR Raw Data'!H$1,FALSE)</f>
        <v>98.495319306016896</v>
      </c>
      <c r="Z35" s="50">
        <f>VLOOKUP($A35,'ADR Raw Data'!$B$6:$BE$43,'ADR Raw Data'!I$1,FALSE)</f>
        <v>103.09030492030401</v>
      </c>
      <c r="AA35" s="50">
        <f>VLOOKUP($A35,'ADR Raw Data'!$B$6:$BE$43,'ADR Raw Data'!J$1,FALSE)</f>
        <v>98.362210636079197</v>
      </c>
      <c r="AB35" s="50">
        <f>VLOOKUP($A35,'ADR Raw Data'!$B$6:$BE$43,'ADR Raw Data'!K$1,FALSE)</f>
        <v>94.979331065759595</v>
      </c>
      <c r="AC35" s="51">
        <f>VLOOKUP($A35,'ADR Raw Data'!$B$6:$BE$43,'ADR Raw Data'!L$1,FALSE)</f>
        <v>97.649090076335796</v>
      </c>
      <c r="AD35" s="50">
        <f>VLOOKUP($A35,'ADR Raw Data'!$B$6:$BE$43,'ADR Raw Data'!N$1,FALSE)</f>
        <v>99.565148725212396</v>
      </c>
      <c r="AE35" s="50">
        <f>VLOOKUP($A35,'ADR Raw Data'!$B$6:$BE$43,'ADR Raw Data'!O$1,FALSE)</f>
        <v>101.810554574355</v>
      </c>
      <c r="AF35" s="51">
        <f>VLOOKUP($A35,'ADR Raw Data'!$B$6:$BE$43,'ADR Raw Data'!P$1,FALSE)</f>
        <v>100.68924137931</v>
      </c>
      <c r="AG35" s="52">
        <f>VLOOKUP($A35,'ADR Raw Data'!$B$6:$BE$43,'ADR Raw Data'!R$1,FALSE)</f>
        <v>98.565755265262496</v>
      </c>
      <c r="AI35" s="129">
        <f>(VLOOKUP($A35,'ADR Raw Data'!$B$6:$BE$43,'ADR Raw Data'!T$1,FALSE))/100</f>
        <v>5.2927593065767595E-2</v>
      </c>
      <c r="AJ35" s="119">
        <f>(VLOOKUP($A35,'ADR Raw Data'!$B$6:$BE$43,'ADR Raw Data'!U$1,FALSE))/100</f>
        <v>6.7194310862965095E-2</v>
      </c>
      <c r="AK35" s="119">
        <f>(VLOOKUP($A35,'ADR Raw Data'!$B$6:$BE$43,'ADR Raw Data'!V$1,FALSE))/100</f>
        <v>-9.822891302283419E-4</v>
      </c>
      <c r="AL35" s="119">
        <f>(VLOOKUP($A35,'ADR Raw Data'!$B$6:$BE$43,'ADR Raw Data'!W$1,FALSE))/100</f>
        <v>-4.7253211288227306E-2</v>
      </c>
      <c r="AM35" s="119">
        <f>(VLOOKUP($A35,'ADR Raw Data'!$B$6:$BE$43,'ADR Raw Data'!X$1,FALSE))/100</f>
        <v>1.7907547527724398E-2</v>
      </c>
      <c r="AN35" s="130">
        <f>(VLOOKUP($A35,'ADR Raw Data'!$B$6:$BE$43,'ADR Raw Data'!Y$1,FALSE))/100</f>
        <v>1.4934346021221201E-2</v>
      </c>
      <c r="AO35" s="119">
        <f>(VLOOKUP($A35,'ADR Raw Data'!$B$6:$BE$43,'ADR Raw Data'!AA$1,FALSE))/100</f>
        <v>-2.0406365349216801E-2</v>
      </c>
      <c r="AP35" s="119">
        <f>(VLOOKUP($A35,'ADR Raw Data'!$B$6:$BE$43,'ADR Raw Data'!AB$1,FALSE))/100</f>
        <v>3.0169594054527196E-2</v>
      </c>
      <c r="AQ35" s="130">
        <f>(VLOOKUP($A35,'ADR Raw Data'!$B$6:$BE$43,'ADR Raw Data'!AC$1,FALSE))/100</f>
        <v>4.27622840769812E-3</v>
      </c>
      <c r="AR35" s="131">
        <f>(VLOOKUP($A35,'ADR Raw Data'!$B$6:$BE$43,'ADR Raw Data'!AE$1,FALSE))/100</f>
        <v>1.2455365999878001E-2</v>
      </c>
      <c r="AS35" s="40"/>
      <c r="AT35" s="49">
        <f>VLOOKUP($A35,'RevPAR Raw Data'!$B$6:$BE$43,'RevPAR Raw Data'!G$1,FALSE)</f>
        <v>32.834560829241603</v>
      </c>
      <c r="AU35" s="50">
        <f>VLOOKUP($A35,'RevPAR Raw Data'!$B$6:$BE$43,'RevPAR Raw Data'!H$1,FALSE)</f>
        <v>48.522244044371703</v>
      </c>
      <c r="AV35" s="50">
        <f>VLOOKUP($A35,'RevPAR Raw Data'!$B$6:$BE$43,'RevPAR Raw Data'!I$1,FALSE)</f>
        <v>54.104131660301803</v>
      </c>
      <c r="AW35" s="50">
        <f>VLOOKUP($A35,'RevPAR Raw Data'!$B$6:$BE$43,'RevPAR Raw Data'!J$1,FALSE)</f>
        <v>51.461734860883702</v>
      </c>
      <c r="AX35" s="50">
        <f>VLOOKUP($A35,'RevPAR Raw Data'!$B$6:$BE$43,'RevPAR Raw Data'!K$1,FALSE)</f>
        <v>45.702002182214898</v>
      </c>
      <c r="AY35" s="51">
        <f>VLOOKUP($A35,'RevPAR Raw Data'!$B$6:$BE$43,'RevPAR Raw Data'!L$1,FALSE)</f>
        <v>46.5249347154028</v>
      </c>
      <c r="AZ35" s="50">
        <f>VLOOKUP($A35,'RevPAR Raw Data'!$B$6:$BE$43,'RevPAR Raw Data'!N$1,FALSE)</f>
        <v>51.131474813602402</v>
      </c>
      <c r="BA35" s="50">
        <f>VLOOKUP($A35,'RevPAR Raw Data'!$B$6:$BE$43,'RevPAR Raw Data'!O$1,FALSE)</f>
        <v>52.414198945262697</v>
      </c>
      <c r="BB35" s="51">
        <f>VLOOKUP($A35,'RevPAR Raw Data'!$B$6:$BE$43,'RevPAR Raw Data'!P$1,FALSE)</f>
        <v>51.772836879432603</v>
      </c>
      <c r="BC35" s="52">
        <f>VLOOKUP($A35,'RevPAR Raw Data'!$B$6:$BE$43,'RevPAR Raw Data'!R$1,FALSE)</f>
        <v>48.024335333697003</v>
      </c>
      <c r="BE35" s="129">
        <f>(VLOOKUP($A35,'RevPAR Raw Data'!$B$6:$BE$43,'RevPAR Raw Data'!T$1,FALSE))/100</f>
        <v>-9.3692354732742303E-2</v>
      </c>
      <c r="BF35" s="119">
        <f>(VLOOKUP($A35,'RevPAR Raw Data'!$B$6:$BE$43,'RevPAR Raw Data'!U$1,FALSE))/100</f>
        <v>-3.0874137170028002E-2</v>
      </c>
      <c r="BG35" s="119">
        <f>(VLOOKUP($A35,'RevPAR Raw Data'!$B$6:$BE$43,'RevPAR Raw Data'!V$1,FALSE))/100</f>
        <v>-2.14627311901604E-2</v>
      </c>
      <c r="BH35" s="119">
        <f>(VLOOKUP($A35,'RevPAR Raw Data'!$B$6:$BE$43,'RevPAR Raw Data'!W$1,FALSE))/100</f>
        <v>-9.5075798100826101E-2</v>
      </c>
      <c r="BI35" s="119">
        <f>(VLOOKUP($A35,'RevPAR Raw Data'!$B$6:$BE$43,'RevPAR Raw Data'!X$1,FALSE))/100</f>
        <v>-3.0227709358612996E-3</v>
      </c>
      <c r="BJ35" s="130">
        <f>(VLOOKUP($A35,'RevPAR Raw Data'!$B$6:$BE$43,'RevPAR Raw Data'!Y$1,FALSE))/100</f>
        <v>-4.7778999975838003E-2</v>
      </c>
      <c r="BK35" s="119">
        <f>(VLOOKUP($A35,'RevPAR Raw Data'!$B$6:$BE$43,'RevPAR Raw Data'!AA$1,FALSE))/100</f>
        <v>-8.9407958060393703E-3</v>
      </c>
      <c r="BL35" s="119">
        <f>(VLOOKUP($A35,'RevPAR Raw Data'!$B$6:$BE$43,'RevPAR Raw Data'!AB$1,FALSE))/100</f>
        <v>8.4858316550326413E-2</v>
      </c>
      <c r="BM35" s="130">
        <f>(VLOOKUP($A35,'RevPAR Raw Data'!$B$6:$BE$43,'RevPAR Raw Data'!AC$1,FALSE))/100</f>
        <v>3.6419761910280499E-2</v>
      </c>
      <c r="BN35" s="131">
        <f>(VLOOKUP($A35,'RevPAR Raw Data'!$B$6:$BE$43,'RevPAR Raw Data'!AE$1,FALSE))/100</f>
        <v>-2.3339853063808199E-2</v>
      </c>
    </row>
    <row r="36" spans="1:66" x14ac:dyDescent="0.45">
      <c r="A36" s="59" t="s">
        <v>48</v>
      </c>
      <c r="B36" s="118">
        <f>(VLOOKUP($A36,'Occupancy Raw Data'!$B$8:$BE$45,'Occupancy Raw Data'!G$3,FALSE))/100</f>
        <v>0.37054191755442295</v>
      </c>
      <c r="C36" s="115">
        <f>(VLOOKUP($A36,'Occupancy Raw Data'!$B$8:$BE$45,'Occupancy Raw Data'!H$3,FALSE))/100</f>
        <v>0.50347383047707195</v>
      </c>
      <c r="D36" s="115">
        <f>(VLOOKUP($A36,'Occupancy Raw Data'!$B$8:$BE$45,'Occupancy Raw Data'!I$3,FALSE))/100</f>
        <v>0.55766558591940696</v>
      </c>
      <c r="E36" s="115">
        <f>(VLOOKUP($A36,'Occupancy Raw Data'!$B$8:$BE$45,'Occupancy Raw Data'!J$3,FALSE))/100</f>
        <v>0.58452987494210196</v>
      </c>
      <c r="F36" s="115">
        <f>(VLOOKUP($A36,'Occupancy Raw Data'!$B$8:$BE$45,'Occupancy Raw Data'!K$3,FALSE))/100</f>
        <v>0.52871699861046695</v>
      </c>
      <c r="G36" s="116">
        <f>(VLOOKUP($A36,'Occupancy Raw Data'!$B$8:$BE$45,'Occupancy Raw Data'!L$3,FALSE))/100</f>
        <v>0.50898564150069392</v>
      </c>
      <c r="H36" s="119">
        <f>(VLOOKUP($A36,'Occupancy Raw Data'!$B$8:$BE$45,'Occupancy Raw Data'!N$3,FALSE))/100</f>
        <v>0.51621120889300598</v>
      </c>
      <c r="I36" s="119">
        <f>(VLOOKUP($A36,'Occupancy Raw Data'!$B$8:$BE$45,'Occupancy Raw Data'!O$3,FALSE))/100</f>
        <v>0.84807781380268599</v>
      </c>
      <c r="J36" s="116">
        <f>(VLOOKUP($A36,'Occupancy Raw Data'!$B$8:$BE$45,'Occupancy Raw Data'!P$3,FALSE))/100</f>
        <v>0.68214451134784593</v>
      </c>
      <c r="K36" s="117">
        <f>(VLOOKUP($A36,'Occupancy Raw Data'!$B$8:$BE$45,'Occupancy Raw Data'!R$3,FALSE))/100</f>
        <v>0.55845960431416597</v>
      </c>
      <c r="M36" s="129">
        <f>(VLOOKUP($A36,'Occupancy Raw Data'!$B$8:$BE$45,'Occupancy Raw Data'!T$3,FALSE))/100</f>
        <v>-0.16721939169368499</v>
      </c>
      <c r="N36" s="119">
        <f>(VLOOKUP($A36,'Occupancy Raw Data'!$B$8:$BE$45,'Occupancy Raw Data'!U$3,FALSE))/100</f>
        <v>4.1039608258284802E-2</v>
      </c>
      <c r="O36" s="119">
        <f>(VLOOKUP($A36,'Occupancy Raw Data'!$B$8:$BE$45,'Occupancy Raw Data'!V$3,FALSE))/100</f>
        <v>0.17265607737743502</v>
      </c>
      <c r="P36" s="119">
        <f>(VLOOKUP($A36,'Occupancy Raw Data'!$B$8:$BE$45,'Occupancy Raw Data'!W$3,FALSE))/100</f>
        <v>5.9444685163880101E-2</v>
      </c>
      <c r="Q36" s="119">
        <f>(VLOOKUP($A36,'Occupancy Raw Data'!$B$8:$BE$45,'Occupancy Raw Data'!X$3,FALSE))/100</f>
        <v>2.7681472391379698E-2</v>
      </c>
      <c r="R36" s="130">
        <f>(VLOOKUP($A36,'Occupancy Raw Data'!$B$8:$BE$45,'Occupancy Raw Data'!Y$3,FALSE))/100</f>
        <v>3.0194761423596402E-2</v>
      </c>
      <c r="S36" s="119">
        <f>(VLOOKUP($A36,'Occupancy Raw Data'!$B$8:$BE$45,'Occupancy Raw Data'!AA$3,FALSE))/100</f>
        <v>0.113262044153084</v>
      </c>
      <c r="T36" s="119">
        <f>(VLOOKUP($A36,'Occupancy Raw Data'!$B$8:$BE$45,'Occupancy Raw Data'!AB$3,FALSE))/100</f>
        <v>0.90095739753431903</v>
      </c>
      <c r="U36" s="130">
        <f>(VLOOKUP($A36,'Occupancy Raw Data'!$B$8:$BE$45,'Occupancy Raw Data'!AC$3,FALSE))/100</f>
        <v>0.49950807032854599</v>
      </c>
      <c r="V36" s="131">
        <f>(VLOOKUP($A36,'Occupancy Raw Data'!$B$8:$BE$45,'Occupancy Raw Data'!AE$3,FALSE))/100</f>
        <v>0.15651793092244301</v>
      </c>
      <c r="X36" s="49">
        <f>VLOOKUP($A36,'ADR Raw Data'!$B$6:$BE$43,'ADR Raw Data'!G$1,FALSE)</f>
        <v>119.34260624999899</v>
      </c>
      <c r="Y36" s="50">
        <f>VLOOKUP($A36,'ADR Raw Data'!$B$6:$BE$43,'ADR Raw Data'!H$1,FALSE)</f>
        <v>125.345239190432</v>
      </c>
      <c r="Z36" s="50">
        <f>VLOOKUP($A36,'ADR Raw Data'!$B$6:$BE$43,'ADR Raw Data'!I$1,FALSE)</f>
        <v>126.220838870431</v>
      </c>
      <c r="AA36" s="50">
        <f>VLOOKUP($A36,'ADR Raw Data'!$B$6:$BE$43,'ADR Raw Data'!J$1,FALSE)</f>
        <v>125.925970681458</v>
      </c>
      <c r="AB36" s="50">
        <f>VLOOKUP($A36,'ADR Raw Data'!$B$6:$BE$43,'ADR Raw Data'!K$1,FALSE)</f>
        <v>127.48923784494001</v>
      </c>
      <c r="AC36" s="51">
        <f>VLOOKUP($A36,'ADR Raw Data'!$B$6:$BE$43,'ADR Raw Data'!L$1,FALSE)</f>
        <v>125.24193102193099</v>
      </c>
      <c r="AD36" s="50">
        <f>VLOOKUP($A36,'ADR Raw Data'!$B$6:$BE$43,'ADR Raw Data'!N$1,FALSE)</f>
        <v>142.29672947509999</v>
      </c>
      <c r="AE36" s="50">
        <f>VLOOKUP($A36,'ADR Raw Data'!$B$6:$BE$43,'ADR Raw Data'!O$1,FALSE)</f>
        <v>163.95720917531401</v>
      </c>
      <c r="AF36" s="51">
        <f>VLOOKUP($A36,'ADR Raw Data'!$B$6:$BE$43,'ADR Raw Data'!P$1,FALSE)</f>
        <v>155.761451366491</v>
      </c>
      <c r="AG36" s="52">
        <f>VLOOKUP($A36,'ADR Raw Data'!$B$6:$BE$43,'ADR Raw Data'!R$1,FALSE)</f>
        <v>135.89302665876701</v>
      </c>
      <c r="AI36" s="129">
        <f>(VLOOKUP($A36,'ADR Raw Data'!$B$6:$BE$43,'ADR Raw Data'!T$1,FALSE))/100</f>
        <v>-7.0077129939714503E-2</v>
      </c>
      <c r="AJ36" s="119">
        <f>(VLOOKUP($A36,'ADR Raw Data'!$B$6:$BE$43,'ADR Raw Data'!U$1,FALSE))/100</f>
        <v>0.14513046669427901</v>
      </c>
      <c r="AK36" s="119">
        <f>(VLOOKUP($A36,'ADR Raw Data'!$B$6:$BE$43,'ADR Raw Data'!V$1,FALSE))/100</f>
        <v>8.8189697064629188E-2</v>
      </c>
      <c r="AL36" s="119">
        <f>(VLOOKUP($A36,'ADR Raw Data'!$B$6:$BE$43,'ADR Raw Data'!W$1,FALSE))/100</f>
        <v>3.7982396340657802E-2</v>
      </c>
      <c r="AM36" s="119">
        <f>(VLOOKUP($A36,'ADR Raw Data'!$B$6:$BE$43,'ADR Raw Data'!X$1,FALSE))/100</f>
        <v>4.8563919193108103E-2</v>
      </c>
      <c r="AN36" s="130">
        <f>(VLOOKUP($A36,'ADR Raw Data'!$B$6:$BE$43,'ADR Raw Data'!Y$1,FALSE))/100</f>
        <v>4.9889334125546102E-2</v>
      </c>
      <c r="AO36" s="119">
        <f>(VLOOKUP($A36,'ADR Raw Data'!$B$6:$BE$43,'ADR Raw Data'!AA$1,FALSE))/100</f>
        <v>4.8492824071953003E-2</v>
      </c>
      <c r="AP36" s="119">
        <f>(VLOOKUP($A36,'ADR Raw Data'!$B$6:$BE$43,'ADR Raw Data'!AB$1,FALSE))/100</f>
        <v>0.137187552432635</v>
      </c>
      <c r="AQ36" s="130">
        <f>(VLOOKUP($A36,'ADR Raw Data'!$B$6:$BE$43,'ADR Raw Data'!AC$1,FALSE))/100</f>
        <v>0.11365576080668</v>
      </c>
      <c r="AR36" s="131">
        <f>(VLOOKUP($A36,'ADR Raw Data'!$B$6:$BE$43,'ADR Raw Data'!AE$1,FALSE))/100</f>
        <v>8.8637588031874409E-2</v>
      </c>
      <c r="AS36" s="40"/>
      <c r="AT36" s="49">
        <f>VLOOKUP($A36,'RevPAR Raw Data'!$B$6:$BE$43,'RevPAR Raw Data'!G$1,FALSE)</f>
        <v>44.221438165817503</v>
      </c>
      <c r="AU36" s="50">
        <f>VLOOKUP($A36,'RevPAR Raw Data'!$B$6:$BE$43,'RevPAR Raw Data'!H$1,FALSE)</f>
        <v>63.108047707271801</v>
      </c>
      <c r="AV36" s="50">
        <f>VLOOKUP($A36,'RevPAR Raw Data'!$B$6:$BE$43,'RevPAR Raw Data'!I$1,FALSE)</f>
        <v>70.3890180639184</v>
      </c>
      <c r="AW36" s="50">
        <f>VLOOKUP($A36,'RevPAR Raw Data'!$B$6:$BE$43,'RevPAR Raw Data'!J$1,FALSE)</f>
        <v>73.607491894395494</v>
      </c>
      <c r="AX36" s="50">
        <f>VLOOKUP($A36,'RevPAR Raw Data'!$B$6:$BE$43,'RevPAR Raw Data'!K$1,FALSE)</f>
        <v>67.405727188513197</v>
      </c>
      <c r="AY36" s="51">
        <f>VLOOKUP($A36,'RevPAR Raw Data'!$B$6:$BE$43,'RevPAR Raw Data'!L$1,FALSE)</f>
        <v>63.746344603983303</v>
      </c>
      <c r="AZ36" s="50">
        <f>VLOOKUP($A36,'RevPAR Raw Data'!$B$6:$BE$43,'RevPAR Raw Data'!N$1,FALSE)</f>
        <v>73.455166743862804</v>
      </c>
      <c r="BA36" s="50">
        <f>VLOOKUP($A36,'RevPAR Raw Data'!$B$6:$BE$43,'RevPAR Raw Data'!O$1,FALSE)</f>
        <v>139.04847151459001</v>
      </c>
      <c r="BB36" s="51">
        <f>VLOOKUP($A36,'RevPAR Raw Data'!$B$6:$BE$43,'RevPAR Raw Data'!P$1,FALSE)</f>
        <v>106.25181912922601</v>
      </c>
      <c r="BC36" s="52">
        <f>VLOOKUP($A36,'RevPAR Raw Data'!$B$6:$BE$43,'RevPAR Raw Data'!R$1,FALSE)</f>
        <v>75.890765896909897</v>
      </c>
      <c r="BE36" s="129">
        <f>(VLOOKUP($A36,'RevPAR Raw Data'!$B$6:$BE$43,'RevPAR Raw Data'!T$1,FALSE))/100</f>
        <v>-0.22557826659324098</v>
      </c>
      <c r="BF36" s="119">
        <f>(VLOOKUP($A36,'RevPAR Raw Data'!$B$6:$BE$43,'RevPAR Raw Data'!U$1,FALSE))/100</f>
        <v>0.192126172452039</v>
      </c>
      <c r="BG36" s="119">
        <f>(VLOOKUP($A36,'RevPAR Raw Data'!$B$6:$BE$43,'RevPAR Raw Data'!V$1,FALSE))/100</f>
        <v>0.27607226160234799</v>
      </c>
      <c r="BH36" s="119">
        <f>(VLOOKUP($A36,'RevPAR Raw Data'!$B$6:$BE$43,'RevPAR Raw Data'!W$1,FALSE))/100</f>
        <v>9.9684933096778089E-2</v>
      </c>
      <c r="BI36" s="119">
        <f>(VLOOKUP($A36,'RevPAR Raw Data'!$B$6:$BE$43,'RevPAR Raw Data'!X$1,FALSE))/100</f>
        <v>7.7589712372849104E-2</v>
      </c>
      <c r="BJ36" s="130">
        <f>(VLOOKUP($A36,'RevPAR Raw Data'!$B$6:$BE$43,'RevPAR Raw Data'!Y$1,FALSE))/100</f>
        <v>8.1590492090645506E-2</v>
      </c>
      <c r="BK36" s="119">
        <f>(VLOOKUP($A36,'RevPAR Raw Data'!$B$6:$BE$43,'RevPAR Raw Data'!AA$1,FALSE))/100</f>
        <v>0.167247264606182</v>
      </c>
      <c r="BL36" s="119">
        <f>(VLOOKUP($A36,'RevPAR Raw Data'!$B$6:$BE$43,'RevPAR Raw Data'!AB$1,FALSE))/100</f>
        <v>1.16174509018076</v>
      </c>
      <c r="BM36" s="130">
        <f>(VLOOKUP($A36,'RevPAR Raw Data'!$B$6:$BE$43,'RevPAR Raw Data'!AC$1,FALSE))/100</f>
        <v>0.66993580089749505</v>
      </c>
      <c r="BN36" s="131">
        <f>(VLOOKUP($A36,'RevPAR Raw Data'!$B$6:$BE$43,'RevPAR Raw Data'!AE$1,FALSE))/100</f>
        <v>0.25902889083502301</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0.39760922157392897</v>
      </c>
      <c r="C38" s="115">
        <f>(VLOOKUP($A38,'Occupancy Raw Data'!$B$8:$BE$45,'Occupancy Raw Data'!H$3,FALSE))/100</f>
        <v>0.54404440017076905</v>
      </c>
      <c r="D38" s="115">
        <f>(VLOOKUP($A38,'Occupancy Raw Data'!$B$8:$BE$45,'Occupancy Raw Data'!I$3,FALSE))/100</f>
        <v>0.59740999003842299</v>
      </c>
      <c r="E38" s="115">
        <f>(VLOOKUP($A38,'Occupancy Raw Data'!$B$8:$BE$45,'Occupancy Raw Data'!J$3,FALSE))/100</f>
        <v>0.60680233385512994</v>
      </c>
      <c r="F38" s="115">
        <f>(VLOOKUP($A38,'Occupancy Raw Data'!$B$8:$BE$45,'Occupancy Raw Data'!K$3,FALSE))/100</f>
        <v>0.553579052227123</v>
      </c>
      <c r="G38" s="116">
        <f>(VLOOKUP($A38,'Occupancy Raw Data'!$B$8:$BE$45,'Occupancy Raw Data'!L$3,FALSE))/100</f>
        <v>0.53988899957307501</v>
      </c>
      <c r="H38" s="119">
        <f>(VLOOKUP($A38,'Occupancy Raw Data'!$B$8:$BE$45,'Occupancy Raw Data'!N$3,FALSE))/100</f>
        <v>0.55955599829230107</v>
      </c>
      <c r="I38" s="119">
        <f>(VLOOKUP($A38,'Occupancy Raw Data'!$B$8:$BE$45,'Occupancy Raw Data'!O$3,FALSE))/100</f>
        <v>0.52170200654617904</v>
      </c>
      <c r="J38" s="116">
        <f>(VLOOKUP($A38,'Occupancy Raw Data'!$B$8:$BE$45,'Occupancy Raw Data'!P$3,FALSE))/100</f>
        <v>0.54062900241923995</v>
      </c>
      <c r="K38" s="117">
        <f>(VLOOKUP($A38,'Occupancy Raw Data'!$B$8:$BE$45,'Occupancy Raw Data'!R$3,FALSE))/100</f>
        <v>0.54010042895769306</v>
      </c>
      <c r="M38" s="129">
        <f>(VLOOKUP($A38,'Occupancy Raw Data'!$B$8:$BE$45,'Occupancy Raw Data'!T$3,FALSE))/100</f>
        <v>0.251059612284387</v>
      </c>
      <c r="N38" s="119">
        <f>(VLOOKUP($A38,'Occupancy Raw Data'!$B$8:$BE$45,'Occupancy Raw Data'!U$3,FALSE))/100</f>
        <v>0.418679367434098</v>
      </c>
      <c r="O38" s="119">
        <f>(VLOOKUP($A38,'Occupancy Raw Data'!$B$8:$BE$45,'Occupancy Raw Data'!V$3,FALSE))/100</f>
        <v>0.57119991921996205</v>
      </c>
      <c r="P38" s="119">
        <f>(VLOOKUP($A38,'Occupancy Raw Data'!$B$8:$BE$45,'Occupancy Raw Data'!W$3,FALSE))/100</f>
        <v>0.56718550696275205</v>
      </c>
      <c r="Q38" s="119">
        <f>(VLOOKUP($A38,'Occupancy Raw Data'!$B$8:$BE$45,'Occupancy Raw Data'!X$3,FALSE))/100</f>
        <v>0.51868413433272798</v>
      </c>
      <c r="R38" s="130">
        <f>(VLOOKUP($A38,'Occupancy Raw Data'!$B$8:$BE$45,'Occupancy Raw Data'!Y$3,FALSE))/100</f>
        <v>0.47250391813696296</v>
      </c>
      <c r="S38" s="119">
        <f>(VLOOKUP($A38,'Occupancy Raw Data'!$B$8:$BE$45,'Occupancy Raw Data'!AA$3,FALSE))/100</f>
        <v>0.45350972833263803</v>
      </c>
      <c r="T38" s="119">
        <f>(VLOOKUP($A38,'Occupancy Raw Data'!$B$8:$BE$45,'Occupancy Raw Data'!AB$3,FALSE))/100</f>
        <v>0.263699007598033</v>
      </c>
      <c r="U38" s="130">
        <f>(VLOOKUP($A38,'Occupancy Raw Data'!$B$8:$BE$45,'Occupancy Raw Data'!AC$3,FALSE))/100</f>
        <v>0.35528920487558202</v>
      </c>
      <c r="V38" s="131">
        <f>(VLOOKUP($A38,'Occupancy Raw Data'!$B$8:$BE$45,'Occupancy Raw Data'!AE$3,FALSE))/100</f>
        <v>0.43696109393431798</v>
      </c>
      <c r="X38" s="49">
        <f>VLOOKUP($A38,'ADR Raw Data'!$B$6:$BE$43,'ADR Raw Data'!G$1,FALSE)</f>
        <v>94.333310665712204</v>
      </c>
      <c r="Y38" s="50">
        <f>VLOOKUP($A38,'ADR Raw Data'!$B$6:$BE$43,'ADR Raw Data'!H$1,FALSE)</f>
        <v>102.18155898509001</v>
      </c>
      <c r="Z38" s="50">
        <f>VLOOKUP($A38,'ADR Raw Data'!$B$6:$BE$43,'ADR Raw Data'!I$1,FALSE)</f>
        <v>106.245557408289</v>
      </c>
      <c r="AA38" s="50">
        <f>VLOOKUP($A38,'ADR Raw Data'!$B$6:$BE$43,'ADR Raw Data'!J$1,FALSE)</f>
        <v>105.32061444652901</v>
      </c>
      <c r="AB38" s="50">
        <f>VLOOKUP($A38,'ADR Raw Data'!$B$6:$BE$43,'ADR Raw Data'!K$1,FALSE)</f>
        <v>102.19801799485801</v>
      </c>
      <c r="AC38" s="51">
        <f>VLOOKUP($A38,'ADR Raw Data'!$B$6:$BE$43,'ADR Raw Data'!L$1,FALSE)</f>
        <v>102.633961199852</v>
      </c>
      <c r="AD38" s="50">
        <f>VLOOKUP($A38,'ADR Raw Data'!$B$6:$BE$43,'ADR Raw Data'!N$1,FALSE)</f>
        <v>107.64949643947099</v>
      </c>
      <c r="AE38" s="50">
        <f>VLOOKUP($A38,'ADR Raw Data'!$B$6:$BE$43,'ADR Raw Data'!O$1,FALSE)</f>
        <v>109.680008183306</v>
      </c>
      <c r="AF38" s="51">
        <f>VLOOKUP($A38,'ADR Raw Data'!$B$6:$BE$43,'ADR Raw Data'!P$1,FALSE)</f>
        <v>108.629209002369</v>
      </c>
      <c r="AG38" s="52">
        <f>VLOOKUP($A38,'ADR Raw Data'!$B$6:$BE$43,'ADR Raw Data'!R$1,FALSE)</f>
        <v>104.348565513607</v>
      </c>
      <c r="AH38" s="61"/>
      <c r="AI38" s="129">
        <f>(VLOOKUP($A38,'ADR Raw Data'!$B$6:$BE$43,'ADR Raw Data'!T$1,FALSE))/100</f>
        <v>0.10692839865679798</v>
      </c>
      <c r="AJ38" s="119">
        <f>(VLOOKUP($A38,'ADR Raw Data'!$B$6:$BE$43,'ADR Raw Data'!U$1,FALSE))/100</f>
        <v>0.16197992341971101</v>
      </c>
      <c r="AK38" s="119">
        <f>(VLOOKUP($A38,'ADR Raw Data'!$B$6:$BE$43,'ADR Raw Data'!V$1,FALSE))/100</f>
        <v>0.184582882691123</v>
      </c>
      <c r="AL38" s="119">
        <f>(VLOOKUP($A38,'ADR Raw Data'!$B$6:$BE$43,'ADR Raw Data'!W$1,FALSE))/100</f>
        <v>0.15504493521037899</v>
      </c>
      <c r="AM38" s="119">
        <f>(VLOOKUP($A38,'ADR Raw Data'!$B$6:$BE$43,'ADR Raw Data'!X$1,FALSE))/100</f>
        <v>0.18921573421940799</v>
      </c>
      <c r="AN38" s="130">
        <f>(VLOOKUP($A38,'ADR Raw Data'!$B$6:$BE$43,'ADR Raw Data'!Y$1,FALSE))/100</f>
        <v>0.164735324239453</v>
      </c>
      <c r="AO38" s="119">
        <f>(VLOOKUP($A38,'ADR Raw Data'!$B$6:$BE$43,'ADR Raw Data'!AA$1,FALSE))/100</f>
        <v>0.17083922333570001</v>
      </c>
      <c r="AP38" s="119">
        <f>(VLOOKUP($A38,'ADR Raw Data'!$B$6:$BE$43,'ADR Raw Data'!AB$1,FALSE))/100</f>
        <v>0.15434952456120801</v>
      </c>
      <c r="AQ38" s="130">
        <f>(VLOOKUP($A38,'ADR Raw Data'!$B$6:$BE$43,'ADR Raw Data'!AC$1,FALSE))/100</f>
        <v>0.16141194256642499</v>
      </c>
      <c r="AR38" s="131">
        <f>(VLOOKUP($A38,'ADR Raw Data'!$B$6:$BE$43,'ADR Raw Data'!AE$1,FALSE))/100</f>
        <v>0.162534098515904</v>
      </c>
      <c r="AS38" s="40"/>
      <c r="AT38" s="49">
        <f>VLOOKUP($A38,'RevPAR Raw Data'!$B$6:$BE$43,'RevPAR Raw Data'!G$1,FALSE)</f>
        <v>37.507794222285398</v>
      </c>
      <c r="AU38" s="50">
        <f>VLOOKUP($A38,'RevPAR Raw Data'!$B$6:$BE$43,'RevPAR Raw Data'!H$1,FALSE)</f>
        <v>55.591304966557502</v>
      </c>
      <c r="AV38" s="50">
        <f>VLOOKUP($A38,'RevPAR Raw Data'!$B$6:$BE$43,'RevPAR Raw Data'!I$1,FALSE)</f>
        <v>63.472157392912997</v>
      </c>
      <c r="AW38" s="50">
        <f>VLOOKUP($A38,'RevPAR Raw Data'!$B$6:$BE$43,'RevPAR Raw Data'!J$1,FALSE)</f>
        <v>63.908794649210101</v>
      </c>
      <c r="AX38" s="50">
        <f>VLOOKUP($A38,'RevPAR Raw Data'!$B$6:$BE$43,'RevPAR Raw Data'!K$1,FALSE)</f>
        <v>56.5746819410843</v>
      </c>
      <c r="AY38" s="51">
        <f>VLOOKUP($A38,'RevPAR Raw Data'!$B$6:$BE$43,'RevPAR Raw Data'!L$1,FALSE)</f>
        <v>55.410946634410102</v>
      </c>
      <c r="AZ38" s="50">
        <f>VLOOKUP($A38,'RevPAR Raw Data'!$B$6:$BE$43,'RevPAR Raw Data'!N$1,FALSE)</f>
        <v>60.235921445851702</v>
      </c>
      <c r="BA38" s="50">
        <f>VLOOKUP($A38,'RevPAR Raw Data'!$B$6:$BE$43,'RevPAR Raw Data'!O$1,FALSE)</f>
        <v>57.220280347232098</v>
      </c>
      <c r="BB38" s="51">
        <f>VLOOKUP($A38,'RevPAR Raw Data'!$B$6:$BE$43,'RevPAR Raw Data'!P$1,FALSE)</f>
        <v>58.728100896541903</v>
      </c>
      <c r="BC38" s="52">
        <f>VLOOKUP($A38,'RevPAR Raw Data'!$B$6:$BE$43,'RevPAR Raw Data'!R$1,FALSE)</f>
        <v>56.358704995019202</v>
      </c>
      <c r="BE38" s="129">
        <f>(VLOOKUP($A38,'RevPAR Raw Data'!$B$6:$BE$43,'RevPAR Raw Data'!T$1,FALSE))/100</f>
        <v>0.38483341325015097</v>
      </c>
      <c r="BF38" s="119">
        <f>(VLOOKUP($A38,'RevPAR Raw Data'!$B$6:$BE$43,'RevPAR Raw Data'!U$1,FALSE))/100</f>
        <v>0.64847694272819789</v>
      </c>
      <c r="BG38" s="119">
        <f>(VLOOKUP($A38,'RevPAR Raw Data'!$B$6:$BE$43,'RevPAR Raw Data'!V$1,FALSE))/100</f>
        <v>0.86121652959364203</v>
      </c>
      <c r="BH38" s="119">
        <f>(VLOOKUP($A38,'RevPAR Raw Data'!$B$6:$BE$43,'RevPAR Raw Data'!W$1,FALSE))/100</f>
        <v>0.81016968235243692</v>
      </c>
      <c r="BI38" s="119">
        <f>(VLOOKUP($A38,'RevPAR Raw Data'!$B$6:$BE$43,'RevPAR Raw Data'!X$1,FALSE))/100</f>
        <v>0.80604306785786206</v>
      </c>
      <c r="BJ38" s="130">
        <f>(VLOOKUP($A38,'RevPAR Raw Data'!$B$6:$BE$43,'RevPAR Raw Data'!Y$1,FALSE))/100</f>
        <v>0.71507732853512196</v>
      </c>
      <c r="BK38" s="119">
        <f>(VLOOKUP($A38,'RevPAR Raw Data'!$B$6:$BE$43,'RevPAR Raw Data'!AA$1,FALSE))/100</f>
        <v>0.70182620143187191</v>
      </c>
      <c r="BL38" s="119">
        <f>(VLOOKUP($A38,'RevPAR Raw Data'!$B$6:$BE$43,'RevPAR Raw Data'!AB$1,FALSE))/100</f>
        <v>0.45875034860926001</v>
      </c>
      <c r="BM38" s="130">
        <f>(VLOOKUP($A38,'RevPAR Raw Data'!$B$6:$BE$43,'RevPAR Raw Data'!AC$1,FALSE))/100</f>
        <v>0.57404906817385604</v>
      </c>
      <c r="BN38" s="131">
        <f>(VLOOKUP($A38,'RevPAR Raw Data'!$B$6:$BE$43,'RevPAR Raw Data'!AE$1,FALSE))/100</f>
        <v>0.67051626993936098</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0.39629821830133105</v>
      </c>
      <c r="C40" s="115">
        <f>(VLOOKUP($A40,'Occupancy Raw Data'!$B$8:$BE$45,'Occupancy Raw Data'!H$3,FALSE))/100</f>
        <v>0.56616502335236096</v>
      </c>
      <c r="D40" s="115">
        <f>(VLOOKUP($A40,'Occupancy Raw Data'!$B$8:$BE$45,'Occupancy Raw Data'!I$3,FALSE))/100</f>
        <v>0.65040650406503997</v>
      </c>
      <c r="E40" s="115">
        <f>(VLOOKUP($A40,'Occupancy Raw Data'!$B$8:$BE$45,'Occupancy Raw Data'!J$3,FALSE))/100</f>
        <v>0.62160525860577698</v>
      </c>
      <c r="F40" s="115">
        <f>(VLOOKUP($A40,'Occupancy Raw Data'!$B$8:$BE$45,'Occupancy Raw Data'!K$3,FALSE))/100</f>
        <v>0.54389379000172899</v>
      </c>
      <c r="G40" s="116">
        <f>(VLOOKUP($A40,'Occupancy Raw Data'!$B$8:$BE$45,'Occupancy Raw Data'!L$3,FALSE))/100</f>
        <v>0.55567375886524806</v>
      </c>
      <c r="H40" s="119">
        <f>(VLOOKUP($A40,'Occupancy Raw Data'!$B$8:$BE$45,'Occupancy Raw Data'!N$3,FALSE))/100</f>
        <v>0.62584327970939202</v>
      </c>
      <c r="I40" s="119">
        <f>(VLOOKUP($A40,'Occupancy Raw Data'!$B$8:$BE$45,'Occupancy Raw Data'!O$3,FALSE))/100</f>
        <v>0.69075419477598998</v>
      </c>
      <c r="J40" s="116">
        <f>(VLOOKUP($A40,'Occupancy Raw Data'!$B$8:$BE$45,'Occupancy Raw Data'!P$3,FALSE))/100</f>
        <v>0.65829873724269106</v>
      </c>
      <c r="K40" s="117">
        <f>(VLOOKUP($A40,'Occupancy Raw Data'!$B$8:$BE$45,'Occupancy Raw Data'!R$3,FALSE))/100</f>
        <v>0.58499518125880301</v>
      </c>
      <c r="M40" s="129">
        <f>(VLOOKUP($A40,'Occupancy Raw Data'!$B$8:$BE$45,'Occupancy Raw Data'!T$3,FALSE))/100</f>
        <v>-0.31047472360652101</v>
      </c>
      <c r="N40" s="119">
        <f>(VLOOKUP($A40,'Occupancy Raw Data'!$B$8:$BE$45,'Occupancy Raw Data'!U$3,FALSE))/100</f>
        <v>9.5894164817450098E-2</v>
      </c>
      <c r="O40" s="119">
        <f>(VLOOKUP($A40,'Occupancy Raw Data'!$B$8:$BE$45,'Occupancy Raw Data'!V$3,FALSE))/100</f>
        <v>0.135593646958141</v>
      </c>
      <c r="P40" s="119">
        <f>(VLOOKUP($A40,'Occupancy Raw Data'!$B$8:$BE$45,'Occupancy Raw Data'!W$3,FALSE))/100</f>
        <v>5.6124984833104595E-2</v>
      </c>
      <c r="Q40" s="119">
        <f>(VLOOKUP($A40,'Occupancy Raw Data'!$B$8:$BE$45,'Occupancy Raw Data'!X$3,FALSE))/100</f>
        <v>4.5250989509202595E-2</v>
      </c>
      <c r="R40" s="130">
        <f>(VLOOKUP($A40,'Occupancy Raw Data'!$B$8:$BE$45,'Occupancy Raw Data'!Y$3,FALSE))/100</f>
        <v>1.9254286282467501E-3</v>
      </c>
      <c r="S40" s="119">
        <f>(VLOOKUP($A40,'Occupancy Raw Data'!$B$8:$BE$45,'Occupancy Raw Data'!AA$3,FALSE))/100</f>
        <v>0.26594088088992801</v>
      </c>
      <c r="T40" s="119">
        <f>(VLOOKUP($A40,'Occupancy Raw Data'!$B$8:$BE$45,'Occupancy Raw Data'!AB$3,FALSE))/100</f>
        <v>0.32309018644449206</v>
      </c>
      <c r="U40" s="130">
        <f>(VLOOKUP($A40,'Occupancy Raw Data'!$B$8:$BE$45,'Occupancy Raw Data'!AC$3,FALSE))/100</f>
        <v>0.29529442319513499</v>
      </c>
      <c r="V40" s="131">
        <f>(VLOOKUP($A40,'Occupancy Raw Data'!$B$8:$BE$45,'Occupancy Raw Data'!AE$3,FALSE))/100</f>
        <v>8.0615433382691504E-2</v>
      </c>
      <c r="X40" s="49">
        <f>VLOOKUP($A40,'ADR Raw Data'!$B$6:$BE$43,'ADR Raw Data'!G$1,FALSE)</f>
        <v>94.0708960715844</v>
      </c>
      <c r="Y40" s="50">
        <f>VLOOKUP($A40,'ADR Raw Data'!$B$6:$BE$43,'ADR Raw Data'!H$1,FALSE)</f>
        <v>108.149628024747</v>
      </c>
      <c r="Z40" s="50">
        <f>VLOOKUP($A40,'ADR Raw Data'!$B$6:$BE$43,'ADR Raw Data'!I$1,FALSE)</f>
        <v>113.467121236702</v>
      </c>
      <c r="AA40" s="50">
        <f>VLOOKUP($A40,'ADR Raw Data'!$B$6:$BE$43,'ADR Raw Data'!J$1,FALSE)</f>
        <v>109.321421378878</v>
      </c>
      <c r="AB40" s="50">
        <f>VLOOKUP($A40,'ADR Raw Data'!$B$6:$BE$43,'ADR Raw Data'!K$1,FALSE)</f>
        <v>102.41960535898799</v>
      </c>
      <c r="AC40" s="51">
        <f>VLOOKUP($A40,'ADR Raw Data'!$B$6:$BE$43,'ADR Raw Data'!L$1,FALSE)</f>
        <v>106.526742300807</v>
      </c>
      <c r="AD40" s="50">
        <f>VLOOKUP($A40,'ADR Raw Data'!$B$6:$BE$43,'ADR Raw Data'!N$1,FALSE)</f>
        <v>116.02948131564401</v>
      </c>
      <c r="AE40" s="50">
        <f>VLOOKUP($A40,'ADR Raw Data'!$B$6:$BE$43,'ADR Raw Data'!O$1,FALSE)</f>
        <v>121.696813679333</v>
      </c>
      <c r="AF40" s="51">
        <f>VLOOKUP($A40,'ADR Raw Data'!$B$6:$BE$43,'ADR Raw Data'!P$1,FALSE)</f>
        <v>119.002852964361</v>
      </c>
      <c r="AG40" s="52">
        <f>VLOOKUP($A40,'ADR Raw Data'!$B$6:$BE$43,'ADR Raw Data'!R$1,FALSE)</f>
        <v>110.53801240970699</v>
      </c>
      <c r="AI40" s="129">
        <f>(VLOOKUP($A40,'ADR Raw Data'!$B$6:$BE$43,'ADR Raw Data'!T$1,FALSE))/100</f>
        <v>-0.14673320364286702</v>
      </c>
      <c r="AJ40" s="119">
        <f>(VLOOKUP($A40,'ADR Raw Data'!$B$6:$BE$43,'ADR Raw Data'!U$1,FALSE))/100</f>
        <v>8.7955653228619896E-2</v>
      </c>
      <c r="AK40" s="119">
        <f>(VLOOKUP($A40,'ADR Raw Data'!$B$6:$BE$43,'ADR Raw Data'!V$1,FALSE))/100</f>
        <v>4.9934388542701005E-2</v>
      </c>
      <c r="AL40" s="119">
        <f>(VLOOKUP($A40,'ADR Raw Data'!$B$6:$BE$43,'ADR Raw Data'!W$1,FALSE))/100</f>
        <v>1.9601949054884202E-2</v>
      </c>
      <c r="AM40" s="119">
        <f>(VLOOKUP($A40,'ADR Raw Data'!$B$6:$BE$43,'ADR Raw Data'!X$1,FALSE))/100</f>
        <v>3.06391373564615E-2</v>
      </c>
      <c r="AN40" s="130">
        <f>(VLOOKUP($A40,'ADR Raw Data'!$B$6:$BE$43,'ADR Raw Data'!Y$1,FALSE))/100</f>
        <v>1.3619658117757701E-2</v>
      </c>
      <c r="AO40" s="119">
        <f>(VLOOKUP($A40,'ADR Raw Data'!$B$6:$BE$43,'ADR Raw Data'!AA$1,FALSE))/100</f>
        <v>0.149473917607334</v>
      </c>
      <c r="AP40" s="119">
        <f>(VLOOKUP($A40,'ADR Raw Data'!$B$6:$BE$43,'ADR Raw Data'!AB$1,FALSE))/100</f>
        <v>0.167272722802247</v>
      </c>
      <c r="AQ40" s="130">
        <f>(VLOOKUP($A40,'ADR Raw Data'!$B$6:$BE$43,'ADR Raw Data'!AC$1,FALSE))/100</f>
        <v>0.15936810355921399</v>
      </c>
      <c r="AR40" s="131">
        <f>(VLOOKUP($A40,'ADR Raw Data'!$B$6:$BE$43,'ADR Raw Data'!AE$1,FALSE))/100</f>
        <v>5.8407932128053897E-2</v>
      </c>
      <c r="AS40" s="40"/>
      <c r="AT40" s="49">
        <f>VLOOKUP($A40,'RevPAR Raw Data'!$B$6:$BE$43,'RevPAR Raw Data'!G$1,FALSE)</f>
        <v>37.280128507178603</v>
      </c>
      <c r="AU40" s="50">
        <f>VLOOKUP($A40,'RevPAR Raw Data'!$B$6:$BE$43,'RevPAR Raw Data'!H$1,FALSE)</f>
        <v>61.230536676180499</v>
      </c>
      <c r="AV40" s="50">
        <f>VLOOKUP($A40,'RevPAR Raw Data'!$B$6:$BE$43,'RevPAR Raw Data'!I$1,FALSE)</f>
        <v>73.799753649887506</v>
      </c>
      <c r="AW40" s="50">
        <f>VLOOKUP($A40,'RevPAR Raw Data'!$B$6:$BE$43,'RevPAR Raw Data'!J$1,FALSE)</f>
        <v>67.954770407368898</v>
      </c>
      <c r="AX40" s="50">
        <f>VLOOKUP($A40,'RevPAR Raw Data'!$B$6:$BE$43,'RevPAR Raw Data'!K$1,FALSE)</f>
        <v>55.705387329181796</v>
      </c>
      <c r="AY40" s="51">
        <f>VLOOKUP($A40,'RevPAR Raw Data'!$B$6:$BE$43,'RevPAR Raw Data'!L$1,FALSE)</f>
        <v>59.1941153139595</v>
      </c>
      <c r="AZ40" s="50">
        <f>VLOOKUP($A40,'RevPAR Raw Data'!$B$6:$BE$43,'RevPAR Raw Data'!N$1,FALSE)</f>
        <v>72.616271129562307</v>
      </c>
      <c r="BA40" s="50">
        <f>VLOOKUP($A40,'RevPAR Raw Data'!$B$6:$BE$43,'RevPAR Raw Data'!O$1,FALSE)</f>
        <v>84.062584539871906</v>
      </c>
      <c r="BB40" s="51">
        <f>VLOOKUP($A40,'RevPAR Raw Data'!$B$6:$BE$43,'RevPAR Raw Data'!P$1,FALSE)</f>
        <v>78.3394278347171</v>
      </c>
      <c r="BC40" s="52">
        <f>VLOOKUP($A40,'RevPAR Raw Data'!$B$6:$BE$43,'RevPAR Raw Data'!R$1,FALSE)</f>
        <v>64.664204605604496</v>
      </c>
      <c r="BD40" s="61"/>
      <c r="BE40" s="129">
        <f>(VLOOKUP($A40,'RevPAR Raw Data'!$B$6:$BE$43,'RevPAR Raw Data'!T$1,FALSE))/100</f>
        <v>-0.41165097640447001</v>
      </c>
      <c r="BF40" s="119">
        <f>(VLOOKUP($A40,'RevPAR Raw Data'!$B$6:$BE$43,'RevPAR Raw Data'!U$1,FALSE))/100</f>
        <v>0.19228425195340101</v>
      </c>
      <c r="BG40" s="119">
        <f>(VLOOKUP($A40,'RevPAR Raw Data'!$B$6:$BE$43,'RevPAR Raw Data'!V$1,FALSE))/100</f>
        <v>0.19229882135197202</v>
      </c>
      <c r="BH40" s="119">
        <f>(VLOOKUP($A40,'RevPAR Raw Data'!$B$6:$BE$43,'RevPAR Raw Data'!W$1,FALSE))/100</f>
        <v>7.6827092981393494E-2</v>
      </c>
      <c r="BI40" s="119">
        <f>(VLOOKUP($A40,'RevPAR Raw Data'!$B$6:$BE$43,'RevPAR Raw Data'!X$1,FALSE))/100</f>
        <v>7.7276578148752398E-2</v>
      </c>
      <c r="BJ40" s="130">
        <f>(VLOOKUP($A40,'RevPAR Raw Data'!$B$6:$BE$43,'RevPAR Raw Data'!Y$1,FALSE))/100</f>
        <v>1.5571310425651299E-2</v>
      </c>
      <c r="BK40" s="119">
        <f>(VLOOKUP($A40,'RevPAR Raw Data'!$B$6:$BE$43,'RevPAR Raw Data'!AA$1,FALSE))/100</f>
        <v>0.45516602381582499</v>
      </c>
      <c r="BL40" s="119">
        <f>(VLOOKUP($A40,'RevPAR Raw Data'!$B$6:$BE$43,'RevPAR Raw Data'!AB$1,FALSE))/100</f>
        <v>0.54440708444399599</v>
      </c>
      <c r="BM40" s="130">
        <f>(VLOOKUP($A40,'RevPAR Raw Data'!$B$6:$BE$43,'RevPAR Raw Data'!AC$1,FALSE))/100</f>
        <v>0.50172303897057102</v>
      </c>
      <c r="BN40" s="131">
        <f>(VLOOKUP($A40,'RevPAR Raw Data'!$B$6:$BE$43,'RevPAR Raw Data'!AE$1,FALSE))/100</f>
        <v>0.14373194627223498</v>
      </c>
    </row>
    <row r="41" spans="1:66" x14ac:dyDescent="0.45">
      <c r="A41" s="59" t="s">
        <v>45</v>
      </c>
      <c r="B41" s="118">
        <f>(VLOOKUP($A41,'Occupancy Raw Data'!$B$8:$BE$45,'Occupancy Raw Data'!G$3,FALSE))/100</f>
        <v>0.46445850390770305</v>
      </c>
      <c r="C41" s="115">
        <f>(VLOOKUP($A41,'Occupancy Raw Data'!$B$8:$BE$45,'Occupancy Raw Data'!H$3,FALSE))/100</f>
        <v>0.57368812802381797</v>
      </c>
      <c r="D41" s="115">
        <f>(VLOOKUP($A41,'Occupancy Raw Data'!$B$8:$BE$45,'Occupancy Raw Data'!I$3,FALSE))/100</f>
        <v>0.61611462597692501</v>
      </c>
      <c r="E41" s="115">
        <f>(VLOOKUP($A41,'Occupancy Raw Data'!$B$8:$BE$45,'Occupancy Raw Data'!J$3,FALSE))/100</f>
        <v>0.61350949013769995</v>
      </c>
      <c r="F41" s="115">
        <f>(VLOOKUP($A41,'Occupancy Raw Data'!$B$8:$BE$45,'Occupancy Raw Data'!K$3,FALSE))/100</f>
        <v>0.55414960922962397</v>
      </c>
      <c r="G41" s="116">
        <f>(VLOOKUP($A41,'Occupancy Raw Data'!$B$8:$BE$45,'Occupancy Raw Data'!L$3,FALSE))/100</f>
        <v>0.56438407145515401</v>
      </c>
      <c r="H41" s="119">
        <f>(VLOOKUP($A41,'Occupancy Raw Data'!$B$8:$BE$45,'Occupancy Raw Data'!N$3,FALSE))/100</f>
        <v>0.54298474134722707</v>
      </c>
      <c r="I41" s="119">
        <f>(VLOOKUP($A41,'Occupancy Raw Data'!$B$8:$BE$45,'Occupancy Raw Data'!O$3,FALSE))/100</f>
        <v>0.54968366207666497</v>
      </c>
      <c r="J41" s="116">
        <f>(VLOOKUP($A41,'Occupancy Raw Data'!$B$8:$BE$45,'Occupancy Raw Data'!P$3,FALSE))/100</f>
        <v>0.54633420171194602</v>
      </c>
      <c r="K41" s="117">
        <f>(VLOOKUP($A41,'Occupancy Raw Data'!$B$8:$BE$45,'Occupancy Raw Data'!R$3,FALSE))/100</f>
        <v>0.55922696581423703</v>
      </c>
      <c r="M41" s="129">
        <f>(VLOOKUP($A41,'Occupancy Raw Data'!$B$8:$BE$45,'Occupancy Raw Data'!T$3,FALSE))/100</f>
        <v>-0.16365927123173002</v>
      </c>
      <c r="N41" s="119">
        <f>(VLOOKUP($A41,'Occupancy Raw Data'!$B$8:$BE$45,'Occupancy Raw Data'!U$3,FALSE))/100</f>
        <v>-4.7803398150138003E-2</v>
      </c>
      <c r="O41" s="119">
        <f>(VLOOKUP($A41,'Occupancy Raw Data'!$B$8:$BE$45,'Occupancy Raw Data'!V$3,FALSE))/100</f>
        <v>3.7652416453573699E-3</v>
      </c>
      <c r="P41" s="119">
        <f>(VLOOKUP($A41,'Occupancy Raw Data'!$B$8:$BE$45,'Occupancy Raw Data'!W$3,FALSE))/100</f>
        <v>-3.6017532977711604E-2</v>
      </c>
      <c r="Q41" s="119">
        <f>(VLOOKUP($A41,'Occupancy Raw Data'!$B$8:$BE$45,'Occupancy Raw Data'!X$3,FALSE))/100</f>
        <v>-5.3268241705961096E-2</v>
      </c>
      <c r="R41" s="130">
        <f>(VLOOKUP($A41,'Occupancy Raw Data'!$B$8:$BE$45,'Occupancy Raw Data'!Y$3,FALSE))/100</f>
        <v>-5.7285898032416495E-2</v>
      </c>
      <c r="S41" s="119">
        <f>(VLOOKUP($A41,'Occupancy Raw Data'!$B$8:$BE$45,'Occupancy Raw Data'!AA$3,FALSE))/100</f>
        <v>1.2820289611096301E-2</v>
      </c>
      <c r="T41" s="119">
        <f>(VLOOKUP($A41,'Occupancy Raw Data'!$B$8:$BE$45,'Occupancy Raw Data'!AB$3,FALSE))/100</f>
        <v>3.4779006032146502E-2</v>
      </c>
      <c r="U41" s="130">
        <f>(VLOOKUP($A41,'Occupancy Raw Data'!$B$8:$BE$45,'Occupancy Raw Data'!AC$3,FALSE))/100</f>
        <v>2.3749212607226702E-2</v>
      </c>
      <c r="V41" s="131">
        <f>(VLOOKUP($A41,'Occupancy Raw Data'!$B$8:$BE$45,'Occupancy Raw Data'!AE$3,FALSE))/100</f>
        <v>-3.5986616606746298E-2</v>
      </c>
      <c r="X41" s="49">
        <f>VLOOKUP($A41,'ADR Raw Data'!$B$6:$BE$43,'ADR Raw Data'!G$1,FALSE)</f>
        <v>84.450942187500004</v>
      </c>
      <c r="Y41" s="50">
        <f>VLOOKUP($A41,'ADR Raw Data'!$B$6:$BE$43,'ADR Raw Data'!H$1,FALSE)</f>
        <v>91.214267239701499</v>
      </c>
      <c r="Z41" s="50">
        <f>VLOOKUP($A41,'ADR Raw Data'!$B$6:$BE$43,'ADR Raw Data'!I$1,FALSE)</f>
        <v>92.965445545152505</v>
      </c>
      <c r="AA41" s="50">
        <f>VLOOKUP($A41,'ADR Raw Data'!$B$6:$BE$43,'ADR Raw Data'!J$1,FALSE)</f>
        <v>92.427065028813999</v>
      </c>
      <c r="AB41" s="50">
        <f>VLOOKUP($A41,'ADR Raw Data'!$B$6:$BE$43,'ADR Raw Data'!K$1,FALSE)</f>
        <v>88.771610543989198</v>
      </c>
      <c r="AC41" s="51">
        <f>VLOOKUP($A41,'ADR Raw Data'!$B$6:$BE$43,'ADR Raw Data'!L$1,FALSE)</f>
        <v>90.267432733267299</v>
      </c>
      <c r="AD41" s="50">
        <f>VLOOKUP($A41,'ADR Raw Data'!$B$6:$BE$43,'ADR Raw Data'!N$1,FALSE)</f>
        <v>90.924107676490706</v>
      </c>
      <c r="AE41" s="50">
        <f>VLOOKUP($A41,'ADR Raw Data'!$B$6:$BE$43,'ADR Raw Data'!O$1,FALSE)</f>
        <v>90.903611712931607</v>
      </c>
      <c r="AF41" s="51">
        <f>VLOOKUP($A41,'ADR Raw Data'!$B$6:$BE$43,'ADR Raw Data'!P$1,FALSE)</f>
        <v>90.913796866485001</v>
      </c>
      <c r="AG41" s="52">
        <f>VLOOKUP($A41,'ADR Raw Data'!$B$6:$BE$43,'ADR Raw Data'!R$1,FALSE)</f>
        <v>90.447850577553794</v>
      </c>
      <c r="AI41" s="129">
        <f>(VLOOKUP($A41,'ADR Raw Data'!$B$6:$BE$43,'ADR Raw Data'!T$1,FALSE))/100</f>
        <v>-8.0766713575594999E-3</v>
      </c>
      <c r="AJ41" s="119">
        <f>(VLOOKUP($A41,'ADR Raw Data'!$B$6:$BE$43,'ADR Raw Data'!U$1,FALSE))/100</f>
        <v>6.0511274328439002E-2</v>
      </c>
      <c r="AK41" s="119">
        <f>(VLOOKUP($A41,'ADR Raw Data'!$B$6:$BE$43,'ADR Raw Data'!V$1,FALSE))/100</f>
        <v>4.2042815815120899E-2</v>
      </c>
      <c r="AL41" s="119">
        <f>(VLOOKUP($A41,'ADR Raw Data'!$B$6:$BE$43,'ADR Raw Data'!W$1,FALSE))/100</f>
        <v>4.2825918463147102E-2</v>
      </c>
      <c r="AM41" s="119">
        <f>(VLOOKUP($A41,'ADR Raw Data'!$B$6:$BE$43,'ADR Raw Data'!X$1,FALSE))/100</f>
        <v>4.1653946166248498E-2</v>
      </c>
      <c r="AN41" s="130">
        <f>(VLOOKUP($A41,'ADR Raw Data'!$B$6:$BE$43,'ADR Raw Data'!Y$1,FALSE))/100</f>
        <v>3.8648023591783098E-2</v>
      </c>
      <c r="AO41" s="119">
        <f>(VLOOKUP($A41,'ADR Raw Data'!$B$6:$BE$43,'ADR Raw Data'!AA$1,FALSE))/100</f>
        <v>6.2174416843797105E-2</v>
      </c>
      <c r="AP41" s="119">
        <f>(VLOOKUP($A41,'ADR Raw Data'!$B$6:$BE$43,'ADR Raw Data'!AB$1,FALSE))/100</f>
        <v>6.8858298145194896E-2</v>
      </c>
      <c r="AQ41" s="130">
        <f>(VLOOKUP($A41,'ADR Raw Data'!$B$6:$BE$43,'ADR Raw Data'!AC$1,FALSE))/100</f>
        <v>6.5488859626334495E-2</v>
      </c>
      <c r="AR41" s="131">
        <f>(VLOOKUP($A41,'ADR Raw Data'!$B$6:$BE$43,'ADR Raw Data'!AE$1,FALSE))/100</f>
        <v>4.5729425186353499E-2</v>
      </c>
      <c r="AS41" s="40"/>
      <c r="AT41" s="49">
        <f>VLOOKUP($A41,'RevPAR Raw Data'!$B$6:$BE$43,'RevPAR Raw Data'!G$1,FALSE)</f>
        <v>39.223958262002199</v>
      </c>
      <c r="AU41" s="50">
        <f>VLOOKUP($A41,'RevPAR Raw Data'!$B$6:$BE$43,'RevPAR Raw Data'!H$1,FALSE)</f>
        <v>52.328542221808704</v>
      </c>
      <c r="AV41" s="50">
        <f>VLOOKUP($A41,'RevPAR Raw Data'!$B$6:$BE$43,'RevPAR Raw Data'!I$1,FALSE)</f>
        <v>57.277370710829899</v>
      </c>
      <c r="AW41" s="50">
        <f>VLOOKUP($A41,'RevPAR Raw Data'!$B$6:$BE$43,'RevPAR Raw Data'!J$1,FALSE)</f>
        <v>56.7048815407517</v>
      </c>
      <c r="AX41" s="50">
        <f>VLOOKUP($A41,'RevPAR Raw Data'!$B$6:$BE$43,'RevPAR Raw Data'!K$1,FALSE)</f>
        <v>49.192753293636002</v>
      </c>
      <c r="AY41" s="51">
        <f>VLOOKUP($A41,'RevPAR Raw Data'!$B$6:$BE$43,'RevPAR Raw Data'!L$1,FALSE)</f>
        <v>50.945501205805698</v>
      </c>
      <c r="AZ41" s="50">
        <f>VLOOKUP($A41,'RevPAR Raw Data'!$B$6:$BE$43,'RevPAR Raw Data'!N$1,FALSE)</f>
        <v>49.370403088946702</v>
      </c>
      <c r="BA41" s="50">
        <f>VLOOKUP($A41,'RevPAR Raw Data'!$B$6:$BE$43,'RevPAR Raw Data'!O$1,FALSE)</f>
        <v>49.968230182359498</v>
      </c>
      <c r="BB41" s="51">
        <f>VLOOKUP($A41,'RevPAR Raw Data'!$B$6:$BE$43,'RevPAR Raw Data'!P$1,FALSE)</f>
        <v>49.669316635653097</v>
      </c>
      <c r="BC41" s="52">
        <f>VLOOKUP($A41,'RevPAR Raw Data'!$B$6:$BE$43,'RevPAR Raw Data'!R$1,FALSE)</f>
        <v>50.580877042904902</v>
      </c>
      <c r="BE41" s="129">
        <f>(VLOOKUP($A41,'RevPAR Raw Data'!$B$6:$BE$43,'RevPAR Raw Data'!T$1,FALSE))/100</f>
        <v>-0.17041412044093299</v>
      </c>
      <c r="BF41" s="119">
        <f>(VLOOKUP($A41,'RevPAR Raw Data'!$B$6:$BE$43,'RevPAR Raw Data'!U$1,FALSE))/100</f>
        <v>9.8152316390063693E-3</v>
      </c>
      <c r="BG41" s="119">
        <f>(VLOOKUP($A41,'RevPAR Raw Data'!$B$6:$BE$43,'RevPAR Raw Data'!V$1,FALSE))/100</f>
        <v>4.5966358821473402E-2</v>
      </c>
      <c r="BH41" s="119">
        <f>(VLOOKUP($A41,'RevPAR Raw Data'!$B$6:$BE$43,'RevPAR Raw Data'!W$1,FALSE))/100</f>
        <v>5.2659015548883106E-3</v>
      </c>
      <c r="BI41" s="119">
        <f>(VLOOKUP($A41,'RevPAR Raw Data'!$B$6:$BE$43,'RevPAR Raw Data'!X$1,FALSE))/100</f>
        <v>-1.3833128012103299E-2</v>
      </c>
      <c r="BJ41" s="130">
        <f>(VLOOKUP($A41,'RevPAR Raw Data'!$B$6:$BE$43,'RevPAR Raw Data'!Y$1,FALSE))/100</f>
        <v>-2.0851861179266698E-2</v>
      </c>
      <c r="BK41" s="119">
        <f>(VLOOKUP($A41,'RevPAR Raw Data'!$B$6:$BE$43,'RevPAR Raw Data'!AA$1,FALSE))/100</f>
        <v>7.5791800485232E-2</v>
      </c>
      <c r="BL41" s="119">
        <f>(VLOOKUP($A41,'RevPAR Raw Data'!$B$6:$BE$43,'RevPAR Raw Data'!AB$1,FALSE))/100</f>
        <v>0.10603212734389601</v>
      </c>
      <c r="BM41" s="130">
        <f>(VLOOKUP($A41,'RevPAR Raw Data'!$B$6:$BE$43,'RevPAR Raw Data'!AC$1,FALSE))/100</f>
        <v>9.0793381084231906E-2</v>
      </c>
      <c r="BN41" s="131">
        <f>(VLOOKUP($A41,'RevPAR Raw Data'!$B$6:$BE$43,'RevPAR Raw Data'!AE$1,FALSE))/100</f>
        <v>8.0971612877790301E-3</v>
      </c>
    </row>
    <row r="42" spans="1:66" x14ac:dyDescent="0.45">
      <c r="A42" s="59" t="s">
        <v>109</v>
      </c>
      <c r="B42" s="118">
        <f>(VLOOKUP($A42,'Occupancy Raw Data'!$B$8:$BE$45,'Occupancy Raw Data'!G$3,FALSE))/100</f>
        <v>0.35347129506008002</v>
      </c>
      <c r="C42" s="115">
        <f>(VLOOKUP($A42,'Occupancy Raw Data'!$B$8:$BE$45,'Occupancy Raw Data'!H$3,FALSE))/100</f>
        <v>0.62716955941255004</v>
      </c>
      <c r="D42" s="115">
        <f>(VLOOKUP($A42,'Occupancy Raw Data'!$B$8:$BE$45,'Occupancy Raw Data'!I$3,FALSE))/100</f>
        <v>0.80040053404539291</v>
      </c>
      <c r="E42" s="115">
        <f>(VLOOKUP($A42,'Occupancy Raw Data'!$B$8:$BE$45,'Occupancy Raw Data'!J$3,FALSE))/100</f>
        <v>0.68991989319092095</v>
      </c>
      <c r="F42" s="115">
        <f>(VLOOKUP($A42,'Occupancy Raw Data'!$B$8:$BE$45,'Occupancy Raw Data'!K$3,FALSE))/100</f>
        <v>0.54539385847796995</v>
      </c>
      <c r="G42" s="116">
        <f>(VLOOKUP($A42,'Occupancy Raw Data'!$B$8:$BE$45,'Occupancy Raw Data'!L$3,FALSE))/100</f>
        <v>0.60327102803738297</v>
      </c>
      <c r="H42" s="119">
        <f>(VLOOKUP($A42,'Occupancy Raw Data'!$B$8:$BE$45,'Occupancy Raw Data'!N$3,FALSE))/100</f>
        <v>0.776702269692923</v>
      </c>
      <c r="I42" s="119">
        <f>(VLOOKUP($A42,'Occupancy Raw Data'!$B$8:$BE$45,'Occupancy Raw Data'!O$3,FALSE))/100</f>
        <v>0.83644859813084094</v>
      </c>
      <c r="J42" s="116">
        <f>(VLOOKUP($A42,'Occupancy Raw Data'!$B$8:$BE$45,'Occupancy Raw Data'!P$3,FALSE))/100</f>
        <v>0.80657543391188202</v>
      </c>
      <c r="K42" s="117">
        <f>(VLOOKUP($A42,'Occupancy Raw Data'!$B$8:$BE$45,'Occupancy Raw Data'!R$3,FALSE))/100</f>
        <v>0.66135800114438192</v>
      </c>
      <c r="M42" s="129">
        <f>(VLOOKUP($A42,'Occupancy Raw Data'!$B$8:$BE$45,'Occupancy Raw Data'!T$3,FALSE))/100</f>
        <v>-0.47960687960687898</v>
      </c>
      <c r="N42" s="119">
        <f>(VLOOKUP($A42,'Occupancy Raw Data'!$B$8:$BE$45,'Occupancy Raw Data'!U$3,FALSE))/100</f>
        <v>0.238628872775214</v>
      </c>
      <c r="O42" s="119">
        <f>(VLOOKUP($A42,'Occupancy Raw Data'!$B$8:$BE$45,'Occupancy Raw Data'!V$3,FALSE))/100</f>
        <v>0.206237424547283</v>
      </c>
      <c r="P42" s="119">
        <f>(VLOOKUP($A42,'Occupancy Raw Data'!$B$8:$BE$45,'Occupancy Raw Data'!W$3,FALSE))/100</f>
        <v>9.0765171503957701E-2</v>
      </c>
      <c r="Q42" s="119">
        <f>(VLOOKUP($A42,'Occupancy Raw Data'!$B$8:$BE$45,'Occupancy Raw Data'!X$3,FALSE))/100</f>
        <v>0.167977126518942</v>
      </c>
      <c r="R42" s="130">
        <f>(VLOOKUP($A42,'Occupancy Raw Data'!$B$8:$BE$45,'Occupancy Raw Data'!Y$3,FALSE))/100</f>
        <v>2.2979397781299503E-2</v>
      </c>
      <c r="S42" s="119">
        <f>(VLOOKUP($A42,'Occupancy Raw Data'!$B$8:$BE$45,'Occupancy Raw Data'!AA$3,FALSE))/100</f>
        <v>0.71354933726067704</v>
      </c>
      <c r="T42" s="119">
        <f>(VLOOKUP($A42,'Occupancy Raw Data'!$B$8:$BE$45,'Occupancy Raw Data'!AB$3,FALSE))/100</f>
        <v>0.66180371352785106</v>
      </c>
      <c r="U42" s="130">
        <f>(VLOOKUP($A42,'Occupancy Raw Data'!$B$8:$BE$45,'Occupancy Raw Data'!AC$3,FALSE))/100</f>
        <v>0.68632240055826899</v>
      </c>
      <c r="V42" s="131">
        <f>(VLOOKUP($A42,'Occupancy Raw Data'!$B$8:$BE$45,'Occupancy Raw Data'!AE$3,FALSE))/100</f>
        <v>0.18547008547008498</v>
      </c>
      <c r="X42" s="49">
        <f>VLOOKUP($A42,'ADR Raw Data'!$B$6:$BE$43,'ADR Raw Data'!G$1,FALSE)</f>
        <v>163.04189801699701</v>
      </c>
      <c r="Y42" s="50">
        <f>VLOOKUP($A42,'ADR Raw Data'!$B$6:$BE$43,'ADR Raw Data'!H$1,FALSE)</f>
        <v>178.37406599254899</v>
      </c>
      <c r="Z42" s="50">
        <f>VLOOKUP($A42,'ADR Raw Data'!$B$6:$BE$43,'ADR Raw Data'!I$1,FALSE)</f>
        <v>187.74572977481199</v>
      </c>
      <c r="AA42" s="50">
        <f>VLOOKUP($A42,'ADR Raw Data'!$B$6:$BE$43,'ADR Raw Data'!J$1,FALSE)</f>
        <v>178.73760038703401</v>
      </c>
      <c r="AB42" s="50">
        <f>VLOOKUP($A42,'ADR Raw Data'!$B$6:$BE$43,'ADR Raw Data'!K$1,FALSE)</f>
        <v>169.56439412484701</v>
      </c>
      <c r="AC42" s="51">
        <f>VLOOKUP($A42,'ADR Raw Data'!$B$6:$BE$43,'ADR Raw Data'!L$1,FALSE)</f>
        <v>177.554425141086</v>
      </c>
      <c r="AD42" s="50">
        <f>VLOOKUP($A42,'ADR Raw Data'!$B$6:$BE$43,'ADR Raw Data'!N$1,FALSE)</f>
        <v>184.765062311989</v>
      </c>
      <c r="AE42" s="50">
        <f>VLOOKUP($A42,'ADR Raw Data'!$B$6:$BE$43,'ADR Raw Data'!O$1,FALSE)</f>
        <v>197.225738228252</v>
      </c>
      <c r="AF42" s="51">
        <f>VLOOKUP($A42,'ADR Raw Data'!$B$6:$BE$43,'ADR Raw Data'!P$1,FALSE)</f>
        <v>191.22615352782901</v>
      </c>
      <c r="AG42" s="52">
        <f>VLOOKUP($A42,'ADR Raw Data'!$B$6:$BE$43,'ADR Raw Data'!R$1,FALSE)</f>
        <v>182.318337418889</v>
      </c>
      <c r="AI42" s="129">
        <f>(VLOOKUP($A42,'ADR Raw Data'!$B$6:$BE$43,'ADR Raw Data'!T$1,FALSE))/100</f>
        <v>-5.77200271565525E-2</v>
      </c>
      <c r="AJ42" s="119">
        <f>(VLOOKUP($A42,'ADR Raw Data'!$B$6:$BE$43,'ADR Raw Data'!U$1,FALSE))/100</f>
        <v>9.9301671071145292E-2</v>
      </c>
      <c r="AK42" s="119">
        <f>(VLOOKUP($A42,'ADR Raw Data'!$B$6:$BE$43,'ADR Raw Data'!V$1,FALSE))/100</f>
        <v>5.0664446552544699E-2</v>
      </c>
      <c r="AL42" s="119">
        <f>(VLOOKUP($A42,'ADR Raw Data'!$B$6:$BE$43,'ADR Raw Data'!W$1,FALSE))/100</f>
        <v>5.97608805742471E-3</v>
      </c>
      <c r="AM42" s="119">
        <f>(VLOOKUP($A42,'ADR Raw Data'!$B$6:$BE$43,'ADR Raw Data'!X$1,FALSE))/100</f>
        <v>7.1927394431029398E-2</v>
      </c>
      <c r="AN42" s="130">
        <f>(VLOOKUP($A42,'ADR Raw Data'!$B$6:$BE$43,'ADR Raw Data'!Y$1,FALSE))/100</f>
        <v>3.7718886812518899E-2</v>
      </c>
      <c r="AO42" s="119">
        <f>(VLOOKUP($A42,'ADR Raw Data'!$B$6:$BE$43,'ADR Raw Data'!AA$1,FALSE))/100</f>
        <v>0.131035872374787</v>
      </c>
      <c r="AP42" s="119">
        <f>(VLOOKUP($A42,'ADR Raw Data'!$B$6:$BE$43,'ADR Raw Data'!AB$1,FALSE))/100</f>
        <v>0.133984345429188</v>
      </c>
      <c r="AQ42" s="130">
        <f>(VLOOKUP($A42,'ADR Raw Data'!$B$6:$BE$43,'ADR Raw Data'!AC$1,FALSE))/100</f>
        <v>0.13206888778686798</v>
      </c>
      <c r="AR42" s="131">
        <f>(VLOOKUP($A42,'ADR Raw Data'!$B$6:$BE$43,'ADR Raw Data'!AE$1,FALSE))/100</f>
        <v>6.8902700497405697E-2</v>
      </c>
      <c r="AS42" s="40"/>
      <c r="AT42" s="49">
        <f>VLOOKUP($A42,'RevPAR Raw Data'!$B$6:$BE$43,'RevPAR Raw Data'!G$1,FALSE)</f>
        <v>57.630630841121402</v>
      </c>
      <c r="AU42" s="50">
        <f>VLOOKUP($A42,'RevPAR Raw Data'!$B$6:$BE$43,'RevPAR Raw Data'!H$1,FALSE)</f>
        <v>111.87078437917199</v>
      </c>
      <c r="AV42" s="50">
        <f>VLOOKUP($A42,'RevPAR Raw Data'!$B$6:$BE$43,'RevPAR Raw Data'!I$1,FALSE)</f>
        <v>150.27178237650199</v>
      </c>
      <c r="AW42" s="50">
        <f>VLOOKUP($A42,'RevPAR Raw Data'!$B$6:$BE$43,'RevPAR Raw Data'!J$1,FALSE)</f>
        <v>123.314626168224</v>
      </c>
      <c r="AX42" s="50">
        <f>VLOOKUP($A42,'RevPAR Raw Data'!$B$6:$BE$43,'RevPAR Raw Data'!K$1,FALSE)</f>
        <v>92.479379172229599</v>
      </c>
      <c r="AY42" s="51">
        <f>VLOOKUP($A42,'RevPAR Raw Data'!$B$6:$BE$43,'RevPAR Raw Data'!L$1,FALSE)</f>
        <v>107.11344058744901</v>
      </c>
      <c r="AZ42" s="50">
        <f>VLOOKUP($A42,'RevPAR Raw Data'!$B$6:$BE$43,'RevPAR Raw Data'!N$1,FALSE)</f>
        <v>143.50744325767599</v>
      </c>
      <c r="BA42" s="50">
        <f>VLOOKUP($A42,'RevPAR Raw Data'!$B$6:$BE$43,'RevPAR Raw Data'!O$1,FALSE)</f>
        <v>164.96919225634099</v>
      </c>
      <c r="BB42" s="51">
        <f>VLOOKUP($A42,'RevPAR Raw Data'!$B$6:$BE$43,'RevPAR Raw Data'!P$1,FALSE)</f>
        <v>154.23831775700901</v>
      </c>
      <c r="BC42" s="52">
        <f>VLOOKUP($A42,'RevPAR Raw Data'!$B$6:$BE$43,'RevPAR Raw Data'!R$1,FALSE)</f>
        <v>120.57769120732399</v>
      </c>
      <c r="BE42" s="129">
        <f>(VLOOKUP($A42,'RevPAR Raw Data'!$B$6:$BE$43,'RevPAR Raw Data'!T$1,FALSE))/100</f>
        <v>-0.50964398464805294</v>
      </c>
      <c r="BF42" s="119">
        <f>(VLOOKUP($A42,'RevPAR Raw Data'!$B$6:$BE$43,'RevPAR Raw Data'!U$1,FALSE))/100</f>
        <v>0.36162678967876194</v>
      </c>
      <c r="BG42" s="119">
        <f>(VLOOKUP($A42,'RevPAR Raw Data'!$B$6:$BE$43,'RevPAR Raw Data'!V$1,FALSE))/100</f>
        <v>0.267350776072938</v>
      </c>
      <c r="BH42" s="119">
        <f>(VLOOKUP($A42,'RevPAR Raw Data'!$B$6:$BE$43,'RevPAR Raw Data'!W$1,FALSE))/100</f>
        <v>9.7283680218837404E-2</v>
      </c>
      <c r="BI42" s="119">
        <f>(VLOOKUP($A42,'RevPAR Raw Data'!$B$6:$BE$43,'RevPAR Raw Data'!X$1,FALSE))/100</f>
        <v>0.25198667798449004</v>
      </c>
      <c r="BJ42" s="130">
        <f>(VLOOKUP($A42,'RevPAR Raw Data'!$B$6:$BE$43,'RevPAR Raw Data'!Y$1,FALSE))/100</f>
        <v>6.1565041897751104E-2</v>
      </c>
      <c r="BK42" s="119">
        <f>(VLOOKUP($A42,'RevPAR Raw Data'!$B$6:$BE$43,'RevPAR Raw Data'!AA$1,FALSE))/100</f>
        <v>0.93808576952586809</v>
      </c>
      <c r="BL42" s="119">
        <f>(VLOOKUP($A42,'RevPAR Raw Data'!$B$6:$BE$43,'RevPAR Raw Data'!AB$1,FALSE))/100</f>
        <v>0.88445939631667503</v>
      </c>
      <c r="BM42" s="130">
        <f>(VLOOKUP($A42,'RevPAR Raw Data'!$B$6:$BE$43,'RevPAR Raw Data'!AC$1,FALSE))/100</f>
        <v>0.909033124450081</v>
      </c>
      <c r="BN42" s="131">
        <f>(VLOOKUP($A42,'RevPAR Raw Data'!$B$6:$BE$43,'RevPAR Raw Data'!AE$1,FALSE))/100</f>
        <v>0.26715217571786398</v>
      </c>
    </row>
    <row r="43" spans="1:66" x14ac:dyDescent="0.45">
      <c r="A43" s="59" t="s">
        <v>94</v>
      </c>
      <c r="B43" s="118">
        <f>(VLOOKUP($A43,'Occupancy Raw Data'!$B$8:$BE$45,'Occupancy Raw Data'!G$3,FALSE))/100</f>
        <v>0.36298104871526499</v>
      </c>
      <c r="C43" s="115">
        <f>(VLOOKUP($A43,'Occupancy Raw Data'!$B$8:$BE$45,'Occupancy Raw Data'!H$3,FALSE))/100</f>
        <v>0.56191140565050501</v>
      </c>
      <c r="D43" s="115">
        <f>(VLOOKUP($A43,'Occupancy Raw Data'!$B$8:$BE$45,'Occupancy Raw Data'!I$3,FALSE))/100</f>
        <v>0.65015695849319799</v>
      </c>
      <c r="E43" s="115">
        <f>(VLOOKUP($A43,'Occupancy Raw Data'!$B$8:$BE$45,'Occupancy Raw Data'!J$3,FALSE))/100</f>
        <v>0.61074293686780601</v>
      </c>
      <c r="F43" s="115">
        <f>(VLOOKUP($A43,'Occupancy Raw Data'!$B$8:$BE$45,'Occupancy Raw Data'!K$3,FALSE))/100</f>
        <v>0.51296360888268799</v>
      </c>
      <c r="G43" s="116">
        <f>(VLOOKUP($A43,'Occupancy Raw Data'!$B$8:$BE$45,'Occupancy Raw Data'!L$3,FALSE))/100</f>
        <v>0.53975119172189201</v>
      </c>
      <c r="H43" s="119">
        <f>(VLOOKUP($A43,'Occupancy Raw Data'!$B$8:$BE$45,'Occupancy Raw Data'!N$3,FALSE))/100</f>
        <v>0.62492733403092604</v>
      </c>
      <c r="I43" s="119">
        <f>(VLOOKUP($A43,'Occupancy Raw Data'!$B$8:$BE$45,'Occupancy Raw Data'!O$3,FALSE))/100</f>
        <v>0.74142541564934306</v>
      </c>
      <c r="J43" s="116">
        <f>(VLOOKUP($A43,'Occupancy Raw Data'!$B$8:$BE$45,'Occupancy Raw Data'!P$3,FALSE))/100</f>
        <v>0.68317637484013405</v>
      </c>
      <c r="K43" s="117">
        <f>(VLOOKUP($A43,'Occupancy Raw Data'!$B$8:$BE$45,'Occupancy Raw Data'!R$3,FALSE))/100</f>
        <v>0.58072981546996094</v>
      </c>
      <c r="M43" s="129">
        <f>(VLOOKUP($A43,'Occupancy Raw Data'!$B$8:$BE$45,'Occupancy Raw Data'!T$3,FALSE))/100</f>
        <v>-0.37807079634830698</v>
      </c>
      <c r="N43" s="119">
        <f>(VLOOKUP($A43,'Occupancy Raw Data'!$B$8:$BE$45,'Occupancy Raw Data'!U$3,FALSE))/100</f>
        <v>0.203406202260104</v>
      </c>
      <c r="O43" s="119">
        <f>(VLOOKUP($A43,'Occupancy Raw Data'!$B$8:$BE$45,'Occupancy Raw Data'!V$3,FALSE))/100</f>
        <v>0.22890421428424801</v>
      </c>
      <c r="P43" s="119">
        <f>(VLOOKUP($A43,'Occupancy Raw Data'!$B$8:$BE$45,'Occupancy Raw Data'!W$3,FALSE))/100</f>
        <v>9.1930319207687988E-2</v>
      </c>
      <c r="Q43" s="119">
        <f>(VLOOKUP($A43,'Occupancy Raw Data'!$B$8:$BE$45,'Occupancy Raw Data'!X$3,FALSE))/100</f>
        <v>3.1948800848371699E-2</v>
      </c>
      <c r="R43" s="130">
        <f>(VLOOKUP($A43,'Occupancy Raw Data'!$B$8:$BE$45,'Occupancy Raw Data'!Y$3,FALSE))/100</f>
        <v>2.3794803335244898E-2</v>
      </c>
      <c r="S43" s="119">
        <f>(VLOOKUP($A43,'Occupancy Raw Data'!$B$8:$BE$45,'Occupancy Raw Data'!AA$3,FALSE))/100</f>
        <v>0.26461309956664197</v>
      </c>
      <c r="T43" s="119">
        <f>(VLOOKUP($A43,'Occupancy Raw Data'!$B$8:$BE$45,'Occupancy Raw Data'!AB$3,FALSE))/100</f>
        <v>0.35202072026856401</v>
      </c>
      <c r="U43" s="130">
        <f>(VLOOKUP($A43,'Occupancy Raw Data'!$B$8:$BE$45,'Occupancy Raw Data'!AC$3,FALSE))/100</f>
        <v>0.310589752666732</v>
      </c>
      <c r="V43" s="131">
        <f>(VLOOKUP($A43,'Occupancy Raw Data'!$B$8:$BE$45,'Occupancy Raw Data'!AE$3,FALSE))/100</f>
        <v>0.10507548692634901</v>
      </c>
      <c r="X43" s="49">
        <f>VLOOKUP($A43,'ADR Raw Data'!$B$6:$BE$43,'ADR Raw Data'!G$1,FALSE)</f>
        <v>87.268206278026895</v>
      </c>
      <c r="Y43" s="50">
        <f>VLOOKUP($A43,'ADR Raw Data'!$B$6:$BE$43,'ADR Raw Data'!H$1,FALSE)</f>
        <v>103.888373680943</v>
      </c>
      <c r="Z43" s="50">
        <f>VLOOKUP($A43,'ADR Raw Data'!$B$6:$BE$43,'ADR Raw Data'!I$1,FALSE)</f>
        <v>106.937031473533</v>
      </c>
      <c r="AA43" s="50">
        <f>VLOOKUP($A43,'ADR Raw Data'!$B$6:$BE$43,'ADR Raw Data'!J$1,FALSE)</f>
        <v>103.946579097658</v>
      </c>
      <c r="AB43" s="50">
        <f>VLOOKUP($A43,'ADR Raw Data'!$B$6:$BE$43,'ADR Raw Data'!K$1,FALSE)</f>
        <v>96.6241885766092</v>
      </c>
      <c r="AC43" s="51">
        <f>VLOOKUP($A43,'ADR Raw Data'!$B$6:$BE$43,'ADR Raw Data'!L$1,FALSE)</f>
        <v>101.01986170946</v>
      </c>
      <c r="AD43" s="50">
        <f>VLOOKUP($A43,'ADR Raw Data'!$B$6:$BE$43,'ADR Raw Data'!N$1,FALSE)</f>
        <v>112.056695813953</v>
      </c>
      <c r="AE43" s="50">
        <f>VLOOKUP($A43,'ADR Raw Data'!$B$6:$BE$43,'ADR Raw Data'!O$1,FALSE)</f>
        <v>119.04844127332601</v>
      </c>
      <c r="AF43" s="51">
        <f>VLOOKUP($A43,'ADR Raw Data'!$B$6:$BE$43,'ADR Raw Data'!P$1,FALSE)</f>
        <v>115.850633934649</v>
      </c>
      <c r="AG43" s="52">
        <f>VLOOKUP($A43,'ADR Raw Data'!$B$6:$BE$43,'ADR Raw Data'!R$1,FALSE)</f>
        <v>106.004738588262</v>
      </c>
      <c r="AI43" s="129">
        <f>(VLOOKUP($A43,'ADR Raw Data'!$B$6:$BE$43,'ADR Raw Data'!T$1,FALSE))/100</f>
        <v>-0.197095351554748</v>
      </c>
      <c r="AJ43" s="119">
        <f>(VLOOKUP($A43,'ADR Raw Data'!$B$6:$BE$43,'ADR Raw Data'!U$1,FALSE))/100</f>
        <v>8.3434560287018109E-2</v>
      </c>
      <c r="AK43" s="119">
        <f>(VLOOKUP($A43,'ADR Raw Data'!$B$6:$BE$43,'ADR Raw Data'!V$1,FALSE))/100</f>
        <v>5.3571511221148303E-2</v>
      </c>
      <c r="AL43" s="119">
        <f>(VLOOKUP($A43,'ADR Raw Data'!$B$6:$BE$43,'ADR Raw Data'!W$1,FALSE))/100</f>
        <v>-7.6974315380932609E-4</v>
      </c>
      <c r="AM43" s="119">
        <f>(VLOOKUP($A43,'ADR Raw Data'!$B$6:$BE$43,'ADR Raw Data'!X$1,FALSE))/100</f>
        <v>-1.4267981625955E-2</v>
      </c>
      <c r="AN43" s="130">
        <f>(VLOOKUP($A43,'ADR Raw Data'!$B$6:$BE$43,'ADR Raw Data'!Y$1,FALSE))/100</f>
        <v>-9.3983739228656899E-3</v>
      </c>
      <c r="AO43" s="119">
        <f>(VLOOKUP($A43,'ADR Raw Data'!$B$6:$BE$43,'ADR Raw Data'!AA$1,FALSE))/100</f>
        <v>0.13544126666497999</v>
      </c>
      <c r="AP43" s="119">
        <f>(VLOOKUP($A43,'ADR Raw Data'!$B$6:$BE$43,'ADR Raw Data'!AB$1,FALSE))/100</f>
        <v>0.16202429705941199</v>
      </c>
      <c r="AQ43" s="130">
        <f>(VLOOKUP($A43,'ADR Raw Data'!$B$6:$BE$43,'ADR Raw Data'!AC$1,FALSE))/100</f>
        <v>0.15082641147362899</v>
      </c>
      <c r="AR43" s="131">
        <f>(VLOOKUP($A43,'ADR Raw Data'!$B$6:$BE$43,'ADR Raw Data'!AE$1,FALSE))/100</f>
        <v>4.3284367759238905E-2</v>
      </c>
      <c r="AS43" s="40"/>
      <c r="AT43" s="49">
        <f>VLOOKUP($A43,'RevPAR Raw Data'!$B$6:$BE$43,'RevPAR Raw Data'!G$1,FALSE)</f>
        <v>31.676705034298301</v>
      </c>
      <c r="AU43" s="50">
        <f>VLOOKUP($A43,'RevPAR Raw Data'!$B$6:$BE$43,'RevPAR Raw Data'!H$1,FALSE)</f>
        <v>58.376062085803902</v>
      </c>
      <c r="AV43" s="50">
        <f>VLOOKUP($A43,'RevPAR Raw Data'!$B$6:$BE$43,'RevPAR Raw Data'!I$1,FALSE)</f>
        <v>69.525855133123997</v>
      </c>
      <c r="AW43" s="50">
        <f>VLOOKUP($A43,'RevPAR Raw Data'!$B$6:$BE$43,'RevPAR Raw Data'!J$1,FALSE)</f>
        <v>63.484638995465602</v>
      </c>
      <c r="AX43" s="50">
        <f>VLOOKUP($A43,'RevPAR Raw Data'!$B$6:$BE$43,'RevPAR Raw Data'!K$1,FALSE)</f>
        <v>49.564692477618799</v>
      </c>
      <c r="AY43" s="51">
        <f>VLOOKUP($A43,'RevPAR Raw Data'!$B$6:$BE$43,'RevPAR Raw Data'!L$1,FALSE)</f>
        <v>54.5255907452621</v>
      </c>
      <c r="AZ43" s="50">
        <f>VLOOKUP($A43,'RevPAR Raw Data'!$B$6:$BE$43,'RevPAR Raw Data'!N$1,FALSE)</f>
        <v>70.027292175328398</v>
      </c>
      <c r="BA43" s="50">
        <f>VLOOKUP($A43,'RevPAR Raw Data'!$B$6:$BE$43,'RevPAR Raw Data'!O$1,FALSE)</f>
        <v>88.265540053482098</v>
      </c>
      <c r="BB43" s="51">
        <f>VLOOKUP($A43,'RevPAR Raw Data'!$B$6:$BE$43,'RevPAR Raw Data'!P$1,FALSE)</f>
        <v>79.146416114405298</v>
      </c>
      <c r="BC43" s="52">
        <f>VLOOKUP($A43,'RevPAR Raw Data'!$B$6:$BE$43,'RevPAR Raw Data'!R$1,FALSE)</f>
        <v>61.560112279302999</v>
      </c>
      <c r="BE43" s="129">
        <f>(VLOOKUP($A43,'RevPAR Raw Data'!$B$6:$BE$43,'RevPAR Raw Data'!T$1,FALSE))/100</f>
        <v>-0.50065015138420199</v>
      </c>
      <c r="BF43" s="119">
        <f>(VLOOKUP($A43,'RevPAR Raw Data'!$B$6:$BE$43,'RevPAR Raw Data'!U$1,FALSE))/100</f>
        <v>0.30381186959234602</v>
      </c>
      <c r="BG43" s="119">
        <f>(VLOOKUP($A43,'RevPAR Raw Data'!$B$6:$BE$43,'RevPAR Raw Data'!V$1,FALSE))/100</f>
        <v>0.29473847018949301</v>
      </c>
      <c r="BH43" s="119">
        <f>(VLOOKUP($A43,'RevPAR Raw Data'!$B$6:$BE$43,'RevPAR Raw Data'!W$1,FALSE))/100</f>
        <v>9.1089813320041096E-2</v>
      </c>
      <c r="BI43" s="119">
        <f>(VLOOKUP($A43,'RevPAR Raw Data'!$B$6:$BE$43,'RevPAR Raw Data'!X$1,FALSE))/100</f>
        <v>1.7224974318940801E-2</v>
      </c>
      <c r="BJ43" s="130">
        <f>(VLOOKUP($A43,'RevPAR Raw Data'!$B$6:$BE$43,'RevPAR Raw Data'!Y$1,FALSE))/100</f>
        <v>1.4172796953213501E-2</v>
      </c>
      <c r="BK43" s="119">
        <f>(VLOOKUP($A43,'RevPAR Raw Data'!$B$6:$BE$43,'RevPAR Raw Data'!AA$1,FALSE))/100</f>
        <v>0.43589389961307601</v>
      </c>
      <c r="BL43" s="119">
        <f>(VLOOKUP($A43,'RevPAR Raw Data'!$B$6:$BE$43,'RevPAR Raw Data'!AB$1,FALSE))/100</f>
        <v>0.57108092707983904</v>
      </c>
      <c r="BM43" s="130">
        <f>(VLOOKUP($A43,'RevPAR Raw Data'!$B$6:$BE$43,'RevPAR Raw Data'!AC$1,FALSE))/100</f>
        <v>0.50826130197556696</v>
      </c>
      <c r="BN43" s="131">
        <f>(VLOOKUP($A43,'RevPAR Raw Data'!$B$6:$BE$43,'RevPAR Raw Data'!AE$1,FALSE))/100</f>
        <v>0.15290798070418998</v>
      </c>
    </row>
    <row r="44" spans="1:66" x14ac:dyDescent="0.45">
      <c r="A44" s="59" t="s">
        <v>44</v>
      </c>
      <c r="B44" s="118">
        <f>(VLOOKUP($A44,'Occupancy Raw Data'!$B$8:$BE$45,'Occupancy Raw Data'!G$3,FALSE))/100</f>
        <v>0.392938496583143</v>
      </c>
      <c r="C44" s="115">
        <f>(VLOOKUP($A44,'Occupancy Raw Data'!$B$8:$BE$45,'Occupancy Raw Data'!H$3,FALSE))/100</f>
        <v>0.51195899772209497</v>
      </c>
      <c r="D44" s="115">
        <f>(VLOOKUP($A44,'Occupancy Raw Data'!$B$8:$BE$45,'Occupancy Raw Data'!I$3,FALSE))/100</f>
        <v>0.56662870159453294</v>
      </c>
      <c r="E44" s="115">
        <f>(VLOOKUP($A44,'Occupancy Raw Data'!$B$8:$BE$45,'Occupancy Raw Data'!J$3,FALSE))/100</f>
        <v>0.56691343963553498</v>
      </c>
      <c r="F44" s="115">
        <f>(VLOOKUP($A44,'Occupancy Raw Data'!$B$8:$BE$45,'Occupancy Raw Data'!K$3,FALSE))/100</f>
        <v>0.52961275626423598</v>
      </c>
      <c r="G44" s="116">
        <f>(VLOOKUP($A44,'Occupancy Raw Data'!$B$8:$BE$45,'Occupancy Raw Data'!L$3,FALSE))/100</f>
        <v>0.51361047835990803</v>
      </c>
      <c r="H44" s="119">
        <f>(VLOOKUP($A44,'Occupancy Raw Data'!$B$8:$BE$45,'Occupancy Raw Data'!N$3,FALSE))/100</f>
        <v>0.60079726651480603</v>
      </c>
      <c r="I44" s="119">
        <f>(VLOOKUP($A44,'Occupancy Raw Data'!$B$8:$BE$45,'Occupancy Raw Data'!O$3,FALSE))/100</f>
        <v>0.64720956719817702</v>
      </c>
      <c r="J44" s="116">
        <f>(VLOOKUP($A44,'Occupancy Raw Data'!$B$8:$BE$45,'Occupancy Raw Data'!P$3,FALSE))/100</f>
        <v>0.62400341685649208</v>
      </c>
      <c r="K44" s="117">
        <f>(VLOOKUP($A44,'Occupancy Raw Data'!$B$8:$BE$45,'Occupancy Raw Data'!R$3,FALSE))/100</f>
        <v>0.54515131793036098</v>
      </c>
      <c r="M44" s="129">
        <f>(VLOOKUP($A44,'Occupancy Raw Data'!$B$8:$BE$45,'Occupancy Raw Data'!T$3,FALSE))/100</f>
        <v>-0.23966942148760301</v>
      </c>
      <c r="N44" s="119">
        <f>(VLOOKUP($A44,'Occupancy Raw Data'!$B$8:$BE$45,'Occupancy Raw Data'!U$3,FALSE))/100</f>
        <v>1.1817670230725901E-2</v>
      </c>
      <c r="O44" s="119">
        <f>(VLOOKUP($A44,'Occupancy Raw Data'!$B$8:$BE$45,'Occupancy Raw Data'!V$3,FALSE))/100</f>
        <v>3.3766233766233701E-2</v>
      </c>
      <c r="P44" s="119">
        <f>(VLOOKUP($A44,'Occupancy Raw Data'!$B$8:$BE$45,'Occupancy Raw Data'!W$3,FALSE))/100</f>
        <v>1.8935516888433902E-2</v>
      </c>
      <c r="Q44" s="119">
        <f>(VLOOKUP($A44,'Occupancy Raw Data'!$B$8:$BE$45,'Occupancy Raw Data'!X$3,FALSE))/100</f>
        <v>7.2046109510086401E-2</v>
      </c>
      <c r="R44" s="130">
        <f>(VLOOKUP($A44,'Occupancy Raw Data'!$B$8:$BE$45,'Occupancy Raw Data'!Y$3,FALSE))/100</f>
        <v>-2.0312839452530901E-2</v>
      </c>
      <c r="S44" s="119">
        <f>(VLOOKUP($A44,'Occupancy Raw Data'!$B$8:$BE$45,'Occupancy Raw Data'!AA$3,FALSE))/100</f>
        <v>0.32787916928885996</v>
      </c>
      <c r="T44" s="119">
        <f>(VLOOKUP($A44,'Occupancy Raw Data'!$B$8:$BE$45,'Occupancy Raw Data'!AB$3,FALSE))/100</f>
        <v>0.31387283236994201</v>
      </c>
      <c r="U44" s="130">
        <f>(VLOOKUP($A44,'Occupancy Raw Data'!$B$8:$BE$45,'Occupancy Raw Data'!AC$3,FALSE))/100</f>
        <v>0.32057848749623297</v>
      </c>
      <c r="V44" s="131">
        <f>(VLOOKUP($A44,'Occupancy Raw Data'!$B$8:$BE$45,'Occupancy Raw Data'!AE$3,FALSE))/100</f>
        <v>7.0019960079840307E-2</v>
      </c>
      <c r="X44" s="49">
        <f>VLOOKUP($A44,'ADR Raw Data'!$B$6:$BE$43,'ADR Raw Data'!G$1,FALSE)</f>
        <v>75.452659347826</v>
      </c>
      <c r="Y44" s="50">
        <f>VLOOKUP($A44,'ADR Raw Data'!$B$6:$BE$43,'ADR Raw Data'!H$1,FALSE)</f>
        <v>82.297182536151197</v>
      </c>
      <c r="Z44" s="50">
        <f>VLOOKUP($A44,'ADR Raw Data'!$B$6:$BE$43,'ADR Raw Data'!I$1,FALSE)</f>
        <v>85.944257889447201</v>
      </c>
      <c r="AA44" s="50">
        <f>VLOOKUP($A44,'ADR Raw Data'!$B$6:$BE$43,'ADR Raw Data'!J$1,FALSE)</f>
        <v>84.826005775991902</v>
      </c>
      <c r="AB44" s="50">
        <f>VLOOKUP($A44,'ADR Raw Data'!$B$6:$BE$43,'ADR Raw Data'!K$1,FALSE)</f>
        <v>82.478742150537599</v>
      </c>
      <c r="AC44" s="51">
        <f>VLOOKUP($A44,'ADR Raw Data'!$B$6:$BE$43,'ADR Raw Data'!L$1,FALSE)</f>
        <v>82.6503065971837</v>
      </c>
      <c r="AD44" s="50">
        <f>VLOOKUP($A44,'ADR Raw Data'!$B$6:$BE$43,'ADR Raw Data'!N$1,FALSE)</f>
        <v>95.099965592417007</v>
      </c>
      <c r="AE44" s="50">
        <f>VLOOKUP($A44,'ADR Raw Data'!$B$6:$BE$43,'ADR Raw Data'!O$1,FALSE)</f>
        <v>96.683667355917194</v>
      </c>
      <c r="AF44" s="51">
        <f>VLOOKUP($A44,'ADR Raw Data'!$B$6:$BE$43,'ADR Raw Data'!P$1,FALSE)</f>
        <v>95.921264727355606</v>
      </c>
      <c r="AG44" s="52">
        <f>VLOOKUP($A44,'ADR Raw Data'!$B$6:$BE$43,'ADR Raw Data'!R$1,FALSE)</f>
        <v>86.990450567079506</v>
      </c>
      <c r="AI44" s="129">
        <f>(VLOOKUP($A44,'ADR Raw Data'!$B$6:$BE$43,'ADR Raw Data'!T$1,FALSE))/100</f>
        <v>-0.175846755885227</v>
      </c>
      <c r="AJ44" s="119">
        <f>(VLOOKUP($A44,'ADR Raw Data'!$B$6:$BE$43,'ADR Raw Data'!U$1,FALSE))/100</f>
        <v>1.9262275569823399E-2</v>
      </c>
      <c r="AK44" s="119">
        <f>(VLOOKUP($A44,'ADR Raw Data'!$B$6:$BE$43,'ADR Raw Data'!V$1,FALSE))/100</f>
        <v>-7.6042718646297802E-3</v>
      </c>
      <c r="AL44" s="119">
        <f>(VLOOKUP($A44,'ADR Raw Data'!$B$6:$BE$43,'ADR Raw Data'!W$1,FALSE))/100</f>
        <v>9.6491249073542697E-4</v>
      </c>
      <c r="AM44" s="119">
        <f>(VLOOKUP($A44,'ADR Raw Data'!$B$6:$BE$43,'ADR Raw Data'!X$1,FALSE))/100</f>
        <v>1.78068764438724E-2</v>
      </c>
      <c r="AN44" s="130">
        <f>(VLOOKUP($A44,'ADR Raw Data'!$B$6:$BE$43,'ADR Raw Data'!Y$1,FALSE))/100</f>
        <v>-2.7683759227180502E-2</v>
      </c>
      <c r="AO44" s="119">
        <f>(VLOOKUP($A44,'ADR Raw Data'!$B$6:$BE$43,'ADR Raw Data'!AA$1,FALSE))/100</f>
        <v>0.12365404918499101</v>
      </c>
      <c r="AP44" s="119">
        <f>(VLOOKUP($A44,'ADR Raw Data'!$B$6:$BE$43,'ADR Raw Data'!AB$1,FALSE))/100</f>
        <v>0.11953587691461501</v>
      </c>
      <c r="AQ44" s="130">
        <f>(VLOOKUP($A44,'ADR Raw Data'!$B$6:$BE$43,'ADR Raw Data'!AC$1,FALSE))/100</f>
        <v>0.121437744640236</v>
      </c>
      <c r="AR44" s="131">
        <f>(VLOOKUP($A44,'ADR Raw Data'!$B$6:$BE$43,'ADR Raw Data'!AE$1,FALSE))/100</f>
        <v>2.16844818905121E-2</v>
      </c>
      <c r="AS44" s="40"/>
      <c r="AT44" s="49">
        <f>VLOOKUP($A44,'RevPAR Raw Data'!$B$6:$BE$43,'RevPAR Raw Data'!G$1,FALSE)</f>
        <v>29.648254527334799</v>
      </c>
      <c r="AU44" s="50">
        <f>VLOOKUP($A44,'RevPAR Raw Data'!$B$6:$BE$43,'RevPAR Raw Data'!H$1,FALSE)</f>
        <v>42.132783086560302</v>
      </c>
      <c r="AV44" s="50">
        <f>VLOOKUP($A44,'RevPAR Raw Data'!$B$6:$BE$43,'RevPAR Raw Data'!I$1,FALSE)</f>
        <v>48.698483257403097</v>
      </c>
      <c r="AW44" s="50">
        <f>VLOOKUP($A44,'RevPAR Raw Data'!$B$6:$BE$43,'RevPAR Raw Data'!J$1,FALSE)</f>
        <v>48.089002705011303</v>
      </c>
      <c r="AX44" s="50">
        <f>VLOOKUP($A44,'RevPAR Raw Data'!$B$6:$BE$43,'RevPAR Raw Data'!K$1,FALSE)</f>
        <v>43.681793963553503</v>
      </c>
      <c r="AY44" s="51">
        <f>VLOOKUP($A44,'RevPAR Raw Data'!$B$6:$BE$43,'RevPAR Raw Data'!L$1,FALSE)</f>
        <v>42.450063507972601</v>
      </c>
      <c r="AZ44" s="50">
        <f>VLOOKUP($A44,'RevPAR Raw Data'!$B$6:$BE$43,'RevPAR Raw Data'!N$1,FALSE)</f>
        <v>57.135799373576297</v>
      </c>
      <c r="BA44" s="50">
        <f>VLOOKUP($A44,'RevPAR Raw Data'!$B$6:$BE$43,'RevPAR Raw Data'!O$1,FALSE)</f>
        <v>62.574594504555797</v>
      </c>
      <c r="BB44" s="51">
        <f>VLOOKUP($A44,'RevPAR Raw Data'!$B$6:$BE$43,'RevPAR Raw Data'!P$1,FALSE)</f>
        <v>59.855196939065998</v>
      </c>
      <c r="BC44" s="52">
        <f>VLOOKUP($A44,'RevPAR Raw Data'!$B$6:$BE$43,'RevPAR Raw Data'!R$1,FALSE)</f>
        <v>47.422958773999298</v>
      </c>
      <c r="BE44" s="129">
        <f>(VLOOKUP($A44,'RevPAR Raw Data'!$B$6:$BE$43,'RevPAR Raw Data'!T$1,FALSE))/100</f>
        <v>-0.37337108711934597</v>
      </c>
      <c r="BF44" s="119">
        <f>(VLOOKUP($A44,'RevPAR Raw Data'!$B$6:$BE$43,'RevPAR Raw Data'!U$1,FALSE))/100</f>
        <v>3.13075810211269E-2</v>
      </c>
      <c r="BG44" s="119">
        <f>(VLOOKUP($A44,'RevPAR Raw Data'!$B$6:$BE$43,'RevPAR Raw Data'!V$1,FALSE))/100</f>
        <v>2.59051942802008E-2</v>
      </c>
      <c r="BH44" s="119">
        <f>(VLOOKUP($A44,'RevPAR Raw Data'!$B$6:$BE$43,'RevPAR Raw Data'!W$1,FALSE))/100</f>
        <v>1.99187004959335E-2</v>
      </c>
      <c r="BI44" s="119">
        <f>(VLOOKUP($A44,'RevPAR Raw Data'!$B$6:$BE$43,'RevPAR Raw Data'!X$1,FALSE))/100</f>
        <v>9.1135902124266699E-2</v>
      </c>
      <c r="BJ44" s="130">
        <f>(VLOOKUP($A44,'RevPAR Raw Data'!$B$6:$BE$43,'RevPAR Raw Data'!Y$1,FALSE))/100</f>
        <v>-4.7434262923087195E-2</v>
      </c>
      <c r="BK44" s="119">
        <f>(VLOOKUP($A44,'RevPAR Raw Data'!$B$6:$BE$43,'RevPAR Raw Data'!AA$1,FALSE))/100</f>
        <v>0.49207680539983101</v>
      </c>
      <c r="BL44" s="119">
        <f>(VLOOKUP($A44,'RevPAR Raw Data'!$B$6:$BE$43,'RevPAR Raw Data'!AB$1,FALSE))/100</f>
        <v>0.470927773541573</v>
      </c>
      <c r="BM44" s="130">
        <f>(VLOOKUP($A44,'RevPAR Raw Data'!$B$6:$BE$43,'RevPAR Raw Data'!AC$1,FALSE))/100</f>
        <v>0.48094656063819102</v>
      </c>
      <c r="BN44" s="131">
        <f>(VLOOKUP($A44,'RevPAR Raw Data'!$B$6:$BE$43,'RevPAR Raw Data'!AE$1,FALSE))/100</f>
        <v>9.3222788526678105E-2</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0.38540809171011298</v>
      </c>
      <c r="C47" s="115">
        <f>(VLOOKUP($A47,'Occupancy Raw Data'!$B$8:$BE$45,'Occupancy Raw Data'!H$3,FALSE))/100</f>
        <v>0.54574834598615807</v>
      </c>
      <c r="D47" s="115">
        <f>(VLOOKUP($A47,'Occupancy Raw Data'!$B$8:$BE$45,'Occupancy Raw Data'!I$3,FALSE))/100</f>
        <v>0.61745784932467407</v>
      </c>
      <c r="E47" s="115">
        <f>(VLOOKUP($A47,'Occupancy Raw Data'!$B$8:$BE$45,'Occupancy Raw Data'!J$3,FALSE))/100</f>
        <v>0.60309765541632299</v>
      </c>
      <c r="F47" s="115">
        <f>(VLOOKUP($A47,'Occupancy Raw Data'!$B$8:$BE$45,'Occupancy Raw Data'!K$3,FALSE))/100</f>
        <v>0.52745510533857698</v>
      </c>
      <c r="G47" s="116">
        <f>(VLOOKUP($A47,'Occupancy Raw Data'!$B$8:$BE$45,'Occupancy Raw Data'!L$3,FALSE))/100</f>
        <v>0.535833409555169</v>
      </c>
      <c r="H47" s="119">
        <f>(VLOOKUP($A47,'Occupancy Raw Data'!$B$8:$BE$45,'Occupancy Raw Data'!N$3,FALSE))/100</f>
        <v>0.59175584621482302</v>
      </c>
      <c r="I47" s="119">
        <f>(VLOOKUP($A47,'Occupancy Raw Data'!$B$8:$BE$45,'Occupancy Raw Data'!O$3,FALSE))/100</f>
        <v>0.68157565779444396</v>
      </c>
      <c r="J47" s="116">
        <f>(VLOOKUP($A47,'Occupancy Raw Data'!$B$8:$BE$45,'Occupancy Raw Data'!P$3,FALSE))/100</f>
        <v>0.63666575200463393</v>
      </c>
      <c r="K47" s="117">
        <f>(VLOOKUP($A47,'Occupancy Raw Data'!$B$8:$BE$45,'Occupancy Raw Data'!R$3,FALSE))/100</f>
        <v>0.56464265025501592</v>
      </c>
      <c r="M47" s="129">
        <f>(VLOOKUP($A47,'Occupancy Raw Data'!$B$8:$BE$45,'Occupancy Raw Data'!T$3,FALSE))/100</f>
        <v>-0.27017688996204603</v>
      </c>
      <c r="N47" s="119">
        <f>(VLOOKUP($A47,'Occupancy Raw Data'!$B$8:$BE$45,'Occupancy Raw Data'!U$3,FALSE))/100</f>
        <v>8.7270839911476689E-2</v>
      </c>
      <c r="O47" s="119">
        <f>(VLOOKUP($A47,'Occupancy Raw Data'!$B$8:$BE$45,'Occupancy Raw Data'!V$3,FALSE))/100</f>
        <v>0.13136774780923499</v>
      </c>
      <c r="P47" s="119">
        <f>(VLOOKUP($A47,'Occupancy Raw Data'!$B$8:$BE$45,'Occupancy Raw Data'!W$3,FALSE))/100</f>
        <v>5.4256073552265E-2</v>
      </c>
      <c r="Q47" s="119">
        <f>(VLOOKUP($A47,'Occupancy Raw Data'!$B$8:$BE$45,'Occupancy Raw Data'!X$3,FALSE))/100</f>
        <v>3.2958546481000099E-2</v>
      </c>
      <c r="R47" s="130">
        <f>(VLOOKUP($A47,'Occupancy Raw Data'!$B$8:$BE$45,'Occupancy Raw Data'!Y$3,FALSE))/100</f>
        <v>7.7832660375473598E-3</v>
      </c>
      <c r="S47" s="119">
        <f>(VLOOKUP($A47,'Occupancy Raw Data'!$B$8:$BE$45,'Occupancy Raw Data'!AA$3,FALSE))/100</f>
        <v>0.21153683614436999</v>
      </c>
      <c r="T47" s="119">
        <f>(VLOOKUP($A47,'Occupancy Raw Data'!$B$8:$BE$45,'Occupancy Raw Data'!AB$3,FALSE))/100</f>
        <v>0.35846753209683002</v>
      </c>
      <c r="U47" s="130">
        <f>(VLOOKUP($A47,'Occupancy Raw Data'!$B$8:$BE$45,'Occupancy Raw Data'!AC$3,FALSE))/100</f>
        <v>0.28598823374206001</v>
      </c>
      <c r="V47" s="131">
        <f>(VLOOKUP($A47,'Occupancy Raw Data'!$B$8:$BE$45,'Occupancy Raw Data'!AE$3,FALSE))/100</f>
        <v>8.3281908116010508E-2</v>
      </c>
      <c r="X47" s="49">
        <f>VLOOKUP($A47,'ADR Raw Data'!$B$6:$BE$43,'ADR Raw Data'!G$1,FALSE)</f>
        <v>97.6558808638557</v>
      </c>
      <c r="Y47" s="50">
        <f>VLOOKUP($A47,'ADR Raw Data'!$B$6:$BE$43,'ADR Raw Data'!H$1,FALSE)</f>
        <v>109.534493296089</v>
      </c>
      <c r="Z47" s="50">
        <f>VLOOKUP($A47,'ADR Raw Data'!$B$6:$BE$43,'ADR Raw Data'!I$1,FALSE)</f>
        <v>113.80687932056</v>
      </c>
      <c r="AA47" s="50">
        <f>VLOOKUP($A47,'ADR Raw Data'!$B$6:$BE$43,'ADR Raw Data'!J$1,FALSE)</f>
        <v>110.91443658055699</v>
      </c>
      <c r="AB47" s="50">
        <f>VLOOKUP($A47,'ADR Raw Data'!$B$6:$BE$43,'ADR Raw Data'!K$1,FALSE)</f>
        <v>105.692487861271</v>
      </c>
      <c r="AC47" s="51">
        <f>VLOOKUP($A47,'ADR Raw Data'!$B$6:$BE$43,'ADR Raw Data'!L$1,FALSE)</f>
        <v>108.364599881648</v>
      </c>
      <c r="AD47" s="50">
        <f>VLOOKUP($A47,'ADR Raw Data'!$B$6:$BE$43,'ADR Raw Data'!N$1,FALSE)</f>
        <v>119.28502395795699</v>
      </c>
      <c r="AE47" s="50">
        <f>VLOOKUP($A47,'ADR Raw Data'!$B$6:$BE$43,'ADR Raw Data'!O$1,FALSE)</f>
        <v>129.68835025721299</v>
      </c>
      <c r="AF47" s="51">
        <f>VLOOKUP($A47,'ADR Raw Data'!$B$6:$BE$43,'ADR Raw Data'!P$1,FALSE)</f>
        <v>124.853608370845</v>
      </c>
      <c r="AG47" s="52">
        <f>VLOOKUP($A47,'ADR Raw Data'!$B$6:$BE$43,'ADR Raw Data'!R$1,FALSE)</f>
        <v>113.67667620605</v>
      </c>
      <c r="AI47" s="129">
        <f>(VLOOKUP($A47,'ADR Raw Data'!$B$6:$BE$43,'ADR Raw Data'!T$1,FALSE))/100</f>
        <v>-0.12839334646307299</v>
      </c>
      <c r="AJ47" s="119">
        <f>(VLOOKUP($A47,'ADR Raw Data'!$B$6:$BE$43,'ADR Raw Data'!U$1,FALSE))/100</f>
        <v>9.0686020018695204E-2</v>
      </c>
      <c r="AK47" s="119">
        <f>(VLOOKUP($A47,'ADR Raw Data'!$B$6:$BE$43,'ADR Raw Data'!V$1,FALSE))/100</f>
        <v>5.0530932167136298E-2</v>
      </c>
      <c r="AL47" s="119">
        <f>(VLOOKUP($A47,'ADR Raw Data'!$B$6:$BE$43,'ADR Raw Data'!W$1,FALSE))/100</f>
        <v>2.03014095333688E-2</v>
      </c>
      <c r="AM47" s="119">
        <f>(VLOOKUP($A47,'ADR Raw Data'!$B$6:$BE$43,'ADR Raw Data'!X$1,FALSE))/100</f>
        <v>2.6280731907604202E-2</v>
      </c>
      <c r="AN47" s="130">
        <f>(VLOOKUP($A47,'ADR Raw Data'!$B$6:$BE$43,'ADR Raw Data'!Y$1,FALSE))/100</f>
        <v>1.6263492440094701E-2</v>
      </c>
      <c r="AO47" s="119">
        <f>(VLOOKUP($A47,'ADR Raw Data'!$B$6:$BE$43,'ADR Raw Data'!AA$1,FALSE))/100</f>
        <v>0.105646502852816</v>
      </c>
      <c r="AP47" s="119">
        <f>(VLOOKUP($A47,'ADR Raw Data'!$B$6:$BE$43,'ADR Raw Data'!AB$1,FALSE))/100</f>
        <v>0.16653826818108702</v>
      </c>
      <c r="AQ47" s="130">
        <f>(VLOOKUP($A47,'ADR Raw Data'!$B$6:$BE$43,'ADR Raw Data'!AC$1,FALSE))/100</f>
        <v>0.13966961787255999</v>
      </c>
      <c r="AR47" s="131">
        <f>(VLOOKUP($A47,'ADR Raw Data'!$B$6:$BE$43,'ADR Raw Data'!AE$1,FALSE))/100</f>
        <v>5.8211549561586307E-2</v>
      </c>
      <c r="AS47" s="40"/>
      <c r="AT47" s="49">
        <f>VLOOKUP($A47,'RevPAR Raw Data'!$B$6:$BE$43,'RevPAR Raw Data'!G$1,FALSE)</f>
        <v>37.637366688008697</v>
      </c>
      <c r="AU47" s="50">
        <f>VLOOKUP($A47,'RevPAR Raw Data'!$B$6:$BE$43,'RevPAR Raw Data'!H$1,FALSE)</f>
        <v>59.7782685447727</v>
      </c>
      <c r="AV47" s="50">
        <f>VLOOKUP($A47,'RevPAR Raw Data'!$B$6:$BE$43,'RevPAR Raw Data'!I$1,FALSE)</f>
        <v>70.270950943626303</v>
      </c>
      <c r="AW47" s="50">
        <f>VLOOKUP($A47,'RevPAR Raw Data'!$B$6:$BE$43,'RevPAR Raw Data'!J$1,FALSE)</f>
        <v>66.892236653556495</v>
      </c>
      <c r="AX47" s="50">
        <f>VLOOKUP($A47,'RevPAR Raw Data'!$B$6:$BE$43,'RevPAR Raw Data'!K$1,FALSE)</f>
        <v>55.748042318363296</v>
      </c>
      <c r="AY47" s="51">
        <f>VLOOKUP($A47,'RevPAR Raw Data'!$B$6:$BE$43,'RevPAR Raw Data'!L$1,FALSE)</f>
        <v>58.065373029665501</v>
      </c>
      <c r="AZ47" s="50">
        <f>VLOOKUP($A47,'RevPAR Raw Data'!$B$6:$BE$43,'RevPAR Raw Data'!N$1,FALSE)</f>
        <v>70.5876102929967</v>
      </c>
      <c r="BA47" s="50">
        <f>VLOOKUP($A47,'RevPAR Raw Data'!$B$6:$BE$43,'RevPAR Raw Data'!O$1,FALSE)</f>
        <v>88.392422634836393</v>
      </c>
      <c r="BB47" s="51">
        <f>VLOOKUP($A47,'RevPAR Raw Data'!$B$6:$BE$43,'RevPAR Raw Data'!P$1,FALSE)</f>
        <v>79.490016463916504</v>
      </c>
      <c r="BC47" s="52">
        <f>VLOOKUP($A47,'RevPAR Raw Data'!$B$6:$BE$43,'RevPAR Raw Data'!R$1,FALSE)</f>
        <v>64.186699725165795</v>
      </c>
      <c r="BE47" s="129">
        <f>(VLOOKUP($A47,'RevPAR Raw Data'!$B$6:$BE$43,'RevPAR Raw Data'!T$1,FALSE))/100</f>
        <v>-0.36388132138590701</v>
      </c>
      <c r="BF47" s="119">
        <f>(VLOOKUP($A47,'RevPAR Raw Data'!$B$6:$BE$43,'RevPAR Raw Data'!U$1,FALSE))/100</f>
        <v>0.185871105065432</v>
      </c>
      <c r="BG47" s="119">
        <f>(VLOOKUP($A47,'RevPAR Raw Data'!$B$6:$BE$43,'RevPAR Raw Data'!V$1,FALSE))/100</f>
        <v>0.18853681472986999</v>
      </c>
      <c r="BH47" s="119">
        <f>(VLOOKUP($A47,'RevPAR Raw Data'!$B$6:$BE$43,'RevPAR Raw Data'!W$1,FALSE))/100</f>
        <v>7.5658957854491005E-2</v>
      </c>
      <c r="BI47" s="119">
        <f>(VLOOKUP($A47,'RevPAR Raw Data'!$B$6:$BE$43,'RevPAR Raw Data'!X$1,FALSE))/100</f>
        <v>6.0105453112735796E-2</v>
      </c>
      <c r="BJ47" s="130">
        <f>(VLOOKUP($A47,'RevPAR Raw Data'!$B$6:$BE$43,'RevPAR Raw Data'!Y$1,FALSE))/100</f>
        <v>2.4173341566003002E-2</v>
      </c>
      <c r="BK47" s="119">
        <f>(VLOOKUP($A47,'RevPAR Raw Data'!$B$6:$BE$43,'RevPAR Raw Data'!AA$1,FALSE))/100</f>
        <v>0.33953146596038897</v>
      </c>
      <c r="BL47" s="119">
        <f>(VLOOKUP($A47,'RevPAR Raw Data'!$B$6:$BE$43,'RevPAR Raw Data'!AB$1,FALSE))/100</f>
        <v>0.58470436227247302</v>
      </c>
      <c r="BM47" s="130">
        <f>(VLOOKUP($A47,'RevPAR Raw Data'!$B$6:$BE$43,'RevPAR Raw Data'!AC$1,FALSE))/100</f>
        <v>0.46560171893742303</v>
      </c>
      <c r="BN47" s="131">
        <f>(VLOOKUP($A47,'RevPAR Raw Data'!$B$6:$BE$43,'RevPAR Raw Data'!AE$1,FALSE))/100</f>
        <v>0.14634142659947499</v>
      </c>
    </row>
    <row r="48" spans="1:66" x14ac:dyDescent="0.45">
      <c r="A48" s="59" t="s">
        <v>78</v>
      </c>
      <c r="B48" s="118">
        <f>(VLOOKUP($A48,'Occupancy Raw Data'!$B$8:$BE$45,'Occupancy Raw Data'!G$3,FALSE))/100</f>
        <v>0.35731039874902204</v>
      </c>
      <c r="C48" s="115">
        <f>(VLOOKUP($A48,'Occupancy Raw Data'!$B$8:$BE$45,'Occupancy Raw Data'!H$3,FALSE))/100</f>
        <v>0.51368256450351801</v>
      </c>
      <c r="D48" s="115">
        <f>(VLOOKUP($A48,'Occupancy Raw Data'!$B$8:$BE$45,'Occupancy Raw Data'!I$3,FALSE))/100</f>
        <v>0.54026583268178197</v>
      </c>
      <c r="E48" s="115">
        <f>(VLOOKUP($A48,'Occupancy Raw Data'!$B$8:$BE$45,'Occupancy Raw Data'!J$3,FALSE))/100</f>
        <v>0.51368256450351801</v>
      </c>
      <c r="F48" s="115">
        <f>(VLOOKUP($A48,'Occupancy Raw Data'!$B$8:$BE$45,'Occupancy Raw Data'!K$3,FALSE))/100</f>
        <v>0.46677091477716898</v>
      </c>
      <c r="G48" s="116">
        <f>(VLOOKUP($A48,'Occupancy Raw Data'!$B$8:$BE$45,'Occupancy Raw Data'!L$3,FALSE))/100</f>
        <v>0.47834245504300199</v>
      </c>
      <c r="H48" s="119">
        <f>(VLOOKUP($A48,'Occupancy Raw Data'!$B$8:$BE$45,'Occupancy Raw Data'!N$3,FALSE))/100</f>
        <v>0.42298670836591001</v>
      </c>
      <c r="I48" s="119">
        <f>(VLOOKUP($A48,'Occupancy Raw Data'!$B$8:$BE$45,'Occupancy Raw Data'!O$3,FALSE))/100</f>
        <v>0.43002345582486301</v>
      </c>
      <c r="J48" s="116">
        <f>(VLOOKUP($A48,'Occupancy Raw Data'!$B$8:$BE$45,'Occupancy Raw Data'!P$3,FALSE))/100</f>
        <v>0.42650508209538701</v>
      </c>
      <c r="K48" s="117">
        <f>(VLOOKUP($A48,'Occupancy Raw Data'!$B$8:$BE$45,'Occupancy Raw Data'!R$3,FALSE))/100</f>
        <v>0.463531777057969</v>
      </c>
      <c r="M48" s="129">
        <f>(VLOOKUP($A48,'Occupancy Raw Data'!$B$8:$BE$45,'Occupancy Raw Data'!T$3,FALSE))/100</f>
        <v>-9.1451292246520807E-2</v>
      </c>
      <c r="N48" s="119">
        <f>(VLOOKUP($A48,'Occupancy Raw Data'!$B$8:$BE$45,'Occupancy Raw Data'!U$3,FALSE))/100</f>
        <v>8.2372322899505704E-2</v>
      </c>
      <c r="O48" s="119">
        <f>(VLOOKUP($A48,'Occupancy Raw Data'!$B$8:$BE$45,'Occupancy Raw Data'!V$3,FALSE))/100</f>
        <v>6.1443932411674299E-2</v>
      </c>
      <c r="P48" s="119">
        <f>(VLOOKUP($A48,'Occupancy Raw Data'!$B$8:$BE$45,'Occupancy Raw Data'!W$3,FALSE))/100</f>
        <v>-9.3793103448275794E-2</v>
      </c>
      <c r="Q48" s="119">
        <f>(VLOOKUP($A48,'Occupancy Raw Data'!$B$8:$BE$45,'Occupancy Raw Data'!X$3,FALSE))/100</f>
        <v>-6.42633228840125E-2</v>
      </c>
      <c r="R48" s="130">
        <f>(VLOOKUP($A48,'Occupancy Raw Data'!$B$8:$BE$45,'Occupancy Raw Data'!Y$3,FALSE))/100</f>
        <v>-2.0806658130601702E-2</v>
      </c>
      <c r="S48" s="119">
        <f>(VLOOKUP($A48,'Occupancy Raw Data'!$B$8:$BE$45,'Occupancy Raw Data'!AA$3,FALSE))/100</f>
        <v>-3.5650623885917998E-2</v>
      </c>
      <c r="T48" s="119">
        <f>(VLOOKUP($A48,'Occupancy Raw Data'!$B$8:$BE$45,'Occupancy Raw Data'!AB$3,FALSE))/100</f>
        <v>-9.5394736842105199E-2</v>
      </c>
      <c r="U48" s="130">
        <f>(VLOOKUP($A48,'Occupancy Raw Data'!$B$8:$BE$45,'Occupancy Raw Data'!AC$3,FALSE))/100</f>
        <v>-6.6723695466210403E-2</v>
      </c>
      <c r="V48" s="131">
        <f>(VLOOKUP($A48,'Occupancy Raw Data'!$B$8:$BE$45,'Occupancy Raw Data'!AE$3,FALSE))/100</f>
        <v>-3.3310039599347696E-2</v>
      </c>
      <c r="X48" s="49">
        <f>VLOOKUP($A48,'ADR Raw Data'!$B$6:$BE$43,'ADR Raw Data'!G$1,FALSE)</f>
        <v>94.213435448577599</v>
      </c>
      <c r="Y48" s="50">
        <f>VLOOKUP($A48,'ADR Raw Data'!$B$6:$BE$43,'ADR Raw Data'!H$1,FALSE)</f>
        <v>102.07426179604199</v>
      </c>
      <c r="Z48" s="50">
        <f>VLOOKUP($A48,'ADR Raw Data'!$B$6:$BE$43,'ADR Raw Data'!I$1,FALSE)</f>
        <v>101.553415340086</v>
      </c>
      <c r="AA48" s="50">
        <f>VLOOKUP($A48,'ADR Raw Data'!$B$6:$BE$43,'ADR Raw Data'!J$1,FALSE)</f>
        <v>101.431856925418</v>
      </c>
      <c r="AB48" s="50">
        <f>VLOOKUP($A48,'ADR Raw Data'!$B$6:$BE$43,'ADR Raw Data'!K$1,FALSE)</f>
        <v>104.679564489112</v>
      </c>
      <c r="AC48" s="51">
        <f>VLOOKUP($A48,'ADR Raw Data'!$B$6:$BE$43,'ADR Raw Data'!L$1,FALSE)</f>
        <v>101.15271984308499</v>
      </c>
      <c r="AD48" s="50">
        <f>VLOOKUP($A48,'ADR Raw Data'!$B$6:$BE$43,'ADR Raw Data'!N$1,FALSE)</f>
        <v>111.51698706099801</v>
      </c>
      <c r="AE48" s="50">
        <f>VLOOKUP($A48,'ADR Raw Data'!$B$6:$BE$43,'ADR Raw Data'!O$1,FALSE)</f>
        <v>122.235781818181</v>
      </c>
      <c r="AF48" s="51">
        <f>VLOOKUP($A48,'ADR Raw Data'!$B$6:$BE$43,'ADR Raw Data'!P$1,FALSE)</f>
        <v>116.92059578368401</v>
      </c>
      <c r="AG48" s="52">
        <f>VLOOKUP($A48,'ADR Raw Data'!$B$6:$BE$43,'ADR Raw Data'!R$1,FALSE)</f>
        <v>105.297961445783</v>
      </c>
      <c r="AI48" s="129">
        <f>(VLOOKUP($A48,'ADR Raw Data'!$B$6:$BE$43,'ADR Raw Data'!T$1,FALSE))/100</f>
        <v>6.0916982079787498E-2</v>
      </c>
      <c r="AJ48" s="119">
        <f>(VLOOKUP($A48,'ADR Raw Data'!$B$6:$BE$43,'ADR Raw Data'!U$1,FALSE))/100</f>
        <v>0.15827856061364001</v>
      </c>
      <c r="AK48" s="119">
        <f>(VLOOKUP($A48,'ADR Raw Data'!$B$6:$BE$43,'ADR Raw Data'!V$1,FALSE))/100</f>
        <v>0.125759688164894</v>
      </c>
      <c r="AL48" s="119">
        <f>(VLOOKUP($A48,'ADR Raw Data'!$B$6:$BE$43,'ADR Raw Data'!W$1,FALSE))/100</f>
        <v>7.7211053739024899E-2</v>
      </c>
      <c r="AM48" s="119">
        <f>(VLOOKUP($A48,'ADR Raw Data'!$B$6:$BE$43,'ADR Raw Data'!X$1,FALSE))/100</f>
        <v>0.156326197143838</v>
      </c>
      <c r="AN48" s="130">
        <f>(VLOOKUP($A48,'ADR Raw Data'!$B$6:$BE$43,'ADR Raw Data'!Y$1,FALSE))/100</f>
        <v>0.11696528932764699</v>
      </c>
      <c r="AO48" s="119">
        <f>(VLOOKUP($A48,'ADR Raw Data'!$B$6:$BE$43,'ADR Raw Data'!AA$1,FALSE))/100</f>
        <v>0.20238454417806298</v>
      </c>
      <c r="AP48" s="119">
        <f>(VLOOKUP($A48,'ADR Raw Data'!$B$6:$BE$43,'ADR Raw Data'!AB$1,FALSE))/100</f>
        <v>0.24571560035069598</v>
      </c>
      <c r="AQ48" s="130">
        <f>(VLOOKUP($A48,'ADR Raw Data'!$B$6:$BE$43,'ADR Raw Data'!AC$1,FALSE))/100</f>
        <v>0.22373743569972099</v>
      </c>
      <c r="AR48" s="131">
        <f>(VLOOKUP($A48,'ADR Raw Data'!$B$6:$BE$43,'ADR Raw Data'!AE$1,FALSE))/100</f>
        <v>0.145572245735477</v>
      </c>
      <c r="AS48" s="40"/>
      <c r="AT48" s="49">
        <f>VLOOKUP($A48,'RevPAR Raw Data'!$B$6:$BE$43,'RevPAR Raw Data'!G$1,FALSE)</f>
        <v>33.663440187646501</v>
      </c>
      <c r="AU48" s="50">
        <f>VLOOKUP($A48,'RevPAR Raw Data'!$B$6:$BE$43,'RevPAR Raw Data'!H$1,FALSE)</f>
        <v>52.433768569194598</v>
      </c>
      <c r="AV48" s="50">
        <f>VLOOKUP($A48,'RevPAR Raw Data'!$B$6:$BE$43,'RevPAR Raw Data'!I$1,FALSE)</f>
        <v>54.865840500390902</v>
      </c>
      <c r="AW48" s="50">
        <f>VLOOKUP($A48,'RevPAR Raw Data'!$B$6:$BE$43,'RevPAR Raw Data'!J$1,FALSE)</f>
        <v>52.103776387802903</v>
      </c>
      <c r="AX48" s="50">
        <f>VLOOKUP($A48,'RevPAR Raw Data'!$B$6:$BE$43,'RevPAR Raw Data'!K$1,FALSE)</f>
        <v>48.861376075058601</v>
      </c>
      <c r="AY48" s="51">
        <f>VLOOKUP($A48,'RevPAR Raw Data'!$B$6:$BE$43,'RevPAR Raw Data'!L$1,FALSE)</f>
        <v>48.385640344018697</v>
      </c>
      <c r="AZ48" s="50">
        <f>VLOOKUP($A48,'RevPAR Raw Data'!$B$6:$BE$43,'RevPAR Raw Data'!N$1,FALSE)</f>
        <v>47.170203283815397</v>
      </c>
      <c r="BA48" s="50">
        <f>VLOOKUP($A48,'RevPAR Raw Data'!$B$6:$BE$43,'RevPAR Raw Data'!O$1,FALSE)</f>
        <v>52.564253322908499</v>
      </c>
      <c r="BB48" s="51">
        <f>VLOOKUP($A48,'RevPAR Raw Data'!$B$6:$BE$43,'RevPAR Raw Data'!P$1,FALSE)</f>
        <v>49.867228303361998</v>
      </c>
      <c r="BC48" s="52">
        <f>VLOOKUP($A48,'RevPAR Raw Data'!$B$6:$BE$43,'RevPAR Raw Data'!R$1,FALSE)</f>
        <v>48.808951189545397</v>
      </c>
      <c r="BE48" s="129">
        <f>(VLOOKUP($A48,'RevPAR Raw Data'!$B$6:$BE$43,'RevPAR Raw Data'!T$1,FALSE))/100</f>
        <v>-3.6105246897688001E-2</v>
      </c>
      <c r="BF48" s="119">
        <f>(VLOOKUP($A48,'RevPAR Raw Data'!$B$6:$BE$43,'RevPAR Raw Data'!U$1,FALSE))/100</f>
        <v>0.253688656216081</v>
      </c>
      <c r="BG48" s="119">
        <f>(VLOOKUP($A48,'RevPAR Raw Data'!$B$6:$BE$43,'RevPAR Raw Data'!V$1,FALSE))/100</f>
        <v>0.19493079035628502</v>
      </c>
      <c r="BH48" s="119">
        <f>(VLOOKUP($A48,'RevPAR Raw Data'!$B$6:$BE$43,'RevPAR Raw Data'!W$1,FALSE))/100</f>
        <v>-2.3823914059945599E-2</v>
      </c>
      <c r="BI48" s="119">
        <f>(VLOOKUP($A48,'RevPAR Raw Data'!$B$6:$BE$43,'RevPAR Raw Data'!X$1,FALSE))/100</f>
        <v>8.2016833377541704E-2</v>
      </c>
      <c r="BJ48" s="130">
        <f>(VLOOKUP($A48,'RevPAR Raw Data'!$B$6:$BE$43,'RevPAR Raw Data'!Y$1,FALSE))/100</f>
        <v>9.3724974408858686E-2</v>
      </c>
      <c r="BK48" s="119">
        <f>(VLOOKUP($A48,'RevPAR Raw Data'!$B$6:$BE$43,'RevPAR Raw Data'!AA$1,FALSE))/100</f>
        <v>0.159518785027329</v>
      </c>
      <c r="BL48" s="119">
        <f>(VLOOKUP($A48,'RevPAR Raw Data'!$B$6:$BE$43,'RevPAR Raw Data'!AB$1,FALSE))/100</f>
        <v>0.12688088847513598</v>
      </c>
      <c r="BM48" s="130">
        <f>(VLOOKUP($A48,'RevPAR Raw Data'!$B$6:$BE$43,'RevPAR Raw Data'!AC$1,FALSE))/100</f>
        <v>0.14208515170949199</v>
      </c>
      <c r="BN48" s="131">
        <f>(VLOOKUP($A48,'RevPAR Raw Data'!$B$6:$BE$43,'RevPAR Raw Data'!AE$1,FALSE))/100</f>
        <v>0.10741318886611501</v>
      </c>
    </row>
    <row r="49" spans="1:66" x14ac:dyDescent="0.45">
      <c r="A49" s="59" t="s">
        <v>79</v>
      </c>
      <c r="B49" s="118">
        <f>(VLOOKUP($A49,'Occupancy Raw Data'!$B$8:$BE$45,'Occupancy Raw Data'!G$3,FALSE))/100</f>
        <v>0.331841909023117</v>
      </c>
      <c r="C49" s="115">
        <f>(VLOOKUP($A49,'Occupancy Raw Data'!$B$8:$BE$45,'Occupancy Raw Data'!H$3,FALSE))/100</f>
        <v>0.45935868754660703</v>
      </c>
      <c r="D49" s="115">
        <f>(VLOOKUP($A49,'Occupancy Raw Data'!$B$8:$BE$45,'Occupancy Raw Data'!I$3,FALSE))/100</f>
        <v>0.47651006711409299</v>
      </c>
      <c r="E49" s="115">
        <f>(VLOOKUP($A49,'Occupancy Raw Data'!$B$8:$BE$45,'Occupancy Raw Data'!J$3,FALSE))/100</f>
        <v>0.42953020134228098</v>
      </c>
      <c r="F49" s="115">
        <f>(VLOOKUP($A49,'Occupancy Raw Data'!$B$8:$BE$45,'Occupancy Raw Data'!K$3,FALSE))/100</f>
        <v>0.39000745712155099</v>
      </c>
      <c r="G49" s="116">
        <f>(VLOOKUP($A49,'Occupancy Raw Data'!$B$8:$BE$45,'Occupancy Raw Data'!L$3,FALSE))/100</f>
        <v>0.41744966442953002</v>
      </c>
      <c r="H49" s="119">
        <f>(VLOOKUP($A49,'Occupancy Raw Data'!$B$8:$BE$45,'Occupancy Raw Data'!N$3,FALSE))/100</f>
        <v>0.39149888143176703</v>
      </c>
      <c r="I49" s="119">
        <f>(VLOOKUP($A49,'Occupancy Raw Data'!$B$8:$BE$45,'Occupancy Raw Data'!O$3,FALSE))/100</f>
        <v>0.384787472035794</v>
      </c>
      <c r="J49" s="116">
        <f>(VLOOKUP($A49,'Occupancy Raw Data'!$B$8:$BE$45,'Occupancy Raw Data'!P$3,FALSE))/100</f>
        <v>0.38814317673378002</v>
      </c>
      <c r="K49" s="117">
        <f>(VLOOKUP($A49,'Occupancy Raw Data'!$B$8:$BE$45,'Occupancy Raw Data'!R$3,FALSE))/100</f>
        <v>0.409076382230744</v>
      </c>
      <c r="M49" s="129">
        <f>(VLOOKUP($A49,'Occupancy Raw Data'!$B$8:$BE$45,'Occupancy Raw Data'!T$3,FALSE))/100</f>
        <v>-0.109631006909511</v>
      </c>
      <c r="N49" s="119">
        <f>(VLOOKUP($A49,'Occupancy Raw Data'!$B$8:$BE$45,'Occupancy Raw Data'!U$3,FALSE))/100</f>
        <v>5.6151519009597202E-2</v>
      </c>
      <c r="O49" s="119">
        <f>(VLOOKUP($A49,'Occupancy Raw Data'!$B$8:$BE$45,'Occupancy Raw Data'!V$3,FALSE))/100</f>
        <v>9.0267370387263512E-2</v>
      </c>
      <c r="P49" s="119">
        <f>(VLOOKUP($A49,'Occupancy Raw Data'!$B$8:$BE$45,'Occupancy Raw Data'!W$3,FALSE))/100</f>
        <v>-8.6683150830095299E-2</v>
      </c>
      <c r="Q49" s="119">
        <f>(VLOOKUP($A49,'Occupancy Raw Data'!$B$8:$BE$45,'Occupancy Raw Data'!X$3,FALSE))/100</f>
        <v>-7.0032808819775305E-2</v>
      </c>
      <c r="R49" s="130">
        <f>(VLOOKUP($A49,'Occupancy Raw Data'!$B$8:$BE$45,'Occupancy Raw Data'!Y$3,FALSE))/100</f>
        <v>-2.20778238844338E-2</v>
      </c>
      <c r="S49" s="119">
        <f>(VLOOKUP($A49,'Occupancy Raw Data'!$B$8:$BE$45,'Occupancy Raw Data'!AA$3,FALSE))/100</f>
        <v>-3.2203814083008701E-2</v>
      </c>
      <c r="T49" s="119">
        <f>(VLOOKUP($A49,'Occupancy Raw Data'!$B$8:$BE$45,'Occupancy Raw Data'!AB$3,FALSE))/100</f>
        <v>-9.3184190902311712E-2</v>
      </c>
      <c r="U49" s="130">
        <f>(VLOOKUP($A49,'Occupancy Raw Data'!$B$8:$BE$45,'Occupancy Raw Data'!AC$3,FALSE))/100</f>
        <v>-6.3422437028044301E-2</v>
      </c>
      <c r="V49" s="131">
        <f>(VLOOKUP($A49,'Occupancy Raw Data'!$B$8:$BE$45,'Occupancy Raw Data'!AE$3,FALSE))/100</f>
        <v>-3.36424746253196E-2</v>
      </c>
      <c r="X49" s="49">
        <f>VLOOKUP($A49,'ADR Raw Data'!$B$6:$BE$43,'ADR Raw Data'!G$1,FALSE)</f>
        <v>95.7123820224719</v>
      </c>
      <c r="Y49" s="50">
        <f>VLOOKUP($A49,'ADR Raw Data'!$B$6:$BE$43,'ADR Raw Data'!H$1,FALSE)</f>
        <v>101.01909090909</v>
      </c>
      <c r="Z49" s="50">
        <f>VLOOKUP($A49,'ADR Raw Data'!$B$6:$BE$43,'ADR Raw Data'!I$1,FALSE)</f>
        <v>100.54311424100101</v>
      </c>
      <c r="AA49" s="50">
        <f>VLOOKUP($A49,'ADR Raw Data'!$B$6:$BE$43,'ADR Raw Data'!J$1,FALSE)</f>
        <v>96.755138888888794</v>
      </c>
      <c r="AB49" s="50">
        <f>VLOOKUP($A49,'ADR Raw Data'!$B$6:$BE$43,'ADR Raw Data'!K$1,FALSE)</f>
        <v>94.4368833652007</v>
      </c>
      <c r="AC49" s="51">
        <f>VLOOKUP($A49,'ADR Raw Data'!$B$6:$BE$43,'ADR Raw Data'!L$1,FALSE)</f>
        <v>97.9593676312968</v>
      </c>
      <c r="AD49" s="50">
        <f>VLOOKUP($A49,'ADR Raw Data'!$B$6:$BE$43,'ADR Raw Data'!N$1,FALSE)</f>
        <v>98.204971428571397</v>
      </c>
      <c r="AE49" s="50">
        <f>VLOOKUP($A49,'ADR Raw Data'!$B$6:$BE$43,'ADR Raw Data'!O$1,FALSE)</f>
        <v>99.621395348837197</v>
      </c>
      <c r="AF49" s="51">
        <f>VLOOKUP($A49,'ADR Raw Data'!$B$6:$BE$43,'ADR Raw Data'!P$1,FALSE)</f>
        <v>98.907060518731896</v>
      </c>
      <c r="AG49" s="52">
        <f>VLOOKUP($A49,'ADR Raw Data'!$B$6:$BE$43,'ADR Raw Data'!R$1,FALSE)</f>
        <v>98.216281249999994</v>
      </c>
      <c r="AI49" s="129">
        <f>(VLOOKUP($A49,'ADR Raw Data'!$B$6:$BE$43,'ADR Raw Data'!T$1,FALSE))/100</f>
        <v>0.16397740291791901</v>
      </c>
      <c r="AJ49" s="119">
        <f>(VLOOKUP($A49,'ADR Raw Data'!$B$6:$BE$43,'ADR Raw Data'!U$1,FALSE))/100</f>
        <v>0.207902091008831</v>
      </c>
      <c r="AK49" s="119">
        <f>(VLOOKUP($A49,'ADR Raw Data'!$B$6:$BE$43,'ADR Raw Data'!V$1,FALSE))/100</f>
        <v>0.18927587279213401</v>
      </c>
      <c r="AL49" s="119">
        <f>(VLOOKUP($A49,'ADR Raw Data'!$B$6:$BE$43,'ADR Raw Data'!W$1,FALSE))/100</f>
        <v>0.11062052253869399</v>
      </c>
      <c r="AM49" s="119">
        <f>(VLOOKUP($A49,'ADR Raw Data'!$B$6:$BE$43,'ADR Raw Data'!X$1,FALSE))/100</f>
        <v>0.116195342316887</v>
      </c>
      <c r="AN49" s="130">
        <f>(VLOOKUP($A49,'ADR Raw Data'!$B$6:$BE$43,'ADR Raw Data'!Y$1,FALSE))/100</f>
        <v>0.15883409347171798</v>
      </c>
      <c r="AO49" s="119">
        <f>(VLOOKUP($A49,'ADR Raw Data'!$B$6:$BE$43,'ADR Raw Data'!AA$1,FALSE))/100</f>
        <v>0.118088433103435</v>
      </c>
      <c r="AP49" s="119">
        <f>(VLOOKUP($A49,'ADR Raw Data'!$B$6:$BE$43,'ADR Raw Data'!AB$1,FALSE))/100</f>
        <v>4.6528607013498001E-2</v>
      </c>
      <c r="AQ49" s="130">
        <f>(VLOOKUP($A49,'ADR Raw Data'!$B$6:$BE$43,'ADR Raw Data'!AC$1,FALSE))/100</f>
        <v>7.9765670051585399E-2</v>
      </c>
      <c r="AR49" s="131">
        <f>(VLOOKUP($A49,'ADR Raw Data'!$B$6:$BE$43,'ADR Raw Data'!AE$1,FALSE))/100</f>
        <v>0.13532166051719199</v>
      </c>
      <c r="AS49" s="40"/>
      <c r="AT49" s="49">
        <f>VLOOKUP($A49,'RevPAR Raw Data'!$B$6:$BE$43,'RevPAR Raw Data'!G$1,FALSE)</f>
        <v>31.761379567486902</v>
      </c>
      <c r="AU49" s="50">
        <f>VLOOKUP($A49,'RevPAR Raw Data'!$B$6:$BE$43,'RevPAR Raw Data'!H$1,FALSE)</f>
        <v>46.403997017151298</v>
      </c>
      <c r="AV49" s="50">
        <f>VLOOKUP($A49,'RevPAR Raw Data'!$B$6:$BE$43,'RevPAR Raw Data'!I$1,FALSE)</f>
        <v>47.909806114839597</v>
      </c>
      <c r="AW49" s="50">
        <f>VLOOKUP($A49,'RevPAR Raw Data'!$B$6:$BE$43,'RevPAR Raw Data'!J$1,FALSE)</f>
        <v>41.559254287844801</v>
      </c>
      <c r="AX49" s="50">
        <f>VLOOKUP($A49,'RevPAR Raw Data'!$B$6:$BE$43,'RevPAR Raw Data'!K$1,FALSE)</f>
        <v>36.831088739746399</v>
      </c>
      <c r="AY49" s="51">
        <f>VLOOKUP($A49,'RevPAR Raw Data'!$B$6:$BE$43,'RevPAR Raw Data'!L$1,FALSE)</f>
        <v>40.893105145413799</v>
      </c>
      <c r="AZ49" s="50">
        <f>VLOOKUP($A49,'RevPAR Raw Data'!$B$6:$BE$43,'RevPAR Raw Data'!N$1,FALSE)</f>
        <v>38.447136465324299</v>
      </c>
      <c r="BA49" s="50">
        <f>VLOOKUP($A49,'RevPAR Raw Data'!$B$6:$BE$43,'RevPAR Raw Data'!O$1,FALSE)</f>
        <v>38.333064876957401</v>
      </c>
      <c r="BB49" s="51">
        <f>VLOOKUP($A49,'RevPAR Raw Data'!$B$6:$BE$43,'RevPAR Raw Data'!P$1,FALSE)</f>
        <v>38.3901006711409</v>
      </c>
      <c r="BC49" s="52">
        <f>VLOOKUP($A49,'RevPAR Raw Data'!$B$6:$BE$43,'RevPAR Raw Data'!R$1,FALSE)</f>
        <v>40.1779610099073</v>
      </c>
      <c r="BE49" s="129">
        <f>(VLOOKUP($A49,'RevPAR Raw Data'!$B$6:$BE$43,'RevPAR Raw Data'!T$1,FALSE))/100</f>
        <v>3.6369388216109903E-2</v>
      </c>
      <c r="BF49" s="119">
        <f>(VLOOKUP($A49,'RevPAR Raw Data'!$B$6:$BE$43,'RevPAR Raw Data'!U$1,FALSE))/100</f>
        <v>0.275727628233845</v>
      </c>
      <c r="BG49" s="119">
        <f>(VLOOKUP($A49,'RevPAR Raw Data'!$B$6:$BE$43,'RevPAR Raw Data'!V$1,FALSE))/100</f>
        <v>0.29662867849409702</v>
      </c>
      <c r="BH49" s="119">
        <f>(VLOOKUP($A49,'RevPAR Raw Data'!$B$6:$BE$43,'RevPAR Raw Data'!W$1,FALSE))/100</f>
        <v>1.4348436268473099E-2</v>
      </c>
      <c r="BI49" s="119">
        <f>(VLOOKUP($A49,'RevPAR Raw Data'!$B$6:$BE$43,'RevPAR Raw Data'!X$1,FALSE))/100</f>
        <v>3.8025047302884897E-2</v>
      </c>
      <c r="BJ49" s="130">
        <f>(VLOOKUP($A49,'RevPAR Raw Data'!$B$6:$BE$43,'RevPAR Raw Data'!Y$1,FALSE))/100</f>
        <v>0.13324955844477201</v>
      </c>
      <c r="BK49" s="119">
        <f>(VLOOKUP($A49,'RevPAR Raw Data'!$B$6:$BE$43,'RevPAR Raw Data'!AA$1,FALSE))/100</f>
        <v>8.2081721075410299E-2</v>
      </c>
      <c r="BL49" s="119">
        <f>(VLOOKUP($A49,'RevPAR Raw Data'!$B$6:$BE$43,'RevPAR Raw Data'!AB$1,FALSE))/100</f>
        <v>-5.0991314487178106E-2</v>
      </c>
      <c r="BM49" s="130">
        <f>(VLOOKUP($A49,'RevPAR Raw Data'!$B$6:$BE$43,'RevPAR Raw Data'!AC$1,FALSE))/100</f>
        <v>1.12842998376945E-2</v>
      </c>
      <c r="BN49" s="131">
        <f>(VLOOKUP($A49,'RevPAR Raw Data'!$B$6:$BE$43,'RevPAR Raw Data'!AE$1,FALSE))/100</f>
        <v>9.7126630361667007E-2</v>
      </c>
    </row>
    <row r="50" spans="1:66" x14ac:dyDescent="0.45">
      <c r="A50" s="59" t="s">
        <v>80</v>
      </c>
      <c r="B50" s="118">
        <f>(VLOOKUP($A50,'Occupancy Raw Data'!$B$8:$BE$45,'Occupancy Raw Data'!G$3,FALSE))/100</f>
        <v>0.34983903112065001</v>
      </c>
      <c r="C50" s="115">
        <f>(VLOOKUP($A50,'Occupancy Raw Data'!$B$8:$BE$45,'Occupancy Raw Data'!H$3,FALSE))/100</f>
        <v>0.42904594000715401</v>
      </c>
      <c r="D50" s="115">
        <f>(VLOOKUP($A50,'Occupancy Raw Data'!$B$8:$BE$45,'Occupancy Raw Data'!I$3,FALSE))/100</f>
        <v>0.469603659315667</v>
      </c>
      <c r="E50" s="115">
        <f>(VLOOKUP($A50,'Occupancy Raw Data'!$B$8:$BE$45,'Occupancy Raw Data'!J$3,FALSE))/100</f>
        <v>0.46789154933176597</v>
      </c>
      <c r="F50" s="115">
        <f>(VLOOKUP($A50,'Occupancy Raw Data'!$B$8:$BE$45,'Occupancy Raw Data'!K$3,FALSE))/100</f>
        <v>0.48843686913857803</v>
      </c>
      <c r="G50" s="116">
        <f>(VLOOKUP($A50,'Occupancy Raw Data'!$B$8:$BE$45,'Occupancy Raw Data'!L$3,FALSE))/100</f>
        <v>0.44096077679826201</v>
      </c>
      <c r="H50" s="119">
        <f>(VLOOKUP($A50,'Occupancy Raw Data'!$B$8:$BE$45,'Occupancy Raw Data'!N$3,FALSE))/100</f>
        <v>0.57074591776761308</v>
      </c>
      <c r="I50" s="119">
        <f>(VLOOKUP($A50,'Occupancy Raw Data'!$B$8:$BE$45,'Occupancy Raw Data'!O$3,FALSE))/100</f>
        <v>0.59742416886004102</v>
      </c>
      <c r="J50" s="116">
        <f>(VLOOKUP($A50,'Occupancy Raw Data'!$B$8:$BE$45,'Occupancy Raw Data'!P$3,FALSE))/100</f>
        <v>0.58408504331382705</v>
      </c>
      <c r="K50" s="117">
        <f>(VLOOKUP($A50,'Occupancy Raw Data'!$B$8:$BE$45,'Occupancy Raw Data'!R$3,FALSE))/100</f>
        <v>0.48185193162031198</v>
      </c>
      <c r="M50" s="129">
        <f>(VLOOKUP($A50,'Occupancy Raw Data'!$B$8:$BE$45,'Occupancy Raw Data'!T$3,FALSE))/100</f>
        <v>-0.162199186421737</v>
      </c>
      <c r="N50" s="119">
        <f>(VLOOKUP($A50,'Occupancy Raw Data'!$B$8:$BE$45,'Occupancy Raw Data'!U$3,FALSE))/100</f>
        <v>0.114009992045864</v>
      </c>
      <c r="O50" s="119">
        <f>(VLOOKUP($A50,'Occupancy Raw Data'!$B$8:$BE$45,'Occupancy Raw Data'!V$3,FALSE))/100</f>
        <v>9.3385356842451597E-2</v>
      </c>
      <c r="P50" s="119">
        <f>(VLOOKUP($A50,'Occupancy Raw Data'!$B$8:$BE$45,'Occupancy Raw Data'!W$3,FALSE))/100</f>
        <v>-4.3550981165840401E-3</v>
      </c>
      <c r="Q50" s="119">
        <f>(VLOOKUP($A50,'Occupancy Raw Data'!$B$8:$BE$45,'Occupancy Raw Data'!X$3,FALSE))/100</f>
        <v>1.9853660712114002E-2</v>
      </c>
      <c r="R50" s="130">
        <f>(VLOOKUP($A50,'Occupancy Raw Data'!$B$8:$BE$45,'Occupancy Raw Data'!Y$3,FALSE))/100</f>
        <v>1.0883402148870701E-2</v>
      </c>
      <c r="S50" s="119">
        <f>(VLOOKUP($A50,'Occupancy Raw Data'!$B$8:$BE$45,'Occupancy Raw Data'!AA$3,FALSE))/100</f>
        <v>0.148295233362981</v>
      </c>
      <c r="T50" s="119">
        <f>(VLOOKUP($A50,'Occupancy Raw Data'!$B$8:$BE$45,'Occupancy Raw Data'!AB$3,FALSE))/100</f>
        <v>0.17220147764199101</v>
      </c>
      <c r="U50" s="130">
        <f>(VLOOKUP($A50,'Occupancy Raw Data'!$B$8:$BE$45,'Occupancy Raw Data'!AC$3,FALSE))/100</f>
        <v>0.16039822832357997</v>
      </c>
      <c r="V50" s="131">
        <f>(VLOOKUP($A50,'Occupancy Raw Data'!$B$8:$BE$45,'Occupancy Raw Data'!AE$3,FALSE))/100</f>
        <v>5.8096985822137404E-2</v>
      </c>
      <c r="X50" s="49">
        <f>VLOOKUP($A50,'ADR Raw Data'!$B$6:$BE$43,'ADR Raw Data'!G$1,FALSE)</f>
        <v>86.172497808939497</v>
      </c>
      <c r="Y50" s="50">
        <f>VLOOKUP($A50,'ADR Raw Data'!$B$6:$BE$43,'ADR Raw Data'!H$1,FALSE)</f>
        <v>90.648963196760306</v>
      </c>
      <c r="Z50" s="50">
        <f>VLOOKUP($A50,'ADR Raw Data'!$B$6:$BE$43,'ADR Raw Data'!I$1,FALSE)</f>
        <v>93.584920824944206</v>
      </c>
      <c r="AA50" s="50">
        <f>VLOOKUP($A50,'ADR Raw Data'!$B$6:$BE$43,'ADR Raw Data'!J$1,FALSE)</f>
        <v>93.416858001092194</v>
      </c>
      <c r="AB50" s="50">
        <f>VLOOKUP($A50,'ADR Raw Data'!$B$6:$BE$43,'ADR Raw Data'!K$1,FALSE)</f>
        <v>94.629452757141294</v>
      </c>
      <c r="AC50" s="51">
        <f>VLOOKUP($A50,'ADR Raw Data'!$B$6:$BE$43,'ADR Raw Data'!L$1,FALSE)</f>
        <v>92.033045720577107</v>
      </c>
      <c r="AD50" s="50">
        <f>VLOOKUP($A50,'ADR Raw Data'!$B$6:$BE$43,'ADR Raw Data'!N$1,FALSE)</f>
        <v>107.80930960376</v>
      </c>
      <c r="AE50" s="50">
        <f>VLOOKUP($A50,'ADR Raw Data'!$B$6:$BE$43,'ADR Raw Data'!O$1,FALSE)</f>
        <v>115.498951623251</v>
      </c>
      <c r="AF50" s="51">
        <f>VLOOKUP($A50,'ADR Raw Data'!$B$6:$BE$43,'ADR Raw Data'!P$1,FALSE)</f>
        <v>111.741937262107</v>
      </c>
      <c r="AG50" s="52">
        <f>VLOOKUP($A50,'ADR Raw Data'!$B$6:$BE$43,'ADR Raw Data'!R$1,FALSE)</f>
        <v>98.858644913976605</v>
      </c>
      <c r="AI50" s="129">
        <f>(VLOOKUP($A50,'ADR Raw Data'!$B$6:$BE$43,'ADR Raw Data'!T$1,FALSE))/100</f>
        <v>-0.13553393922104201</v>
      </c>
      <c r="AJ50" s="119">
        <f>(VLOOKUP($A50,'ADR Raw Data'!$B$6:$BE$43,'ADR Raw Data'!U$1,FALSE))/100</f>
        <v>1.7519126227317602E-2</v>
      </c>
      <c r="AK50" s="119">
        <f>(VLOOKUP($A50,'ADR Raw Data'!$B$6:$BE$43,'ADR Raw Data'!V$1,FALSE))/100</f>
        <v>1.66695998644939E-2</v>
      </c>
      <c r="AL50" s="119">
        <f>(VLOOKUP($A50,'ADR Raw Data'!$B$6:$BE$43,'ADR Raw Data'!W$1,FALSE))/100</f>
        <v>-4.6069678247549397E-3</v>
      </c>
      <c r="AM50" s="119">
        <f>(VLOOKUP($A50,'ADR Raw Data'!$B$6:$BE$43,'ADR Raw Data'!X$1,FALSE))/100</f>
        <v>-1.1856733449152602E-2</v>
      </c>
      <c r="AN50" s="130">
        <f>(VLOOKUP($A50,'ADR Raw Data'!$B$6:$BE$43,'ADR Raw Data'!Y$1,FALSE))/100</f>
        <v>-2.2919023944512201E-2</v>
      </c>
      <c r="AO50" s="119">
        <f>(VLOOKUP($A50,'ADR Raw Data'!$B$6:$BE$43,'ADR Raw Data'!AA$1,FALSE))/100</f>
        <v>3.12347560881115E-2</v>
      </c>
      <c r="AP50" s="119">
        <f>(VLOOKUP($A50,'ADR Raw Data'!$B$6:$BE$43,'ADR Raw Data'!AB$1,FALSE))/100</f>
        <v>9.7955909338610106E-2</v>
      </c>
      <c r="AQ50" s="130">
        <f>(VLOOKUP($A50,'ADR Raw Data'!$B$6:$BE$43,'ADR Raw Data'!AC$1,FALSE))/100</f>
        <v>6.5494673586232399E-2</v>
      </c>
      <c r="AR50" s="131">
        <f>(VLOOKUP($A50,'ADR Raw Data'!$B$6:$BE$43,'ADR Raw Data'!AE$1,FALSE))/100</f>
        <v>1.3258869884781701E-2</v>
      </c>
      <c r="AS50" s="40"/>
      <c r="AT50" s="49">
        <f>VLOOKUP($A50,'RevPAR Raw Data'!$B$6:$BE$43,'RevPAR Raw Data'!G$1,FALSE)</f>
        <v>30.146503142725699</v>
      </c>
      <c r="AU50" s="50">
        <f>VLOOKUP($A50,'RevPAR Raw Data'!$B$6:$BE$43,'RevPAR Raw Data'!H$1,FALSE)</f>
        <v>38.892569625427903</v>
      </c>
      <c r="AV50" s="50">
        <f>VLOOKUP($A50,'RevPAR Raw Data'!$B$6:$BE$43,'RevPAR Raw Data'!I$1,FALSE)</f>
        <v>43.947821276160703</v>
      </c>
      <c r="AW50" s="50">
        <f>VLOOKUP($A50,'RevPAR Raw Data'!$B$6:$BE$43,'RevPAR Raw Data'!J$1,FALSE)</f>
        <v>43.708958423836599</v>
      </c>
      <c r="AX50" s="50">
        <f>VLOOKUP($A50,'RevPAR Raw Data'!$B$6:$BE$43,'RevPAR Raw Data'!K$1,FALSE)</f>
        <v>46.2205136329951</v>
      </c>
      <c r="AY50" s="51">
        <f>VLOOKUP($A50,'RevPAR Raw Data'!$B$6:$BE$43,'RevPAR Raw Data'!L$1,FALSE)</f>
        <v>40.582963332055698</v>
      </c>
      <c r="AZ50" s="50">
        <f>VLOOKUP($A50,'RevPAR Raw Data'!$B$6:$BE$43,'RevPAR Raw Data'!N$1,FALSE)</f>
        <v>61.531723353691198</v>
      </c>
      <c r="BA50" s="50">
        <f>VLOOKUP($A50,'RevPAR Raw Data'!$B$6:$BE$43,'RevPAR Raw Data'!O$1,FALSE)</f>
        <v>69.001865177727197</v>
      </c>
      <c r="BB50" s="51">
        <f>VLOOKUP($A50,'RevPAR Raw Data'!$B$6:$BE$43,'RevPAR Raw Data'!P$1,FALSE)</f>
        <v>65.266794265709194</v>
      </c>
      <c r="BC50" s="52">
        <f>VLOOKUP($A50,'RevPAR Raw Data'!$B$6:$BE$43,'RevPAR Raw Data'!R$1,FALSE)</f>
        <v>47.635229009166203</v>
      </c>
      <c r="BE50" s="129">
        <f>(VLOOKUP($A50,'RevPAR Raw Data'!$B$6:$BE$43,'RevPAR Raw Data'!T$1,FALSE))/100</f>
        <v>-0.27574963096859401</v>
      </c>
      <c r="BF50" s="119">
        <f>(VLOOKUP($A50,'RevPAR Raw Data'!$B$6:$BE$43,'RevPAR Raw Data'!U$1,FALSE))/100</f>
        <v>0.133526473715009</v>
      </c>
      <c r="BG50" s="119">
        <f>(VLOOKUP($A50,'RevPAR Raw Data'!$B$6:$BE$43,'RevPAR Raw Data'!V$1,FALSE))/100</f>
        <v>0.111611653238712</v>
      </c>
      <c r="BH50" s="119">
        <f>(VLOOKUP($A50,'RevPAR Raw Data'!$B$6:$BE$43,'RevPAR Raw Data'!W$1,FALSE))/100</f>
        <v>-8.94200214444223E-3</v>
      </c>
      <c r="BI50" s="119">
        <f>(VLOOKUP($A50,'RevPAR Raw Data'!$B$6:$BE$43,'RevPAR Raw Data'!X$1,FALSE))/100</f>
        <v>7.7615276999079795E-3</v>
      </c>
      <c r="BJ50" s="130">
        <f>(VLOOKUP($A50,'RevPAR Raw Data'!$B$6:$BE$43,'RevPAR Raw Data'!Y$1,FALSE))/100</f>
        <v>-1.2285058750089199E-2</v>
      </c>
      <c r="BK50" s="119">
        <f>(VLOOKUP($A50,'RevPAR Raw Data'!$B$6:$BE$43,'RevPAR Raw Data'!AA$1,FALSE))/100</f>
        <v>0.184161954894215</v>
      </c>
      <c r="BL50" s="119">
        <f>(VLOOKUP($A50,'RevPAR Raw Data'!$B$6:$BE$43,'RevPAR Raw Data'!AB$1,FALSE))/100</f>
        <v>0.28702553931247499</v>
      </c>
      <c r="BM50" s="130">
        <f>(VLOOKUP($A50,'RevPAR Raw Data'!$B$6:$BE$43,'RevPAR Raw Data'!AC$1,FALSE))/100</f>
        <v>0.23639813151767602</v>
      </c>
      <c r="BN50" s="131">
        <f>(VLOOKUP($A50,'RevPAR Raw Data'!$B$6:$BE$43,'RevPAR Raw Data'!AE$1,FALSE))/100</f>
        <v>7.2126156082632994E-2</v>
      </c>
    </row>
    <row r="51" spans="1:66" x14ac:dyDescent="0.45">
      <c r="A51" s="62" t="s">
        <v>81</v>
      </c>
      <c r="B51" s="118">
        <f>(VLOOKUP($A51,'Occupancy Raw Data'!$B$8:$BE$45,'Occupancy Raw Data'!G$3,FALSE))/100</f>
        <v>0.42163476032559499</v>
      </c>
      <c r="C51" s="115">
        <f>(VLOOKUP($A51,'Occupancy Raw Data'!$B$8:$BE$45,'Occupancy Raw Data'!H$3,FALSE))/100</f>
        <v>0.63395010551703301</v>
      </c>
      <c r="D51" s="115">
        <f>(VLOOKUP($A51,'Occupancy Raw Data'!$B$8:$BE$45,'Occupancy Raw Data'!I$3,FALSE))/100</f>
        <v>0.72258441362677106</v>
      </c>
      <c r="E51" s="115">
        <f>(VLOOKUP($A51,'Occupancy Raw Data'!$B$8:$BE$45,'Occupancy Raw Data'!J$3,FALSE))/100</f>
        <v>0.70720907446487702</v>
      </c>
      <c r="F51" s="115">
        <f>(VLOOKUP($A51,'Occupancy Raw Data'!$B$8:$BE$45,'Occupancy Raw Data'!K$3,FALSE))/100</f>
        <v>0.60432996683750295</v>
      </c>
      <c r="G51" s="116">
        <f>(VLOOKUP($A51,'Occupancy Raw Data'!$B$8:$BE$45,'Occupancy Raw Data'!L$3,FALSE))/100</f>
        <v>0.61794166415435603</v>
      </c>
      <c r="H51" s="119">
        <f>(VLOOKUP($A51,'Occupancy Raw Data'!$B$8:$BE$45,'Occupancy Raw Data'!N$3,FALSE))/100</f>
        <v>0.58252939403074999</v>
      </c>
      <c r="I51" s="119">
        <f>(VLOOKUP($A51,'Occupancy Raw Data'!$B$8:$BE$45,'Occupancy Raw Data'!O$3,FALSE))/100</f>
        <v>0.71235302984624593</v>
      </c>
      <c r="J51" s="116">
        <f>(VLOOKUP($A51,'Occupancy Raw Data'!$B$8:$BE$45,'Occupancy Raw Data'!P$3,FALSE))/100</f>
        <v>0.64744121193849791</v>
      </c>
      <c r="K51" s="117">
        <f>(VLOOKUP($A51,'Occupancy Raw Data'!$B$8:$BE$45,'Occupancy Raw Data'!R$3,FALSE))/100</f>
        <v>0.62637010637839696</v>
      </c>
      <c r="M51" s="129">
        <f>(VLOOKUP($A51,'Occupancy Raw Data'!$B$8:$BE$45,'Occupancy Raw Data'!T$3,FALSE))/100</f>
        <v>-5.5692667402897203E-2</v>
      </c>
      <c r="N51" s="119">
        <f>(VLOOKUP($A51,'Occupancy Raw Data'!$B$8:$BE$45,'Occupancy Raw Data'!U$3,FALSE))/100</f>
        <v>0.239479887467415</v>
      </c>
      <c r="O51" s="119">
        <f>(VLOOKUP($A51,'Occupancy Raw Data'!$B$8:$BE$45,'Occupancy Raw Data'!V$3,FALSE))/100</f>
        <v>0.27540735841095199</v>
      </c>
      <c r="P51" s="119">
        <f>(VLOOKUP($A51,'Occupancy Raw Data'!$B$8:$BE$45,'Occupancy Raw Data'!W$3,FALSE))/100</f>
        <v>0.16405532730996999</v>
      </c>
      <c r="Q51" s="119">
        <f>(VLOOKUP($A51,'Occupancy Raw Data'!$B$8:$BE$45,'Occupancy Raw Data'!X$3,FALSE))/100</f>
        <v>5.4252373351413599E-2</v>
      </c>
      <c r="R51" s="130">
        <f>(VLOOKUP($A51,'Occupancy Raw Data'!$B$8:$BE$45,'Occupancy Raw Data'!Y$3,FALSE))/100</f>
        <v>0.14209959402071701</v>
      </c>
      <c r="S51" s="119">
        <f>(VLOOKUP($A51,'Occupancy Raw Data'!$B$8:$BE$45,'Occupancy Raw Data'!AA$3,FALSE))/100</f>
        <v>0.160223877984462</v>
      </c>
      <c r="T51" s="119">
        <f>(VLOOKUP($A51,'Occupancy Raw Data'!$B$8:$BE$45,'Occupancy Raw Data'!AB$3,FALSE))/100</f>
        <v>0.460985356599664</v>
      </c>
      <c r="U51" s="130">
        <f>(VLOOKUP($A51,'Occupancy Raw Data'!$B$8:$BE$45,'Occupancy Raw Data'!AC$3,FALSE))/100</f>
        <v>0.308401384772309</v>
      </c>
      <c r="V51" s="131">
        <f>(VLOOKUP($A51,'Occupancy Raw Data'!$B$8:$BE$45,'Occupancy Raw Data'!AE$3,FALSE))/100</f>
        <v>0.18664234607673902</v>
      </c>
      <c r="X51" s="49">
        <f>VLOOKUP($A51,'ADR Raw Data'!$B$6:$BE$43,'ADR Raw Data'!G$1,FALSE)</f>
        <v>121.973942887786</v>
      </c>
      <c r="Y51" s="50">
        <f>VLOOKUP($A51,'ADR Raw Data'!$B$6:$BE$43,'ADR Raw Data'!H$1,FALSE)</f>
        <v>149.18743973844499</v>
      </c>
      <c r="Z51" s="50">
        <f>VLOOKUP($A51,'ADR Raw Data'!$B$6:$BE$43,'ADR Raw Data'!I$1,FALSE)</f>
        <v>159.57784088242099</v>
      </c>
      <c r="AA51" s="50">
        <f>VLOOKUP($A51,'ADR Raw Data'!$B$6:$BE$43,'ADR Raw Data'!J$1,FALSE)</f>
        <v>156.918319878506</v>
      </c>
      <c r="AB51" s="50">
        <f>VLOOKUP($A51,'ADR Raw Data'!$B$6:$BE$43,'ADR Raw Data'!K$1,FALSE)</f>
        <v>146.309634895394</v>
      </c>
      <c r="AC51" s="51">
        <f>VLOOKUP($A51,'ADR Raw Data'!$B$6:$BE$43,'ADR Raw Data'!L$1,FALSE)</f>
        <v>149.11040676436301</v>
      </c>
      <c r="AD51" s="50">
        <f>VLOOKUP($A51,'ADR Raw Data'!$B$6:$BE$43,'ADR Raw Data'!N$1,FALSE)</f>
        <v>157.93179001164401</v>
      </c>
      <c r="AE51" s="50">
        <f>VLOOKUP($A51,'ADR Raw Data'!$B$6:$BE$43,'ADR Raw Data'!O$1,FALSE)</f>
        <v>205.33639660371301</v>
      </c>
      <c r="AF51" s="51">
        <f>VLOOKUP($A51,'ADR Raw Data'!$B$6:$BE$43,'ADR Raw Data'!P$1,FALSE)</f>
        <v>184.010462879427</v>
      </c>
      <c r="AG51" s="52">
        <f>VLOOKUP($A51,'ADR Raw Data'!$B$6:$BE$43,'ADR Raw Data'!R$1,FALSE)</f>
        <v>159.41729100683699</v>
      </c>
      <c r="AI51" s="129">
        <f>(VLOOKUP($A51,'ADR Raw Data'!$B$6:$BE$43,'ADR Raw Data'!T$1,FALSE))/100</f>
        <v>7.6284522017369003E-2</v>
      </c>
      <c r="AJ51" s="119">
        <f>(VLOOKUP($A51,'ADR Raw Data'!$B$6:$BE$43,'ADR Raw Data'!U$1,FALSE))/100</f>
        <v>0.235421803578444</v>
      </c>
      <c r="AK51" s="119">
        <f>(VLOOKUP($A51,'ADR Raw Data'!$B$6:$BE$43,'ADR Raw Data'!V$1,FALSE))/100</f>
        <v>0.17761898944780899</v>
      </c>
      <c r="AL51" s="119">
        <f>(VLOOKUP($A51,'ADR Raw Data'!$B$6:$BE$43,'ADR Raw Data'!W$1,FALSE))/100</f>
        <v>0.12421059832515899</v>
      </c>
      <c r="AM51" s="119">
        <f>(VLOOKUP($A51,'ADR Raw Data'!$B$6:$BE$43,'ADR Raw Data'!X$1,FALSE))/100</f>
        <v>0.132242234965738</v>
      </c>
      <c r="AN51" s="130">
        <f>(VLOOKUP($A51,'ADR Raw Data'!$B$6:$BE$43,'ADR Raw Data'!Y$1,FALSE))/100</f>
        <v>0.159116056468106</v>
      </c>
      <c r="AO51" s="119">
        <f>(VLOOKUP($A51,'ADR Raw Data'!$B$6:$BE$43,'ADR Raw Data'!AA$1,FALSE))/100</f>
        <v>0.35969471362442101</v>
      </c>
      <c r="AP51" s="119">
        <f>(VLOOKUP($A51,'ADR Raw Data'!$B$6:$BE$43,'ADR Raw Data'!AB$1,FALSE))/100</f>
        <v>0.78290335746592998</v>
      </c>
      <c r="AQ51" s="130">
        <f>(VLOOKUP($A51,'ADR Raw Data'!$B$6:$BE$43,'ADR Raw Data'!AC$1,FALSE))/100</f>
        <v>0.59084705146698202</v>
      </c>
      <c r="AR51" s="131">
        <f>(VLOOKUP($A51,'ADR Raw Data'!$B$6:$BE$43,'ADR Raw Data'!AE$1,FALSE))/100</f>
        <v>0.27363992006160298</v>
      </c>
      <c r="AS51" s="40"/>
      <c r="AT51" s="49">
        <f>VLOOKUP($A51,'RevPAR Raw Data'!$B$6:$BE$43,'RevPAR Raw Data'!G$1,FALSE)</f>
        <v>51.428454175459699</v>
      </c>
      <c r="AU51" s="50">
        <f>VLOOKUP($A51,'RevPAR Raw Data'!$B$6:$BE$43,'RevPAR Raw Data'!H$1,FALSE)</f>
        <v>94.577393164003595</v>
      </c>
      <c r="AV51" s="50">
        <f>VLOOKUP($A51,'RevPAR Raw Data'!$B$6:$BE$43,'RevPAR Raw Data'!I$1,FALSE)</f>
        <v>115.30846058185099</v>
      </c>
      <c r="AW51" s="50">
        <f>VLOOKUP($A51,'RevPAR Raw Data'!$B$6:$BE$43,'RevPAR Raw Data'!J$1,FALSE)</f>
        <v>110.974059767862</v>
      </c>
      <c r="AX51" s="50">
        <f>VLOOKUP($A51,'RevPAR Raw Data'!$B$6:$BE$43,'RevPAR Raw Data'!K$1,FALSE)</f>
        <v>88.419296804341201</v>
      </c>
      <c r="AY51" s="51">
        <f>VLOOKUP($A51,'RevPAR Raw Data'!$B$6:$BE$43,'RevPAR Raw Data'!L$1,FALSE)</f>
        <v>92.141532898703602</v>
      </c>
      <c r="AZ51" s="50">
        <f>VLOOKUP($A51,'RevPAR Raw Data'!$B$6:$BE$43,'RevPAR Raw Data'!N$1,FALSE)</f>
        <v>91.999909933674999</v>
      </c>
      <c r="BA51" s="50">
        <f>VLOOKUP($A51,'RevPAR Raw Data'!$B$6:$BE$43,'RevPAR Raw Data'!O$1,FALSE)</f>
        <v>146.272004258365</v>
      </c>
      <c r="BB51" s="51">
        <f>VLOOKUP($A51,'RevPAR Raw Data'!$B$6:$BE$43,'RevPAR Raw Data'!P$1,FALSE)</f>
        <v>119.13595709601999</v>
      </c>
      <c r="BC51" s="52">
        <f>VLOOKUP($A51,'RevPAR Raw Data'!$B$6:$BE$43,'RevPAR Raw Data'!R$1,FALSE)</f>
        <v>99.854225526508401</v>
      </c>
      <c r="BE51" s="129">
        <f>(VLOOKUP($A51,'RevPAR Raw Data'!$B$6:$BE$43,'RevPAR Raw Data'!T$1,FALSE))/100</f>
        <v>1.63433661017694E-2</v>
      </c>
      <c r="BF51" s="119">
        <f>(VLOOKUP($A51,'RevPAR Raw Data'!$B$6:$BE$43,'RevPAR Raw Data'!U$1,FALSE))/100</f>
        <v>0.53128047807420198</v>
      </c>
      <c r="BG51" s="119">
        <f>(VLOOKUP($A51,'RevPAR Raw Data'!$B$6:$BE$43,'RevPAR Raw Data'!V$1,FALSE))/100</f>
        <v>0.50194392454620496</v>
      </c>
      <c r="BH51" s="119">
        <f>(VLOOKUP($A51,'RevPAR Raw Data'!$B$6:$BE$43,'RevPAR Raw Data'!W$1,FALSE))/100</f>
        <v>0.30864333599873001</v>
      </c>
      <c r="BI51" s="119">
        <f>(VLOOKUP($A51,'RevPAR Raw Data'!$B$6:$BE$43,'RevPAR Raw Data'!X$1,FALSE))/100</f>
        <v>0.19366906342133799</v>
      </c>
      <c r="BJ51" s="130">
        <f>(VLOOKUP($A51,'RevPAR Raw Data'!$B$6:$BE$43,'RevPAR Raw Data'!Y$1,FALSE))/100</f>
        <v>0.32382597751511905</v>
      </c>
      <c r="BK51" s="119">
        <f>(VLOOKUP($A51,'RevPAR Raw Data'!$B$6:$BE$43,'RevPAR Raw Data'!AA$1,FALSE))/100</f>
        <v>0.57755027351629995</v>
      </c>
      <c r="BL51" s="119">
        <f>(VLOOKUP($A51,'RevPAR Raw Data'!$B$6:$BE$43,'RevPAR Raw Data'!AB$1,FALSE))/100</f>
        <v>1.6047956974901001</v>
      </c>
      <c r="BM51" s="130">
        <f>(VLOOKUP($A51,'RevPAR Raw Data'!$B$6:$BE$43,'RevPAR Raw Data'!AC$1,FALSE))/100</f>
        <v>1.0814664851003399</v>
      </c>
      <c r="BN51" s="131">
        <f>(VLOOKUP($A51,'RevPAR Raw Data'!$B$6:$BE$43,'RevPAR Raw Data'!AE$1,FALSE))/100</f>
        <v>0.51135506279889098</v>
      </c>
    </row>
    <row r="52" spans="1:66" x14ac:dyDescent="0.45">
      <c r="A52" s="59" t="s">
        <v>82</v>
      </c>
      <c r="B52" s="118">
        <f>(VLOOKUP($A52,'Occupancy Raw Data'!$B$8:$BE$45,'Occupancy Raw Data'!G$3,FALSE))/100</f>
        <v>0.28773943127162199</v>
      </c>
      <c r="C52" s="115">
        <f>(VLOOKUP($A52,'Occupancy Raw Data'!$B$8:$BE$45,'Occupancy Raw Data'!H$3,FALSE))/100</f>
        <v>0.39397519196692199</v>
      </c>
      <c r="D52" s="115">
        <f>(VLOOKUP($A52,'Occupancy Raw Data'!$B$8:$BE$45,'Occupancy Raw Data'!I$3,FALSE))/100</f>
        <v>0.42300227828875203</v>
      </c>
      <c r="E52" s="115">
        <f>(VLOOKUP($A52,'Occupancy Raw Data'!$B$8:$BE$45,'Occupancy Raw Data'!J$3,FALSE))/100</f>
        <v>0.425196185975867</v>
      </c>
      <c r="F52" s="115">
        <f>(VLOOKUP($A52,'Occupancy Raw Data'!$B$8:$BE$45,'Occupancy Raw Data'!K$3,FALSE))/100</f>
        <v>0.40595730318116602</v>
      </c>
      <c r="G52" s="116">
        <f>(VLOOKUP($A52,'Occupancy Raw Data'!$B$8:$BE$45,'Occupancy Raw Data'!L$3,FALSE))/100</f>
        <v>0.387174078136866</v>
      </c>
      <c r="H52" s="119">
        <f>(VLOOKUP($A52,'Occupancy Raw Data'!$B$8:$BE$45,'Occupancy Raw Data'!N$3,FALSE))/100</f>
        <v>0.48299721542485796</v>
      </c>
      <c r="I52" s="119">
        <f>(VLOOKUP($A52,'Occupancy Raw Data'!$B$8:$BE$45,'Occupancy Raw Data'!O$3,FALSE))/100</f>
        <v>0.51565268753691595</v>
      </c>
      <c r="J52" s="116">
        <f>(VLOOKUP($A52,'Occupancy Raw Data'!$B$8:$BE$45,'Occupancy Raw Data'!P$3,FALSE))/100</f>
        <v>0.49932495148088696</v>
      </c>
      <c r="K52" s="117">
        <f>(VLOOKUP($A52,'Occupancy Raw Data'!$B$8:$BE$45,'Occupancy Raw Data'!R$3,FALSE))/100</f>
        <v>0.41921718480658599</v>
      </c>
      <c r="M52" s="129">
        <f>(VLOOKUP($A52,'Occupancy Raw Data'!$B$8:$BE$45,'Occupancy Raw Data'!T$3,FALSE))/100</f>
        <v>-0.24931979486025502</v>
      </c>
      <c r="N52" s="119">
        <f>(VLOOKUP($A52,'Occupancy Raw Data'!$B$8:$BE$45,'Occupancy Raw Data'!U$3,FALSE))/100</f>
        <v>7.0256376424279498E-3</v>
      </c>
      <c r="O52" s="119">
        <f>(VLOOKUP($A52,'Occupancy Raw Data'!$B$8:$BE$45,'Occupancy Raw Data'!V$3,FALSE))/100</f>
        <v>0.13743626823406901</v>
      </c>
      <c r="P52" s="119">
        <f>(VLOOKUP($A52,'Occupancy Raw Data'!$B$8:$BE$45,'Occupancy Raw Data'!W$3,FALSE))/100</f>
        <v>4.4310297773363698E-2</v>
      </c>
      <c r="Q52" s="119">
        <f>(VLOOKUP($A52,'Occupancy Raw Data'!$B$8:$BE$45,'Occupancy Raw Data'!X$3,FALSE))/100</f>
        <v>0.10913165914519199</v>
      </c>
      <c r="R52" s="130">
        <f>(VLOOKUP($A52,'Occupancy Raw Data'!$B$8:$BE$45,'Occupancy Raw Data'!Y$3,FALSE))/100</f>
        <v>8.4805815865299609E-3</v>
      </c>
      <c r="S52" s="119">
        <f>(VLOOKUP($A52,'Occupancy Raw Data'!$B$8:$BE$45,'Occupancy Raw Data'!AA$3,FALSE))/100</f>
        <v>0.24953444448828499</v>
      </c>
      <c r="T52" s="119">
        <f>(VLOOKUP($A52,'Occupancy Raw Data'!$B$8:$BE$45,'Occupancy Raw Data'!AB$3,FALSE))/100</f>
        <v>0.21512696741939</v>
      </c>
      <c r="U52" s="130">
        <f>(VLOOKUP($A52,'Occupancy Raw Data'!$B$8:$BE$45,'Occupancy Raw Data'!AC$3,FALSE))/100</f>
        <v>0.23152834671966802</v>
      </c>
      <c r="V52" s="131">
        <f>(VLOOKUP($A52,'Occupancy Raw Data'!$B$8:$BE$45,'Occupancy Raw Data'!AE$3,FALSE))/100</f>
        <v>7.4721370333331705E-2</v>
      </c>
      <c r="X52" s="49">
        <f>VLOOKUP($A52,'ADR Raw Data'!$B$6:$BE$43,'ADR Raw Data'!G$1,FALSE)</f>
        <v>84.494328445747797</v>
      </c>
      <c r="Y52" s="50">
        <f>VLOOKUP($A52,'ADR Raw Data'!$B$6:$BE$43,'ADR Raw Data'!H$1,FALSE)</f>
        <v>89.752657956735902</v>
      </c>
      <c r="Z52" s="50">
        <f>VLOOKUP($A52,'ADR Raw Data'!$B$6:$BE$43,'ADR Raw Data'!I$1,FALSE)</f>
        <v>89.094426491123002</v>
      </c>
      <c r="AA52" s="50">
        <f>VLOOKUP($A52,'ADR Raw Data'!$B$6:$BE$43,'ADR Raw Data'!J$1,FALSE)</f>
        <v>89.330123040285699</v>
      </c>
      <c r="AB52" s="50">
        <f>VLOOKUP($A52,'ADR Raw Data'!$B$6:$BE$43,'ADR Raw Data'!K$1,FALSE)</f>
        <v>88.248120972770707</v>
      </c>
      <c r="AC52" s="51">
        <f>VLOOKUP($A52,'ADR Raw Data'!$B$6:$BE$43,'ADR Raw Data'!L$1,FALSE)</f>
        <v>88.418942550780201</v>
      </c>
      <c r="AD52" s="50">
        <f>VLOOKUP($A52,'ADR Raw Data'!$B$6:$BE$43,'ADR Raw Data'!N$1,FALSE)</f>
        <v>100.146156533892</v>
      </c>
      <c r="AE52" s="50">
        <f>VLOOKUP($A52,'ADR Raw Data'!$B$6:$BE$43,'ADR Raw Data'!O$1,FALSE)</f>
        <v>107.573516609392</v>
      </c>
      <c r="AF52" s="51">
        <f>VLOOKUP($A52,'ADR Raw Data'!$B$6:$BE$43,'ADR Raw Data'!P$1,FALSE)</f>
        <v>103.981272496831</v>
      </c>
      <c r="AG52" s="52">
        <f>VLOOKUP($A52,'ADR Raw Data'!$B$6:$BE$43,'ADR Raw Data'!R$1,FALSE)</f>
        <v>93.714976564971096</v>
      </c>
      <c r="AI52" s="129">
        <f>(VLOOKUP($A52,'ADR Raw Data'!$B$6:$BE$43,'ADR Raw Data'!T$1,FALSE))/100</f>
        <v>-0.113833015109397</v>
      </c>
      <c r="AJ52" s="119">
        <f>(VLOOKUP($A52,'ADR Raw Data'!$B$6:$BE$43,'ADR Raw Data'!U$1,FALSE))/100</f>
        <v>3.7010523293704897E-2</v>
      </c>
      <c r="AK52" s="119">
        <f>(VLOOKUP($A52,'ADR Raw Data'!$B$6:$BE$43,'ADR Raw Data'!V$1,FALSE))/100</f>
        <v>-1.065285721527E-2</v>
      </c>
      <c r="AL52" s="119">
        <f>(VLOOKUP($A52,'ADR Raw Data'!$B$6:$BE$43,'ADR Raw Data'!W$1,FALSE))/100</f>
        <v>1.0403270249638099E-2</v>
      </c>
      <c r="AM52" s="119">
        <f>(VLOOKUP($A52,'ADR Raw Data'!$B$6:$BE$43,'ADR Raw Data'!X$1,FALSE))/100</f>
        <v>1.11374223332412E-2</v>
      </c>
      <c r="AN52" s="130">
        <f>(VLOOKUP($A52,'ADR Raw Data'!$B$6:$BE$43,'ADR Raw Data'!Y$1,FALSE))/100</f>
        <v>-1.2283300175028E-2</v>
      </c>
      <c r="AO52" s="119">
        <f>(VLOOKUP($A52,'ADR Raw Data'!$B$6:$BE$43,'ADR Raw Data'!AA$1,FALSE))/100</f>
        <v>2.48317259406007E-2</v>
      </c>
      <c r="AP52" s="119">
        <f>(VLOOKUP($A52,'ADR Raw Data'!$B$6:$BE$43,'ADR Raw Data'!AB$1,FALSE))/100</f>
        <v>8.2055176281109504E-2</v>
      </c>
      <c r="AQ52" s="130">
        <f>(VLOOKUP($A52,'ADR Raw Data'!$B$6:$BE$43,'ADR Raw Data'!AC$1,FALSE))/100</f>
        <v>5.4498465909079405E-2</v>
      </c>
      <c r="AR52" s="131">
        <f>(VLOOKUP($A52,'ADR Raw Data'!$B$6:$BE$43,'ADR Raw Data'!AE$1,FALSE))/100</f>
        <v>1.62361090204627E-2</v>
      </c>
      <c r="AS52" s="40"/>
      <c r="AT52" s="49">
        <f>VLOOKUP($A52,'RevPAR Raw Data'!$B$6:$BE$43,'RevPAR Raw Data'!G$1,FALSE)</f>
        <v>24.312350012657099</v>
      </c>
      <c r="AU52" s="50">
        <f>VLOOKUP($A52,'RevPAR Raw Data'!$B$6:$BE$43,'RevPAR Raw Data'!H$1,FALSE)</f>
        <v>35.360320648046503</v>
      </c>
      <c r="AV52" s="50">
        <f>VLOOKUP($A52,'RevPAR Raw Data'!$B$6:$BE$43,'RevPAR Raw Data'!I$1,FALSE)</f>
        <v>37.687145388574798</v>
      </c>
      <c r="AW52" s="50">
        <f>VLOOKUP($A52,'RevPAR Raw Data'!$B$6:$BE$43,'RevPAR Raw Data'!J$1,FALSE)</f>
        <v>37.982827609484403</v>
      </c>
      <c r="AX52" s="50">
        <f>VLOOKUP($A52,'RevPAR Raw Data'!$B$6:$BE$43,'RevPAR Raw Data'!K$1,FALSE)</f>
        <v>35.824969200911298</v>
      </c>
      <c r="AY52" s="51">
        <f>VLOOKUP($A52,'RevPAR Raw Data'!$B$6:$BE$43,'RevPAR Raw Data'!L$1,FALSE)</f>
        <v>34.233522571934799</v>
      </c>
      <c r="AZ52" s="50">
        <f>VLOOKUP($A52,'RevPAR Raw Data'!$B$6:$BE$43,'RevPAR Raw Data'!N$1,FALSE)</f>
        <v>48.370314741371999</v>
      </c>
      <c r="BA52" s="50">
        <f>VLOOKUP($A52,'RevPAR Raw Data'!$B$6:$BE$43,'RevPAR Raw Data'!O$1,FALSE)</f>
        <v>55.470572947430497</v>
      </c>
      <c r="BB52" s="51">
        <f>VLOOKUP($A52,'RevPAR Raw Data'!$B$6:$BE$43,'RevPAR Raw Data'!P$1,FALSE)</f>
        <v>51.920443844401298</v>
      </c>
      <c r="BC52" s="52">
        <f>VLOOKUP($A52,'RevPAR Raw Data'!$B$6:$BE$43,'RevPAR Raw Data'!R$1,FALSE)</f>
        <v>39.286928649782404</v>
      </c>
      <c r="BE52" s="129">
        <f>(VLOOKUP($A52,'RevPAR Raw Data'!$B$6:$BE$43,'RevPAR Raw Data'!T$1,FALSE))/100</f>
        <v>-0.33477198599425301</v>
      </c>
      <c r="BF52" s="119">
        <f>(VLOOKUP($A52,'RevPAR Raw Data'!$B$6:$BE$43,'RevPAR Raw Data'!U$1,FALSE))/100</f>
        <v>4.4296183461751105E-2</v>
      </c>
      <c r="BG52" s="119">
        <f>(VLOOKUP($A52,'RevPAR Raw Data'!$B$6:$BE$43,'RevPAR Raw Data'!V$1,FALSE))/100</f>
        <v>0.125319322077102</v>
      </c>
      <c r="BH52" s="119">
        <f>(VLOOKUP($A52,'RevPAR Raw Data'!$B$6:$BE$43,'RevPAR Raw Data'!W$1,FALSE))/100</f>
        <v>5.5174540025580095E-2</v>
      </c>
      <c r="BI52" s="119">
        <f>(VLOOKUP($A52,'RevPAR Raw Data'!$B$6:$BE$43,'RevPAR Raw Data'!X$1,FALSE))/100</f>
        <v>0.12148452685625999</v>
      </c>
      <c r="BJ52" s="130">
        <f>(VLOOKUP($A52,'RevPAR Raw Data'!$B$6:$BE$43,'RevPAR Raw Data'!Y$1,FALSE))/100</f>
        <v>-3.9068881177842501E-3</v>
      </c>
      <c r="BK52" s="119">
        <f>(VLOOKUP($A52,'RevPAR Raw Data'!$B$6:$BE$43,'RevPAR Raw Data'!AA$1,FALSE))/100</f>
        <v>0.28056254136715902</v>
      </c>
      <c r="BL52" s="119">
        <f>(VLOOKUP($A52,'RevPAR Raw Data'!$B$6:$BE$43,'RevPAR Raw Data'!AB$1,FALSE))/100</f>
        <v>0.31483442493491798</v>
      </c>
      <c r="BM52" s="130">
        <f>(VLOOKUP($A52,'RevPAR Raw Data'!$B$6:$BE$43,'RevPAR Raw Data'!AC$1,FALSE))/100</f>
        <v>0.29864475233943499</v>
      </c>
      <c r="BN52" s="131">
        <f>(VLOOKUP($A52,'RevPAR Raw Data'!$B$6:$BE$43,'RevPAR Raw Data'!AE$1,FALSE))/100</f>
        <v>9.2170663668684802E-2</v>
      </c>
    </row>
    <row r="53" spans="1:66" x14ac:dyDescent="0.45">
      <c r="A53" s="59" t="s">
        <v>83</v>
      </c>
      <c r="B53" s="118">
        <f>(VLOOKUP($A53,'Occupancy Raw Data'!$B$8:$BE$45,'Occupancy Raw Data'!G$3,FALSE))/100</f>
        <v>0.38507661558960599</v>
      </c>
      <c r="C53" s="115">
        <f>(VLOOKUP($A53,'Occupancy Raw Data'!$B$8:$BE$45,'Occupancy Raw Data'!H$3,FALSE))/100</f>
        <v>0.54141683322229606</v>
      </c>
      <c r="D53" s="115">
        <f>(VLOOKUP($A53,'Occupancy Raw Data'!$B$8:$BE$45,'Occupancy Raw Data'!I$3,FALSE))/100</f>
        <v>0.55918276704419201</v>
      </c>
      <c r="E53" s="115">
        <f>(VLOOKUP($A53,'Occupancy Raw Data'!$B$8:$BE$45,'Occupancy Raw Data'!J$3,FALSE))/100</f>
        <v>0.56895403064623506</v>
      </c>
      <c r="F53" s="115">
        <f>(VLOOKUP($A53,'Occupancy Raw Data'!$B$8:$BE$45,'Occupancy Raw Data'!K$3,FALSE))/100</f>
        <v>0.50655118809682398</v>
      </c>
      <c r="G53" s="116">
        <f>(VLOOKUP($A53,'Occupancy Raw Data'!$B$8:$BE$45,'Occupancy Raw Data'!L$3,FALSE))/100</f>
        <v>0.51223628691983103</v>
      </c>
      <c r="H53" s="119">
        <f>(VLOOKUP($A53,'Occupancy Raw Data'!$B$8:$BE$45,'Occupancy Raw Data'!N$3,FALSE))/100</f>
        <v>0.45414168332222898</v>
      </c>
      <c r="I53" s="119">
        <f>(VLOOKUP($A53,'Occupancy Raw Data'!$B$8:$BE$45,'Occupancy Raw Data'!O$3,FALSE))/100</f>
        <v>0.47146346879857803</v>
      </c>
      <c r="J53" s="116">
        <f>(VLOOKUP($A53,'Occupancy Raw Data'!$B$8:$BE$45,'Occupancy Raw Data'!P$3,FALSE))/100</f>
        <v>0.46280257606040398</v>
      </c>
      <c r="K53" s="117">
        <f>(VLOOKUP($A53,'Occupancy Raw Data'!$B$8:$BE$45,'Occupancy Raw Data'!R$3,FALSE))/100</f>
        <v>0.49811236953142296</v>
      </c>
      <c r="M53" s="129">
        <f>(VLOOKUP($A53,'Occupancy Raw Data'!$B$8:$BE$45,'Occupancy Raw Data'!T$3,FALSE))/100</f>
        <v>-4.4597331152169101E-2</v>
      </c>
      <c r="N53" s="119">
        <f>(VLOOKUP($A53,'Occupancy Raw Data'!$B$8:$BE$45,'Occupancy Raw Data'!U$3,FALSE))/100</f>
        <v>3.4740111945707398E-2</v>
      </c>
      <c r="O53" s="119">
        <f>(VLOOKUP($A53,'Occupancy Raw Data'!$B$8:$BE$45,'Occupancy Raw Data'!V$3,FALSE))/100</f>
        <v>4.9784890118034899E-5</v>
      </c>
      <c r="P53" s="119">
        <f>(VLOOKUP($A53,'Occupancy Raw Data'!$B$8:$BE$45,'Occupancy Raw Data'!W$3,FALSE))/100</f>
        <v>-2.5434591655422299E-2</v>
      </c>
      <c r="Q53" s="119">
        <f>(VLOOKUP($A53,'Occupancy Raw Data'!$B$8:$BE$45,'Occupancy Raw Data'!X$3,FALSE))/100</f>
        <v>-3.2761962665857597E-2</v>
      </c>
      <c r="R53" s="130">
        <f>(VLOOKUP($A53,'Occupancy Raw Data'!$B$8:$BE$45,'Occupancy Raw Data'!Y$3,FALSE))/100</f>
        <v>-1.2254851403910401E-2</v>
      </c>
      <c r="S53" s="119">
        <f>(VLOOKUP($A53,'Occupancy Raw Data'!$B$8:$BE$45,'Occupancy Raw Data'!AA$3,FALSE))/100</f>
        <v>4.63188593578681E-2</v>
      </c>
      <c r="T53" s="119">
        <f>(VLOOKUP($A53,'Occupancy Raw Data'!$B$8:$BE$45,'Occupancy Raw Data'!AB$3,FALSE))/100</f>
        <v>3.4742079897962498E-2</v>
      </c>
      <c r="U53" s="130">
        <f>(VLOOKUP($A53,'Occupancy Raw Data'!$B$8:$BE$45,'Occupancy Raw Data'!AC$3,FALSE))/100</f>
        <v>4.0389959903599795E-2</v>
      </c>
      <c r="V53" s="131">
        <f>(VLOOKUP($A53,'Occupancy Raw Data'!$B$8:$BE$45,'Occupancy Raw Data'!AE$3,FALSE))/100</f>
        <v>1.1937759117719401E-3</v>
      </c>
      <c r="X53" s="49">
        <f>VLOOKUP($A53,'ADR Raw Data'!$B$6:$BE$43,'ADR Raw Data'!G$1,FALSE)</f>
        <v>94.212197231833898</v>
      </c>
      <c r="Y53" s="50">
        <f>VLOOKUP($A53,'ADR Raw Data'!$B$6:$BE$43,'ADR Raw Data'!H$1,FALSE)</f>
        <v>107.660200984413</v>
      </c>
      <c r="Z53" s="50">
        <f>VLOOKUP($A53,'ADR Raw Data'!$B$6:$BE$43,'ADR Raw Data'!I$1,FALSE)</f>
        <v>108.57736298649699</v>
      </c>
      <c r="AA53" s="50">
        <f>VLOOKUP($A53,'ADR Raw Data'!$B$6:$BE$43,'ADR Raw Data'!J$1,FALSE)</f>
        <v>107.629113973458</v>
      </c>
      <c r="AB53" s="50">
        <f>VLOOKUP($A53,'ADR Raw Data'!$B$6:$BE$43,'ADR Raw Data'!K$1,FALSE)</f>
        <v>102.352476983779</v>
      </c>
      <c r="AC53" s="51">
        <f>VLOOKUP($A53,'ADR Raw Data'!$B$6:$BE$43,'ADR Raw Data'!L$1,FALSE)</f>
        <v>104.78185294372599</v>
      </c>
      <c r="AD53" s="50">
        <f>VLOOKUP($A53,'ADR Raw Data'!$B$6:$BE$43,'ADR Raw Data'!N$1,FALSE)</f>
        <v>102.763921760391</v>
      </c>
      <c r="AE53" s="50">
        <f>VLOOKUP($A53,'ADR Raw Data'!$B$6:$BE$43,'ADR Raw Data'!O$1,FALSE)</f>
        <v>106.26573716439</v>
      </c>
      <c r="AF53" s="51">
        <f>VLOOKUP($A53,'ADR Raw Data'!$B$6:$BE$43,'ADR Raw Data'!P$1,FALSE)</f>
        <v>104.54759596928901</v>
      </c>
      <c r="AG53" s="52">
        <f>VLOOKUP($A53,'ADR Raw Data'!$B$6:$BE$43,'ADR Raw Data'!R$1,FALSE)</f>
        <v>104.719666900197</v>
      </c>
      <c r="AI53" s="129">
        <f>(VLOOKUP($A53,'ADR Raw Data'!$B$6:$BE$43,'ADR Raw Data'!T$1,FALSE))/100</f>
        <v>5.0551149150701899E-2</v>
      </c>
      <c r="AJ53" s="119">
        <f>(VLOOKUP($A53,'ADR Raw Data'!$B$6:$BE$43,'ADR Raw Data'!U$1,FALSE))/100</f>
        <v>9.359656921685261E-2</v>
      </c>
      <c r="AK53" s="119">
        <f>(VLOOKUP($A53,'ADR Raw Data'!$B$6:$BE$43,'ADR Raw Data'!V$1,FALSE))/100</f>
        <v>6.0343503325293299E-2</v>
      </c>
      <c r="AL53" s="119">
        <f>(VLOOKUP($A53,'ADR Raw Data'!$B$6:$BE$43,'ADR Raw Data'!W$1,FALSE))/100</f>
        <v>3.4449428123353498E-2</v>
      </c>
      <c r="AM53" s="119">
        <f>(VLOOKUP($A53,'ADR Raw Data'!$B$6:$BE$43,'ADR Raw Data'!X$1,FALSE))/100</f>
        <v>4.3397159676865998E-2</v>
      </c>
      <c r="AN53" s="130">
        <f>(VLOOKUP($A53,'ADR Raw Data'!$B$6:$BE$43,'ADR Raw Data'!Y$1,FALSE))/100</f>
        <v>5.7064967433770007E-2</v>
      </c>
      <c r="AO53" s="119">
        <f>(VLOOKUP($A53,'ADR Raw Data'!$B$6:$BE$43,'ADR Raw Data'!AA$1,FALSE))/100</f>
        <v>8.8136798817382705E-2</v>
      </c>
      <c r="AP53" s="119">
        <f>(VLOOKUP($A53,'ADR Raw Data'!$B$6:$BE$43,'ADR Raw Data'!AB$1,FALSE))/100</f>
        <v>0.12763315074874598</v>
      </c>
      <c r="AQ53" s="130">
        <f>(VLOOKUP($A53,'ADR Raw Data'!$B$6:$BE$43,'ADR Raw Data'!AC$1,FALSE))/100</f>
        <v>0.108239975690285</v>
      </c>
      <c r="AR53" s="131">
        <f>(VLOOKUP($A53,'ADR Raw Data'!$B$6:$BE$43,'ADR Raw Data'!AE$1,FALSE))/100</f>
        <v>6.9638095860413404E-2</v>
      </c>
      <c r="AS53" s="40"/>
      <c r="AT53" s="49">
        <f>VLOOKUP($A53,'RevPAR Raw Data'!$B$6:$BE$43,'RevPAR Raw Data'!G$1,FALSE)</f>
        <v>36.278914057295097</v>
      </c>
      <c r="AU53" s="50">
        <f>VLOOKUP($A53,'RevPAR Raw Data'!$B$6:$BE$43,'RevPAR Raw Data'!H$1,FALSE)</f>
        <v>58.289045081056997</v>
      </c>
      <c r="AV53" s="50">
        <f>VLOOKUP($A53,'RevPAR Raw Data'!$B$6:$BE$43,'RevPAR Raw Data'!I$1,FALSE)</f>
        <v>60.714590273151202</v>
      </c>
      <c r="AW53" s="50">
        <f>VLOOKUP($A53,'RevPAR Raw Data'!$B$6:$BE$43,'RevPAR Raw Data'!J$1,FALSE)</f>
        <v>61.236018210082101</v>
      </c>
      <c r="AX53" s="50">
        <f>VLOOKUP($A53,'RevPAR Raw Data'!$B$6:$BE$43,'RevPAR Raw Data'!K$1,FALSE)</f>
        <v>51.846768820786103</v>
      </c>
      <c r="AY53" s="51">
        <f>VLOOKUP($A53,'RevPAR Raw Data'!$B$6:$BE$43,'RevPAR Raw Data'!L$1,FALSE)</f>
        <v>53.6730672884743</v>
      </c>
      <c r="AZ53" s="50">
        <f>VLOOKUP($A53,'RevPAR Raw Data'!$B$6:$BE$43,'RevPAR Raw Data'!N$1,FALSE)</f>
        <v>46.669380413057901</v>
      </c>
      <c r="BA53" s="50">
        <f>VLOOKUP($A53,'RevPAR Raw Data'!$B$6:$BE$43,'RevPAR Raw Data'!O$1,FALSE)</f>
        <v>50.100413057961298</v>
      </c>
      <c r="BB53" s="51">
        <f>VLOOKUP($A53,'RevPAR Raw Data'!$B$6:$BE$43,'RevPAR Raw Data'!P$1,FALSE)</f>
        <v>48.384896735509599</v>
      </c>
      <c r="BC53" s="52">
        <f>VLOOKUP($A53,'RevPAR Raw Data'!$B$6:$BE$43,'RevPAR Raw Data'!R$1,FALSE)</f>
        <v>52.1621614161987</v>
      </c>
      <c r="BE53" s="129">
        <f>(VLOOKUP($A53,'RevPAR Raw Data'!$B$6:$BE$43,'RevPAR Raw Data'!T$1,FALSE))/100</f>
        <v>3.6993716597362503E-3</v>
      </c>
      <c r="BF53" s="119">
        <f>(VLOOKUP($A53,'RevPAR Raw Data'!$B$6:$BE$43,'RevPAR Raw Data'!U$1,FALSE))/100</f>
        <v>0.13158823645488701</v>
      </c>
      <c r="BG53" s="119">
        <f>(VLOOKUP($A53,'RevPAR Raw Data'!$B$6:$BE$43,'RevPAR Raw Data'!V$1,FALSE))/100</f>
        <v>6.0396292410093706E-2</v>
      </c>
      <c r="BH53" s="119">
        <f>(VLOOKUP($A53,'RevPAR Raw Data'!$B$6:$BE$43,'RevPAR Raw Data'!W$1,FALSE))/100</f>
        <v>8.1386293308509505E-3</v>
      </c>
      <c r="BI53" s="119">
        <f>(VLOOKUP($A53,'RevPAR Raw Data'!$B$6:$BE$43,'RevPAR Raw Data'!X$1,FALSE))/100</f>
        <v>9.2134208858706702E-3</v>
      </c>
      <c r="BJ53" s="130">
        <f>(VLOOKUP($A53,'RevPAR Raw Data'!$B$6:$BE$43,'RevPAR Raw Data'!Y$1,FALSE))/100</f>
        <v>4.41107933335897E-2</v>
      </c>
      <c r="BK53" s="119">
        <f>(VLOOKUP($A53,'RevPAR Raw Data'!$B$6:$BE$43,'RevPAR Raw Data'!AA$1,FALSE))/100</f>
        <v>0.13853805416392501</v>
      </c>
      <c r="BL53" s="119">
        <f>(VLOOKUP($A53,'RevPAR Raw Data'!$B$6:$BE$43,'RevPAR Raw Data'!AB$1,FALSE))/100</f>
        <v>0.16680947176764999</v>
      </c>
      <c r="BM53" s="130">
        <f>(VLOOKUP($A53,'RevPAR Raw Data'!$B$6:$BE$43,'RevPAR Raw Data'!AC$1,FALSE))/100</f>
        <v>0.15300174387198201</v>
      </c>
      <c r="BN53" s="131">
        <f>(VLOOKUP($A53,'RevPAR Raw Data'!$B$6:$BE$43,'RevPAR Raw Data'!AE$1,FALSE))/100</f>
        <v>7.0915004053565101E-2</v>
      </c>
    </row>
    <row r="54" spans="1:66" x14ac:dyDescent="0.45">
      <c r="A54" s="62" t="s">
        <v>84</v>
      </c>
      <c r="B54" s="118">
        <f>(VLOOKUP($A54,'Occupancy Raw Data'!$B$8:$BE$45,'Occupancy Raw Data'!G$3,FALSE))/100</f>
        <v>0.32121075220239398</v>
      </c>
      <c r="C54" s="115">
        <f>(VLOOKUP($A54,'Occupancy Raw Data'!$B$8:$BE$45,'Occupancy Raw Data'!H$3,FALSE))/100</f>
        <v>0.40535351253670598</v>
      </c>
      <c r="D54" s="115">
        <f>(VLOOKUP($A54,'Occupancy Raw Data'!$B$8:$BE$45,'Occupancy Raw Data'!I$3,FALSE))/100</f>
        <v>0.45470973571267204</v>
      </c>
      <c r="E54" s="115">
        <f>(VLOOKUP($A54,'Occupancy Raw Data'!$B$8:$BE$45,'Occupancy Raw Data'!J$3,FALSE))/100</f>
        <v>0.47842782922972604</v>
      </c>
      <c r="F54" s="115">
        <f>(VLOOKUP($A54,'Occupancy Raw Data'!$B$8:$BE$45,'Occupancy Raw Data'!K$3,FALSE))/100</f>
        <v>0.45967924102100705</v>
      </c>
      <c r="G54" s="116">
        <f>(VLOOKUP($A54,'Occupancy Raw Data'!$B$8:$BE$45,'Occupancy Raw Data'!L$3,FALSE))/100</f>
        <v>0.42387621414050103</v>
      </c>
      <c r="H54" s="119">
        <f>(VLOOKUP($A54,'Occupancy Raw Data'!$B$8:$BE$45,'Occupancy Raw Data'!N$3,FALSE))/100</f>
        <v>0.52880054212785099</v>
      </c>
      <c r="I54" s="119">
        <f>(VLOOKUP($A54,'Occupancy Raw Data'!$B$8:$BE$45,'Occupancy Raw Data'!O$3,FALSE))/100</f>
        <v>0.51524734583239207</v>
      </c>
      <c r="J54" s="116">
        <f>(VLOOKUP($A54,'Occupancy Raw Data'!$B$8:$BE$45,'Occupancy Raw Data'!P$3,FALSE))/100</f>
        <v>0.52202394398012109</v>
      </c>
      <c r="K54" s="117">
        <f>(VLOOKUP($A54,'Occupancy Raw Data'!$B$8:$BE$45,'Occupancy Raw Data'!R$3,FALSE))/100</f>
        <v>0.45191842266610699</v>
      </c>
      <c r="M54" s="129">
        <f>(VLOOKUP($A54,'Occupancy Raw Data'!$B$8:$BE$45,'Occupancy Raw Data'!T$3,FALSE))/100</f>
        <v>-0.12232834642349401</v>
      </c>
      <c r="N54" s="119">
        <f>(VLOOKUP($A54,'Occupancy Raw Data'!$B$8:$BE$45,'Occupancy Raw Data'!U$3,FALSE))/100</f>
        <v>9.1725786734559694E-2</v>
      </c>
      <c r="O54" s="119">
        <f>(VLOOKUP($A54,'Occupancy Raw Data'!$B$8:$BE$45,'Occupancy Raw Data'!V$3,FALSE))/100</f>
        <v>0.306643965931572</v>
      </c>
      <c r="P54" s="119">
        <f>(VLOOKUP($A54,'Occupancy Raw Data'!$B$8:$BE$45,'Occupancy Raw Data'!W$3,FALSE))/100</f>
        <v>0.25341003438496001</v>
      </c>
      <c r="Q54" s="119">
        <f>(VLOOKUP($A54,'Occupancy Raw Data'!$B$8:$BE$45,'Occupancy Raw Data'!X$3,FALSE))/100</f>
        <v>0.24258142742517499</v>
      </c>
      <c r="R54" s="130">
        <f>(VLOOKUP($A54,'Occupancy Raw Data'!$B$8:$BE$45,'Occupancy Raw Data'!Y$3,FALSE))/100</f>
        <v>0.15377216027284601</v>
      </c>
      <c r="S54" s="119">
        <f>(VLOOKUP($A54,'Occupancy Raw Data'!$B$8:$BE$45,'Occupancy Raw Data'!AA$3,FALSE))/100</f>
        <v>0.30386346723214297</v>
      </c>
      <c r="T54" s="119">
        <f>(VLOOKUP($A54,'Occupancy Raw Data'!$B$8:$BE$45,'Occupancy Raw Data'!AB$3,FALSE))/100</f>
        <v>0.31027237039114497</v>
      </c>
      <c r="U54" s="130">
        <f>(VLOOKUP($A54,'Occupancy Raw Data'!$B$8:$BE$45,'Occupancy Raw Data'!AC$3,FALSE))/100</f>
        <v>0.30701846599808502</v>
      </c>
      <c r="V54" s="131">
        <f>(VLOOKUP($A54,'Occupancy Raw Data'!$B$8:$BE$45,'Occupancy Raw Data'!AE$3,FALSE))/100</f>
        <v>0.20021621336605999</v>
      </c>
      <c r="X54" s="49">
        <f>VLOOKUP($A54,'ADR Raw Data'!$B$6:$BE$43,'ADR Raw Data'!G$1,FALSE)</f>
        <v>90.742405063291102</v>
      </c>
      <c r="Y54" s="50">
        <f>VLOOKUP($A54,'ADR Raw Data'!$B$6:$BE$43,'ADR Raw Data'!H$1,FALSE)</f>
        <v>94.924878796322005</v>
      </c>
      <c r="Z54" s="50">
        <f>VLOOKUP($A54,'ADR Raw Data'!$B$6:$BE$43,'ADR Raw Data'!I$1,FALSE)</f>
        <v>97.358999006458006</v>
      </c>
      <c r="AA54" s="50">
        <f>VLOOKUP($A54,'ADR Raw Data'!$B$6:$BE$43,'ADR Raw Data'!J$1,FALSE)</f>
        <v>96.691794145420204</v>
      </c>
      <c r="AB54" s="50">
        <f>VLOOKUP($A54,'ADR Raw Data'!$B$6:$BE$43,'ADR Raw Data'!K$1,FALSE)</f>
        <v>98.845471744471695</v>
      </c>
      <c r="AC54" s="51">
        <f>VLOOKUP($A54,'ADR Raw Data'!$B$6:$BE$43,'ADR Raw Data'!L$1,FALSE)</f>
        <v>96.062436983746295</v>
      </c>
      <c r="AD54" s="50">
        <f>VLOOKUP($A54,'ADR Raw Data'!$B$6:$BE$43,'ADR Raw Data'!N$1,FALSE)</f>
        <v>117.74386159760699</v>
      </c>
      <c r="AE54" s="50">
        <f>VLOOKUP($A54,'ADR Raw Data'!$B$6:$BE$43,'ADR Raw Data'!O$1,FALSE)</f>
        <v>121.38791319596599</v>
      </c>
      <c r="AF54" s="51">
        <f>VLOOKUP($A54,'ADR Raw Data'!$B$6:$BE$43,'ADR Raw Data'!P$1,FALSE)</f>
        <v>119.542234963219</v>
      </c>
      <c r="AG54" s="52">
        <f>VLOOKUP($A54,'ADR Raw Data'!$B$6:$BE$43,'ADR Raw Data'!R$1,FALSE)</f>
        <v>103.811633760576</v>
      </c>
      <c r="AI54" s="129">
        <f>(VLOOKUP($A54,'ADR Raw Data'!$B$6:$BE$43,'ADR Raw Data'!T$1,FALSE))/100</f>
        <v>4.3183993614679698E-3</v>
      </c>
      <c r="AJ54" s="119">
        <f>(VLOOKUP($A54,'ADR Raw Data'!$B$6:$BE$43,'ADR Raw Data'!U$1,FALSE))/100</f>
        <v>0.108574002603068</v>
      </c>
      <c r="AK54" s="119">
        <f>(VLOOKUP($A54,'ADR Raw Data'!$B$6:$BE$43,'ADR Raw Data'!V$1,FALSE))/100</f>
        <v>8.9255112442476192E-2</v>
      </c>
      <c r="AL54" s="119">
        <f>(VLOOKUP($A54,'ADR Raw Data'!$B$6:$BE$43,'ADR Raw Data'!W$1,FALSE))/100</f>
        <v>6.8881965013237692E-2</v>
      </c>
      <c r="AM54" s="119">
        <f>(VLOOKUP($A54,'ADR Raw Data'!$B$6:$BE$43,'ADR Raw Data'!X$1,FALSE))/100</f>
        <v>6.7968057350192096E-2</v>
      </c>
      <c r="AN54" s="130">
        <f>(VLOOKUP($A54,'ADR Raw Data'!$B$6:$BE$43,'ADR Raw Data'!Y$1,FALSE))/100</f>
        <v>7.1175556950554705E-2</v>
      </c>
      <c r="AO54" s="119">
        <f>(VLOOKUP($A54,'ADR Raw Data'!$B$6:$BE$43,'ADR Raw Data'!AA$1,FALSE))/100</f>
        <v>0.11337482370450899</v>
      </c>
      <c r="AP54" s="119">
        <f>(VLOOKUP($A54,'ADR Raw Data'!$B$6:$BE$43,'ADR Raw Data'!AB$1,FALSE))/100</f>
        <v>0.17538590283160901</v>
      </c>
      <c r="AQ54" s="130">
        <f>(VLOOKUP($A54,'ADR Raw Data'!$B$6:$BE$43,'ADR Raw Data'!AC$1,FALSE))/100</f>
        <v>0.14357702319003601</v>
      </c>
      <c r="AR54" s="131">
        <f>(VLOOKUP($A54,'ADR Raw Data'!$B$6:$BE$43,'ADR Raw Data'!AE$1,FALSE))/100</f>
        <v>0.10225346579417399</v>
      </c>
      <c r="AS54" s="40"/>
      <c r="AT54" s="49">
        <f>VLOOKUP($A54,'RevPAR Raw Data'!$B$6:$BE$43,'RevPAR Raw Data'!G$1,FALSE)</f>
        <v>29.147436187034099</v>
      </c>
      <c r="AU54" s="50">
        <f>VLOOKUP($A54,'RevPAR Raw Data'!$B$6:$BE$43,'RevPAR Raw Data'!H$1,FALSE)</f>
        <v>38.478133047210299</v>
      </c>
      <c r="AV54" s="50">
        <f>VLOOKUP($A54,'RevPAR Raw Data'!$B$6:$BE$43,'RevPAR Raw Data'!I$1,FALSE)</f>
        <v>44.270084707476798</v>
      </c>
      <c r="AW54" s="50">
        <f>VLOOKUP($A54,'RevPAR Raw Data'!$B$6:$BE$43,'RevPAR Raw Data'!J$1,FALSE)</f>
        <v>46.260045177320897</v>
      </c>
      <c r="AX54" s="50">
        <f>VLOOKUP($A54,'RevPAR Raw Data'!$B$6:$BE$43,'RevPAR Raw Data'!K$1,FALSE)</f>
        <v>45.437211429862202</v>
      </c>
      <c r="AY54" s="51">
        <f>VLOOKUP($A54,'RevPAR Raw Data'!$B$6:$BE$43,'RevPAR Raw Data'!L$1,FALSE)</f>
        <v>40.718582109780797</v>
      </c>
      <c r="AZ54" s="50">
        <f>VLOOKUP($A54,'RevPAR Raw Data'!$B$6:$BE$43,'RevPAR Raw Data'!N$1,FALSE)</f>
        <v>62.263017845041702</v>
      </c>
      <c r="BA54" s="50">
        <f>VLOOKUP($A54,'RevPAR Raw Data'!$B$6:$BE$43,'RevPAR Raw Data'!O$1,FALSE)</f>
        <v>62.544800090354599</v>
      </c>
      <c r="BB54" s="51">
        <f>VLOOKUP($A54,'RevPAR Raw Data'!$B$6:$BE$43,'RevPAR Raw Data'!P$1,FALSE)</f>
        <v>62.4039089676982</v>
      </c>
      <c r="BC54" s="52">
        <f>VLOOKUP($A54,'RevPAR Raw Data'!$B$6:$BE$43,'RevPAR Raw Data'!R$1,FALSE)</f>
        <v>46.914389783471499</v>
      </c>
      <c r="BE54" s="129">
        <f>(VLOOKUP($A54,'RevPAR Raw Data'!$B$6:$BE$43,'RevPAR Raw Data'!T$1,FALSE))/100</f>
        <v>-0.118538209715111</v>
      </c>
      <c r="BF54" s="119">
        <f>(VLOOKUP($A54,'RevPAR Raw Data'!$B$6:$BE$43,'RevPAR Raw Data'!U$1,FALSE))/100</f>
        <v>0.21025882514531499</v>
      </c>
      <c r="BG54" s="119">
        <f>(VLOOKUP($A54,'RevPAR Raw Data'!$B$6:$BE$43,'RevPAR Raw Data'!V$1,FALSE))/100</f>
        <v>0.42326862003307703</v>
      </c>
      <c r="BH54" s="119">
        <f>(VLOOKUP($A54,'RevPAR Raw Data'!$B$6:$BE$43,'RevPAR Raw Data'!W$1,FALSE))/100</f>
        <v>0.33974738052070597</v>
      </c>
      <c r="BI54" s="119">
        <f>(VLOOKUP($A54,'RevPAR Raw Data'!$B$6:$BE$43,'RevPAR Raw Data'!X$1,FALSE))/100</f>
        <v>0.32703727314669301</v>
      </c>
      <c r="BJ54" s="130">
        <f>(VLOOKUP($A54,'RevPAR Raw Data'!$B$6:$BE$43,'RevPAR Raw Data'!Y$1,FALSE))/100</f>
        <v>0.23589253637430999</v>
      </c>
      <c r="BK54" s="119">
        <f>(VLOOKUP($A54,'RevPAR Raw Data'!$B$6:$BE$43,'RevPAR Raw Data'!AA$1,FALSE))/100</f>
        <v>0.45168875796433705</v>
      </c>
      <c r="BL54" s="119">
        <f>(VLOOKUP($A54,'RevPAR Raw Data'!$B$6:$BE$43,'RevPAR Raw Data'!AB$1,FALSE))/100</f>
        <v>0.54007567302750903</v>
      </c>
      <c r="BM54" s="130">
        <f>(VLOOKUP($A54,'RevPAR Raw Data'!$B$6:$BE$43,'RevPAR Raw Data'!AC$1,FALSE))/100</f>
        <v>0.49467628660049795</v>
      </c>
      <c r="BN54" s="131">
        <f>(VLOOKUP($A54,'RevPAR Raw Data'!$B$6:$BE$43,'RevPAR Raw Data'!AE$1,FALSE))/100</f>
        <v>0.32294248088510102</v>
      </c>
    </row>
    <row r="55" spans="1:66" x14ac:dyDescent="0.45">
      <c r="A55" s="59" t="s">
        <v>85</v>
      </c>
      <c r="B55" s="118">
        <f>(VLOOKUP($A55,'Occupancy Raw Data'!$B$8:$BE$45,'Occupancy Raw Data'!G$3,FALSE))/100</f>
        <v>0.29146757679180801</v>
      </c>
      <c r="C55" s="115">
        <f>(VLOOKUP($A55,'Occupancy Raw Data'!$B$8:$BE$45,'Occupancy Raw Data'!H$3,FALSE))/100</f>
        <v>0.397269624573378</v>
      </c>
      <c r="D55" s="115">
        <f>(VLOOKUP($A55,'Occupancy Raw Data'!$B$8:$BE$45,'Occupancy Raw Data'!I$3,FALSE))/100</f>
        <v>0.46075085324232001</v>
      </c>
      <c r="E55" s="115">
        <f>(VLOOKUP($A55,'Occupancy Raw Data'!$B$8:$BE$45,'Occupancy Raw Data'!J$3,FALSE))/100</f>
        <v>0.44641638225255903</v>
      </c>
      <c r="F55" s="115">
        <f>(VLOOKUP($A55,'Occupancy Raw Data'!$B$8:$BE$45,'Occupancy Raw Data'!K$3,FALSE))/100</f>
        <v>0.38498293515358301</v>
      </c>
      <c r="G55" s="116">
        <f>(VLOOKUP($A55,'Occupancy Raw Data'!$B$8:$BE$45,'Occupancy Raw Data'!L$3,FALSE))/100</f>
        <v>0.39617747440272999</v>
      </c>
      <c r="H55" s="119">
        <f>(VLOOKUP($A55,'Occupancy Raw Data'!$B$8:$BE$45,'Occupancy Raw Data'!N$3,FALSE))/100</f>
        <v>0.36587030716723495</v>
      </c>
      <c r="I55" s="119">
        <f>(VLOOKUP($A55,'Occupancy Raw Data'!$B$8:$BE$45,'Occupancy Raw Data'!O$3,FALSE))/100</f>
        <v>0.305802047781569</v>
      </c>
      <c r="J55" s="116">
        <f>(VLOOKUP($A55,'Occupancy Raw Data'!$B$8:$BE$45,'Occupancy Raw Data'!P$3,FALSE))/100</f>
        <v>0.33583617747440203</v>
      </c>
      <c r="K55" s="117">
        <f>(VLOOKUP($A55,'Occupancy Raw Data'!$B$8:$BE$45,'Occupancy Raw Data'!R$3,FALSE))/100</f>
        <v>0.37893710385177898</v>
      </c>
      <c r="M55" s="129">
        <f>(VLOOKUP($A55,'Occupancy Raw Data'!$B$8:$BE$45,'Occupancy Raw Data'!T$3,FALSE))/100</f>
        <v>-0.14311034290820099</v>
      </c>
      <c r="N55" s="119">
        <f>(VLOOKUP($A55,'Occupancy Raw Data'!$B$8:$BE$45,'Occupancy Raw Data'!U$3,FALSE))/100</f>
        <v>-0.17285807649615598</v>
      </c>
      <c r="O55" s="119">
        <f>(VLOOKUP($A55,'Occupancy Raw Data'!$B$8:$BE$45,'Occupancy Raw Data'!V$3,FALSE))/100</f>
        <v>5.0297286093143899E-2</v>
      </c>
      <c r="P55" s="119">
        <f>(VLOOKUP($A55,'Occupancy Raw Data'!$B$8:$BE$45,'Occupancy Raw Data'!W$3,FALSE))/100</f>
        <v>5.62874675060566E-2</v>
      </c>
      <c r="Q55" s="119">
        <f>(VLOOKUP($A55,'Occupancy Raw Data'!$B$8:$BE$45,'Occupancy Raw Data'!X$3,FALSE))/100</f>
        <v>-1.5995109775355301E-2</v>
      </c>
      <c r="R55" s="130">
        <f>(VLOOKUP($A55,'Occupancy Raw Data'!$B$8:$BE$45,'Occupancy Raw Data'!Y$3,FALSE))/100</f>
        <v>-4.44310916694707E-2</v>
      </c>
      <c r="S55" s="119">
        <f>(VLOOKUP($A55,'Occupancy Raw Data'!$B$8:$BE$45,'Occupancy Raw Data'!AA$3,FALSE))/100</f>
        <v>-3.4215181466064302E-2</v>
      </c>
      <c r="T55" s="119">
        <f>(VLOOKUP($A55,'Occupancy Raw Data'!$B$8:$BE$45,'Occupancy Raw Data'!AB$3,FALSE))/100</f>
        <v>-0.116141760631327</v>
      </c>
      <c r="U55" s="130">
        <f>(VLOOKUP($A55,'Occupancy Raw Data'!$B$8:$BE$45,'Occupancy Raw Data'!AC$3,FALSE))/100</f>
        <v>-7.3322128620479793E-2</v>
      </c>
      <c r="V55" s="131">
        <f>(VLOOKUP($A55,'Occupancy Raw Data'!$B$8:$BE$45,'Occupancy Raw Data'!AE$3,FALSE))/100</f>
        <v>-5.1915777214044702E-2</v>
      </c>
      <c r="X55" s="49">
        <f>VLOOKUP($A55,'ADR Raw Data'!$B$6:$BE$43,'ADR Raw Data'!G$1,FALSE)</f>
        <v>76.410702576112399</v>
      </c>
      <c r="Y55" s="50">
        <f>VLOOKUP($A55,'ADR Raw Data'!$B$6:$BE$43,'ADR Raw Data'!H$1,FALSE)</f>
        <v>84.3930584192439</v>
      </c>
      <c r="Z55" s="50">
        <f>VLOOKUP($A55,'ADR Raw Data'!$B$6:$BE$43,'ADR Raw Data'!I$1,FALSE)</f>
        <v>85.890488888888797</v>
      </c>
      <c r="AA55" s="50">
        <f>VLOOKUP($A55,'ADR Raw Data'!$B$6:$BE$43,'ADR Raw Data'!J$1,FALSE)</f>
        <v>84.034877675840903</v>
      </c>
      <c r="AB55" s="50">
        <f>VLOOKUP($A55,'ADR Raw Data'!$B$6:$BE$43,'ADR Raw Data'!K$1,FALSE)</f>
        <v>81.3232624113475</v>
      </c>
      <c r="AC55" s="51">
        <f>VLOOKUP($A55,'ADR Raw Data'!$B$6:$BE$43,'ADR Raw Data'!L$1,FALSE)</f>
        <v>82.8895037904893</v>
      </c>
      <c r="AD55" s="50">
        <f>VLOOKUP($A55,'ADR Raw Data'!$B$6:$BE$43,'ADR Raw Data'!N$1,FALSE)</f>
        <v>81.270018656716402</v>
      </c>
      <c r="AE55" s="50">
        <f>VLOOKUP($A55,'ADR Raw Data'!$B$6:$BE$43,'ADR Raw Data'!O$1,FALSE)</f>
        <v>79.791093750000002</v>
      </c>
      <c r="AF55" s="51">
        <f>VLOOKUP($A55,'ADR Raw Data'!$B$6:$BE$43,'ADR Raw Data'!P$1,FALSE)</f>
        <v>80.596686991869902</v>
      </c>
      <c r="AG55" s="52">
        <f>VLOOKUP($A55,'ADR Raw Data'!$B$6:$BE$43,'ADR Raw Data'!R$1,FALSE)</f>
        <v>82.308924343798196</v>
      </c>
      <c r="AI55" s="129">
        <f>(VLOOKUP($A55,'ADR Raw Data'!$B$6:$BE$43,'ADR Raw Data'!T$1,FALSE))/100</f>
        <v>-5.50896509872826E-2</v>
      </c>
      <c r="AJ55" s="119">
        <f>(VLOOKUP($A55,'ADR Raw Data'!$B$6:$BE$43,'ADR Raw Data'!U$1,FALSE))/100</f>
        <v>-1.8371734662828799E-2</v>
      </c>
      <c r="AK55" s="119">
        <f>(VLOOKUP($A55,'ADR Raw Data'!$B$6:$BE$43,'ADR Raw Data'!V$1,FALSE))/100</f>
        <v>4.5368205067662397E-3</v>
      </c>
      <c r="AL55" s="119">
        <f>(VLOOKUP($A55,'ADR Raw Data'!$B$6:$BE$43,'ADR Raw Data'!W$1,FALSE))/100</f>
        <v>1.17061051718512E-2</v>
      </c>
      <c r="AM55" s="119">
        <f>(VLOOKUP($A55,'ADR Raw Data'!$B$6:$BE$43,'ADR Raw Data'!X$1,FALSE))/100</f>
        <v>3.4706220927529304E-3</v>
      </c>
      <c r="AN55" s="130">
        <f>(VLOOKUP($A55,'ADR Raw Data'!$B$6:$BE$43,'ADR Raw Data'!Y$1,FALSE))/100</f>
        <v>-7.4454359586835599E-3</v>
      </c>
      <c r="AO55" s="119">
        <f>(VLOOKUP($A55,'ADR Raw Data'!$B$6:$BE$43,'ADR Raw Data'!AA$1,FALSE))/100</f>
        <v>4.8880616222117999E-2</v>
      </c>
      <c r="AP55" s="119">
        <f>(VLOOKUP($A55,'ADR Raw Data'!$B$6:$BE$43,'ADR Raw Data'!AB$1,FALSE))/100</f>
        <v>6.9702916171226308E-3</v>
      </c>
      <c r="AQ55" s="130">
        <f>(VLOOKUP($A55,'ADR Raw Data'!$B$6:$BE$43,'ADR Raw Data'!AC$1,FALSE))/100</f>
        <v>2.9057128596692298E-2</v>
      </c>
      <c r="AR55" s="131">
        <f>(VLOOKUP($A55,'ADR Raw Data'!$B$6:$BE$43,'ADR Raw Data'!AE$1,FALSE))/100</f>
        <v>1.73175484387796E-3</v>
      </c>
      <c r="AS55" s="40"/>
      <c r="AT55" s="49">
        <f>VLOOKUP($A55,'RevPAR Raw Data'!$B$6:$BE$43,'RevPAR Raw Data'!G$1,FALSE)</f>
        <v>22.271242320819098</v>
      </c>
      <c r="AU55" s="50">
        <f>VLOOKUP($A55,'RevPAR Raw Data'!$B$6:$BE$43,'RevPAR Raw Data'!H$1,FALSE)</f>
        <v>33.526798634812202</v>
      </c>
      <c r="AV55" s="50">
        <f>VLOOKUP($A55,'RevPAR Raw Data'!$B$6:$BE$43,'RevPAR Raw Data'!I$1,FALSE)</f>
        <v>39.574116040955602</v>
      </c>
      <c r="AW55" s="50">
        <f>VLOOKUP($A55,'RevPAR Raw Data'!$B$6:$BE$43,'RevPAR Raw Data'!J$1,FALSE)</f>
        <v>37.514546075085299</v>
      </c>
      <c r="AX55" s="50">
        <f>VLOOKUP($A55,'RevPAR Raw Data'!$B$6:$BE$43,'RevPAR Raw Data'!K$1,FALSE)</f>
        <v>31.3080682593856</v>
      </c>
      <c r="AY55" s="51">
        <f>VLOOKUP($A55,'RevPAR Raw Data'!$B$6:$BE$43,'RevPAR Raw Data'!L$1,FALSE)</f>
        <v>32.838954266211601</v>
      </c>
      <c r="AZ55" s="50">
        <f>VLOOKUP($A55,'RevPAR Raw Data'!$B$6:$BE$43,'RevPAR Raw Data'!N$1,FALSE)</f>
        <v>29.734286689419701</v>
      </c>
      <c r="BA55" s="50">
        <f>VLOOKUP($A55,'RevPAR Raw Data'!$B$6:$BE$43,'RevPAR Raw Data'!O$1,FALSE)</f>
        <v>24.400279863481199</v>
      </c>
      <c r="BB55" s="51">
        <f>VLOOKUP($A55,'RevPAR Raw Data'!$B$6:$BE$43,'RevPAR Raw Data'!P$1,FALSE)</f>
        <v>27.0672832764505</v>
      </c>
      <c r="BC55" s="52">
        <f>VLOOKUP($A55,'RevPAR Raw Data'!$B$6:$BE$43,'RevPAR Raw Data'!R$1,FALSE)</f>
        <v>31.189905411994101</v>
      </c>
      <c r="BE55" s="129">
        <f>(VLOOKUP($A55,'RevPAR Raw Data'!$B$6:$BE$43,'RevPAR Raw Data'!T$1,FALSE))/100</f>
        <v>-0.19031609505199998</v>
      </c>
      <c r="BF55" s="119">
        <f>(VLOOKUP($A55,'RevPAR Raw Data'!$B$6:$BE$43,'RevPAR Raw Data'!U$1,FALSE))/100</f>
        <v>-0.188054108443271</v>
      </c>
      <c r="BG55" s="119">
        <f>(VLOOKUP($A55,'RevPAR Raw Data'!$B$6:$BE$43,'RevPAR Raw Data'!V$1,FALSE))/100</f>
        <v>5.5062296358892197E-2</v>
      </c>
      <c r="BH55" s="119">
        <f>(VLOOKUP($A55,'RevPAR Raw Data'!$B$6:$BE$43,'RevPAR Raw Data'!W$1,FALSE))/100</f>
        <v>6.8652479692390897E-2</v>
      </c>
      <c r="BI55" s="119">
        <f>(VLOOKUP($A55,'RevPAR Raw Data'!$B$6:$BE$43,'RevPAR Raw Data'!X$1,FALSE))/100</f>
        <v>-1.2580000663964702E-2</v>
      </c>
      <c r="BJ55" s="130">
        <f>(VLOOKUP($A55,'RevPAR Raw Data'!$B$6:$BE$43,'RevPAR Raw Data'!Y$1,FALSE))/100</f>
        <v>-5.1545718780554799E-2</v>
      </c>
      <c r="BK55" s="119">
        <f>(VLOOKUP($A55,'RevPAR Raw Data'!$B$6:$BE$43,'RevPAR Raw Data'!AA$1,FALSE))/100</f>
        <v>1.2992975601840899E-2</v>
      </c>
      <c r="BL55" s="119">
        <f>(VLOOKUP($A55,'RevPAR Raw Data'!$B$6:$BE$43,'RevPAR Raw Data'!AB$1,FALSE))/100</f>
        <v>-0.10998101095473099</v>
      </c>
      <c r="BM55" s="130">
        <f>(VLOOKUP($A55,'RevPAR Raw Data'!$B$6:$BE$43,'RevPAR Raw Data'!AC$1,FALSE))/100</f>
        <v>-4.6395530544095995E-2</v>
      </c>
      <c r="BN55" s="131">
        <f>(VLOOKUP($A55,'RevPAR Raw Data'!$B$6:$BE$43,'RevPAR Raw Data'!AE$1,FALSE))/100</f>
        <v>-5.0273927768830801E-2</v>
      </c>
    </row>
    <row r="56" spans="1:66" ht="16.5" thickBot="1" x14ac:dyDescent="0.5">
      <c r="A56" s="59" t="s">
        <v>86</v>
      </c>
      <c r="B56" s="124">
        <f>(VLOOKUP($A56,'Occupancy Raw Data'!$B$8:$BE$45,'Occupancy Raw Data'!G$3,FALSE))/100</f>
        <v>0.335586206896551</v>
      </c>
      <c r="C56" s="125">
        <f>(VLOOKUP($A56,'Occupancy Raw Data'!$B$8:$BE$45,'Occupancy Raw Data'!H$3,FALSE))/100</f>
        <v>0.452689655172413</v>
      </c>
      <c r="D56" s="125">
        <f>(VLOOKUP($A56,'Occupancy Raw Data'!$B$8:$BE$45,'Occupancy Raw Data'!I$3,FALSE))/100</f>
        <v>0.48096551724137904</v>
      </c>
      <c r="E56" s="125">
        <f>(VLOOKUP($A56,'Occupancy Raw Data'!$B$8:$BE$45,'Occupancy Raw Data'!J$3,FALSE))/100</f>
        <v>0.48082758620689603</v>
      </c>
      <c r="F56" s="125">
        <f>(VLOOKUP($A56,'Occupancy Raw Data'!$B$8:$BE$45,'Occupancy Raw Data'!K$3,FALSE))/100</f>
        <v>0.44165517241379298</v>
      </c>
      <c r="G56" s="126">
        <f>(VLOOKUP($A56,'Occupancy Raw Data'!$B$8:$BE$45,'Occupancy Raw Data'!L$3,FALSE))/100</f>
        <v>0.43834482758620602</v>
      </c>
      <c r="H56" s="127">
        <f>(VLOOKUP($A56,'Occupancy Raw Data'!$B$8:$BE$45,'Occupancy Raw Data'!N$3,FALSE))/100</f>
        <v>0.48193103448275798</v>
      </c>
      <c r="I56" s="127">
        <f>(VLOOKUP($A56,'Occupancy Raw Data'!$B$8:$BE$45,'Occupancy Raw Data'!O$3,FALSE))/100</f>
        <v>0.50827586206896502</v>
      </c>
      <c r="J56" s="126">
        <f>(VLOOKUP($A56,'Occupancy Raw Data'!$B$8:$BE$45,'Occupancy Raw Data'!P$3,FALSE))/100</f>
        <v>0.495103448275862</v>
      </c>
      <c r="K56" s="128">
        <f>(VLOOKUP($A56,'Occupancy Raw Data'!$B$8:$BE$45,'Occupancy Raw Data'!R$3,FALSE))/100</f>
        <v>0.45456157635467903</v>
      </c>
      <c r="M56" s="140">
        <f>(VLOOKUP($A56,'Occupancy Raw Data'!$B$8:$BE$45,'Occupancy Raw Data'!T$3,FALSE))/100</f>
        <v>-0.17887504862953102</v>
      </c>
      <c r="N56" s="127">
        <f>(VLOOKUP($A56,'Occupancy Raw Data'!$B$8:$BE$45,'Occupancy Raw Data'!U$3,FALSE))/100</f>
        <v>-8.0618654350463809E-2</v>
      </c>
      <c r="O56" s="127">
        <f>(VLOOKUP($A56,'Occupancy Raw Data'!$B$8:$BE$45,'Occupancy Raw Data'!V$3,FALSE))/100</f>
        <v>-1.53689339540755E-2</v>
      </c>
      <c r="P56" s="127">
        <f>(VLOOKUP($A56,'Occupancy Raw Data'!$B$8:$BE$45,'Occupancy Raw Data'!W$3,FALSE))/100</f>
        <v>-5.3031636080693806E-2</v>
      </c>
      <c r="Q56" s="127">
        <f>(VLOOKUP($A56,'Occupancy Raw Data'!$B$8:$BE$45,'Occupancy Raw Data'!X$3,FALSE))/100</f>
        <v>-7.6292791067937599E-2</v>
      </c>
      <c r="R56" s="141">
        <f>(VLOOKUP($A56,'Occupancy Raw Data'!$B$8:$BE$45,'Occupancy Raw Data'!Y$3,FALSE))/100</f>
        <v>-7.7338412142084895E-2</v>
      </c>
      <c r="S56" s="127">
        <f>(VLOOKUP($A56,'Occupancy Raw Data'!$B$8:$BE$45,'Occupancy Raw Data'!AA$3,FALSE))/100</f>
        <v>-3.7079728142628804E-2</v>
      </c>
      <c r="T56" s="127">
        <f>(VLOOKUP($A56,'Occupancy Raw Data'!$B$8:$BE$45,'Occupancy Raw Data'!AB$3,FALSE))/100</f>
        <v>4.92444028922948E-2</v>
      </c>
      <c r="U56" s="141">
        <f>(VLOOKUP($A56,'Occupancy Raw Data'!$B$8:$BE$45,'Occupancy Raw Data'!AC$3,FALSE))/100</f>
        <v>5.3781754320740005E-3</v>
      </c>
      <c r="V56" s="142">
        <f>(VLOOKUP($A56,'Occupancy Raw Data'!$B$8:$BE$45,'Occupancy Raw Data'!AE$3,FALSE))/100</f>
        <v>-5.3094369488852197E-2</v>
      </c>
      <c r="X56" s="63">
        <f>VLOOKUP($A56,'ADR Raw Data'!$B$6:$BE$43,'ADR Raw Data'!G$1,FALSE)</f>
        <v>96.137303740238295</v>
      </c>
      <c r="Y56" s="64">
        <f>VLOOKUP($A56,'ADR Raw Data'!$B$6:$BE$43,'ADR Raw Data'!H$1,FALSE)</f>
        <v>100.96928092626401</v>
      </c>
      <c r="Z56" s="64">
        <f>VLOOKUP($A56,'ADR Raw Data'!$B$6:$BE$43,'ADR Raw Data'!I$1,FALSE)</f>
        <v>104.864668769716</v>
      </c>
      <c r="AA56" s="64">
        <f>VLOOKUP($A56,'ADR Raw Data'!$B$6:$BE$43,'ADR Raw Data'!J$1,FALSE)</f>
        <v>101.956098680436</v>
      </c>
      <c r="AB56" s="64">
        <f>VLOOKUP($A56,'ADR Raw Data'!$B$6:$BE$43,'ADR Raw Data'!K$1,FALSE)</f>
        <v>100.833504059962</v>
      </c>
      <c r="AC56" s="65">
        <f>VLOOKUP($A56,'ADR Raw Data'!$B$6:$BE$43,'ADR Raw Data'!L$1,FALSE)</f>
        <v>101.27339081183101</v>
      </c>
      <c r="AD56" s="64">
        <f>VLOOKUP($A56,'ADR Raw Data'!$B$6:$BE$43,'ADR Raw Data'!N$1,FALSE)</f>
        <v>123.914032627361</v>
      </c>
      <c r="AE56" s="64">
        <f>VLOOKUP($A56,'ADR Raw Data'!$B$6:$BE$43,'ADR Raw Data'!O$1,FALSE)</f>
        <v>147.118892808683</v>
      </c>
      <c r="AF56" s="65">
        <f>VLOOKUP($A56,'ADR Raw Data'!$B$6:$BE$43,'ADR Raw Data'!P$1,FALSE)</f>
        <v>135.82514974230301</v>
      </c>
      <c r="AG56" s="66">
        <f>VLOOKUP($A56,'ADR Raw Data'!$B$6:$BE$43,'ADR Raw Data'!R$1,FALSE)</f>
        <v>112.025789154276</v>
      </c>
      <c r="AI56" s="140">
        <f>(VLOOKUP($A56,'ADR Raw Data'!$B$6:$BE$43,'ADR Raw Data'!T$1,FALSE))/100</f>
        <v>-0.16690837608918302</v>
      </c>
      <c r="AJ56" s="127">
        <f>(VLOOKUP($A56,'ADR Raw Data'!$B$6:$BE$43,'ADR Raw Data'!U$1,FALSE))/100</f>
        <v>6.6348120953757292E-2</v>
      </c>
      <c r="AK56" s="127">
        <f>(VLOOKUP($A56,'ADR Raw Data'!$B$6:$BE$43,'ADR Raw Data'!V$1,FALSE))/100</f>
        <v>5.9999444019224303E-3</v>
      </c>
      <c r="AL56" s="127">
        <f>(VLOOKUP($A56,'ADR Raw Data'!$B$6:$BE$43,'ADR Raw Data'!W$1,FALSE))/100</f>
        <v>-2.24200721870099E-2</v>
      </c>
      <c r="AM56" s="127">
        <f>(VLOOKUP($A56,'ADR Raw Data'!$B$6:$BE$43,'ADR Raw Data'!X$1,FALSE))/100</f>
        <v>-2.40489654867958E-2</v>
      </c>
      <c r="AN56" s="141">
        <f>(VLOOKUP($A56,'ADR Raw Data'!$B$6:$BE$43,'ADR Raw Data'!Y$1,FALSE))/100</f>
        <v>-2.62690591207413E-2</v>
      </c>
      <c r="AO56" s="127">
        <f>(VLOOKUP($A56,'ADR Raw Data'!$B$6:$BE$43,'ADR Raw Data'!AA$1,FALSE))/100</f>
        <v>7.5132678128580904E-2</v>
      </c>
      <c r="AP56" s="127">
        <f>(VLOOKUP($A56,'ADR Raw Data'!$B$6:$BE$43,'ADR Raw Data'!AB$1,FALSE))/100</f>
        <v>0.28674977139648899</v>
      </c>
      <c r="AQ56" s="141">
        <f>(VLOOKUP($A56,'ADR Raw Data'!$B$6:$BE$43,'ADR Raw Data'!AC$1,FALSE))/100</f>
        <v>0.18312843217034699</v>
      </c>
      <c r="AR56" s="142">
        <f>(VLOOKUP($A56,'ADR Raw Data'!$B$6:$BE$43,'ADR Raw Data'!AE$1,FALSE))/100</f>
        <v>4.5310656126253901E-2</v>
      </c>
      <c r="AS56" s="40"/>
      <c r="AT56" s="63">
        <f>VLOOKUP($A56,'RevPAR Raw Data'!$B$6:$BE$43,'RevPAR Raw Data'!G$1,FALSE)</f>
        <v>32.262353103448199</v>
      </c>
      <c r="AU56" s="64">
        <f>VLOOKUP($A56,'RevPAR Raw Data'!$B$6:$BE$43,'RevPAR Raw Data'!H$1,FALSE)</f>
        <v>45.707748965517197</v>
      </c>
      <c r="AV56" s="64">
        <f>VLOOKUP($A56,'RevPAR Raw Data'!$B$6:$BE$43,'RevPAR Raw Data'!I$1,FALSE)</f>
        <v>50.436289655172402</v>
      </c>
      <c r="AW56" s="64">
        <f>VLOOKUP($A56,'RevPAR Raw Data'!$B$6:$BE$43,'RevPAR Raw Data'!J$1,FALSE)</f>
        <v>49.023304827586202</v>
      </c>
      <c r="AX56" s="64">
        <f>VLOOKUP($A56,'RevPAR Raw Data'!$B$6:$BE$43,'RevPAR Raw Data'!K$1,FALSE)</f>
        <v>44.533638620689601</v>
      </c>
      <c r="AY56" s="65">
        <f>VLOOKUP($A56,'RevPAR Raw Data'!$B$6:$BE$43,'RevPAR Raw Data'!L$1,FALSE)</f>
        <v>44.392667034482699</v>
      </c>
      <c r="AZ56" s="64">
        <f>VLOOKUP($A56,'RevPAR Raw Data'!$B$6:$BE$43,'RevPAR Raw Data'!N$1,FALSE)</f>
        <v>59.718017931034403</v>
      </c>
      <c r="BA56" s="64">
        <f>VLOOKUP($A56,'RevPAR Raw Data'!$B$6:$BE$43,'RevPAR Raw Data'!O$1,FALSE)</f>
        <v>74.776982068965495</v>
      </c>
      <c r="BB56" s="65">
        <f>VLOOKUP($A56,'RevPAR Raw Data'!$B$6:$BE$43,'RevPAR Raw Data'!P$1,FALSE)</f>
        <v>67.247500000000002</v>
      </c>
      <c r="BC56" s="66">
        <f>VLOOKUP($A56,'RevPAR Raw Data'!$B$6:$BE$43,'RevPAR Raw Data'!R$1,FALSE)</f>
        <v>50.9226193103448</v>
      </c>
      <c r="BE56" s="140">
        <f>(VLOOKUP($A56,'RevPAR Raw Data'!$B$6:$BE$43,'RevPAR Raw Data'!T$1,FALSE))/100</f>
        <v>-0.31592768082908501</v>
      </c>
      <c r="BF56" s="127">
        <f>(VLOOKUP($A56,'RevPAR Raw Data'!$B$6:$BE$43,'RevPAR Raw Data'!U$1,FALSE))/100</f>
        <v>-1.9619429626680202E-2</v>
      </c>
      <c r="BG56" s="127">
        <f>(VLOOKUP($A56,'RevPAR Raw Data'!$B$6:$BE$43,'RevPAR Raw Data'!V$1,FALSE))/100</f>
        <v>-9.4612023013944304E-3</v>
      </c>
      <c r="BH56" s="127">
        <f>(VLOOKUP($A56,'RevPAR Raw Data'!$B$6:$BE$43,'RevPAR Raw Data'!W$1,FALSE))/100</f>
        <v>-7.4262735158579396E-2</v>
      </c>
      <c r="BI56" s="127">
        <f>(VLOOKUP($A56,'RevPAR Raw Data'!$B$6:$BE$43,'RevPAR Raw Data'!X$1,FALSE))/100</f>
        <v>-9.8506993855449296E-2</v>
      </c>
      <c r="BJ56" s="141">
        <f>(VLOOKUP($A56,'RevPAR Raw Data'!$B$6:$BE$43,'RevPAR Raw Data'!Y$1,FALSE))/100</f>
        <v>-0.101575863941961</v>
      </c>
      <c r="BK56" s="127">
        <f>(VLOOKUP($A56,'RevPAR Raw Data'!$B$6:$BE$43,'RevPAR Raw Data'!AA$1,FALSE))/100</f>
        <v>3.5267050706316701E-2</v>
      </c>
      <c r="BL56" s="127">
        <f>(VLOOKUP($A56,'RevPAR Raw Data'!$B$6:$BE$43,'RevPAR Raw Data'!AB$1,FALSE))/100</f>
        <v>0.35011499556070602</v>
      </c>
      <c r="BM56" s="141">
        <f>(VLOOKUP($A56,'RevPAR Raw Data'!$B$6:$BE$43,'RevPAR Raw Data'!AC$1,FALSE))/100</f>
        <v>0.189491504437234</v>
      </c>
      <c r="BN56" s="142">
        <f>(VLOOKUP($A56,'RevPAR Raw Data'!$B$6:$BE$43,'RevPAR Raw Data'!AE$1,FALSE))/100</f>
        <v>-1.01894540807479E-2</v>
      </c>
    </row>
    <row r="57" spans="1:66" ht="14.25" customHeight="1" x14ac:dyDescent="0.45">
      <c r="A57" s="199" t="s">
        <v>122</v>
      </c>
      <c r="B57" s="199"/>
      <c r="C57" s="199"/>
      <c r="D57" s="199"/>
      <c r="E57" s="199"/>
      <c r="F57" s="199"/>
      <c r="G57" s="199"/>
      <c r="H57" s="199"/>
      <c r="I57" s="199"/>
      <c r="J57" s="199"/>
      <c r="K57" s="199"/>
      <c r="AS57" s="40"/>
    </row>
    <row r="58" spans="1:66" x14ac:dyDescent="0.45">
      <c r="A58" s="199"/>
      <c r="B58" s="199"/>
      <c r="C58" s="199"/>
      <c r="D58" s="199"/>
      <c r="E58" s="199"/>
      <c r="F58" s="199"/>
      <c r="G58" s="199"/>
      <c r="H58" s="199"/>
      <c r="I58" s="199"/>
      <c r="J58" s="199"/>
      <c r="K58" s="199"/>
      <c r="AS58" s="40"/>
    </row>
    <row r="59" spans="1:66" x14ac:dyDescent="0.45">
      <c r="A59" s="199"/>
      <c r="B59" s="199"/>
      <c r="C59" s="199"/>
      <c r="D59" s="199"/>
      <c r="E59" s="199"/>
      <c r="F59" s="199"/>
      <c r="G59" s="199"/>
      <c r="H59" s="199"/>
      <c r="I59" s="199"/>
      <c r="J59" s="199"/>
      <c r="K59" s="199"/>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iFuCBRNn8XAHcg/T0aH5FMSYwRz1zS/ai2NJP80VZxLUI4H9jFElOu9nm313OweKCbP8vLump/4lsx91LNSD1Q==" saltValue="8R1u3Jyff6e2UMmgLR+pu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R16" sqref="R16"/>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200" t="str">
        <f>'Occupancy Raw Data'!B2</f>
        <v>December 22, 2024 - January 18, 2025
Rolling-28 Day Period</v>
      </c>
      <c r="B1" s="196" t="s">
        <v>66</v>
      </c>
      <c r="C1" s="197"/>
      <c r="D1" s="197"/>
      <c r="E1" s="197"/>
      <c r="F1" s="197"/>
      <c r="G1" s="197"/>
      <c r="H1" s="197"/>
      <c r="I1" s="197"/>
      <c r="J1" s="197"/>
      <c r="K1" s="198"/>
      <c r="L1" s="40"/>
      <c r="M1" s="196" t="s">
        <v>73</v>
      </c>
      <c r="N1" s="197"/>
      <c r="O1" s="197"/>
      <c r="P1" s="197"/>
      <c r="Q1" s="197"/>
      <c r="R1" s="197"/>
      <c r="S1" s="197"/>
      <c r="T1" s="197"/>
      <c r="U1" s="197"/>
      <c r="V1" s="198"/>
      <c r="X1" s="196" t="s">
        <v>67</v>
      </c>
      <c r="Y1" s="197"/>
      <c r="Z1" s="197"/>
      <c r="AA1" s="197"/>
      <c r="AB1" s="197"/>
      <c r="AC1" s="197"/>
      <c r="AD1" s="197"/>
      <c r="AE1" s="197"/>
      <c r="AF1" s="197"/>
      <c r="AG1" s="198"/>
      <c r="AI1" s="196" t="s">
        <v>74</v>
      </c>
      <c r="AJ1" s="197"/>
      <c r="AK1" s="197"/>
      <c r="AL1" s="197"/>
      <c r="AM1" s="197"/>
      <c r="AN1" s="197"/>
      <c r="AO1" s="197"/>
      <c r="AP1" s="197"/>
      <c r="AQ1" s="197"/>
      <c r="AR1" s="198"/>
      <c r="AS1" s="40"/>
      <c r="AT1" s="196" t="s">
        <v>68</v>
      </c>
      <c r="AU1" s="197"/>
      <c r="AV1" s="197"/>
      <c r="AW1" s="197"/>
      <c r="AX1" s="197"/>
      <c r="AY1" s="197"/>
      <c r="AZ1" s="197"/>
      <c r="BA1" s="197"/>
      <c r="BB1" s="197"/>
      <c r="BC1" s="198"/>
      <c r="BE1" s="196" t="s">
        <v>75</v>
      </c>
      <c r="BF1" s="197"/>
      <c r="BG1" s="197"/>
      <c r="BH1" s="197"/>
      <c r="BI1" s="197"/>
      <c r="BJ1" s="197"/>
      <c r="BK1" s="197"/>
      <c r="BL1" s="197"/>
      <c r="BM1" s="197"/>
      <c r="BN1" s="198"/>
    </row>
    <row r="2" spans="1:66" x14ac:dyDescent="0.45">
      <c r="A2" s="200"/>
      <c r="B2" s="42"/>
      <c r="C2" s="43"/>
      <c r="D2" s="43"/>
      <c r="E2" s="43"/>
      <c r="F2" s="43"/>
      <c r="G2" s="194" t="s">
        <v>64</v>
      </c>
      <c r="H2" s="43"/>
      <c r="I2" s="43"/>
      <c r="J2" s="194" t="s">
        <v>65</v>
      </c>
      <c r="K2" s="195" t="s">
        <v>56</v>
      </c>
      <c r="L2" s="44"/>
      <c r="M2" s="42"/>
      <c r="N2" s="43"/>
      <c r="O2" s="43"/>
      <c r="P2" s="43"/>
      <c r="Q2" s="43"/>
      <c r="R2" s="194" t="s">
        <v>64</v>
      </c>
      <c r="S2" s="43"/>
      <c r="T2" s="43"/>
      <c r="U2" s="194" t="s">
        <v>65</v>
      </c>
      <c r="V2" s="195" t="s">
        <v>56</v>
      </c>
      <c r="X2" s="42"/>
      <c r="Y2" s="43"/>
      <c r="Z2" s="43"/>
      <c r="AA2" s="43"/>
      <c r="AB2" s="43"/>
      <c r="AC2" s="194" t="s">
        <v>64</v>
      </c>
      <c r="AD2" s="43"/>
      <c r="AE2" s="43"/>
      <c r="AF2" s="194" t="s">
        <v>65</v>
      </c>
      <c r="AG2" s="195" t="s">
        <v>56</v>
      </c>
      <c r="AI2" s="42"/>
      <c r="AJ2" s="43"/>
      <c r="AK2" s="43"/>
      <c r="AL2" s="43"/>
      <c r="AM2" s="43"/>
      <c r="AN2" s="194" t="s">
        <v>64</v>
      </c>
      <c r="AO2" s="43"/>
      <c r="AP2" s="43"/>
      <c r="AQ2" s="194" t="s">
        <v>65</v>
      </c>
      <c r="AR2" s="195" t="s">
        <v>56</v>
      </c>
      <c r="AS2" s="44"/>
      <c r="AT2" s="42"/>
      <c r="AU2" s="43"/>
      <c r="AV2" s="43"/>
      <c r="AW2" s="43"/>
      <c r="AX2" s="43"/>
      <c r="AY2" s="194" t="s">
        <v>64</v>
      </c>
      <c r="AZ2" s="43"/>
      <c r="BA2" s="43"/>
      <c r="BB2" s="194" t="s">
        <v>65</v>
      </c>
      <c r="BC2" s="195" t="s">
        <v>56</v>
      </c>
      <c r="BE2" s="42"/>
      <c r="BF2" s="43"/>
      <c r="BG2" s="43"/>
      <c r="BH2" s="43"/>
      <c r="BI2" s="43"/>
      <c r="BJ2" s="194" t="s">
        <v>64</v>
      </c>
      <c r="BK2" s="43"/>
      <c r="BL2" s="43"/>
      <c r="BM2" s="194" t="s">
        <v>65</v>
      </c>
      <c r="BN2" s="195" t="s">
        <v>56</v>
      </c>
    </row>
    <row r="3" spans="1:66" x14ac:dyDescent="0.45">
      <c r="A3" s="200"/>
      <c r="B3" s="45" t="s">
        <v>57</v>
      </c>
      <c r="C3" s="44" t="s">
        <v>58</v>
      </c>
      <c r="D3" s="44" t="s">
        <v>59</v>
      </c>
      <c r="E3" s="44" t="s">
        <v>60</v>
      </c>
      <c r="F3" s="44" t="s">
        <v>61</v>
      </c>
      <c r="G3" s="194"/>
      <c r="H3" s="44" t="s">
        <v>62</v>
      </c>
      <c r="I3" s="44" t="s">
        <v>63</v>
      </c>
      <c r="J3" s="194"/>
      <c r="K3" s="195"/>
      <c r="L3" s="44"/>
      <c r="M3" s="45" t="s">
        <v>57</v>
      </c>
      <c r="N3" s="44" t="s">
        <v>58</v>
      </c>
      <c r="O3" s="44" t="s">
        <v>59</v>
      </c>
      <c r="P3" s="44" t="s">
        <v>60</v>
      </c>
      <c r="Q3" s="44" t="s">
        <v>61</v>
      </c>
      <c r="R3" s="194"/>
      <c r="S3" s="44" t="s">
        <v>62</v>
      </c>
      <c r="T3" s="44" t="s">
        <v>63</v>
      </c>
      <c r="U3" s="194"/>
      <c r="V3" s="195"/>
      <c r="X3" s="45" t="s">
        <v>57</v>
      </c>
      <c r="Y3" s="44" t="s">
        <v>58</v>
      </c>
      <c r="Z3" s="44" t="s">
        <v>59</v>
      </c>
      <c r="AA3" s="44" t="s">
        <v>60</v>
      </c>
      <c r="AB3" s="44" t="s">
        <v>61</v>
      </c>
      <c r="AC3" s="194"/>
      <c r="AD3" s="44" t="s">
        <v>62</v>
      </c>
      <c r="AE3" s="44" t="s">
        <v>63</v>
      </c>
      <c r="AF3" s="194"/>
      <c r="AG3" s="195"/>
      <c r="AI3" s="45" t="s">
        <v>57</v>
      </c>
      <c r="AJ3" s="44" t="s">
        <v>58</v>
      </c>
      <c r="AK3" s="44" t="s">
        <v>59</v>
      </c>
      <c r="AL3" s="44" t="s">
        <v>60</v>
      </c>
      <c r="AM3" s="44" t="s">
        <v>61</v>
      </c>
      <c r="AN3" s="194"/>
      <c r="AO3" s="44" t="s">
        <v>62</v>
      </c>
      <c r="AP3" s="44" t="s">
        <v>63</v>
      </c>
      <c r="AQ3" s="194"/>
      <c r="AR3" s="195"/>
      <c r="AS3" s="44"/>
      <c r="AT3" s="45" t="s">
        <v>57</v>
      </c>
      <c r="AU3" s="44" t="s">
        <v>58</v>
      </c>
      <c r="AV3" s="44" t="s">
        <v>59</v>
      </c>
      <c r="AW3" s="44" t="s">
        <v>60</v>
      </c>
      <c r="AX3" s="44" t="s">
        <v>61</v>
      </c>
      <c r="AY3" s="194"/>
      <c r="AZ3" s="44" t="s">
        <v>62</v>
      </c>
      <c r="BA3" s="44" t="s">
        <v>63</v>
      </c>
      <c r="BB3" s="194"/>
      <c r="BC3" s="195"/>
      <c r="BE3" s="45" t="s">
        <v>57</v>
      </c>
      <c r="BF3" s="44" t="s">
        <v>58</v>
      </c>
      <c r="BG3" s="44" t="s">
        <v>59</v>
      </c>
      <c r="BH3" s="44" t="s">
        <v>60</v>
      </c>
      <c r="BI3" s="44" t="s">
        <v>61</v>
      </c>
      <c r="BJ3" s="194"/>
      <c r="BK3" s="44" t="s">
        <v>62</v>
      </c>
      <c r="BL3" s="44" t="s">
        <v>63</v>
      </c>
      <c r="BM3" s="194"/>
      <c r="BN3" s="195"/>
    </row>
    <row r="4" spans="1:66" x14ac:dyDescent="0.45">
      <c r="A4" s="46" t="s">
        <v>15</v>
      </c>
      <c r="B4" s="129">
        <f>(VLOOKUP($A4,'Occupancy Raw Data'!$B$8:$BE$45,'Occupancy Raw Data'!AG$3,FALSE))/100</f>
        <v>0.43100921799886599</v>
      </c>
      <c r="C4" s="119">
        <f>(VLOOKUP($A4,'Occupancy Raw Data'!$B$8:$BE$45,'Occupancy Raw Data'!AH$3,FALSE))/100</f>
        <v>0.46660424983571802</v>
      </c>
      <c r="D4" s="119">
        <f>(VLOOKUP($A4,'Occupancy Raw Data'!$B$8:$BE$45,'Occupancy Raw Data'!AI$3,FALSE))/100</f>
        <v>0.51280812351066407</v>
      </c>
      <c r="E4" s="119">
        <f>(VLOOKUP($A4,'Occupancy Raw Data'!$B$8:$BE$45,'Occupancy Raw Data'!AJ$3,FALSE))/100</f>
        <v>0.48531396900594798</v>
      </c>
      <c r="F4" s="119">
        <f>(VLOOKUP($A4,'Occupancy Raw Data'!$B$8:$BE$45,'Occupancy Raw Data'!AK$3,FALSE))/100</f>
        <v>0.50551269727194403</v>
      </c>
      <c r="G4" s="130">
        <f>(VLOOKUP($A4,'Occupancy Raw Data'!$B$8:$BE$45,'Occupancy Raw Data'!AL$3,FALSE))/100</f>
        <v>0.48024822307949799</v>
      </c>
      <c r="H4" s="119">
        <f>(VLOOKUP($A4,'Occupancy Raw Data'!$B$8:$BE$45,'Occupancy Raw Data'!AN$3,FALSE))/100</f>
        <v>0.55340868082094996</v>
      </c>
      <c r="I4" s="119">
        <f>(VLOOKUP($A4,'Occupancy Raw Data'!$B$8:$BE$45,'Occupancy Raw Data'!AO$3,FALSE))/100</f>
        <v>0.56237914662582</v>
      </c>
      <c r="J4" s="130">
        <f>(VLOOKUP($A4,'Occupancy Raw Data'!$B$8:$BE$45,'Occupancy Raw Data'!AP$3,FALSE))/100</f>
        <v>0.55789390293399399</v>
      </c>
      <c r="K4" s="131">
        <f>(VLOOKUP($A4,'Occupancy Raw Data'!$B$8:$BE$45,'Occupancy Raw Data'!AR$3,FALSE))/100</f>
        <v>0.50243178428457103</v>
      </c>
      <c r="M4" s="118">
        <f>(VLOOKUP($A4,'Occupancy Raw Data'!$B$8:$BE$45,'Occupancy Raw Data'!AT$3,FALSE))/100</f>
        <v>-8.5276821750799203E-2</v>
      </c>
      <c r="N4" s="115">
        <f>(VLOOKUP($A4,'Occupancy Raw Data'!$B$8:$BE$45,'Occupancy Raw Data'!AU$3,FALSE))/100</f>
        <v>5.7861150592725404E-2</v>
      </c>
      <c r="O4" s="115">
        <f>(VLOOKUP($A4,'Occupancy Raw Data'!$B$8:$BE$45,'Occupancy Raw Data'!AV$3,FALSE))/100</f>
        <v>4.1070279844658802E-2</v>
      </c>
      <c r="P4" s="115">
        <f>(VLOOKUP($A4,'Occupancy Raw Data'!$B$8:$BE$45,'Occupancy Raw Data'!AW$3,FALSE))/100</f>
        <v>-6.99317110758928E-2</v>
      </c>
      <c r="Q4" s="115">
        <f>(VLOOKUP($A4,'Occupancy Raw Data'!$B$8:$BE$45,'Occupancy Raw Data'!AX$3,FALSE))/100</f>
        <v>-2.2669254384155502E-2</v>
      </c>
      <c r="R4" s="116">
        <f>(VLOOKUP($A4,'Occupancy Raw Data'!$B$8:$BE$45,'Occupancy Raw Data'!AY$3,FALSE))/100</f>
        <v>-1.7450472233726998E-2</v>
      </c>
      <c r="S4" s="115">
        <f>(VLOOKUP($A4,'Occupancy Raw Data'!$B$8:$BE$45,'Occupancy Raw Data'!BA$3,FALSE))/100</f>
        <v>1.6881233753358801E-2</v>
      </c>
      <c r="T4" s="115">
        <f>(VLOOKUP($A4,'Occupancy Raw Data'!$B$8:$BE$45,'Occupancy Raw Data'!BB$3,FALSE))/100</f>
        <v>4.22110881348062E-3</v>
      </c>
      <c r="U4" s="116">
        <f>(VLOOKUP($A4,'Occupancy Raw Data'!$B$8:$BE$45,'Occupancy Raw Data'!BC$3,FALSE))/100</f>
        <v>1.0460602923203199E-2</v>
      </c>
      <c r="V4" s="117">
        <f>(VLOOKUP($A4,'Occupancy Raw Data'!$B$8:$BE$45,'Occupancy Raw Data'!BE$3,FALSE))/100</f>
        <v>-8.7654411011747098E-3</v>
      </c>
      <c r="X4" s="49">
        <f>VLOOKUP($A4,'ADR Raw Data'!$B$6:$BE$43,'ADR Raw Data'!AG$1,FALSE)</f>
        <v>152.29057401356201</v>
      </c>
      <c r="Y4" s="50">
        <f>VLOOKUP($A4,'ADR Raw Data'!$B$6:$BE$43,'ADR Raw Data'!AH$1,FALSE)</f>
        <v>157.56206354655899</v>
      </c>
      <c r="Z4" s="50">
        <f>VLOOKUP($A4,'ADR Raw Data'!$B$6:$BE$43,'ADR Raw Data'!AI$1,FALSE)</f>
        <v>166.92484747767799</v>
      </c>
      <c r="AA4" s="50">
        <f>VLOOKUP($A4,'ADR Raw Data'!$B$6:$BE$43,'ADR Raw Data'!AJ$1,FALSE)</f>
        <v>155.91915946250501</v>
      </c>
      <c r="AB4" s="50">
        <f>VLOOKUP($A4,'ADR Raw Data'!$B$6:$BE$43,'ADR Raw Data'!AK$1,FALSE)</f>
        <v>149.05159917408699</v>
      </c>
      <c r="AC4" s="51">
        <f>VLOOKUP($A4,'ADR Raw Data'!$B$6:$BE$43,'ADR Raw Data'!AL$1,FALSE)</f>
        <v>156.49192894163599</v>
      </c>
      <c r="AD4" s="50">
        <f>VLOOKUP($A4,'ADR Raw Data'!$B$6:$BE$43,'ADR Raw Data'!AN$1,FALSE)</f>
        <v>157.232040759906</v>
      </c>
      <c r="AE4" s="50">
        <f>VLOOKUP($A4,'ADR Raw Data'!$B$6:$BE$43,'ADR Raw Data'!AO$1,FALSE)</f>
        <v>161.20217236781801</v>
      </c>
      <c r="AF4" s="51">
        <f>VLOOKUP($A4,'ADR Raw Data'!$B$6:$BE$43,'ADR Raw Data'!AP$1,FALSE)</f>
        <v>159.23306088489801</v>
      </c>
      <c r="AG4" s="52">
        <f>VLOOKUP($A4,'ADR Raw Data'!$B$6:$BE$43,'ADR Raw Data'!AR$1,FALSE)</f>
        <v>157.36152671615301</v>
      </c>
      <c r="AI4" s="118">
        <f>(VLOOKUP($A4,'ADR Raw Data'!$B$6:$BE$43,'ADR Raw Data'!AT$1,FALSE))/100</f>
        <v>-5.4150942365615302E-2</v>
      </c>
      <c r="AJ4" s="115">
        <f>(VLOOKUP($A4,'ADR Raw Data'!$B$6:$BE$43,'ADR Raw Data'!AU$1,FALSE))/100</f>
        <v>6.1337695761220397E-2</v>
      </c>
      <c r="AK4" s="115">
        <f>(VLOOKUP($A4,'ADR Raw Data'!$B$6:$BE$43,'ADR Raw Data'!AV$1,FALSE))/100</f>
        <v>0.123763414325274</v>
      </c>
      <c r="AL4" s="115">
        <f>(VLOOKUP($A4,'ADR Raw Data'!$B$6:$BE$43,'ADR Raw Data'!AW$1,FALSE))/100</f>
        <v>4.3019132600332001E-2</v>
      </c>
      <c r="AM4" s="115">
        <f>(VLOOKUP($A4,'ADR Raw Data'!$B$6:$BE$43,'ADR Raw Data'!AX$1,FALSE))/100</f>
        <v>1.86608979810069E-2</v>
      </c>
      <c r="AN4" s="116">
        <f>(VLOOKUP($A4,'ADR Raw Data'!$B$6:$BE$43,'ADR Raw Data'!AY$1,FALSE))/100</f>
        <v>3.8690826840264203E-2</v>
      </c>
      <c r="AO4" s="115">
        <f>(VLOOKUP($A4,'ADR Raw Data'!$B$6:$BE$43,'ADR Raw Data'!BA$1,FALSE))/100</f>
        <v>2.1637982401630902E-2</v>
      </c>
      <c r="AP4" s="115">
        <f>(VLOOKUP($A4,'ADR Raw Data'!$B$6:$BE$43,'ADR Raw Data'!BB$1,FALSE))/100</f>
        <v>1.86172821634614E-2</v>
      </c>
      <c r="AQ4" s="116">
        <f>(VLOOKUP($A4,'ADR Raw Data'!$B$6:$BE$43,'ADR Raw Data'!BC$1,FALSE))/100</f>
        <v>2.0005288481953799E-2</v>
      </c>
      <c r="AR4" s="117">
        <f>(VLOOKUP($A4,'ADR Raw Data'!$B$6:$BE$43,'ADR Raw Data'!BE$1,FALSE))/100</f>
        <v>3.2840867309403998E-2</v>
      </c>
      <c r="AT4" s="49">
        <f>VLOOKUP($A4,'RevPAR Raw Data'!$B$6:$BE$43,'RevPAR Raw Data'!AG$1,FALSE)</f>
        <v>65.638641214183806</v>
      </c>
      <c r="AU4" s="50">
        <f>VLOOKUP($A4,'RevPAR Raw Data'!$B$6:$BE$43,'RevPAR Raw Data'!AH$1,FALSE)</f>
        <v>73.519128463710203</v>
      </c>
      <c r="AV4" s="50">
        <f>VLOOKUP($A4,'RevPAR Raw Data'!$B$6:$BE$43,'RevPAR Raw Data'!AI$1,FALSE)</f>
        <v>85.600417802332004</v>
      </c>
      <c r="AW4" s="50">
        <f>VLOOKUP($A4,'RevPAR Raw Data'!$B$6:$BE$43,'RevPAR Raw Data'!AJ$1,FALSE)</f>
        <v>75.669746122819603</v>
      </c>
      <c r="AX4" s="50">
        <f>VLOOKUP($A4,'RevPAR Raw Data'!$B$6:$BE$43,'RevPAR Raw Data'!AK$1,FALSE)</f>
        <v>75.347475931189805</v>
      </c>
      <c r="AY4" s="51">
        <f>VLOOKUP($A4,'RevPAR Raw Data'!$B$6:$BE$43,'RevPAR Raw Data'!AL$1,FALSE)</f>
        <v>75.154970800504003</v>
      </c>
      <c r="AZ4" s="50">
        <f>VLOOKUP($A4,'RevPAR Raw Data'!$B$6:$BE$43,'RevPAR Raw Data'!AN$1,FALSE)</f>
        <v>87.013576259725696</v>
      </c>
      <c r="BA4" s="50">
        <f>VLOOKUP($A4,'RevPAR Raw Data'!$B$6:$BE$43,'RevPAR Raw Data'!AO$1,FALSE)</f>
        <v>90.656740130441804</v>
      </c>
      <c r="BB4" s="51">
        <f>VLOOKUP($A4,'RevPAR Raw Data'!$B$6:$BE$43,'RevPAR Raw Data'!AP$1,FALSE)</f>
        <v>88.835153813202197</v>
      </c>
      <c r="BC4" s="52">
        <f>VLOOKUP($A4,'RevPAR Raw Data'!$B$6:$BE$43,'RevPAR Raw Data'!AR$1,FALSE)</f>
        <v>79.063432645741003</v>
      </c>
      <c r="BE4" s="129">
        <f>(VLOOKUP($A4,'RevPAR Raw Data'!$B$6:$BE$43,'RevPAR Raw Data'!AT$1,FALSE))/100</f>
        <v>-0.13480994385666401</v>
      </c>
      <c r="BF4" s="119">
        <f>(VLOOKUP($A4,'RevPAR Raw Data'!$B$6:$BE$43,'RevPAR Raw Data'!AU$1,FALSE))/100</f>
        <v>0.122747916005396</v>
      </c>
      <c r="BG4" s="119">
        <f>(VLOOKUP($A4,'RevPAR Raw Data'!$B$6:$BE$43,'RevPAR Raw Data'!AV$1,FALSE))/100</f>
        <v>0.16991669223080202</v>
      </c>
      <c r="BH4" s="119">
        <f>(VLOOKUP($A4,'RevPAR Raw Data'!$B$6:$BE$43,'RevPAR Raw Data'!AW$1,FALSE))/100</f>
        <v>-2.9920980027302702E-2</v>
      </c>
      <c r="BI4" s="119">
        <f>(VLOOKUP($A4,'RevPAR Raw Data'!$B$6:$BE$43,'RevPAR Raw Data'!AX$1,FALSE))/100</f>
        <v>-4.4313850465168801E-3</v>
      </c>
      <c r="BJ4" s="130">
        <f>(VLOOKUP($A4,'RevPAR Raw Data'!$B$6:$BE$43,'RevPAR Raw Data'!AY$1,FALSE))/100</f>
        <v>2.0565181407061203E-2</v>
      </c>
      <c r="BK4" s="119">
        <f>(VLOOKUP($A4,'RevPAR Raw Data'!$B$6:$BE$43,'RevPAR Raw Data'!BA$1,FALSE))/100</f>
        <v>3.8884491993862701E-2</v>
      </c>
      <c r="BL4" s="119">
        <f>(VLOOKUP($A4,'RevPAR Raw Data'!$B$6:$BE$43,'RevPAR Raw Data'!BB$1,FALSE))/100</f>
        <v>2.2916976550765199E-2</v>
      </c>
      <c r="BM4" s="130">
        <f>(VLOOKUP($A4,'RevPAR Raw Data'!$B$6:$BE$43,'RevPAR Raw Data'!BC$1,FALSE))/100</f>
        <v>3.06751587843309E-2</v>
      </c>
      <c r="BN4" s="131">
        <f>(VLOOKUP($A4,'RevPAR Raw Data'!$B$6:$BE$43,'RevPAR Raw Data'!BE$1,FALSE))/100</f>
        <v>2.3787561520117299E-2</v>
      </c>
    </row>
    <row r="5" spans="1:66" x14ac:dyDescent="0.45">
      <c r="A5" s="46" t="s">
        <v>69</v>
      </c>
      <c r="B5" s="129">
        <f>(VLOOKUP($A5,'Occupancy Raw Data'!$B$8:$BE$45,'Occupancy Raw Data'!AG$3,FALSE))/100</f>
        <v>0.39311524587522101</v>
      </c>
      <c r="C5" s="119">
        <f>(VLOOKUP($A5,'Occupancy Raw Data'!$B$8:$BE$45,'Occupancy Raw Data'!AH$3,FALSE))/100</f>
        <v>0.42789695181663701</v>
      </c>
      <c r="D5" s="119">
        <f>(VLOOKUP($A5,'Occupancy Raw Data'!$B$8:$BE$45,'Occupancy Raw Data'!AI$3,FALSE))/100</f>
        <v>0.46038979552624498</v>
      </c>
      <c r="E5" s="119">
        <f>(VLOOKUP($A5,'Occupancy Raw Data'!$B$8:$BE$45,'Occupancy Raw Data'!AJ$3,FALSE))/100</f>
        <v>0.43882027181348904</v>
      </c>
      <c r="F5" s="119">
        <f>(VLOOKUP($A5,'Occupancy Raw Data'!$B$8:$BE$45,'Occupancy Raw Data'!AK$3,FALSE))/100</f>
        <v>0.45285100461906197</v>
      </c>
      <c r="G5" s="130">
        <f>(VLOOKUP($A5,'Occupancy Raw Data'!$B$8:$BE$45,'Occupancy Raw Data'!AL$3,FALSE))/100</f>
        <v>0.43461462893395897</v>
      </c>
      <c r="H5" s="119">
        <f>(VLOOKUP($A5,'Occupancy Raw Data'!$B$8:$BE$45,'Occupancy Raw Data'!AN$3,FALSE))/100</f>
        <v>0.49276460443560099</v>
      </c>
      <c r="I5" s="119">
        <f>(VLOOKUP($A5,'Occupancy Raw Data'!$B$8:$BE$45,'Occupancy Raw Data'!AO$3,FALSE))/100</f>
        <v>0.50170987450590199</v>
      </c>
      <c r="J5" s="130">
        <f>(VLOOKUP($A5,'Occupancy Raw Data'!$B$8:$BE$45,'Occupancy Raw Data'!AP$3,FALSE))/100</f>
        <v>0.49723723947075199</v>
      </c>
      <c r="K5" s="131">
        <f>(VLOOKUP($A5,'Occupancy Raw Data'!$B$8:$BE$45,'Occupancy Raw Data'!AR$3,FALSE))/100</f>
        <v>0.45250683109702999</v>
      </c>
      <c r="M5" s="118">
        <f>(VLOOKUP($A5,'Occupancy Raw Data'!$B$8:$BE$45,'Occupancy Raw Data'!AT$3,FALSE))/100</f>
        <v>-3.46341795334969E-2</v>
      </c>
      <c r="N5" s="115">
        <f>(VLOOKUP($A5,'Occupancy Raw Data'!$B$8:$BE$45,'Occupancy Raw Data'!AU$3,FALSE))/100</f>
        <v>6.1420192727151698E-2</v>
      </c>
      <c r="O5" s="115">
        <f>(VLOOKUP($A5,'Occupancy Raw Data'!$B$8:$BE$45,'Occupancy Raw Data'!AV$3,FALSE))/100</f>
        <v>7.3267712543701007E-3</v>
      </c>
      <c r="P5" s="115">
        <f>(VLOOKUP($A5,'Occupancy Raw Data'!$B$8:$BE$45,'Occupancy Raw Data'!AW$3,FALSE))/100</f>
        <v>-9.9438764632310411E-2</v>
      </c>
      <c r="Q5" s="115">
        <f>(VLOOKUP($A5,'Occupancy Raw Data'!$B$8:$BE$45,'Occupancy Raw Data'!AX$3,FALSE))/100</f>
        <v>-3.2266917489040398E-2</v>
      </c>
      <c r="R5" s="116">
        <f>(VLOOKUP($A5,'Occupancy Raw Data'!$B$8:$BE$45,'Occupancy Raw Data'!AY$3,FALSE))/100</f>
        <v>-2.2290085481449097E-2</v>
      </c>
      <c r="S5" s="115">
        <f>(VLOOKUP($A5,'Occupancy Raw Data'!$B$8:$BE$45,'Occupancy Raw Data'!BA$3,FALSE))/100</f>
        <v>4.4719841880128099E-2</v>
      </c>
      <c r="T5" s="115">
        <f>(VLOOKUP($A5,'Occupancy Raw Data'!$B$8:$BE$45,'Occupancy Raw Data'!BB$3,FALSE))/100</f>
        <v>3.7700553998025799E-2</v>
      </c>
      <c r="U5" s="116">
        <f>(VLOOKUP($A5,'Occupancy Raw Data'!$B$8:$BE$45,'Occupancy Raw Data'!BC$3,FALSE))/100</f>
        <v>4.1166800025358399E-2</v>
      </c>
      <c r="V5" s="117">
        <f>(VLOOKUP($A5,'Occupancy Raw Data'!$B$8:$BE$45,'Occupancy Raw Data'!BE$3,FALSE))/100</f>
        <v>-3.2161212064935104E-3</v>
      </c>
      <c r="X5" s="49">
        <f>VLOOKUP($A5,'ADR Raw Data'!$B$6:$BE$43,'ADR Raw Data'!AG$1,FALSE)</f>
        <v>102.284267377731</v>
      </c>
      <c r="Y5" s="50">
        <f>VLOOKUP($A5,'ADR Raw Data'!$B$6:$BE$43,'ADR Raw Data'!AH$1,FALSE)</f>
        <v>110.071742738936</v>
      </c>
      <c r="Z5" s="50">
        <f>VLOOKUP($A5,'ADR Raw Data'!$B$6:$BE$43,'ADR Raw Data'!AI$1,FALSE)</f>
        <v>117.516169743436</v>
      </c>
      <c r="AA5" s="50">
        <f>VLOOKUP($A5,'ADR Raw Data'!$B$6:$BE$43,'ADR Raw Data'!AJ$1,FALSE)</f>
        <v>111.333817438144</v>
      </c>
      <c r="AB5" s="50">
        <f>VLOOKUP($A5,'ADR Raw Data'!$B$6:$BE$43,'ADR Raw Data'!AK$1,FALSE)</f>
        <v>107.912910297821</v>
      </c>
      <c r="AC5" s="51">
        <f>VLOOKUP($A5,'ADR Raw Data'!$B$6:$BE$43,'ADR Raw Data'!AL$1,FALSE)</f>
        <v>110.045114791529</v>
      </c>
      <c r="AD5" s="50">
        <f>VLOOKUP($A5,'ADR Raw Data'!$B$6:$BE$43,'ADR Raw Data'!AN$1,FALSE)</f>
        <v>114.805548004339</v>
      </c>
      <c r="AE5" s="50">
        <f>VLOOKUP($A5,'ADR Raw Data'!$B$6:$BE$43,'ADR Raw Data'!AO$1,FALSE)</f>
        <v>122.99935713059099</v>
      </c>
      <c r="AF5" s="51">
        <f>VLOOKUP($A5,'ADR Raw Data'!$B$6:$BE$43,'ADR Raw Data'!AP$1,FALSE)</f>
        <v>118.939304109204</v>
      </c>
      <c r="AG5" s="52">
        <f>VLOOKUP($A5,'ADR Raw Data'!$B$6:$BE$43,'ADR Raw Data'!AR$1,FALSE)</f>
        <v>112.837513991744</v>
      </c>
      <c r="AI5" s="118">
        <f>(VLOOKUP($A5,'ADR Raw Data'!$B$6:$BE$43,'ADR Raw Data'!AT$1,FALSE))/100</f>
        <v>-5.9538177016698099E-2</v>
      </c>
      <c r="AJ5" s="115">
        <f>(VLOOKUP($A5,'ADR Raw Data'!$B$6:$BE$43,'ADR Raw Data'!AU$1,FALSE))/100</f>
        <v>5.6500325336901698E-2</v>
      </c>
      <c r="AK5" s="115">
        <f>(VLOOKUP($A5,'ADR Raw Data'!$B$6:$BE$43,'ADR Raw Data'!AV$1,FALSE))/100</f>
        <v>8.2089696316671304E-2</v>
      </c>
      <c r="AL5" s="115">
        <f>(VLOOKUP($A5,'ADR Raw Data'!$B$6:$BE$43,'ADR Raw Data'!AW$1,FALSE))/100</f>
        <v>1.46514331643618E-2</v>
      </c>
      <c r="AM5" s="115">
        <f>(VLOOKUP($A5,'ADR Raw Data'!$B$6:$BE$43,'ADR Raw Data'!AX$1,FALSE))/100</f>
        <v>2.2251467608129901E-2</v>
      </c>
      <c r="AN5" s="116">
        <f>(VLOOKUP($A5,'ADR Raw Data'!$B$6:$BE$43,'ADR Raw Data'!AY$1,FALSE))/100</f>
        <v>2.4280935608737501E-2</v>
      </c>
      <c r="AO5" s="115">
        <f>(VLOOKUP($A5,'ADR Raw Data'!$B$6:$BE$43,'ADR Raw Data'!BA$1,FALSE))/100</f>
        <v>6.0105604344749999E-2</v>
      </c>
      <c r="AP5" s="115">
        <f>(VLOOKUP($A5,'ADR Raw Data'!$B$6:$BE$43,'ADR Raw Data'!BB$1,FALSE))/100</f>
        <v>0.113569268140707</v>
      </c>
      <c r="AQ5" s="116">
        <f>(VLOOKUP($A5,'ADR Raw Data'!$B$6:$BE$43,'ADR Raw Data'!BC$1,FALSE))/100</f>
        <v>8.7305483269022502E-2</v>
      </c>
      <c r="AR5" s="117">
        <f>(VLOOKUP($A5,'ADR Raw Data'!$B$6:$BE$43,'ADR Raw Data'!BE$1,FALSE))/100</f>
        <v>4.4566049401796599E-2</v>
      </c>
      <c r="AT5" s="49">
        <f>VLOOKUP($A5,'RevPAR Raw Data'!$B$6:$BE$43,'RevPAR Raw Data'!AG$1,FALSE)</f>
        <v>40.209504919363802</v>
      </c>
      <c r="AU5" s="50">
        <f>VLOOKUP($A5,'RevPAR Raw Data'!$B$6:$BE$43,'RevPAR Raw Data'!AH$1,FALSE)</f>
        <v>47.099363199135901</v>
      </c>
      <c r="AV5" s="50">
        <f>VLOOKUP($A5,'RevPAR Raw Data'!$B$6:$BE$43,'RevPAR Raw Data'!AI$1,FALSE)</f>
        <v>54.103245359208103</v>
      </c>
      <c r="AW5" s="50">
        <f>VLOOKUP($A5,'RevPAR Raw Data'!$B$6:$BE$43,'RevPAR Raw Data'!AJ$1,FALSE)</f>
        <v>48.855536030240003</v>
      </c>
      <c r="AX5" s="50">
        <f>VLOOKUP($A5,'RevPAR Raw Data'!$B$6:$BE$43,'RevPAR Raw Data'!AK$1,FALSE)</f>
        <v>48.868469839734999</v>
      </c>
      <c r="AY5" s="51">
        <f>VLOOKUP($A5,'RevPAR Raw Data'!$B$6:$BE$43,'RevPAR Raw Data'!AL$1,FALSE)</f>
        <v>47.827216731115698</v>
      </c>
      <c r="AZ5" s="50">
        <f>VLOOKUP($A5,'RevPAR Raw Data'!$B$6:$BE$43,'RevPAR Raw Data'!AN$1,FALSE)</f>
        <v>56.572110449370797</v>
      </c>
      <c r="BA5" s="50">
        <f>VLOOKUP($A5,'RevPAR Raw Data'!$B$6:$BE$43,'RevPAR Raw Data'!AO$1,FALSE)</f>
        <v>61.709992030295801</v>
      </c>
      <c r="BB5" s="51">
        <f>VLOOKUP($A5,'RevPAR Raw Data'!$B$6:$BE$43,'RevPAR Raw Data'!AP$1,FALSE)</f>
        <v>59.141051239833303</v>
      </c>
      <c r="BC5" s="52">
        <f>VLOOKUP($A5,'RevPAR Raw Data'!$B$6:$BE$43,'RevPAR Raw Data'!AR$1,FALSE)</f>
        <v>51.059745885271198</v>
      </c>
      <c r="BE5" s="129">
        <f>(VLOOKUP($A5,'RevPAR Raw Data'!$B$6:$BE$43,'RevPAR Raw Data'!AT$1,FALSE))/100</f>
        <v>-9.2110300638301709E-2</v>
      </c>
      <c r="BF5" s="119">
        <f>(VLOOKUP($A5,'RevPAR Raw Data'!$B$6:$BE$43,'RevPAR Raw Data'!AU$1,FALSE))/100</f>
        <v>0.121390778935392</v>
      </c>
      <c r="BG5" s="119">
        <f>(VLOOKUP($A5,'RevPAR Raw Data'!$B$6:$BE$43,'RevPAR Raw Data'!AV$1,FALSE))/100</f>
        <v>9.0017919998294393E-2</v>
      </c>
      <c r="BH5" s="119">
        <f>(VLOOKUP($A5,'RevPAR Raw Data'!$B$6:$BE$43,'RevPAR Raw Data'!AW$1,FALSE))/100</f>
        <v>-8.6244251881905598E-2</v>
      </c>
      <c r="BI5" s="119">
        <f>(VLOOKUP($A5,'RevPAR Raw Data'!$B$6:$BE$43,'RevPAR Raw Data'!AX$1,FALSE))/100</f>
        <v>-1.0733436150232001E-2</v>
      </c>
      <c r="BJ5" s="130">
        <f>(VLOOKUP($A5,'RevPAR Raw Data'!$B$6:$BE$43,'RevPAR Raw Data'!AY$1,FALSE))/100</f>
        <v>1.4496259970000899E-3</v>
      </c>
      <c r="BK5" s="119">
        <f>(VLOOKUP($A5,'RevPAR Raw Data'!$B$6:$BE$43,'RevPAR Raw Data'!BA$1,FALSE))/100</f>
        <v>0.10751335934728401</v>
      </c>
      <c r="BL5" s="119">
        <f>(VLOOKUP($A5,'RevPAR Raw Data'!$B$6:$BE$43,'RevPAR Raw Data'!BB$1,FALSE))/100</f>
        <v>0.155551446464788</v>
      </c>
      <c r="BM5" s="130">
        <f>(VLOOKUP($A5,'RevPAR Raw Data'!$B$6:$BE$43,'RevPAR Raw Data'!BC$1,FALSE))/100</f>
        <v>0.132066370665234</v>
      </c>
      <c r="BN5" s="131">
        <f>(VLOOKUP($A5,'RevPAR Raw Data'!$B$6:$BE$43,'RevPAR Raw Data'!BE$1,FALSE))/100</f>
        <v>4.12065983787323E-2</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0.36202313946216302</v>
      </c>
      <c r="C8" s="119">
        <f>(VLOOKUP($A8,'Occupancy Raw Data'!$B$8:$BE$51,'Occupancy Raw Data'!AH$3,FALSE))/100</f>
        <v>0.42221701063164402</v>
      </c>
      <c r="D8" s="119">
        <f>(VLOOKUP($A8,'Occupancy Raw Data'!$B$8:$BE$51,'Occupancy Raw Data'!AI$3,FALSE))/100</f>
        <v>0.50750469043151902</v>
      </c>
      <c r="E8" s="119">
        <f>(VLOOKUP($A8,'Occupancy Raw Data'!$B$8:$BE$51,'Occupancy Raw Data'!AJ$3,FALSE))/100</f>
        <v>0.44039424280350403</v>
      </c>
      <c r="F8" s="119">
        <f>(VLOOKUP($A8,'Occupancy Raw Data'!$B$8:$BE$51,'Occupancy Raw Data'!AK$3,FALSE))/100</f>
        <v>0.434527534418022</v>
      </c>
      <c r="G8" s="130">
        <f>(VLOOKUP($A8,'Occupancy Raw Data'!$B$8:$BE$51,'Occupancy Raw Data'!AL$3,FALSE))/100</f>
        <v>0.43333229075440999</v>
      </c>
      <c r="H8" s="119">
        <f>(VLOOKUP($A8,'Occupancy Raw Data'!$B$8:$BE$51,'Occupancy Raw Data'!AN$3,FALSE))/100</f>
        <v>0.51627033792240296</v>
      </c>
      <c r="I8" s="119">
        <f>(VLOOKUP($A8,'Occupancy Raw Data'!$B$8:$BE$51,'Occupancy Raw Data'!AO$3,FALSE))/100</f>
        <v>0.55678973717146396</v>
      </c>
      <c r="J8" s="130">
        <f>(VLOOKUP($A8,'Occupancy Raw Data'!$B$8:$BE$51,'Occupancy Raw Data'!AP$3,FALSE))/100</f>
        <v>0.53653003754693307</v>
      </c>
      <c r="K8" s="131">
        <f>(VLOOKUP($A8,'Occupancy Raw Data'!$B$8:$BE$51,'Occupancy Raw Data'!AR$3,FALSE))/100</f>
        <v>0.46280945571543397</v>
      </c>
      <c r="M8" s="118">
        <f>(VLOOKUP($A8,'Occupancy Raw Data'!$B$8:$BE$51,'Occupancy Raw Data'!AT$3,FALSE))/100</f>
        <v>-0.17111326953317899</v>
      </c>
      <c r="N8" s="115">
        <f>(VLOOKUP($A8,'Occupancy Raw Data'!$B$8:$BE$51,'Occupancy Raw Data'!AU$3,FALSE))/100</f>
        <v>0.29032581058699702</v>
      </c>
      <c r="O8" s="115">
        <f>(VLOOKUP($A8,'Occupancy Raw Data'!$B$8:$BE$51,'Occupancy Raw Data'!AV$3,FALSE))/100</f>
        <v>0.30367430305794302</v>
      </c>
      <c r="P8" s="115">
        <f>(VLOOKUP($A8,'Occupancy Raw Data'!$B$8:$BE$51,'Occupancy Raw Data'!AW$3,FALSE))/100</f>
        <v>1.6135734431144598E-2</v>
      </c>
      <c r="Q8" s="115">
        <f>(VLOOKUP($A8,'Occupancy Raw Data'!$B$8:$BE$51,'Occupancy Raw Data'!AX$3,FALSE))/100</f>
        <v>7.1098664516172499E-2</v>
      </c>
      <c r="R8" s="116">
        <f>(VLOOKUP($A8,'Occupancy Raw Data'!$B$8:$BE$51,'Occupancy Raw Data'!AY$3,FALSE))/100</f>
        <v>8.7491178772334088E-2</v>
      </c>
      <c r="S8" s="115">
        <f>(VLOOKUP($A8,'Occupancy Raw Data'!$B$8:$BE$51,'Occupancy Raw Data'!BA$3,FALSE))/100</f>
        <v>0.191207077663508</v>
      </c>
      <c r="T8" s="115">
        <f>(VLOOKUP($A8,'Occupancy Raw Data'!$B$8:$BE$51,'Occupancy Raw Data'!BB$3,FALSE))/100</f>
        <v>0.106495415623291</v>
      </c>
      <c r="U8" s="116">
        <f>(VLOOKUP($A8,'Occupancy Raw Data'!$B$8:$BE$51,'Occupancy Raw Data'!BC$3,FALSE))/100</f>
        <v>0.145694685045202</v>
      </c>
      <c r="V8" s="117">
        <f>(VLOOKUP($A8,'Occupancy Raw Data'!$B$8:$BE$51,'Occupancy Raw Data'!BE$3,FALSE))/100</f>
        <v>0.10608425018987599</v>
      </c>
      <c r="X8" s="49">
        <f>VLOOKUP($A8,'ADR Raw Data'!$B$6:$BE$49,'ADR Raw Data'!AG$1,FALSE)</f>
        <v>280.30930468581198</v>
      </c>
      <c r="Y8" s="50">
        <f>VLOOKUP($A8,'ADR Raw Data'!$B$6:$BE$49,'ADR Raw Data'!AH$1,FALSE)</f>
        <v>288.18007776337703</v>
      </c>
      <c r="Z8" s="50">
        <f>VLOOKUP($A8,'ADR Raw Data'!$B$6:$BE$49,'ADR Raw Data'!AI$1,FALSE)</f>
        <v>307.66202556993198</v>
      </c>
      <c r="AA8" s="50">
        <f>VLOOKUP($A8,'ADR Raw Data'!$B$6:$BE$49,'ADR Raw Data'!AJ$1,FALSE)</f>
        <v>277.99530550621603</v>
      </c>
      <c r="AB8" s="50">
        <f>VLOOKUP($A8,'ADR Raw Data'!$B$6:$BE$49,'ADR Raw Data'!AK$1,FALSE)</f>
        <v>277.66358595859498</v>
      </c>
      <c r="AC8" s="51">
        <f>VLOOKUP($A8,'ADR Raw Data'!$B$6:$BE$49,'ADR Raw Data'!AL$1,FALSE)</f>
        <v>287.251421920675</v>
      </c>
      <c r="AD8" s="50">
        <f>VLOOKUP($A8,'ADR Raw Data'!$B$6:$BE$49,'ADR Raw Data'!AN$1,FALSE)</f>
        <v>316.39406969696898</v>
      </c>
      <c r="AE8" s="50">
        <f>VLOOKUP($A8,'ADR Raw Data'!$B$6:$BE$49,'ADR Raw Data'!AO$1,FALSE)</f>
        <v>337.02381427367197</v>
      </c>
      <c r="AF8" s="51">
        <f>VLOOKUP($A8,'ADR Raw Data'!$B$6:$BE$49,'ADR Raw Data'!AP$1,FALSE)</f>
        <v>327.09843781892403</v>
      </c>
      <c r="AG8" s="52">
        <f>VLOOKUP($A8,'ADR Raw Data'!$B$6:$BE$49,'ADR Raw Data'!AR$1,FALSE)</f>
        <v>300.44623120187299</v>
      </c>
      <c r="AI8" s="118">
        <f>(VLOOKUP($A8,'ADR Raw Data'!$B$6:$BE$49,'ADR Raw Data'!AT$1,FALSE))/100</f>
        <v>-6.2550317680672401E-2</v>
      </c>
      <c r="AJ8" s="115">
        <f>(VLOOKUP($A8,'ADR Raw Data'!$B$6:$BE$49,'ADR Raw Data'!AU$1,FALSE))/100</f>
        <v>8.65625726888892E-2</v>
      </c>
      <c r="AK8" s="115">
        <f>(VLOOKUP($A8,'ADR Raw Data'!$B$6:$BE$49,'ADR Raw Data'!AV$1,FALSE))/100</f>
        <v>0.182209256976919</v>
      </c>
      <c r="AL8" s="115">
        <f>(VLOOKUP($A8,'ADR Raw Data'!$B$6:$BE$49,'ADR Raw Data'!AW$1,FALSE))/100</f>
        <v>5.7227473997391504E-2</v>
      </c>
      <c r="AM8" s="115">
        <f>(VLOOKUP($A8,'ADR Raw Data'!$B$6:$BE$49,'ADR Raw Data'!AX$1,FALSE))/100</f>
        <v>5.7902689934951297E-2</v>
      </c>
      <c r="AN8" s="116">
        <f>(VLOOKUP($A8,'ADR Raw Data'!$B$6:$BE$49,'ADR Raw Data'!AY$1,FALSE))/100</f>
        <v>6.1532296514563004E-2</v>
      </c>
      <c r="AO8" s="115">
        <f>(VLOOKUP($A8,'ADR Raw Data'!$B$6:$BE$49,'ADR Raw Data'!BA$1,FALSE))/100</f>
        <v>9.6509310694694095E-2</v>
      </c>
      <c r="AP8" s="115">
        <f>(VLOOKUP($A8,'ADR Raw Data'!$B$6:$BE$49,'ADR Raw Data'!BB$1,FALSE))/100</f>
        <v>0.10709807948931101</v>
      </c>
      <c r="AQ8" s="116">
        <f>(VLOOKUP($A8,'ADR Raw Data'!$B$6:$BE$49,'ADR Raw Data'!BC$1,FALSE))/100</f>
        <v>0.10106241994227201</v>
      </c>
      <c r="AR8" s="117">
        <f>(VLOOKUP($A8,'ADR Raw Data'!$B$6:$BE$49,'ADR Raw Data'!BE$1,FALSE))/100</f>
        <v>7.6611177902122199E-2</v>
      </c>
      <c r="AT8" s="49">
        <f>VLOOKUP($A8,'RevPAR Raw Data'!$B$6:$BE$49,'RevPAR Raw Data'!AG$1,FALSE)</f>
        <v>101.478454502814</v>
      </c>
      <c r="AU8" s="50">
        <f>VLOOKUP($A8,'RevPAR Raw Data'!$B$6:$BE$49,'RevPAR Raw Data'!AH$1,FALSE)</f>
        <v>121.674530956848</v>
      </c>
      <c r="AV8" s="50">
        <f>VLOOKUP($A8,'RevPAR Raw Data'!$B$6:$BE$49,'RevPAR Raw Data'!AI$1,FALSE)</f>
        <v>156.139921044402</v>
      </c>
      <c r="AW8" s="50">
        <f>VLOOKUP($A8,'RevPAR Raw Data'!$B$6:$BE$49,'RevPAR Raw Data'!AJ$1,FALSE)</f>
        <v>122.427532071339</v>
      </c>
      <c r="AX8" s="50">
        <f>VLOOKUP($A8,'RevPAR Raw Data'!$B$6:$BE$49,'RevPAR Raw Data'!AK$1,FALSE)</f>
        <v>120.65247340425501</v>
      </c>
      <c r="AY8" s="51">
        <f>VLOOKUP($A8,'RevPAR Raw Data'!$B$6:$BE$49,'RevPAR Raw Data'!AL$1,FALSE)</f>
        <v>124.475316683347</v>
      </c>
      <c r="AZ8" s="50">
        <f>VLOOKUP($A8,'RevPAR Raw Data'!$B$6:$BE$49,'RevPAR Raw Data'!AN$1,FALSE)</f>
        <v>163.34487327909801</v>
      </c>
      <c r="BA8" s="50">
        <f>VLOOKUP($A8,'RevPAR Raw Data'!$B$6:$BE$49,'RevPAR Raw Data'!AO$1,FALSE)</f>
        <v>187.651400969962</v>
      </c>
      <c r="BB8" s="51">
        <f>VLOOKUP($A8,'RevPAR Raw Data'!$B$6:$BE$49,'RevPAR Raw Data'!AP$1,FALSE)</f>
        <v>175.49813712452999</v>
      </c>
      <c r="BC8" s="52">
        <f>VLOOKUP($A8,'RevPAR Raw Data'!$B$6:$BE$49,'RevPAR Raw Data'!AR$1,FALSE)</f>
        <v>139.04935673429199</v>
      </c>
      <c r="BE8" s="129">
        <f>(VLOOKUP($A8,'RevPAR Raw Data'!$B$6:$BE$49,'RevPAR Raw Data'!AT$1,FALSE))/100</f>
        <v>-0.22296039784517199</v>
      </c>
      <c r="BF8" s="119">
        <f>(VLOOKUP($A8,'RevPAR Raw Data'!$B$6:$BE$49,'RevPAR Raw Data'!AU$1,FALSE))/100</f>
        <v>0.40201973235828398</v>
      </c>
      <c r="BG8" s="119">
        <f>(VLOOKUP($A8,'RevPAR Raw Data'!$B$6:$BE$49,'RevPAR Raw Data'!AV$1,FALSE))/100</f>
        <v>0.54121582915803301</v>
      </c>
      <c r="BH8" s="119">
        <f>(VLOOKUP($A8,'RevPAR Raw Data'!$B$6:$BE$49,'RevPAR Raw Data'!AW$1,FALSE))/100</f>
        <v>7.4286615751123303E-2</v>
      </c>
      <c r="BI8" s="119">
        <f>(VLOOKUP($A8,'RevPAR Raw Data'!$B$6:$BE$49,'RevPAR Raw Data'!AX$1,FALSE))/100</f>
        <v>0.13311815837739199</v>
      </c>
      <c r="BJ8" s="130">
        <f>(VLOOKUP($A8,'RevPAR Raw Data'!$B$6:$BE$49,'RevPAR Raw Data'!AY$1,FALSE))/100</f>
        <v>0.154407008441525</v>
      </c>
      <c r="BK8" s="119">
        <f>(VLOOKUP($A8,'RevPAR Raw Data'!$B$6:$BE$49,'RevPAR Raw Data'!BA$1,FALSE))/100</f>
        <v>0.306169651623455</v>
      </c>
      <c r="BL8" s="119">
        <f>(VLOOKUP($A8,'RevPAR Raw Data'!$B$6:$BE$49,'RevPAR Raw Data'!BB$1,FALSE))/100</f>
        <v>0.224998949600273</v>
      </c>
      <c r="BM8" s="130">
        <f>(VLOOKUP($A8,'RevPAR Raw Data'!$B$6:$BE$49,'RevPAR Raw Data'!BC$1,FALSE))/100</f>
        <v>0.261481362430871</v>
      </c>
      <c r="BN8" s="131">
        <f>(VLOOKUP($A8,'RevPAR Raw Data'!$B$6:$BE$49,'RevPAR Raw Data'!BE$1,FALSE))/100</f>
        <v>0.19082266745590801</v>
      </c>
    </row>
    <row r="9" spans="1:66" x14ac:dyDescent="0.45">
      <c r="A9" s="59" t="s">
        <v>117</v>
      </c>
      <c r="B9" s="129">
        <f>(VLOOKUP($A9,'Occupancy Raw Data'!$B$8:$BE$51,'Occupancy Raw Data'!AG$3,FALSE))/100</f>
        <v>0.37711060865759799</v>
      </c>
      <c r="C9" s="119">
        <f>(VLOOKUP($A9,'Occupancy Raw Data'!$B$8:$BE$51,'Occupancy Raw Data'!AH$3,FALSE))/100</f>
        <v>0.43412895226286402</v>
      </c>
      <c r="D9" s="119">
        <f>(VLOOKUP($A9,'Occupancy Raw Data'!$B$8:$BE$51,'Occupancy Raw Data'!AI$3,FALSE))/100</f>
        <v>0.51222603114401299</v>
      </c>
      <c r="E9" s="119">
        <f>(VLOOKUP($A9,'Occupancy Raw Data'!$B$8:$BE$51,'Occupancy Raw Data'!AJ$3,FALSE))/100</f>
        <v>0.45266401662958999</v>
      </c>
      <c r="F9" s="119">
        <f>(VLOOKUP($A9,'Occupancy Raw Data'!$B$8:$BE$51,'Occupancy Raw Data'!AK$3,FALSE))/100</f>
        <v>0.45197111702709597</v>
      </c>
      <c r="G9" s="130">
        <f>(VLOOKUP($A9,'Occupancy Raw Data'!$B$8:$BE$51,'Occupancy Raw Data'!AL$3,FALSE))/100</f>
        <v>0.44562014514423198</v>
      </c>
      <c r="H9" s="119">
        <f>(VLOOKUP($A9,'Occupancy Raw Data'!$B$8:$BE$51,'Occupancy Raw Data'!AN$3,FALSE))/100</f>
        <v>0.51764158856350906</v>
      </c>
      <c r="I9" s="119">
        <f>(VLOOKUP($A9,'Occupancy Raw Data'!$B$8:$BE$51,'Occupancy Raw Data'!AO$3,FALSE))/100</f>
        <v>0.55607016520185193</v>
      </c>
      <c r="J9" s="130">
        <f>(VLOOKUP($A9,'Occupancy Raw Data'!$B$8:$BE$51,'Occupancy Raw Data'!AP$3,FALSE))/100</f>
        <v>0.53685587688268099</v>
      </c>
      <c r="K9" s="131">
        <f>(VLOOKUP($A9,'Occupancy Raw Data'!$B$8:$BE$51,'Occupancy Raw Data'!AR$3,FALSE))/100</f>
        <v>0.47168749706950303</v>
      </c>
      <c r="M9" s="118">
        <f>(VLOOKUP($A9,'Occupancy Raw Data'!$B$8:$BE$51,'Occupancy Raw Data'!AT$3,FALSE))/100</f>
        <v>-0.13369692308206699</v>
      </c>
      <c r="N9" s="115">
        <f>(VLOOKUP($A9,'Occupancy Raw Data'!$B$8:$BE$51,'Occupancy Raw Data'!AU$3,FALSE))/100</f>
        <v>9.0474476871250389E-2</v>
      </c>
      <c r="O9" s="115">
        <f>(VLOOKUP($A9,'Occupancy Raw Data'!$B$8:$BE$51,'Occupancy Raw Data'!AV$3,FALSE))/100</f>
        <v>7.7458637158105401E-2</v>
      </c>
      <c r="P9" s="115">
        <f>(VLOOKUP($A9,'Occupancy Raw Data'!$B$8:$BE$51,'Occupancy Raw Data'!AW$3,FALSE))/100</f>
        <v>-0.124875689988483</v>
      </c>
      <c r="Q9" s="115">
        <f>(VLOOKUP($A9,'Occupancy Raw Data'!$B$8:$BE$51,'Occupancy Raw Data'!AX$3,FALSE))/100</f>
        <v>-5.7955600774336001E-2</v>
      </c>
      <c r="R9" s="116">
        <f>(VLOOKUP($A9,'Occupancy Raw Data'!$B$8:$BE$51,'Occupancy Raw Data'!AY$3,FALSE))/100</f>
        <v>-3.3720837226133303E-2</v>
      </c>
      <c r="S9" s="115">
        <f>(VLOOKUP($A9,'Occupancy Raw Data'!$B$8:$BE$51,'Occupancy Raw Data'!BA$3,FALSE))/100</f>
        <v>3.8849242958599997E-2</v>
      </c>
      <c r="T9" s="115">
        <f>(VLOOKUP($A9,'Occupancy Raw Data'!$B$8:$BE$51,'Occupancy Raw Data'!BB$3,FALSE))/100</f>
        <v>7.6823446356564407E-2</v>
      </c>
      <c r="U9" s="116">
        <f>(VLOOKUP($A9,'Occupancy Raw Data'!$B$8:$BE$51,'Occupancy Raw Data'!BC$3,FALSE))/100</f>
        <v>5.8175319004411703E-2</v>
      </c>
      <c r="V9" s="117">
        <f>(VLOOKUP($A9,'Occupancy Raw Data'!$B$8:$BE$51,'Occupancy Raw Data'!BE$3,FALSE))/100</f>
        <v>-5.6394267831352792E-3</v>
      </c>
      <c r="X9" s="49">
        <f>VLOOKUP($A9,'ADR Raw Data'!$B$6:$BE$49,'ADR Raw Data'!AG$1,FALSE)</f>
        <v>154.50061552595301</v>
      </c>
      <c r="Y9" s="50">
        <f>VLOOKUP($A9,'ADR Raw Data'!$B$6:$BE$49,'ADR Raw Data'!AH$1,FALSE)</f>
        <v>169.86946993720699</v>
      </c>
      <c r="Z9" s="50">
        <f>VLOOKUP($A9,'ADR Raw Data'!$B$6:$BE$49,'ADR Raw Data'!AI$1,FALSE)</f>
        <v>184.391353078333</v>
      </c>
      <c r="AA9" s="50">
        <f>VLOOKUP($A9,'ADR Raw Data'!$B$6:$BE$49,'ADR Raw Data'!AJ$1,FALSE)</f>
        <v>171.65318811681701</v>
      </c>
      <c r="AB9" s="50">
        <f>VLOOKUP($A9,'ADR Raw Data'!$B$6:$BE$49,'ADR Raw Data'!AK$1,FALSE)</f>
        <v>163.84835538790401</v>
      </c>
      <c r="AC9" s="51">
        <f>VLOOKUP($A9,'ADR Raw Data'!$B$6:$BE$49,'ADR Raw Data'!AL$1,FALSE)</f>
        <v>169.74774460179901</v>
      </c>
      <c r="AD9" s="50">
        <f>VLOOKUP($A9,'ADR Raw Data'!$B$6:$BE$49,'ADR Raw Data'!AN$1,FALSE)</f>
        <v>169.51637758247099</v>
      </c>
      <c r="AE9" s="50">
        <f>VLOOKUP($A9,'ADR Raw Data'!$B$6:$BE$49,'ADR Raw Data'!AO$1,FALSE)</f>
        <v>188.779668809024</v>
      </c>
      <c r="AF9" s="51">
        <f>VLOOKUP($A9,'ADR Raw Data'!$B$6:$BE$49,'ADR Raw Data'!AP$1,FALSE)</f>
        <v>179.492743676179</v>
      </c>
      <c r="AG9" s="52">
        <f>VLOOKUP($A9,'ADR Raw Data'!$B$6:$BE$49,'ADR Raw Data'!AR$1,FALSE)</f>
        <v>172.916707137255</v>
      </c>
      <c r="AI9" s="118">
        <f>(VLOOKUP($A9,'ADR Raw Data'!$B$6:$BE$49,'ADR Raw Data'!AT$1,FALSE))/100</f>
        <v>-7.5413295404303402E-2</v>
      </c>
      <c r="AJ9" s="115">
        <f>(VLOOKUP($A9,'ADR Raw Data'!$B$6:$BE$49,'ADR Raw Data'!AU$1,FALSE))/100</f>
        <v>6.7005336834672705E-2</v>
      </c>
      <c r="AK9" s="115">
        <f>(VLOOKUP($A9,'ADR Raw Data'!$B$6:$BE$49,'ADR Raw Data'!AV$1,FALSE))/100</f>
        <v>0.10587255139447301</v>
      </c>
      <c r="AL9" s="115">
        <f>(VLOOKUP($A9,'ADR Raw Data'!$B$6:$BE$49,'ADR Raw Data'!AW$1,FALSE))/100</f>
        <v>2.4269364394850102E-2</v>
      </c>
      <c r="AM9" s="115">
        <f>(VLOOKUP($A9,'ADR Raw Data'!$B$6:$BE$49,'ADR Raw Data'!AX$1,FALSE))/100</f>
        <v>4.4973376876968701E-2</v>
      </c>
      <c r="AN9" s="116">
        <f>(VLOOKUP($A9,'ADR Raw Data'!$B$6:$BE$49,'ADR Raw Data'!AY$1,FALSE))/100</f>
        <v>3.74034725310484E-2</v>
      </c>
      <c r="AO9" s="115">
        <f>(VLOOKUP($A9,'ADR Raw Data'!$B$6:$BE$49,'ADR Raw Data'!BA$1,FALSE))/100</f>
        <v>9.5116922838458393E-2</v>
      </c>
      <c r="AP9" s="115">
        <f>(VLOOKUP($A9,'ADR Raw Data'!$B$6:$BE$49,'ADR Raw Data'!BB$1,FALSE))/100</f>
        <v>0.19370065625211899</v>
      </c>
      <c r="AQ9" s="116">
        <f>(VLOOKUP($A9,'ADR Raw Data'!$B$6:$BE$49,'ADR Raw Data'!BC$1,FALSE))/100</f>
        <v>0.14692070984359401</v>
      </c>
      <c r="AR9" s="117">
        <f>(VLOOKUP($A9,'ADR Raw Data'!$B$6:$BE$49,'ADR Raw Data'!BE$1,FALSE))/100</f>
        <v>7.1027197729530089E-2</v>
      </c>
      <c r="AT9" s="49">
        <f>VLOOKUP($A9,'RevPAR Raw Data'!$B$6:$BE$49,'RevPAR Raw Data'!AG$1,FALSE)</f>
        <v>58.263821158965698</v>
      </c>
      <c r="AU9" s="50">
        <f>VLOOKUP($A9,'RevPAR Raw Data'!$B$6:$BE$49,'RevPAR Raw Data'!AH$1,FALSE)</f>
        <v>73.745255005287902</v>
      </c>
      <c r="AV9" s="50">
        <f>VLOOKUP($A9,'RevPAR Raw Data'!$B$6:$BE$49,'RevPAR Raw Data'!AI$1,FALSE)</f>
        <v>94.450050964589096</v>
      </c>
      <c r="AW9" s="50">
        <f>VLOOKUP($A9,'RevPAR Raw Data'!$B$6:$BE$49,'RevPAR Raw Data'!AJ$1,FALSE)</f>
        <v>77.701221600233296</v>
      </c>
      <c r="AX9" s="50">
        <f>VLOOKUP($A9,'RevPAR Raw Data'!$B$6:$BE$49,'RevPAR Raw Data'!AK$1,FALSE)</f>
        <v>74.054724207724007</v>
      </c>
      <c r="AY9" s="51">
        <f>VLOOKUP($A9,'RevPAR Raw Data'!$B$6:$BE$49,'RevPAR Raw Data'!AL$1,FALSE)</f>
        <v>75.64301458736</v>
      </c>
      <c r="AZ9" s="50">
        <f>VLOOKUP($A9,'RevPAR Raw Data'!$B$6:$BE$49,'RevPAR Raw Data'!AN$1,FALSE)</f>
        <v>87.748726979322399</v>
      </c>
      <c r="BA9" s="50">
        <f>VLOOKUP($A9,'RevPAR Raw Data'!$B$6:$BE$49,'RevPAR Raw Data'!AO$1,FALSE)</f>
        <v>104.97474162138499</v>
      </c>
      <c r="BB9" s="51">
        <f>VLOOKUP($A9,'RevPAR Raw Data'!$B$6:$BE$49,'RevPAR Raw Data'!AP$1,FALSE)</f>
        <v>96.361734300353703</v>
      </c>
      <c r="BC9" s="52">
        <f>VLOOKUP($A9,'RevPAR Raw Data'!$B$6:$BE$49,'RevPAR Raw Data'!AR$1,FALSE)</f>
        <v>81.562648791072505</v>
      </c>
      <c r="BE9" s="129">
        <f>(VLOOKUP($A9,'RevPAR Raw Data'!$B$6:$BE$49,'RevPAR Raw Data'!AT$1,FALSE))/100</f>
        <v>-0.19902769293133599</v>
      </c>
      <c r="BF9" s="119">
        <f>(VLOOKUP($A9,'RevPAR Raw Data'!$B$6:$BE$49,'RevPAR Raw Data'!AU$1,FALSE))/100</f>
        <v>0.16354208650362201</v>
      </c>
      <c r="BG9" s="119">
        <f>(VLOOKUP($A9,'RevPAR Raw Data'!$B$6:$BE$49,'RevPAR Raw Data'!AV$1,FALSE))/100</f>
        <v>0.19153193209604599</v>
      </c>
      <c r="BH9" s="119">
        <f>(VLOOKUP($A9,'RevPAR Raw Data'!$B$6:$BE$49,'RevPAR Raw Data'!AW$1,FALSE))/100</f>
        <v>-0.10363697921802199</v>
      </c>
      <c r="BI9" s="119">
        <f>(VLOOKUP($A9,'RevPAR Raw Data'!$B$6:$BE$49,'RevPAR Raw Data'!AX$1,FALSE))/100</f>
        <v>-1.5588682973122501E-2</v>
      </c>
      <c r="BJ9" s="130">
        <f>(VLOOKUP($A9,'RevPAR Raw Data'!$B$6:$BE$49,'RevPAR Raw Data'!AY$1,FALSE))/100</f>
        <v>2.42135889600346E-3</v>
      </c>
      <c r="BK9" s="119">
        <f>(VLOOKUP($A9,'RevPAR Raw Data'!$B$6:$BE$49,'RevPAR Raw Data'!BA$1,FALSE))/100</f>
        <v>0.13766138624188401</v>
      </c>
      <c r="BL9" s="119">
        <f>(VLOOKUP($A9,'RevPAR Raw Data'!$B$6:$BE$49,'RevPAR Raw Data'!BB$1,FALSE))/100</f>
        <v>0.28540485458349901</v>
      </c>
      <c r="BM9" s="130">
        <f>(VLOOKUP($A9,'RevPAR Raw Data'!$B$6:$BE$49,'RevPAR Raw Data'!BC$1,FALSE))/100</f>
        <v>0.213643188011511</v>
      </c>
      <c r="BN9" s="131">
        <f>(VLOOKUP($A9,'RevPAR Raw Data'!$B$6:$BE$49,'RevPAR Raw Data'!BE$1,FALSE))/100</f>
        <v>6.4987218265187802E-2</v>
      </c>
    </row>
    <row r="10" spans="1:66" x14ac:dyDescent="0.45">
      <c r="A10" s="59" t="s">
        <v>118</v>
      </c>
      <c r="B10" s="129">
        <f>(VLOOKUP($A10,'Occupancy Raw Data'!$B$8:$BE$51,'Occupancy Raw Data'!AG$3,FALSE))/100</f>
        <v>0.39122576404863602</v>
      </c>
      <c r="C10" s="119">
        <f>(VLOOKUP($A10,'Occupancy Raw Data'!$B$8:$BE$51,'Occupancy Raw Data'!AH$3,FALSE))/100</f>
        <v>0.44694231171391796</v>
      </c>
      <c r="D10" s="119">
        <f>(VLOOKUP($A10,'Occupancy Raw Data'!$B$8:$BE$51,'Occupancy Raw Data'!AI$3,FALSE))/100</f>
        <v>0.49196367221342496</v>
      </c>
      <c r="E10" s="119">
        <f>(VLOOKUP($A10,'Occupancy Raw Data'!$B$8:$BE$51,'Occupancy Raw Data'!AJ$3,FALSE))/100</f>
        <v>0.46204090773365103</v>
      </c>
      <c r="F10" s="119">
        <f>(VLOOKUP($A10,'Occupancy Raw Data'!$B$8:$BE$51,'Occupancy Raw Data'!AK$3,FALSE))/100</f>
        <v>0.461189907435055</v>
      </c>
      <c r="G10" s="130">
        <f>(VLOOKUP($A10,'Occupancy Raw Data'!$B$8:$BE$51,'Occupancy Raw Data'!AL$3,FALSE))/100</f>
        <v>0.45067473521347201</v>
      </c>
      <c r="H10" s="119">
        <f>(VLOOKUP($A10,'Occupancy Raw Data'!$B$8:$BE$51,'Occupancy Raw Data'!AN$3,FALSE))/100</f>
        <v>0.51531054045983804</v>
      </c>
      <c r="I10" s="119">
        <f>(VLOOKUP($A10,'Occupancy Raw Data'!$B$8:$BE$51,'Occupancy Raw Data'!AO$3,FALSE))/100</f>
        <v>0.53501791579575897</v>
      </c>
      <c r="J10" s="130">
        <f>(VLOOKUP($A10,'Occupancy Raw Data'!$B$8:$BE$51,'Occupancy Raw Data'!AP$3,FALSE))/100</f>
        <v>0.52516422812779906</v>
      </c>
      <c r="K10" s="131">
        <f>(VLOOKUP($A10,'Occupancy Raw Data'!$B$8:$BE$51,'Occupancy Raw Data'!AR$3,FALSE))/100</f>
        <v>0.47196207851386002</v>
      </c>
      <c r="M10" s="118">
        <f>(VLOOKUP($A10,'Occupancy Raw Data'!$B$8:$BE$51,'Occupancy Raw Data'!AT$3,FALSE))/100</f>
        <v>-5.8480212298593397E-2</v>
      </c>
      <c r="N10" s="115">
        <f>(VLOOKUP($A10,'Occupancy Raw Data'!$B$8:$BE$51,'Occupancy Raw Data'!AU$3,FALSE))/100</f>
        <v>0.10371794244851</v>
      </c>
      <c r="O10" s="115">
        <f>(VLOOKUP($A10,'Occupancy Raw Data'!$B$8:$BE$51,'Occupancy Raw Data'!AV$3,FALSE))/100</f>
        <v>5.4946159866675004E-2</v>
      </c>
      <c r="P10" s="115">
        <f>(VLOOKUP($A10,'Occupancy Raw Data'!$B$8:$BE$51,'Occupancy Raw Data'!AW$3,FALSE))/100</f>
        <v>-6.9419640089276605E-2</v>
      </c>
      <c r="Q10" s="115">
        <f>(VLOOKUP($A10,'Occupancy Raw Data'!$B$8:$BE$51,'Occupancy Raw Data'!AX$3,FALSE))/100</f>
        <v>-1.0149326992980301E-2</v>
      </c>
      <c r="R10" s="116">
        <f>(VLOOKUP($A10,'Occupancy Raw Data'!$B$8:$BE$51,'Occupancy Raw Data'!AY$3,FALSE))/100</f>
        <v>1.8458445174610999E-3</v>
      </c>
      <c r="S10" s="115">
        <f>(VLOOKUP($A10,'Occupancy Raw Data'!$B$8:$BE$51,'Occupancy Raw Data'!BA$3,FALSE))/100</f>
        <v>5.9105543106346595E-2</v>
      </c>
      <c r="T10" s="115">
        <f>(VLOOKUP($A10,'Occupancy Raw Data'!$B$8:$BE$51,'Occupancy Raw Data'!BB$3,FALSE))/100</f>
        <v>4.7445538168554E-2</v>
      </c>
      <c r="U10" s="116">
        <f>(VLOOKUP($A10,'Occupancy Raw Data'!$B$8:$BE$51,'Occupancy Raw Data'!BC$3,FALSE))/100</f>
        <v>5.3133896923762906E-2</v>
      </c>
      <c r="V10" s="117">
        <f>(VLOOKUP($A10,'Occupancy Raw Data'!$B$8:$BE$51,'Occupancy Raw Data'!BE$3,FALSE))/100</f>
        <v>1.7613126964138599E-2</v>
      </c>
      <c r="X10" s="49">
        <f>VLOOKUP($A10,'ADR Raw Data'!$B$6:$BE$49,'ADR Raw Data'!AG$1,FALSE)</f>
        <v>115.26604864266299</v>
      </c>
      <c r="Y10" s="50">
        <f>VLOOKUP($A10,'ADR Raw Data'!$B$6:$BE$49,'ADR Raw Data'!AH$1,FALSE)</f>
        <v>123.679410447511</v>
      </c>
      <c r="Z10" s="50">
        <f>VLOOKUP($A10,'ADR Raw Data'!$B$6:$BE$49,'ADR Raw Data'!AI$1,FALSE)</f>
        <v>129.78185972369801</v>
      </c>
      <c r="AA10" s="50">
        <f>VLOOKUP($A10,'ADR Raw Data'!$B$6:$BE$49,'ADR Raw Data'!AJ$1,FALSE)</f>
        <v>127.067331771548</v>
      </c>
      <c r="AB10" s="50">
        <f>VLOOKUP($A10,'ADR Raw Data'!$B$6:$BE$49,'ADR Raw Data'!AK$1,FALSE)</f>
        <v>122.42140771434499</v>
      </c>
      <c r="AC10" s="51">
        <f>VLOOKUP($A10,'ADR Raw Data'!$B$6:$BE$49,'ADR Raw Data'!AL$1,FALSE)</f>
        <v>123.988368724525</v>
      </c>
      <c r="AD10" s="50">
        <f>VLOOKUP($A10,'ADR Raw Data'!$B$6:$BE$49,'ADR Raw Data'!AN$1,FALSE)</f>
        <v>125.118829221654</v>
      </c>
      <c r="AE10" s="50">
        <f>VLOOKUP($A10,'ADR Raw Data'!$B$6:$BE$49,'ADR Raw Data'!AO$1,FALSE)</f>
        <v>133.39834423964999</v>
      </c>
      <c r="AF10" s="51">
        <f>VLOOKUP($A10,'ADR Raw Data'!$B$6:$BE$49,'ADR Raw Data'!AP$1,FALSE)</f>
        <v>129.33626124717401</v>
      </c>
      <c r="AG10" s="52">
        <f>VLOOKUP($A10,'ADR Raw Data'!$B$6:$BE$49,'ADR Raw Data'!AR$1,FALSE)</f>
        <v>125.688949040843</v>
      </c>
      <c r="AI10" s="118">
        <f>(VLOOKUP($A10,'ADR Raw Data'!$B$6:$BE$49,'ADR Raw Data'!AT$1,FALSE))/100</f>
        <v>-4.2298186858780402E-2</v>
      </c>
      <c r="AJ10" s="115">
        <f>(VLOOKUP($A10,'ADR Raw Data'!$B$6:$BE$49,'ADR Raw Data'!AU$1,FALSE))/100</f>
        <v>2.92366585339318E-2</v>
      </c>
      <c r="AK10" s="115">
        <f>(VLOOKUP($A10,'ADR Raw Data'!$B$6:$BE$49,'ADR Raw Data'!AV$1,FALSE))/100</f>
        <v>3.9926814163655802E-2</v>
      </c>
      <c r="AL10" s="115">
        <f>(VLOOKUP($A10,'ADR Raw Data'!$B$6:$BE$49,'ADR Raw Data'!AW$1,FALSE))/100</f>
        <v>1.7816255145839399E-2</v>
      </c>
      <c r="AM10" s="115">
        <f>(VLOOKUP($A10,'ADR Raw Data'!$B$6:$BE$49,'ADR Raw Data'!AX$1,FALSE))/100</f>
        <v>1.7052541429842402E-2</v>
      </c>
      <c r="AN10" s="116">
        <f>(VLOOKUP($A10,'ADR Raw Data'!$B$6:$BE$49,'ADR Raw Data'!AY$1,FALSE))/100</f>
        <v>1.43342674963812E-2</v>
      </c>
      <c r="AO10" s="115">
        <f>(VLOOKUP($A10,'ADR Raw Data'!$B$6:$BE$49,'ADR Raw Data'!BA$1,FALSE))/100</f>
        <v>3.6062526642836899E-2</v>
      </c>
      <c r="AP10" s="115">
        <f>(VLOOKUP($A10,'ADR Raw Data'!$B$6:$BE$49,'ADR Raw Data'!BB$1,FALSE))/100</f>
        <v>9.7766334243868103E-2</v>
      </c>
      <c r="AQ10" s="116">
        <f>(VLOOKUP($A10,'ADR Raw Data'!$B$6:$BE$49,'ADR Raw Data'!BC$1,FALSE))/100</f>
        <v>6.75709205516241E-2</v>
      </c>
      <c r="AR10" s="117">
        <f>(VLOOKUP($A10,'ADR Raw Data'!$B$6:$BE$49,'ADR Raw Data'!BE$1,FALSE))/100</f>
        <v>3.1060834745379504E-2</v>
      </c>
      <c r="AT10" s="49">
        <f>VLOOKUP($A10,'RevPAR Raw Data'!$B$6:$BE$49,'RevPAR Raw Data'!AG$1,FALSE)</f>
        <v>45.0950479490932</v>
      </c>
      <c r="AU10" s="50">
        <f>VLOOKUP($A10,'RevPAR Raw Data'!$B$6:$BE$49,'RevPAR Raw Data'!AH$1,FALSE)</f>
        <v>55.277561616825501</v>
      </c>
      <c r="AV10" s="50">
        <f>VLOOKUP($A10,'RevPAR Raw Data'!$B$6:$BE$49,'RevPAR Raw Data'!AI$1,FALSE)</f>
        <v>63.847960296358202</v>
      </c>
      <c r="AW10" s="50">
        <f>VLOOKUP($A10,'RevPAR Raw Data'!$B$6:$BE$49,'RevPAR Raw Data'!AJ$1,FALSE)</f>
        <v>58.710305315019397</v>
      </c>
      <c r="AX10" s="50">
        <f>VLOOKUP($A10,'RevPAR Raw Data'!$B$6:$BE$49,'RevPAR Raw Data'!AK$1,FALSE)</f>
        <v>56.459517691848298</v>
      </c>
      <c r="AY10" s="51">
        <f>VLOOKUP($A10,'RevPAR Raw Data'!$B$6:$BE$49,'RevPAR Raw Data'!AL$1,FALSE)</f>
        <v>55.8784252444757</v>
      </c>
      <c r="AZ10" s="50">
        <f>VLOOKUP($A10,'RevPAR Raw Data'!$B$6:$BE$49,'RevPAR Raw Data'!AN$1,FALSE)</f>
        <v>64.475051507912795</v>
      </c>
      <c r="BA10" s="50">
        <f>VLOOKUP($A10,'RevPAR Raw Data'!$B$6:$BE$49,'RevPAR Raw Data'!AO$1,FALSE)</f>
        <v>71.370504105703105</v>
      </c>
      <c r="BB10" s="51">
        <f>VLOOKUP($A10,'RevPAR Raw Data'!$B$6:$BE$49,'RevPAR Raw Data'!AP$1,FALSE)</f>
        <v>67.922777806808</v>
      </c>
      <c r="BC10" s="52">
        <f>VLOOKUP($A10,'RevPAR Raw Data'!$B$6:$BE$49,'RevPAR Raw Data'!AR$1,FALSE)</f>
        <v>59.320417635539002</v>
      </c>
      <c r="BE10" s="129">
        <f>(VLOOKUP($A10,'RevPAR Raw Data'!$B$6:$BE$49,'RevPAR Raw Data'!AT$1,FALSE))/100</f>
        <v>-9.8304792210026706E-2</v>
      </c>
      <c r="BF10" s="119">
        <f>(VLOOKUP($A10,'RevPAR Raw Data'!$B$6:$BE$49,'RevPAR Raw Data'!AU$1,FALSE))/100</f>
        <v>0.13598696704964999</v>
      </c>
      <c r="BG10" s="119">
        <f>(VLOOKUP($A10,'RevPAR Raw Data'!$B$6:$BE$49,'RevPAR Raw Data'!AV$1,FALSE))/100</f>
        <v>9.7066799144334096E-2</v>
      </c>
      <c r="BH10" s="119">
        <f>(VLOOKUP($A10,'RevPAR Raw Data'!$B$6:$BE$49,'RevPAR Raw Data'!AW$1,FALSE))/100</f>
        <v>-5.2840182963400005E-2</v>
      </c>
      <c r="BI10" s="119">
        <f>(VLOOKUP($A10,'RevPAR Raw Data'!$B$6:$BE$49,'RevPAR Raw Data'!AX$1,FALSE))/100</f>
        <v>6.7301426178292302E-3</v>
      </c>
      <c r="BJ10" s="130">
        <f>(VLOOKUP($A10,'RevPAR Raw Data'!$B$6:$BE$49,'RevPAR Raw Data'!AY$1,FALSE))/100</f>
        <v>1.6206570842912299E-2</v>
      </c>
      <c r="BK10" s="119">
        <f>(VLOOKUP($A10,'RevPAR Raw Data'!$B$6:$BE$49,'RevPAR Raw Data'!BA$1,FALSE))/100</f>
        <v>9.729956497219551E-2</v>
      </c>
      <c r="BL10" s="119">
        <f>(VLOOKUP($A10,'RevPAR Raw Data'!$B$6:$BE$49,'RevPAR Raw Data'!BB$1,FALSE))/100</f>
        <v>0.149850448755389</v>
      </c>
      <c r="BM10" s="130">
        <f>(VLOOKUP($A10,'RevPAR Raw Data'!$B$6:$BE$49,'RevPAR Raw Data'!BC$1,FALSE))/100</f>
        <v>0.12429512380302001</v>
      </c>
      <c r="BN10" s="131">
        <f>(VLOOKUP($A10,'RevPAR Raw Data'!$B$6:$BE$49,'RevPAR Raw Data'!BE$1,FALSE))/100</f>
        <v>4.9221040135500702E-2</v>
      </c>
    </row>
    <row r="11" spans="1:66" x14ac:dyDescent="0.45">
      <c r="A11" s="59" t="s">
        <v>119</v>
      </c>
      <c r="B11" s="129">
        <f>(VLOOKUP($A11,'Occupancy Raw Data'!$B$8:$BE$51,'Occupancy Raw Data'!AG$3,FALSE))/100</f>
        <v>0.38467427787441499</v>
      </c>
      <c r="C11" s="119">
        <f>(VLOOKUP($A11,'Occupancy Raw Data'!$B$8:$BE$51,'Occupancy Raw Data'!AH$3,FALSE))/100</f>
        <v>0.42215865938211999</v>
      </c>
      <c r="D11" s="119">
        <f>(VLOOKUP($A11,'Occupancy Raw Data'!$B$8:$BE$51,'Occupancy Raw Data'!AI$3,FALSE))/100</f>
        <v>0.43953499767253801</v>
      </c>
      <c r="E11" s="119">
        <f>(VLOOKUP($A11,'Occupancy Raw Data'!$B$8:$BE$51,'Occupancy Raw Data'!AJ$3,FALSE))/100</f>
        <v>0.42814268564568603</v>
      </c>
      <c r="F11" s="119">
        <f>(VLOOKUP($A11,'Occupancy Raw Data'!$B$8:$BE$51,'Occupancy Raw Data'!AK$3,FALSE))/100</f>
        <v>0.45890805301712495</v>
      </c>
      <c r="G11" s="130">
        <f>(VLOOKUP($A11,'Occupancy Raw Data'!$B$8:$BE$51,'Occupancy Raw Data'!AL$3,FALSE))/100</f>
        <v>0.42668373471837695</v>
      </c>
      <c r="H11" s="119">
        <f>(VLOOKUP($A11,'Occupancy Raw Data'!$B$8:$BE$51,'Occupancy Raw Data'!AN$3,FALSE))/100</f>
        <v>0.49788690986598705</v>
      </c>
      <c r="I11" s="119">
        <f>(VLOOKUP($A11,'Occupancy Raw Data'!$B$8:$BE$51,'Occupancy Raw Data'!AO$3,FALSE))/100</f>
        <v>0.494414092167479</v>
      </c>
      <c r="J11" s="130">
        <f>(VLOOKUP($A11,'Occupancy Raw Data'!$B$8:$BE$51,'Occupancy Raw Data'!AP$3,FALSE))/100</f>
        <v>0.49615050101673297</v>
      </c>
      <c r="K11" s="131">
        <f>(VLOOKUP($A11,'Occupancy Raw Data'!$B$8:$BE$51,'Occupancy Raw Data'!AR$3,FALSE))/100</f>
        <v>0.44653138223219302</v>
      </c>
      <c r="M11" s="118">
        <f>(VLOOKUP($A11,'Occupancy Raw Data'!$B$8:$BE$51,'Occupancy Raw Data'!AT$3,FALSE))/100</f>
        <v>4.5015647164889797E-3</v>
      </c>
      <c r="N11" s="115">
        <f>(VLOOKUP($A11,'Occupancy Raw Data'!$B$8:$BE$51,'Occupancy Raw Data'!AU$3,FALSE))/100</f>
        <v>5.4183109378997597E-2</v>
      </c>
      <c r="O11" s="115">
        <f>(VLOOKUP($A11,'Occupancy Raw Data'!$B$8:$BE$51,'Occupancy Raw Data'!AV$3,FALSE))/100</f>
        <v>-6.7129687586806805E-2</v>
      </c>
      <c r="P11" s="115">
        <f>(VLOOKUP($A11,'Occupancy Raw Data'!$B$8:$BE$51,'Occupancy Raw Data'!AW$3,FALSE))/100</f>
        <v>-0.15071632400947199</v>
      </c>
      <c r="Q11" s="115">
        <f>(VLOOKUP($A11,'Occupancy Raw Data'!$B$8:$BE$51,'Occupancy Raw Data'!AX$3,FALSE))/100</f>
        <v>-5.4824572446572802E-2</v>
      </c>
      <c r="R11" s="116">
        <f>(VLOOKUP($A11,'Occupancy Raw Data'!$B$8:$BE$51,'Occupancy Raw Data'!AY$3,FALSE))/100</f>
        <v>-4.9377230143739001E-2</v>
      </c>
      <c r="S11" s="115">
        <f>(VLOOKUP($A11,'Occupancy Raw Data'!$B$8:$BE$51,'Occupancy Raw Data'!BA$3,FALSE))/100</f>
        <v>5.2082655856104998E-2</v>
      </c>
      <c r="T11" s="115">
        <f>(VLOOKUP($A11,'Occupancy Raw Data'!$B$8:$BE$51,'Occupancy Raw Data'!BB$3,FALSE))/100</f>
        <v>3.1544885198016896E-2</v>
      </c>
      <c r="U11" s="116">
        <f>(VLOOKUP($A11,'Occupancy Raw Data'!$B$8:$BE$51,'Occupancy Raw Data'!BC$3,FALSE))/100</f>
        <v>4.1748489221744206E-2</v>
      </c>
      <c r="V11" s="117">
        <f>(VLOOKUP($A11,'Occupancy Raw Data'!$B$8:$BE$51,'Occupancy Raw Data'!BE$3,FALSE))/100</f>
        <v>-2.2225001250540898E-2</v>
      </c>
      <c r="X11" s="49">
        <f>VLOOKUP($A11,'ADR Raw Data'!$B$6:$BE$49,'ADR Raw Data'!AG$1,FALSE)</f>
        <v>97.517627577422104</v>
      </c>
      <c r="Y11" s="50">
        <f>VLOOKUP($A11,'ADR Raw Data'!$B$6:$BE$49,'ADR Raw Data'!AH$1,FALSE)</f>
        <v>101.93300979325301</v>
      </c>
      <c r="Z11" s="50">
        <f>VLOOKUP($A11,'ADR Raw Data'!$B$6:$BE$49,'ADR Raw Data'!AI$1,FALSE)</f>
        <v>104.461886513753</v>
      </c>
      <c r="AA11" s="50">
        <f>VLOOKUP($A11,'ADR Raw Data'!$B$6:$BE$49,'ADR Raw Data'!AJ$1,FALSE)</f>
        <v>102.362712654859</v>
      </c>
      <c r="AB11" s="50">
        <f>VLOOKUP($A11,'ADR Raw Data'!$B$6:$BE$49,'ADR Raw Data'!AK$1,FALSE)</f>
        <v>101.653474941608</v>
      </c>
      <c r="AC11" s="51">
        <f>VLOOKUP($A11,'ADR Raw Data'!$B$6:$BE$49,'ADR Raw Data'!AL$1,FALSE)</f>
        <v>101.683991255142</v>
      </c>
      <c r="AD11" s="50">
        <f>VLOOKUP($A11,'ADR Raw Data'!$B$6:$BE$49,'ADR Raw Data'!AN$1,FALSE)</f>
        <v>108.318020765417</v>
      </c>
      <c r="AE11" s="50">
        <f>VLOOKUP($A11,'ADR Raw Data'!$B$6:$BE$49,'ADR Raw Data'!AO$1,FALSE)</f>
        <v>111.10326639577799</v>
      </c>
      <c r="AF11" s="51">
        <f>VLOOKUP($A11,'ADR Raw Data'!$B$6:$BE$49,'ADR Raw Data'!AP$1,FALSE)</f>
        <v>109.705769731684</v>
      </c>
      <c r="AG11" s="52">
        <f>VLOOKUP($A11,'ADR Raw Data'!$B$6:$BE$49,'ADR Raw Data'!AR$1,FALSE)</f>
        <v>104.230610800854</v>
      </c>
      <c r="AI11" s="118">
        <f>(VLOOKUP($A11,'ADR Raw Data'!$B$6:$BE$49,'ADR Raw Data'!AT$1,FALSE))/100</f>
        <v>-2.49775308359617E-2</v>
      </c>
      <c r="AJ11" s="115">
        <f>(VLOOKUP($A11,'ADR Raw Data'!$B$6:$BE$49,'ADR Raw Data'!AU$1,FALSE))/100</f>
        <v>2.8834977728298503E-2</v>
      </c>
      <c r="AK11" s="115">
        <f>(VLOOKUP($A11,'ADR Raw Data'!$B$6:$BE$49,'ADR Raw Data'!AV$1,FALSE))/100</f>
        <v>3.2226230301664299E-2</v>
      </c>
      <c r="AL11" s="115">
        <f>(VLOOKUP($A11,'ADR Raw Data'!$B$6:$BE$49,'ADR Raw Data'!AW$1,FALSE))/100</f>
        <v>2.15497347275763E-3</v>
      </c>
      <c r="AM11" s="115">
        <f>(VLOOKUP($A11,'ADR Raw Data'!$B$6:$BE$49,'ADR Raw Data'!AX$1,FALSE))/100</f>
        <v>5.73920466224469E-3</v>
      </c>
      <c r="AN11" s="116">
        <f>(VLOOKUP($A11,'ADR Raw Data'!$B$6:$BE$49,'ADR Raw Data'!AY$1,FALSE))/100</f>
        <v>8.7354341424457707E-3</v>
      </c>
      <c r="AO11" s="115">
        <f>(VLOOKUP($A11,'ADR Raw Data'!$B$6:$BE$49,'ADR Raw Data'!BA$1,FALSE))/100</f>
        <v>3.1877774049619896E-2</v>
      </c>
      <c r="AP11" s="115">
        <f>(VLOOKUP($A11,'ADR Raw Data'!$B$6:$BE$49,'ADR Raw Data'!BB$1,FALSE))/100</f>
        <v>5.7914884975679495E-2</v>
      </c>
      <c r="AQ11" s="116">
        <f>(VLOOKUP($A11,'ADR Raw Data'!$B$6:$BE$49,'ADR Raw Data'!BC$1,FALSE))/100</f>
        <v>4.4851405215707303E-2</v>
      </c>
      <c r="AR11" s="117">
        <f>(VLOOKUP($A11,'ADR Raw Data'!$B$6:$BE$49,'ADR Raw Data'!BE$1,FALSE))/100</f>
        <v>2.1339421017295499E-2</v>
      </c>
      <c r="AT11" s="49">
        <f>VLOOKUP($A11,'RevPAR Raw Data'!$B$6:$BE$49,'RevPAR Raw Data'!AG$1,FALSE)</f>
        <v>37.512522968371002</v>
      </c>
      <c r="AU11" s="50">
        <f>VLOOKUP($A11,'RevPAR Raw Data'!$B$6:$BE$49,'RevPAR Raw Data'!AH$1,FALSE)</f>
        <v>43.031902761104398</v>
      </c>
      <c r="AV11" s="50">
        <f>VLOOKUP($A11,'RevPAR Raw Data'!$B$6:$BE$49,'RevPAR Raw Data'!AI$1,FALSE)</f>
        <v>45.914655045691703</v>
      </c>
      <c r="AW11" s="50">
        <f>VLOOKUP($A11,'RevPAR Raw Data'!$B$6:$BE$49,'RevPAR Raw Data'!AJ$1,FALSE)</f>
        <v>43.825846706029303</v>
      </c>
      <c r="AX11" s="50">
        <f>VLOOKUP($A11,'RevPAR Raw Data'!$B$6:$BE$49,'RevPAR Raw Data'!AK$1,FALSE)</f>
        <v>46.649598267878503</v>
      </c>
      <c r="AY11" s="51">
        <f>VLOOKUP($A11,'RevPAR Raw Data'!$B$6:$BE$49,'RevPAR Raw Data'!AL$1,FALSE)</f>
        <v>43.386905149815</v>
      </c>
      <c r="AZ11" s="50">
        <f>VLOOKUP($A11,'RevPAR Raw Data'!$B$6:$BE$49,'RevPAR Raw Data'!AN$1,FALSE)</f>
        <v>53.930124641693403</v>
      </c>
      <c r="BA11" s="50">
        <f>VLOOKUP($A11,'RevPAR Raw Data'!$B$6:$BE$49,'RevPAR Raw Data'!AO$1,FALSE)</f>
        <v>54.931020591910197</v>
      </c>
      <c r="BB11" s="51">
        <f>VLOOKUP($A11,'RevPAR Raw Data'!$B$6:$BE$49,'RevPAR Raw Data'!AP$1,FALSE)</f>
        <v>54.430572616801797</v>
      </c>
      <c r="BC11" s="52">
        <f>VLOOKUP($A11,'RevPAR Raw Data'!$B$6:$BE$49,'RevPAR Raw Data'!AR$1,FALSE)</f>
        <v>46.542238711811201</v>
      </c>
      <c r="BE11" s="129">
        <f>(VLOOKUP($A11,'RevPAR Raw Data'!$B$6:$BE$49,'RevPAR Raw Data'!AT$1,FALSE))/100</f>
        <v>-2.0588404090988898E-2</v>
      </c>
      <c r="BF11" s="119">
        <f>(VLOOKUP($A11,'RevPAR Raw Data'!$B$6:$BE$49,'RevPAR Raw Data'!AU$1,FALSE))/100</f>
        <v>8.4580455859489506E-2</v>
      </c>
      <c r="BG11" s="119">
        <f>(VLOOKUP($A11,'RevPAR Raw Data'!$B$6:$BE$49,'RevPAR Raw Data'!AV$1,FALSE))/100</f>
        <v>-3.7066794057393701E-2</v>
      </c>
      <c r="BH11" s="119">
        <f>(VLOOKUP($A11,'RevPAR Raw Data'!$B$6:$BE$49,'RevPAR Raw Data'!AW$1,FALSE))/100</f>
        <v>-0.148886140216866</v>
      </c>
      <c r="BI11" s="119">
        <f>(VLOOKUP($A11,'RevPAR Raw Data'!$B$6:$BE$49,'RevPAR Raw Data'!AX$1,FALSE))/100</f>
        <v>-4.9400017226119107E-2</v>
      </c>
      <c r="BJ11" s="130">
        <f>(VLOOKUP($A11,'RevPAR Raw Data'!$B$6:$BE$49,'RevPAR Raw Data'!AY$1,FALSE))/100</f>
        <v>-4.1073127543350199E-2</v>
      </c>
      <c r="BK11" s="119">
        <f>(VLOOKUP($A11,'RevPAR Raw Data'!$B$6:$BE$49,'RevPAR Raw Data'!BA$1,FALSE))/100</f>
        <v>8.5620709041010004E-2</v>
      </c>
      <c r="BL11" s="119">
        <f>(VLOOKUP($A11,'RevPAR Raw Data'!$B$6:$BE$49,'RevPAR Raw Data'!BB$1,FALSE))/100</f>
        <v>9.1286688571510691E-2</v>
      </c>
      <c r="BM11" s="130">
        <f>(VLOOKUP($A11,'RevPAR Raw Data'!$B$6:$BE$49,'RevPAR Raw Data'!BC$1,FALSE))/100</f>
        <v>8.8472372844679709E-2</v>
      </c>
      <c r="BN11" s="131">
        <f>(VLOOKUP($A11,'RevPAR Raw Data'!$B$6:$BE$49,'RevPAR Raw Data'!BE$1,FALSE))/100</f>
        <v>-1.3598488920406901E-3</v>
      </c>
    </row>
    <row r="12" spans="1:66" x14ac:dyDescent="0.45">
      <c r="A12" s="59" t="s">
        <v>120</v>
      </c>
      <c r="B12" s="129">
        <f>(VLOOKUP($A12,'Occupancy Raw Data'!$B$8:$BE$51,'Occupancy Raw Data'!AG$3,FALSE))/100</f>
        <v>0.40796840859431904</v>
      </c>
      <c r="C12" s="119">
        <f>(VLOOKUP($A12,'Occupancy Raw Data'!$B$8:$BE$51,'Occupancy Raw Data'!AH$3,FALSE))/100</f>
        <v>0.42601738892935104</v>
      </c>
      <c r="D12" s="119">
        <f>(VLOOKUP($A12,'Occupancy Raw Data'!$B$8:$BE$51,'Occupancy Raw Data'!AI$3,FALSE))/100</f>
        <v>0.42886893585060198</v>
      </c>
      <c r="E12" s="119">
        <f>(VLOOKUP($A12,'Occupancy Raw Data'!$B$8:$BE$51,'Occupancy Raw Data'!AJ$3,FALSE))/100</f>
        <v>0.43061852147169299</v>
      </c>
      <c r="F12" s="119">
        <f>(VLOOKUP($A12,'Occupancy Raw Data'!$B$8:$BE$51,'Occupancy Raw Data'!AK$3,FALSE))/100</f>
        <v>0.45231803166647599</v>
      </c>
      <c r="G12" s="130">
        <f>(VLOOKUP($A12,'Occupancy Raw Data'!$B$8:$BE$51,'Occupancy Raw Data'!AL$3,FALSE))/100</f>
        <v>0.42915365997490801</v>
      </c>
      <c r="H12" s="119">
        <f>(VLOOKUP($A12,'Occupancy Raw Data'!$B$8:$BE$51,'Occupancy Raw Data'!AN$3,FALSE))/100</f>
        <v>0.46943843262330504</v>
      </c>
      <c r="I12" s="119">
        <f>(VLOOKUP($A12,'Occupancy Raw Data'!$B$8:$BE$51,'Occupancy Raw Data'!AO$3,FALSE))/100</f>
        <v>0.46641986558833504</v>
      </c>
      <c r="J12" s="130">
        <f>(VLOOKUP($A12,'Occupancy Raw Data'!$B$8:$BE$51,'Occupancy Raw Data'!AP$3,FALSE))/100</f>
        <v>0.46792914910582001</v>
      </c>
      <c r="K12" s="131">
        <f>(VLOOKUP($A12,'Occupancy Raw Data'!$B$8:$BE$51,'Occupancy Raw Data'!AR$3,FALSE))/100</f>
        <v>0.44022792004255201</v>
      </c>
      <c r="M12" s="118">
        <f>(VLOOKUP($A12,'Occupancy Raw Data'!$B$8:$BE$51,'Occupancy Raw Data'!AT$3,FALSE))/100</f>
        <v>2.0811402247360501E-3</v>
      </c>
      <c r="N12" s="115">
        <f>(VLOOKUP($A12,'Occupancy Raw Data'!$B$8:$BE$51,'Occupancy Raw Data'!AU$3,FALSE))/100</f>
        <v>4.4868542435197696E-3</v>
      </c>
      <c r="O12" s="115">
        <f>(VLOOKUP($A12,'Occupancy Raw Data'!$B$8:$BE$51,'Occupancy Raw Data'!AV$3,FALSE))/100</f>
        <v>-7.19823851520245E-2</v>
      </c>
      <c r="P12" s="115">
        <f>(VLOOKUP($A12,'Occupancy Raw Data'!$B$8:$BE$51,'Occupancy Raw Data'!AW$3,FALSE))/100</f>
        <v>-0.117978027249537</v>
      </c>
      <c r="Q12" s="115">
        <f>(VLOOKUP($A12,'Occupancy Raw Data'!$B$8:$BE$51,'Occupancy Raw Data'!AX$3,FALSE))/100</f>
        <v>-3.98831956645916E-2</v>
      </c>
      <c r="R12" s="116">
        <f>(VLOOKUP($A12,'Occupancy Raw Data'!$B$8:$BE$51,'Occupancy Raw Data'!AY$3,FALSE))/100</f>
        <v>-4.7448606618225898E-2</v>
      </c>
      <c r="S12" s="115">
        <f>(VLOOKUP($A12,'Occupancy Raw Data'!$B$8:$BE$51,'Occupancy Raw Data'!BA$3,FALSE))/100</f>
        <v>1.5603611321992901E-2</v>
      </c>
      <c r="T12" s="115">
        <f>(VLOOKUP($A12,'Occupancy Raw Data'!$B$8:$BE$51,'Occupancy Raw Data'!BB$3,FALSE))/100</f>
        <v>9.223044396642989E-3</v>
      </c>
      <c r="U12" s="116">
        <f>(VLOOKUP($A12,'Occupancy Raw Data'!$B$8:$BE$51,'Occupancy Raw Data'!BC$3,FALSE))/100</f>
        <v>1.24135648554151E-2</v>
      </c>
      <c r="V12" s="117">
        <f>(VLOOKUP($A12,'Occupancy Raw Data'!$B$8:$BE$51,'Occupancy Raw Data'!BE$3,FALSE))/100</f>
        <v>-3.0040087333945299E-2</v>
      </c>
      <c r="X12" s="49">
        <f>VLOOKUP($A12,'ADR Raw Data'!$B$6:$BE$49,'ADR Raw Data'!AG$1,FALSE)</f>
        <v>75.8379447125442</v>
      </c>
      <c r="Y12" s="50">
        <f>VLOOKUP($A12,'ADR Raw Data'!$B$6:$BE$49,'ADR Raw Data'!AH$1,FALSE)</f>
        <v>77.594406304260701</v>
      </c>
      <c r="Z12" s="50">
        <f>VLOOKUP($A12,'ADR Raw Data'!$B$6:$BE$49,'ADR Raw Data'!AI$1,FALSE)</f>
        <v>78.146203629995199</v>
      </c>
      <c r="AA12" s="50">
        <f>VLOOKUP($A12,'ADR Raw Data'!$B$6:$BE$49,'ADR Raw Data'!AJ$1,FALSE)</f>
        <v>77.337862924558195</v>
      </c>
      <c r="AB12" s="50">
        <f>VLOOKUP($A12,'ADR Raw Data'!$B$6:$BE$49,'ADR Raw Data'!AK$1,FALSE)</f>
        <v>77.430436676823803</v>
      </c>
      <c r="AC12" s="51">
        <f>VLOOKUP($A12,'ADR Raw Data'!$B$6:$BE$49,'ADR Raw Data'!AL$1,FALSE)</f>
        <v>77.284660632523796</v>
      </c>
      <c r="AD12" s="50">
        <f>VLOOKUP($A12,'ADR Raw Data'!$B$6:$BE$49,'ADR Raw Data'!AN$1,FALSE)</f>
        <v>81.791823983305804</v>
      </c>
      <c r="AE12" s="50">
        <f>VLOOKUP($A12,'ADR Raw Data'!$B$6:$BE$49,'ADR Raw Data'!AO$1,FALSE)</f>
        <v>83.353930446674894</v>
      </c>
      <c r="AF12" s="51">
        <f>VLOOKUP($A12,'ADR Raw Data'!$B$6:$BE$49,'ADR Raw Data'!AP$1,FALSE)</f>
        <v>82.570357964434805</v>
      </c>
      <c r="AG12" s="52">
        <f>VLOOKUP($A12,'ADR Raw Data'!$B$6:$BE$49,'ADR Raw Data'!AR$1,FALSE)</f>
        <v>78.889243835029305</v>
      </c>
      <c r="AI12" s="118">
        <f>(VLOOKUP($A12,'ADR Raw Data'!$B$6:$BE$49,'ADR Raw Data'!AT$1,FALSE))/100</f>
        <v>9.5696734624705695E-3</v>
      </c>
      <c r="AJ12" s="115">
        <f>(VLOOKUP($A12,'ADR Raw Data'!$B$6:$BE$49,'ADR Raw Data'!AU$1,FALSE))/100</f>
        <v>3.5865259747824597E-2</v>
      </c>
      <c r="AK12" s="115">
        <f>(VLOOKUP($A12,'ADR Raw Data'!$B$6:$BE$49,'ADR Raw Data'!AV$1,FALSE))/100</f>
        <v>3.1748807642928402E-2</v>
      </c>
      <c r="AL12" s="115">
        <f>(VLOOKUP($A12,'ADR Raw Data'!$B$6:$BE$49,'ADR Raw Data'!AW$1,FALSE))/100</f>
        <v>1.5456200945189499E-2</v>
      </c>
      <c r="AM12" s="115">
        <f>(VLOOKUP($A12,'ADR Raw Data'!$B$6:$BE$49,'ADR Raw Data'!AX$1,FALSE))/100</f>
        <v>2.2713884646477198E-2</v>
      </c>
      <c r="AN12" s="116">
        <f>(VLOOKUP($A12,'ADR Raw Data'!$B$6:$BE$49,'ADR Raw Data'!AY$1,FALSE))/100</f>
        <v>2.2873741094482199E-2</v>
      </c>
      <c r="AO12" s="115">
        <f>(VLOOKUP($A12,'ADR Raw Data'!$B$6:$BE$49,'ADR Raw Data'!BA$1,FALSE))/100</f>
        <v>4.7945941869070599E-2</v>
      </c>
      <c r="AP12" s="115">
        <f>(VLOOKUP($A12,'ADR Raw Data'!$B$6:$BE$49,'ADR Raw Data'!BB$1,FALSE))/100</f>
        <v>6.1709861321763003E-2</v>
      </c>
      <c r="AQ12" s="116">
        <f>(VLOOKUP($A12,'ADR Raw Data'!$B$6:$BE$49,'ADR Raw Data'!BC$1,FALSE))/100</f>
        <v>5.4816146551467701E-2</v>
      </c>
      <c r="AR12" s="117">
        <f>(VLOOKUP($A12,'ADR Raw Data'!$B$6:$BE$49,'ADR Raw Data'!BE$1,FALSE))/100</f>
        <v>3.3277313708214198E-2</v>
      </c>
      <c r="AT12" s="49">
        <f>VLOOKUP($A12,'RevPAR Raw Data'!$B$6:$BE$49,'RevPAR Raw Data'!AG$1,FALSE)</f>
        <v>30.939485615440599</v>
      </c>
      <c r="AU12" s="50">
        <f>VLOOKUP($A12,'RevPAR Raw Data'!$B$6:$BE$49,'RevPAR Raw Data'!AH$1,FALSE)</f>
        <v>33.056566369264303</v>
      </c>
      <c r="AV12" s="50">
        <f>VLOOKUP($A12,'RevPAR Raw Data'!$B$6:$BE$49,'RevPAR Raw Data'!AI$1,FALSE)</f>
        <v>33.514479191560497</v>
      </c>
      <c r="AW12" s="50">
        <f>VLOOKUP($A12,'RevPAR Raw Data'!$B$6:$BE$49,'RevPAR Raw Data'!AJ$1,FALSE)</f>
        <v>33.303116186353698</v>
      </c>
      <c r="AX12" s="50">
        <f>VLOOKUP($A12,'RevPAR Raw Data'!$B$6:$BE$49,'RevPAR Raw Data'!AK$1,FALSE)</f>
        <v>35.023182708736698</v>
      </c>
      <c r="AY12" s="51">
        <f>VLOOKUP($A12,'RevPAR Raw Data'!$B$6:$BE$49,'RevPAR Raw Data'!AL$1,FALSE)</f>
        <v>33.166994970366297</v>
      </c>
      <c r="AZ12" s="50">
        <f>VLOOKUP($A12,'RevPAR Raw Data'!$B$6:$BE$49,'RevPAR Raw Data'!AN$1,FALSE)</f>
        <v>38.396225652124301</v>
      </c>
      <c r="BA12" s="50">
        <f>VLOOKUP($A12,'RevPAR Raw Data'!$B$6:$BE$49,'RevPAR Raw Data'!AO$1,FALSE)</f>
        <v>38.877929035197603</v>
      </c>
      <c r="BB12" s="51">
        <f>VLOOKUP($A12,'RevPAR Raw Data'!$B$6:$BE$49,'RevPAR Raw Data'!AP$1,FALSE)</f>
        <v>38.637077343660998</v>
      </c>
      <c r="BC12" s="52">
        <f>VLOOKUP($A12,'RevPAR Raw Data'!$B$6:$BE$49,'RevPAR Raw Data'!AR$1,FALSE)</f>
        <v>34.729247727224603</v>
      </c>
      <c r="BE12" s="129">
        <f>(VLOOKUP($A12,'RevPAR Raw Data'!$B$6:$BE$49,'RevPAR Raw Data'!AT$1,FALSE))/100</f>
        <v>1.1670729519586899E-2</v>
      </c>
      <c r="BF12" s="119">
        <f>(VLOOKUP($A12,'RevPAR Raw Data'!$B$6:$BE$49,'RevPAR Raw Data'!AU$1,FALSE))/100</f>
        <v>4.0513036184238897E-2</v>
      </c>
      <c r="BG12" s="119">
        <f>(VLOOKUP($A12,'RevPAR Raw Data'!$B$6:$BE$49,'RevPAR Raw Data'!AV$1,FALSE))/100</f>
        <v>-4.2518932408966897E-2</v>
      </c>
      <c r="BH12" s="119">
        <f>(VLOOKUP($A12,'RevPAR Raw Data'!$B$6:$BE$49,'RevPAR Raw Data'!AW$1,FALSE))/100</f>
        <v>-0.10434531840063301</v>
      </c>
      <c r="BI12" s="119">
        <f>(VLOOKUP($A12,'RevPAR Raw Data'!$B$6:$BE$49,'RevPAR Raw Data'!AX$1,FALSE))/100</f>
        <v>-1.80752133237728E-2</v>
      </c>
      <c r="BJ12" s="130">
        <f>(VLOOKUP($A12,'RevPAR Raw Data'!$B$6:$BE$49,'RevPAR Raw Data'!AY$1,FALSE))/100</f>
        <v>-2.5660192666822897E-2</v>
      </c>
      <c r="BK12" s="119">
        <f>(VLOOKUP($A12,'RevPAR Raw Data'!$B$6:$BE$49,'RevPAR Raw Data'!BA$1,FALSE))/100</f>
        <v>6.4297683032455297E-2</v>
      </c>
      <c r="BL12" s="119">
        <f>(VLOOKUP($A12,'RevPAR Raw Data'!$B$6:$BE$49,'RevPAR Raw Data'!BB$1,FALSE))/100</f>
        <v>7.1502058509087293E-2</v>
      </c>
      <c r="BM12" s="130">
        <f>(VLOOKUP($A12,'RevPAR Raw Data'!$B$6:$BE$49,'RevPAR Raw Data'!BC$1,FALSE))/100</f>
        <v>6.7910175197223394E-2</v>
      </c>
      <c r="BN12" s="131">
        <f>(VLOOKUP($A12,'RevPAR Raw Data'!$B$6:$BE$49,'RevPAR Raw Data'!BE$1,FALSE))/100</f>
        <v>2.2375729642349703E-3</v>
      </c>
    </row>
    <row r="13" spans="1:66" x14ac:dyDescent="0.45">
      <c r="A13" s="59" t="s">
        <v>121</v>
      </c>
      <c r="B13" s="129">
        <f>(VLOOKUP($A13,'Occupancy Raw Data'!$B$8:$BE$51,'Occupancy Raw Data'!AG$3,FALSE))/100</f>
        <v>0.41109821558102394</v>
      </c>
      <c r="C13" s="119">
        <f>(VLOOKUP($A13,'Occupancy Raw Data'!$B$8:$BE$51,'Occupancy Raw Data'!AH$3,FALSE))/100</f>
        <v>0.41296242564920904</v>
      </c>
      <c r="D13" s="119">
        <f>(VLOOKUP($A13,'Occupancy Raw Data'!$B$8:$BE$51,'Occupancy Raw Data'!AI$3,FALSE))/100</f>
        <v>0.42889993108701097</v>
      </c>
      <c r="E13" s="119">
        <f>(VLOOKUP($A13,'Occupancy Raw Data'!$B$8:$BE$51,'Occupancy Raw Data'!AJ$3,FALSE))/100</f>
        <v>0.42296729836165398</v>
      </c>
      <c r="F13" s="119">
        <f>(VLOOKUP($A13,'Occupancy Raw Data'!$B$8:$BE$51,'Occupancy Raw Data'!AK$3,FALSE))/100</f>
        <v>0.44031533981709103</v>
      </c>
      <c r="G13" s="130">
        <f>(VLOOKUP($A13,'Occupancy Raw Data'!$B$8:$BE$51,'Occupancy Raw Data'!AL$3,FALSE))/100</f>
        <v>0.42324916115536404</v>
      </c>
      <c r="H13" s="119">
        <f>(VLOOKUP($A13,'Occupancy Raw Data'!$B$8:$BE$51,'Occupancy Raw Data'!AN$3,FALSE))/100</f>
        <v>0.45767788632391204</v>
      </c>
      <c r="I13" s="119">
        <f>(VLOOKUP($A13,'Occupancy Raw Data'!$B$8:$BE$51,'Occupancy Raw Data'!AO$3,FALSE))/100</f>
        <v>0.4521079465924</v>
      </c>
      <c r="J13" s="130">
        <f>(VLOOKUP($A13,'Occupancy Raw Data'!$B$8:$BE$51,'Occupancy Raw Data'!AP$3,FALSE))/100</f>
        <v>0.45489291645815599</v>
      </c>
      <c r="K13" s="131">
        <f>(VLOOKUP($A13,'Occupancy Raw Data'!$B$8:$BE$51,'Occupancy Raw Data'!AR$3,FALSE))/100</f>
        <v>0.43229092732722896</v>
      </c>
      <c r="M13" s="118">
        <f>(VLOOKUP($A13,'Occupancy Raw Data'!$B$8:$BE$51,'Occupancy Raw Data'!AT$3,FALSE))/100</f>
        <v>2.1149825586049296E-2</v>
      </c>
      <c r="N13" s="115">
        <f>(VLOOKUP($A13,'Occupancy Raw Data'!$B$8:$BE$51,'Occupancy Raw Data'!AU$3,FALSE))/100</f>
        <v>2.6917931415997902E-2</v>
      </c>
      <c r="O13" s="115">
        <f>(VLOOKUP($A13,'Occupancy Raw Data'!$B$8:$BE$51,'Occupancy Raw Data'!AV$3,FALSE))/100</f>
        <v>1.9703759217323698E-2</v>
      </c>
      <c r="P13" s="115">
        <f>(VLOOKUP($A13,'Occupancy Raw Data'!$B$8:$BE$51,'Occupancy Raw Data'!AW$3,FALSE))/100</f>
        <v>-3.8871727298663304E-2</v>
      </c>
      <c r="Q13" s="115">
        <f>(VLOOKUP($A13,'Occupancy Raw Data'!$B$8:$BE$51,'Occupancy Raw Data'!AX$3,FALSE))/100</f>
        <v>-8.9129243208249803E-3</v>
      </c>
      <c r="R13" s="116">
        <f>(VLOOKUP($A13,'Occupancy Raw Data'!$B$8:$BE$51,'Occupancy Raw Data'!AY$3,FALSE))/100</f>
        <v>3.1096399310880599E-3</v>
      </c>
      <c r="S13" s="115">
        <f>(VLOOKUP($A13,'Occupancy Raw Data'!$B$8:$BE$51,'Occupancy Raw Data'!BA$3,FALSE))/100</f>
        <v>2.9965825013630001E-2</v>
      </c>
      <c r="T13" s="115">
        <f>(VLOOKUP($A13,'Occupancy Raw Data'!$B$8:$BE$51,'Occupancy Raw Data'!BB$3,FALSE))/100</f>
        <v>9.0441353886884703E-3</v>
      </c>
      <c r="U13" s="116">
        <f>(VLOOKUP($A13,'Occupancy Raw Data'!$B$8:$BE$51,'Occupancy Raw Data'!BC$3,FALSE))/100</f>
        <v>1.9461685734276698E-2</v>
      </c>
      <c r="V13" s="117">
        <f>(VLOOKUP($A13,'Occupancy Raw Data'!$B$8:$BE$51,'Occupancy Raw Data'!BE$3,FALSE))/100</f>
        <v>7.9717795186419107E-3</v>
      </c>
      <c r="X13" s="49">
        <f>VLOOKUP($A13,'ADR Raw Data'!$B$6:$BE$49,'ADR Raw Data'!AG$1,FALSE)</f>
        <v>59.639890969403901</v>
      </c>
      <c r="Y13" s="50">
        <f>VLOOKUP($A13,'ADR Raw Data'!$B$6:$BE$49,'ADR Raw Data'!AH$1,FALSE)</f>
        <v>60.065414257610001</v>
      </c>
      <c r="Z13" s="50">
        <f>VLOOKUP($A13,'ADR Raw Data'!$B$6:$BE$49,'ADR Raw Data'!AI$1,FALSE)</f>
        <v>60.365029733112301</v>
      </c>
      <c r="AA13" s="50">
        <f>VLOOKUP($A13,'ADR Raw Data'!$B$6:$BE$49,'ADR Raw Data'!AJ$1,FALSE)</f>
        <v>59.984270615569201</v>
      </c>
      <c r="AB13" s="50">
        <f>VLOOKUP($A13,'ADR Raw Data'!$B$6:$BE$49,'ADR Raw Data'!AK$1,FALSE)</f>
        <v>59.605466991698499</v>
      </c>
      <c r="AC13" s="51">
        <f>VLOOKUP($A13,'ADR Raw Data'!$B$6:$BE$49,'ADR Raw Data'!AL$1,FALSE)</f>
        <v>59.931546502469402</v>
      </c>
      <c r="AD13" s="50">
        <f>VLOOKUP($A13,'ADR Raw Data'!$B$6:$BE$49,'ADR Raw Data'!AN$1,FALSE)</f>
        <v>63.1335844230342</v>
      </c>
      <c r="AE13" s="50">
        <f>VLOOKUP($A13,'ADR Raw Data'!$B$6:$BE$49,'ADR Raw Data'!AO$1,FALSE)</f>
        <v>63.690955542365799</v>
      </c>
      <c r="AF13" s="51">
        <f>VLOOKUP($A13,'ADR Raw Data'!$B$6:$BE$49,'ADR Raw Data'!AP$1,FALSE)</f>
        <v>63.410563798985997</v>
      </c>
      <c r="AG13" s="52">
        <f>VLOOKUP($A13,'ADR Raw Data'!$B$6:$BE$49,'ADR Raw Data'!AR$1,FALSE)</f>
        <v>60.977602406958603</v>
      </c>
      <c r="AI13" s="118">
        <f>(VLOOKUP($A13,'ADR Raw Data'!$B$6:$BE$49,'ADR Raw Data'!AT$1,FALSE))/100</f>
        <v>-7.7263184881971201E-3</v>
      </c>
      <c r="AJ13" s="115">
        <f>(VLOOKUP($A13,'ADR Raw Data'!$B$6:$BE$49,'ADR Raw Data'!AU$1,FALSE))/100</f>
        <v>8.6544464688178297E-3</v>
      </c>
      <c r="AK13" s="115">
        <f>(VLOOKUP($A13,'ADR Raw Data'!$B$6:$BE$49,'ADR Raw Data'!AV$1,FALSE))/100</f>
        <v>1.36775529274085E-2</v>
      </c>
      <c r="AL13" s="115">
        <f>(VLOOKUP($A13,'ADR Raw Data'!$B$6:$BE$49,'ADR Raw Data'!AW$1,FALSE))/100</f>
        <v>4.8649212615906496E-4</v>
      </c>
      <c r="AM13" s="115">
        <f>(VLOOKUP($A13,'ADR Raw Data'!$B$6:$BE$49,'ADR Raw Data'!AX$1,FALSE))/100</f>
        <v>-5.8146673751509103E-3</v>
      </c>
      <c r="AN13" s="116">
        <f>(VLOOKUP($A13,'ADR Raw Data'!$B$6:$BE$49,'ADR Raw Data'!AY$1,FALSE))/100</f>
        <v>1.7730507602793499E-3</v>
      </c>
      <c r="AO13" s="115">
        <f>(VLOOKUP($A13,'ADR Raw Data'!$B$6:$BE$49,'ADR Raw Data'!BA$1,FALSE))/100</f>
        <v>1.4100941196020501E-2</v>
      </c>
      <c r="AP13" s="115">
        <f>(VLOOKUP($A13,'ADR Raw Data'!$B$6:$BE$49,'ADR Raw Data'!BB$1,FALSE))/100</f>
        <v>1.3078834160223601E-2</v>
      </c>
      <c r="AQ13" s="116">
        <f>(VLOOKUP($A13,'ADR Raw Data'!$B$6:$BE$49,'ADR Raw Data'!BC$1,FALSE))/100</f>
        <v>1.35395620881241E-2</v>
      </c>
      <c r="AR13" s="117">
        <f>(VLOOKUP($A13,'ADR Raw Data'!$B$6:$BE$49,'ADR Raw Data'!BE$1,FALSE))/100</f>
        <v>5.5772327330686497E-3</v>
      </c>
      <c r="AT13" s="49">
        <f>VLOOKUP($A13,'RevPAR Raw Data'!$B$6:$BE$49,'RevPAR Raw Data'!AG$1,FALSE)</f>
        <v>24.5178527549688</v>
      </c>
      <c r="AU13" s="50">
        <f>VLOOKUP($A13,'RevPAR Raw Data'!$B$6:$BE$49,'RevPAR Raw Data'!AH$1,FALSE)</f>
        <v>24.804759169447198</v>
      </c>
      <c r="AV13" s="50">
        <f>VLOOKUP($A13,'RevPAR Raw Data'!$B$6:$BE$49,'RevPAR Raw Data'!AI$1,FALSE)</f>
        <v>25.890557092597199</v>
      </c>
      <c r="AW13" s="50">
        <f>VLOOKUP($A13,'RevPAR Raw Data'!$B$6:$BE$49,'RevPAR Raw Data'!AJ$1,FALSE)</f>
        <v>25.371384886461701</v>
      </c>
      <c r="AX13" s="50">
        <f>VLOOKUP($A13,'RevPAR Raw Data'!$B$6:$BE$49,'RevPAR Raw Data'!AK$1,FALSE)</f>
        <v>26.2452014534061</v>
      </c>
      <c r="AY13" s="51">
        <f>VLOOKUP($A13,'RevPAR Raw Data'!$B$6:$BE$49,'RevPAR Raw Data'!AL$1,FALSE)</f>
        <v>25.365976783913901</v>
      </c>
      <c r="AZ13" s="50">
        <f>VLOOKUP($A13,'RevPAR Raw Data'!$B$6:$BE$49,'RevPAR Raw Data'!AN$1,FALSE)</f>
        <v>28.8948454747865</v>
      </c>
      <c r="BA13" s="50">
        <f>VLOOKUP($A13,'RevPAR Raw Data'!$B$6:$BE$49,'RevPAR Raw Data'!AO$1,FALSE)</f>
        <v>28.795187126766798</v>
      </c>
      <c r="BB13" s="51">
        <f>VLOOKUP($A13,'RevPAR Raw Data'!$B$6:$BE$49,'RevPAR Raw Data'!AP$1,FALSE)</f>
        <v>28.845016300776699</v>
      </c>
      <c r="BC13" s="52">
        <f>VLOOKUP($A13,'RevPAR Raw Data'!$B$6:$BE$49,'RevPAR Raw Data'!AR$1,FALSE)</f>
        <v>26.360064290695199</v>
      </c>
      <c r="BE13" s="129">
        <f>(VLOOKUP($A13,'RevPAR Raw Data'!$B$6:$BE$49,'RevPAR Raw Data'!AT$1,FALSE))/100</f>
        <v>1.3260096809404501E-2</v>
      </c>
      <c r="BF13" s="119">
        <f>(VLOOKUP($A13,'RevPAR Raw Data'!$B$6:$BE$49,'RevPAR Raw Data'!AU$1,FALSE))/100</f>
        <v>3.5805337681306802E-2</v>
      </c>
      <c r="BG13" s="119">
        <f>(VLOOKUP($A13,'RevPAR Raw Data'!$B$6:$BE$49,'RevPAR Raw Data'!AV$1,FALSE))/100</f>
        <v>3.3650811354296199E-2</v>
      </c>
      <c r="BH13" s="119">
        <f>(VLOOKUP($A13,'RevPAR Raw Data'!$B$6:$BE$49,'RevPAR Raw Data'!AW$1,FALSE))/100</f>
        <v>-3.84041459617653E-2</v>
      </c>
      <c r="BI13" s="119">
        <f>(VLOOKUP($A13,'RevPAR Raw Data'!$B$6:$BE$49,'RevPAR Raw Data'!AX$1,FALSE))/100</f>
        <v>-1.4675766005710401E-2</v>
      </c>
      <c r="BJ13" s="130">
        <f>(VLOOKUP($A13,'RevPAR Raw Data'!$B$6:$BE$49,'RevPAR Raw Data'!AY$1,FALSE))/100</f>
        <v>4.88820424081143E-3</v>
      </c>
      <c r="BK13" s="119">
        <f>(VLOOKUP($A13,'RevPAR Raw Data'!$B$6:$BE$49,'RevPAR Raw Data'!BA$1,FALSE))/100</f>
        <v>4.4489312546058007E-2</v>
      </c>
      <c r="BL13" s="119">
        <f>(VLOOKUP($A13,'RevPAR Raw Data'!$B$6:$BE$49,'RevPAR Raw Data'!BB$1,FALSE))/100</f>
        <v>2.2241256295783399E-2</v>
      </c>
      <c r="BM13" s="130">
        <f>(VLOOKUP($A13,'RevPAR Raw Data'!$B$6:$BE$49,'RevPAR Raw Data'!BC$1,FALSE))/100</f>
        <v>3.3264750524739699E-2</v>
      </c>
      <c r="BN13" s="131">
        <f>(VLOOKUP($A13,'RevPAR Raw Data'!$B$6:$BE$49,'RevPAR Raw Data'!BE$1,FALSE))/100</f>
        <v>1.3593472721382701E-2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0.43153410817050997</v>
      </c>
      <c r="C15" s="119">
        <f>(VLOOKUP($A15,'Occupancy Raw Data'!$B$8:$BE$45,'Occupancy Raw Data'!AH$3,FALSE))/100</f>
        <v>0.45839879521209603</v>
      </c>
      <c r="D15" s="119">
        <f>(VLOOKUP($A15,'Occupancy Raw Data'!$B$8:$BE$45,'Occupancy Raw Data'!AI$3,FALSE))/100</f>
        <v>0.50794005572578005</v>
      </c>
      <c r="E15" s="119">
        <f>(VLOOKUP($A15,'Occupancy Raw Data'!$B$8:$BE$45,'Occupancy Raw Data'!AJ$3,FALSE))/100</f>
        <v>0.46667664891562305</v>
      </c>
      <c r="F15" s="119">
        <f>(VLOOKUP($A15,'Occupancy Raw Data'!$B$8:$BE$45,'Occupancy Raw Data'!AK$3,FALSE))/100</f>
        <v>0.46886189341562101</v>
      </c>
      <c r="G15" s="130">
        <f>(VLOOKUP($A15,'Occupancy Raw Data'!$B$8:$BE$45,'Occupancy Raw Data'!AL$3,FALSE))/100</f>
        <v>0.46668229085290597</v>
      </c>
      <c r="H15" s="119">
        <f>(VLOOKUP($A15,'Occupancy Raw Data'!$B$8:$BE$45,'Occupancy Raw Data'!AN$3,FALSE))/100</f>
        <v>0.51409884162510999</v>
      </c>
      <c r="I15" s="119">
        <f>(VLOOKUP($A15,'Occupancy Raw Data'!$B$8:$BE$45,'Occupancy Raw Data'!AO$3,FALSE))/100</f>
        <v>0.56520361617818704</v>
      </c>
      <c r="J15" s="130">
        <f>(VLOOKUP($A15,'Occupancy Raw Data'!$B$8:$BE$45,'Occupancy Raw Data'!AP$3,FALSE))/100</f>
        <v>0.53965122890164796</v>
      </c>
      <c r="K15" s="131">
        <f>(VLOOKUP($A15,'Occupancy Raw Data'!$B$8:$BE$45,'Occupancy Raw Data'!AR$3,FALSE))/100</f>
        <v>0.48753036497490798</v>
      </c>
      <c r="M15" s="118">
        <f>(VLOOKUP($A15,'Occupancy Raw Data'!$B$8:$BE$45,'Occupancy Raw Data'!AT$3,FALSE))/100</f>
        <v>-3.66537556910927E-2</v>
      </c>
      <c r="N15" s="115">
        <f>(VLOOKUP($A15,'Occupancy Raw Data'!$B$8:$BE$45,'Occupancy Raw Data'!AU$3,FALSE))/100</f>
        <v>0.11382182725914999</v>
      </c>
      <c r="O15" s="115">
        <f>(VLOOKUP($A15,'Occupancy Raw Data'!$B$8:$BE$45,'Occupancy Raw Data'!AV$3,FALSE))/100</f>
        <v>7.4429577606529393E-2</v>
      </c>
      <c r="P15" s="115">
        <f>(VLOOKUP($A15,'Occupancy Raw Data'!$B$8:$BE$45,'Occupancy Raw Data'!AW$3,FALSE))/100</f>
        <v>-7.4283295904449403E-2</v>
      </c>
      <c r="Q15" s="115">
        <f>(VLOOKUP($A15,'Occupancy Raw Data'!$B$8:$BE$45,'Occupancy Raw Data'!AX$3,FALSE))/100</f>
        <v>-3.6695753506261697E-2</v>
      </c>
      <c r="R15" s="116">
        <f>(VLOOKUP($A15,'Occupancy Raw Data'!$B$8:$BE$45,'Occupancy Raw Data'!AY$3,FALSE))/100</f>
        <v>4.43874711644627E-3</v>
      </c>
      <c r="S15" s="115">
        <f>(VLOOKUP($A15,'Occupancy Raw Data'!$B$8:$BE$45,'Occupancy Raw Data'!BA$3,FALSE))/100</f>
        <v>3.3940773513599899E-2</v>
      </c>
      <c r="T15" s="115">
        <f>(VLOOKUP($A15,'Occupancy Raw Data'!$B$8:$BE$45,'Occupancy Raw Data'!BB$3,FALSE))/100</f>
        <v>7.8969326652260696E-2</v>
      </c>
      <c r="U15" s="116">
        <f>(VLOOKUP($A15,'Occupancy Raw Data'!$B$8:$BE$45,'Occupancy Raw Data'!BC$3,FALSE))/100</f>
        <v>5.7041883912965198E-2</v>
      </c>
      <c r="V15" s="117">
        <f>(VLOOKUP($A15,'Occupancy Raw Data'!$B$8:$BE$45,'Occupancy Raw Data'!BE$3,FALSE))/100</f>
        <v>2.0501175503571299E-2</v>
      </c>
      <c r="X15" s="49">
        <f>VLOOKUP($A15,'ADR Raw Data'!$B$6:$BE$43,'ADR Raw Data'!AG$1,FALSE)</f>
        <v>131.333357135314</v>
      </c>
      <c r="Y15" s="50">
        <f>VLOOKUP($A15,'ADR Raw Data'!$B$6:$BE$43,'ADR Raw Data'!AH$1,FALSE)</f>
        <v>143.424310722722</v>
      </c>
      <c r="Z15" s="50">
        <f>VLOOKUP($A15,'ADR Raw Data'!$B$6:$BE$43,'ADR Raw Data'!AI$1,FALSE)</f>
        <v>156.06283830257999</v>
      </c>
      <c r="AA15" s="50">
        <f>VLOOKUP($A15,'ADR Raw Data'!$B$6:$BE$43,'ADR Raw Data'!AJ$1,FALSE)</f>
        <v>149.928935843722</v>
      </c>
      <c r="AB15" s="50">
        <f>VLOOKUP($A15,'ADR Raw Data'!$B$6:$BE$43,'ADR Raw Data'!AK$1,FALSE)</f>
        <v>147.253519300194</v>
      </c>
      <c r="AC15" s="51">
        <f>VLOOKUP($A15,'ADR Raw Data'!$B$6:$BE$43,'ADR Raw Data'!AL$1,FALSE)</f>
        <v>146.00972260558001</v>
      </c>
      <c r="AD15" s="50">
        <f>VLOOKUP($A15,'ADR Raw Data'!$B$6:$BE$43,'ADR Raw Data'!AN$1,FALSE)</f>
        <v>170.68961094273601</v>
      </c>
      <c r="AE15" s="50">
        <f>VLOOKUP($A15,'ADR Raw Data'!$B$6:$BE$43,'ADR Raw Data'!AO$1,FALSE)</f>
        <v>217.000967841017</v>
      </c>
      <c r="AF15" s="51">
        <f>VLOOKUP($A15,'ADR Raw Data'!$B$6:$BE$43,'ADR Raw Data'!AP$1,FALSE)</f>
        <v>194.941706543724</v>
      </c>
      <c r="AG15" s="52">
        <f>VLOOKUP($A15,'ADR Raw Data'!$B$6:$BE$43,'ADR Raw Data'!AR$1,FALSE)</f>
        <v>161.48477903594801</v>
      </c>
      <c r="AI15" s="118">
        <f>(VLOOKUP($A15,'ADR Raw Data'!$B$6:$BE$43,'ADR Raw Data'!AT$1,FALSE))/100</f>
        <v>-4.8516097353868304E-2</v>
      </c>
      <c r="AJ15" s="115">
        <f>(VLOOKUP($A15,'ADR Raw Data'!$B$6:$BE$43,'ADR Raw Data'!AU$1,FALSE))/100</f>
        <v>6.3283694962502204E-2</v>
      </c>
      <c r="AK15" s="115">
        <f>(VLOOKUP($A15,'ADR Raw Data'!$B$6:$BE$43,'ADR Raw Data'!AV$1,FALSE))/100</f>
        <v>7.2211584286043504E-2</v>
      </c>
      <c r="AL15" s="115">
        <f>(VLOOKUP($A15,'ADR Raw Data'!$B$6:$BE$43,'ADR Raw Data'!AW$1,FALSE))/100</f>
        <v>2.3733790116767101E-2</v>
      </c>
      <c r="AM15" s="115">
        <f>(VLOOKUP($A15,'ADR Raw Data'!$B$6:$BE$43,'ADR Raw Data'!AX$1,FALSE))/100</f>
        <v>5.7503055024642605E-2</v>
      </c>
      <c r="AN15" s="116">
        <f>(VLOOKUP($A15,'ADR Raw Data'!$B$6:$BE$43,'ADR Raw Data'!AY$1,FALSE))/100</f>
        <v>3.4894580525694802E-2</v>
      </c>
      <c r="AO15" s="115">
        <f>(VLOOKUP($A15,'ADR Raw Data'!$B$6:$BE$43,'ADR Raw Data'!BA$1,FALSE))/100</f>
        <v>0.28722897797657099</v>
      </c>
      <c r="AP15" s="115">
        <f>(VLOOKUP($A15,'ADR Raw Data'!$B$6:$BE$43,'ADR Raw Data'!BB$1,FALSE))/100</f>
        <v>0.60021327670614699</v>
      </c>
      <c r="AQ15" s="116">
        <f>(VLOOKUP($A15,'ADR Raw Data'!$B$6:$BE$43,'ADR Raw Data'!BC$1,FALSE))/100</f>
        <v>0.45322595185533204</v>
      </c>
      <c r="AR15" s="117">
        <f>(VLOOKUP($A15,'ADR Raw Data'!$B$6:$BE$43,'ADR Raw Data'!BE$1,FALSE))/100</f>
        <v>0.162037046759929</v>
      </c>
      <c r="AT15" s="49">
        <f>VLOOKUP($A15,'RevPAR Raw Data'!$B$6:$BE$43,'RevPAR Raw Data'!AG$1,FALSE)</f>
        <v>56.674823144426902</v>
      </c>
      <c r="AU15" s="50">
        <f>VLOOKUP($A15,'RevPAR Raw Data'!$B$6:$BE$43,'RevPAR Raw Data'!AH$1,FALSE)</f>
        <v>65.745531239421197</v>
      </c>
      <c r="AV15" s="50">
        <f>VLOOKUP($A15,'RevPAR Raw Data'!$B$6:$BE$43,'RevPAR Raw Data'!AI$1,FALSE)</f>
        <v>79.270566784136307</v>
      </c>
      <c r="AW15" s="50">
        <f>VLOOKUP($A15,'RevPAR Raw Data'!$B$6:$BE$43,'RevPAR Raw Data'!AJ$1,FALSE)</f>
        <v>69.968333355033806</v>
      </c>
      <c r="AX15" s="50">
        <f>VLOOKUP($A15,'RevPAR Raw Data'!$B$6:$BE$43,'RevPAR Raw Data'!AK$1,FALSE)</f>
        <v>69.041563871202897</v>
      </c>
      <c r="AY15" s="51">
        <f>VLOOKUP($A15,'RevPAR Raw Data'!$B$6:$BE$43,'RevPAR Raw Data'!AL$1,FALSE)</f>
        <v>68.140151832369796</v>
      </c>
      <c r="AZ15" s="50">
        <f>VLOOKUP($A15,'RevPAR Raw Data'!$B$6:$BE$43,'RevPAR Raw Data'!AN$1,FALSE)</f>
        <v>87.751331263101704</v>
      </c>
      <c r="BA15" s="50">
        <f>VLOOKUP($A15,'RevPAR Raw Data'!$B$6:$BE$43,'RevPAR Raw Data'!AO$1,FALSE)</f>
        <v>122.64973173790899</v>
      </c>
      <c r="BB15" s="51">
        <f>VLOOKUP($A15,'RevPAR Raw Data'!$B$6:$BE$43,'RevPAR Raw Data'!AP$1,FALSE)</f>
        <v>105.20053150050499</v>
      </c>
      <c r="BC15" s="52">
        <f>VLOOKUP($A15,'RevPAR Raw Data'!$B$6:$BE$43,'RevPAR Raw Data'!AR$1,FALSE)</f>
        <v>78.728733261288198</v>
      </c>
      <c r="BE15" s="129">
        <f>(VLOOKUP($A15,'RevPAR Raw Data'!$B$6:$BE$43,'RevPAR Raw Data'!AT$1,FALSE))/100</f>
        <v>-8.339155586546701E-2</v>
      </c>
      <c r="BF15" s="119">
        <f>(VLOOKUP($A15,'RevPAR Raw Data'!$B$6:$BE$43,'RevPAR Raw Data'!AU$1,FALSE))/100</f>
        <v>0.18430858801799499</v>
      </c>
      <c r="BG15" s="119">
        <f>(VLOOKUP($A15,'RevPAR Raw Data'!$B$6:$BE$43,'RevPAR Raw Data'!AV$1,FALSE))/100</f>
        <v>0.152015839609281</v>
      </c>
      <c r="BH15" s="119">
        <f>(VLOOKUP($A15,'RevPAR Raw Data'!$B$6:$BE$43,'RevPAR Raw Data'!AW$1,FALSE))/100</f>
        <v>-5.2312529941860204E-2</v>
      </c>
      <c r="BI15" s="119">
        <f>(VLOOKUP($A15,'RevPAR Raw Data'!$B$6:$BE$43,'RevPAR Raw Data'!AX$1,FALSE))/100</f>
        <v>1.8697183585339602E-2</v>
      </c>
      <c r="BJ15" s="130">
        <f>(VLOOKUP($A15,'RevPAR Raw Data'!$B$6:$BE$43,'RevPAR Raw Data'!AY$1,FALSE))/100</f>
        <v>3.9488215860829096E-2</v>
      </c>
      <c r="BK15" s="119">
        <f>(VLOOKUP($A15,'RevPAR Raw Data'!$B$6:$BE$43,'RevPAR Raw Data'!BA$1,FALSE))/100</f>
        <v>0.33091852517821702</v>
      </c>
      <c r="BL15" s="119">
        <f>(VLOOKUP($A15,'RevPAR Raw Data'!$B$6:$BE$43,'RevPAR Raw Data'!BB$1,FALSE))/100</f>
        <v>0.72658104166764004</v>
      </c>
      <c r="BM15" s="130">
        <f>(VLOOKUP($A15,'RevPAR Raw Data'!$B$6:$BE$43,'RevPAR Raw Data'!BC$1,FALSE))/100</f>
        <v>0.53612069790037198</v>
      </c>
      <c r="BN15" s="131">
        <f>(VLOOKUP($A15,'RevPAR Raw Data'!$B$6:$BE$43,'RevPAR Raw Data'!BE$1,FALSE))/100</f>
        <v>0.18586017219720599</v>
      </c>
    </row>
    <row r="16" spans="1:66" x14ac:dyDescent="0.45">
      <c r="A16" s="59" t="s">
        <v>88</v>
      </c>
      <c r="B16" s="129">
        <f>(VLOOKUP($A16,'Occupancy Raw Data'!$B$8:$BE$45,'Occupancy Raw Data'!AG$3,FALSE))/100</f>
        <v>0.40732533889468103</v>
      </c>
      <c r="C16" s="119">
        <f>(VLOOKUP($A16,'Occupancy Raw Data'!$B$8:$BE$45,'Occupancy Raw Data'!AH$3,FALSE))/100</f>
        <v>0.46895203336809099</v>
      </c>
      <c r="D16" s="119">
        <f>(VLOOKUP($A16,'Occupancy Raw Data'!$B$8:$BE$45,'Occupancy Raw Data'!AI$3,FALSE))/100</f>
        <v>0.52502606882168901</v>
      </c>
      <c r="E16" s="119">
        <f>(VLOOKUP($A16,'Occupancy Raw Data'!$B$8:$BE$45,'Occupancy Raw Data'!AJ$3,FALSE))/100</f>
        <v>0.49004171011470199</v>
      </c>
      <c r="F16" s="119">
        <f>(VLOOKUP($A16,'Occupancy Raw Data'!$B$8:$BE$45,'Occupancy Raw Data'!AK$3,FALSE))/100</f>
        <v>0.48871220020855</v>
      </c>
      <c r="G16" s="130">
        <f>(VLOOKUP($A16,'Occupancy Raw Data'!$B$8:$BE$45,'Occupancy Raw Data'!AL$3,FALSE))/100</f>
        <v>0.476011470281543</v>
      </c>
      <c r="H16" s="119">
        <f>(VLOOKUP($A16,'Occupancy Raw Data'!$B$8:$BE$45,'Occupancy Raw Data'!AN$3,FALSE))/100</f>
        <v>0.51235662148070904</v>
      </c>
      <c r="I16" s="119">
        <f>(VLOOKUP($A16,'Occupancy Raw Data'!$B$8:$BE$45,'Occupancy Raw Data'!AO$3,FALSE))/100</f>
        <v>0.56246089676746602</v>
      </c>
      <c r="J16" s="130">
        <f>(VLOOKUP($A16,'Occupancy Raw Data'!$B$8:$BE$45,'Occupancy Raw Data'!AP$3,FALSE))/100</f>
        <v>0.53740875912408692</v>
      </c>
      <c r="K16" s="131">
        <f>(VLOOKUP($A16,'Occupancy Raw Data'!$B$8:$BE$45,'Occupancy Raw Data'!AR$3,FALSE))/100</f>
        <v>0.49355355280798396</v>
      </c>
      <c r="M16" s="118">
        <f>(VLOOKUP($A16,'Occupancy Raw Data'!$B$8:$BE$45,'Occupancy Raw Data'!AT$3,FALSE))/100</f>
        <v>-2.7576283128946902E-2</v>
      </c>
      <c r="N16" s="115">
        <f>(VLOOKUP($A16,'Occupancy Raw Data'!$B$8:$BE$45,'Occupancy Raw Data'!AU$3,FALSE))/100</f>
        <v>2.6963363814843801E-2</v>
      </c>
      <c r="O16" s="115">
        <f>(VLOOKUP($A16,'Occupancy Raw Data'!$B$8:$BE$45,'Occupancy Raw Data'!AV$3,FALSE))/100</f>
        <v>1.0134522882344801E-2</v>
      </c>
      <c r="P16" s="115">
        <f>(VLOOKUP($A16,'Occupancy Raw Data'!$B$8:$BE$45,'Occupancy Raw Data'!AW$3,FALSE))/100</f>
        <v>-8.9046414877640909E-2</v>
      </c>
      <c r="Q16" s="115">
        <f>(VLOOKUP($A16,'Occupancy Raw Data'!$B$8:$BE$45,'Occupancy Raw Data'!AX$3,FALSE))/100</f>
        <v>-2.4889625440808597E-2</v>
      </c>
      <c r="R16" s="116">
        <f>(VLOOKUP($A16,'Occupancy Raw Data'!$B$8:$BE$45,'Occupancy Raw Data'!AY$3,FALSE))/100</f>
        <v>-2.23246829272561E-2</v>
      </c>
      <c r="S16" s="115">
        <f>(VLOOKUP($A16,'Occupancy Raw Data'!$B$8:$BE$45,'Occupancy Raw Data'!BA$3,FALSE))/100</f>
        <v>6.79628744321807E-2</v>
      </c>
      <c r="T16" s="115">
        <f>(VLOOKUP($A16,'Occupancy Raw Data'!$B$8:$BE$45,'Occupancy Raw Data'!BB$3,FALSE))/100</f>
        <v>0.20345957535631801</v>
      </c>
      <c r="U16" s="116">
        <f>(VLOOKUP($A16,'Occupancy Raw Data'!$B$8:$BE$45,'Occupancy Raw Data'!BC$3,FALSE))/100</f>
        <v>0.134825577303917</v>
      </c>
      <c r="V16" s="117">
        <f>(VLOOKUP($A16,'Occupancy Raw Data'!$B$8:$BE$45,'Occupancy Raw Data'!BE$3,FALSE))/100</f>
        <v>2.1691055698688698E-2</v>
      </c>
      <c r="X16" s="49">
        <f>VLOOKUP($A16,'ADR Raw Data'!$B$6:$BE$43,'ADR Raw Data'!AG$1,FALSE)</f>
        <v>126.02055104</v>
      </c>
      <c r="Y16" s="50">
        <f>VLOOKUP($A16,'ADR Raw Data'!$B$6:$BE$43,'ADR Raw Data'!AH$1,FALSE)</f>
        <v>154.43445105342099</v>
      </c>
      <c r="Z16" s="50">
        <f>VLOOKUP($A16,'ADR Raw Data'!$B$6:$BE$43,'ADR Raw Data'!AI$1,FALSE)</f>
        <v>171.392884309831</v>
      </c>
      <c r="AA16" s="50">
        <f>VLOOKUP($A16,'ADR Raw Data'!$B$6:$BE$43,'ADR Raw Data'!AJ$1,FALSE)</f>
        <v>165.231741142674</v>
      </c>
      <c r="AB16" s="50">
        <f>VLOOKUP($A16,'ADR Raw Data'!$B$6:$BE$43,'ADR Raw Data'!AK$1,FALSE)</f>
        <v>149.920178161839</v>
      </c>
      <c r="AC16" s="51">
        <f>VLOOKUP($A16,'ADR Raw Data'!$B$6:$BE$43,'ADR Raw Data'!AL$1,FALSE)</f>
        <v>154.60875792725</v>
      </c>
      <c r="AD16" s="50">
        <f>VLOOKUP($A16,'ADR Raw Data'!$B$6:$BE$43,'ADR Raw Data'!AN$1,FALSE)</f>
        <v>148.576286760964</v>
      </c>
      <c r="AE16" s="50">
        <f>VLOOKUP($A16,'ADR Raw Data'!$B$6:$BE$43,'ADR Raw Data'!AO$1,FALSE)</f>
        <v>187.07323461253199</v>
      </c>
      <c r="AF16" s="51">
        <f>VLOOKUP($A16,'ADR Raw Data'!$B$6:$BE$43,'ADR Raw Data'!AP$1,FALSE)</f>
        <v>168.72205796749901</v>
      </c>
      <c r="AG16" s="52">
        <f>VLOOKUP($A16,'ADR Raw Data'!$B$6:$BE$43,'ADR Raw Data'!AR$1,FALSE)</f>
        <v>158.999429860634</v>
      </c>
      <c r="AI16" s="118">
        <f>(VLOOKUP($A16,'ADR Raw Data'!$B$6:$BE$43,'ADR Raw Data'!AT$1,FALSE))/100</f>
        <v>-8.3183343850124394E-2</v>
      </c>
      <c r="AJ16" s="115">
        <f>(VLOOKUP($A16,'ADR Raw Data'!$B$6:$BE$43,'ADR Raw Data'!AU$1,FALSE))/100</f>
        <v>2.54523581826425E-2</v>
      </c>
      <c r="AK16" s="115">
        <f>(VLOOKUP($A16,'ADR Raw Data'!$B$6:$BE$43,'ADR Raw Data'!AV$1,FALSE))/100</f>
        <v>6.5916725204977697E-2</v>
      </c>
      <c r="AL16" s="115">
        <f>(VLOOKUP($A16,'ADR Raw Data'!$B$6:$BE$43,'ADR Raw Data'!AW$1,FALSE))/100</f>
        <v>3.1585773232711001E-2</v>
      </c>
      <c r="AM16" s="115">
        <f>(VLOOKUP($A16,'ADR Raw Data'!$B$6:$BE$43,'ADR Raw Data'!AX$1,FALSE))/100</f>
        <v>4.6016042031568498E-2</v>
      </c>
      <c r="AN16" s="116">
        <f>(VLOOKUP($A16,'ADR Raw Data'!$B$6:$BE$43,'ADR Raw Data'!AY$1,FALSE))/100</f>
        <v>2.3002475518345E-2</v>
      </c>
      <c r="AO16" s="115">
        <f>(VLOOKUP($A16,'ADR Raw Data'!$B$6:$BE$43,'ADR Raw Data'!BA$1,FALSE))/100</f>
        <v>0.217663409136307</v>
      </c>
      <c r="AP16" s="115">
        <f>(VLOOKUP($A16,'ADR Raw Data'!$B$6:$BE$43,'ADR Raw Data'!BB$1,FALSE))/100</f>
        <v>0.58236312436855997</v>
      </c>
      <c r="AQ16" s="116">
        <f>(VLOOKUP($A16,'ADR Raw Data'!$B$6:$BE$43,'ADR Raw Data'!BC$1,FALSE))/100</f>
        <v>0.40431391521688398</v>
      </c>
      <c r="AR16" s="117">
        <f>(VLOOKUP($A16,'ADR Raw Data'!$B$6:$BE$43,'ADR Raw Data'!BE$1,FALSE))/100</f>
        <v>0.116150926110741</v>
      </c>
      <c r="AT16" s="49">
        <f>VLOOKUP($A16,'RevPAR Raw Data'!$B$6:$BE$43,'RevPAR Raw Data'!AG$1,FALSE)</f>
        <v>51.3313636600625</v>
      </c>
      <c r="AU16" s="50">
        <f>VLOOKUP($A16,'RevPAR Raw Data'!$B$6:$BE$43,'RevPAR Raw Data'!AH$1,FALSE)</f>
        <v>72.422349843587</v>
      </c>
      <c r="AV16" s="50">
        <f>VLOOKUP($A16,'RevPAR Raw Data'!$B$6:$BE$43,'RevPAR Raw Data'!AI$1,FALSE)</f>
        <v>89.985732273201194</v>
      </c>
      <c r="AW16" s="50">
        <f>VLOOKUP($A16,'RevPAR Raw Data'!$B$6:$BE$43,'RevPAR Raw Data'!AJ$1,FALSE)</f>
        <v>80.970444994786206</v>
      </c>
      <c r="AX16" s="50">
        <f>VLOOKUP($A16,'RevPAR Raw Data'!$B$6:$BE$43,'RevPAR Raw Data'!AK$1,FALSE)</f>
        <v>73.267820125130299</v>
      </c>
      <c r="AY16" s="51">
        <f>VLOOKUP($A16,'RevPAR Raw Data'!$B$6:$BE$43,'RevPAR Raw Data'!AL$1,FALSE)</f>
        <v>73.595542179353401</v>
      </c>
      <c r="AZ16" s="50">
        <f>VLOOKUP($A16,'RevPAR Raw Data'!$B$6:$BE$43,'RevPAR Raw Data'!AN$1,FALSE)</f>
        <v>76.124044316996802</v>
      </c>
      <c r="BA16" s="50">
        <f>VLOOKUP($A16,'RevPAR Raw Data'!$B$6:$BE$43,'RevPAR Raw Data'!AO$1,FALSE)</f>
        <v>105.221379301355</v>
      </c>
      <c r="BB16" s="51">
        <f>VLOOKUP($A16,'RevPAR Raw Data'!$B$6:$BE$43,'RevPAR Raw Data'!AP$1,FALSE)</f>
        <v>90.672711809176207</v>
      </c>
      <c r="BC16" s="52">
        <f>VLOOKUP($A16,'RevPAR Raw Data'!$B$6:$BE$43,'RevPAR Raw Data'!AR$1,FALSE)</f>
        <v>78.474733502159907</v>
      </c>
      <c r="BE16" s="129">
        <f>(VLOOKUP($A16,'RevPAR Raw Data'!$B$6:$BE$43,'RevPAR Raw Data'!AT$1,FALSE))/100</f>
        <v>-0.10846573953744701</v>
      </c>
      <c r="BF16" s="119">
        <f>(VLOOKUP($A16,'RevPAR Raw Data'!$B$6:$BE$43,'RevPAR Raw Data'!AU$1,FALSE))/100</f>
        <v>5.3102003191110698E-2</v>
      </c>
      <c r="BG16" s="119">
        <f>(VLOOKUP($A16,'RevPAR Raw Data'!$B$6:$BE$43,'RevPAR Raw Data'!AV$1,FALSE))/100</f>
        <v>7.6719282647241607E-2</v>
      </c>
      <c r="BH16" s="119">
        <f>(VLOOKUP($A16,'RevPAR Raw Data'!$B$6:$BE$43,'RevPAR Raw Data'!AW$1,FALSE))/100</f>
        <v>-6.02732415124409E-2</v>
      </c>
      <c r="BI16" s="119">
        <f>(VLOOKUP($A16,'RevPAR Raw Data'!$B$6:$BE$43,'RevPAR Raw Data'!AX$1,FALSE))/100</f>
        <v>1.9981094540325598E-2</v>
      </c>
      <c r="BJ16" s="130">
        <f>(VLOOKUP($A16,'RevPAR Raw Data'!$B$6:$BE$43,'RevPAR Raw Data'!AY$1,FALSE))/100</f>
        <v>1.6426961859991598E-4</v>
      </c>
      <c r="BK16" s="119">
        <f>(VLOOKUP($A16,'RevPAR Raw Data'!$B$6:$BE$43,'RevPAR Raw Data'!BA$1,FALSE))/100</f>
        <v>0.30041931451209902</v>
      </c>
      <c r="BL16" s="119">
        <f>(VLOOKUP($A16,'RevPAR Raw Data'!$B$6:$BE$43,'RevPAR Raw Data'!BB$1,FALSE))/100</f>
        <v>0.90431005371208395</v>
      </c>
      <c r="BM16" s="130">
        <f>(VLOOKUP($A16,'RevPAR Raw Data'!$B$6:$BE$43,'RevPAR Raw Data'!BC$1,FALSE))/100</f>
        <v>0.593651349551926</v>
      </c>
      <c r="BN16" s="131">
        <f>(VLOOKUP($A16,'RevPAR Raw Data'!$B$6:$BE$43,'RevPAR Raw Data'!BE$1,FALSE))/100</f>
        <v>0.14036141801715299</v>
      </c>
    </row>
    <row r="17" spans="1:66" x14ac:dyDescent="0.45">
      <c r="A17" s="59" t="s">
        <v>89</v>
      </c>
      <c r="B17" s="129">
        <f>(VLOOKUP($A17,'Occupancy Raw Data'!$B$8:$BE$45,'Occupancy Raw Data'!AG$3,FALSE))/100</f>
        <v>0.38705465939421996</v>
      </c>
      <c r="C17" s="119">
        <f>(VLOOKUP($A17,'Occupancy Raw Data'!$B$8:$BE$45,'Occupancy Raw Data'!AH$3,FALSE))/100</f>
        <v>0.41426830683532501</v>
      </c>
      <c r="D17" s="119">
        <f>(VLOOKUP($A17,'Occupancy Raw Data'!$B$8:$BE$45,'Occupancy Raw Data'!AI$3,FALSE))/100</f>
        <v>0.47571660670767002</v>
      </c>
      <c r="E17" s="119">
        <f>(VLOOKUP($A17,'Occupancy Raw Data'!$B$8:$BE$45,'Occupancy Raw Data'!AJ$3,FALSE))/100</f>
        <v>0.43448996170360898</v>
      </c>
      <c r="F17" s="119">
        <f>(VLOOKUP($A17,'Occupancy Raw Data'!$B$8:$BE$45,'Occupancy Raw Data'!AK$3,FALSE))/100</f>
        <v>0.45514680283161096</v>
      </c>
      <c r="G17" s="130">
        <f>(VLOOKUP($A17,'Occupancy Raw Data'!$B$8:$BE$45,'Occupancy Raw Data'!AL$3,FALSE))/100</f>
        <v>0.43333526749448703</v>
      </c>
      <c r="H17" s="119">
        <f>(VLOOKUP($A17,'Occupancy Raw Data'!$B$8:$BE$45,'Occupancy Raw Data'!AN$3,FALSE))/100</f>
        <v>0.49886851572473001</v>
      </c>
      <c r="I17" s="119">
        <f>(VLOOKUP($A17,'Occupancy Raw Data'!$B$8:$BE$45,'Occupancy Raw Data'!AO$3,FALSE))/100</f>
        <v>0.53231983288847606</v>
      </c>
      <c r="J17" s="130">
        <f>(VLOOKUP($A17,'Occupancy Raw Data'!$B$8:$BE$45,'Occupancy Raw Data'!AP$3,FALSE))/100</f>
        <v>0.51559417430660293</v>
      </c>
      <c r="K17" s="131">
        <f>(VLOOKUP($A17,'Occupancy Raw Data'!$B$8:$BE$45,'Occupancy Raw Data'!AR$3,FALSE))/100</f>
        <v>0.45683781229794901</v>
      </c>
      <c r="M17" s="118">
        <f>(VLOOKUP($A17,'Occupancy Raw Data'!$B$8:$BE$45,'Occupancy Raw Data'!AT$3,FALSE))/100</f>
        <v>-0.14921519790878698</v>
      </c>
      <c r="N17" s="115">
        <f>(VLOOKUP($A17,'Occupancy Raw Data'!$B$8:$BE$45,'Occupancy Raw Data'!AU$3,FALSE))/100</f>
        <v>2.8905419384485199E-2</v>
      </c>
      <c r="O17" s="115">
        <f>(VLOOKUP($A17,'Occupancy Raw Data'!$B$8:$BE$45,'Occupancy Raw Data'!AV$3,FALSE))/100</f>
        <v>7.7224572411460801E-2</v>
      </c>
      <c r="P17" s="115">
        <f>(VLOOKUP($A17,'Occupancy Raw Data'!$B$8:$BE$45,'Occupancy Raw Data'!AW$3,FALSE))/100</f>
        <v>-9.5108529800760802E-2</v>
      </c>
      <c r="Q17" s="115">
        <f>(VLOOKUP($A17,'Occupancy Raw Data'!$B$8:$BE$45,'Occupancy Raw Data'!AX$3,FALSE))/100</f>
        <v>-4.3393210890752397E-2</v>
      </c>
      <c r="R17" s="116">
        <f>(VLOOKUP($A17,'Occupancy Raw Data'!$B$8:$BE$45,'Occupancy Raw Data'!AY$3,FALSE))/100</f>
        <v>-3.9228857223288401E-2</v>
      </c>
      <c r="S17" s="115">
        <f>(VLOOKUP($A17,'Occupancy Raw Data'!$B$8:$BE$45,'Occupancy Raw Data'!BA$3,FALSE))/100</f>
        <v>1.11527297352011E-2</v>
      </c>
      <c r="T17" s="115">
        <f>(VLOOKUP($A17,'Occupancy Raw Data'!$B$8:$BE$45,'Occupancy Raw Data'!BB$3,FALSE))/100</f>
        <v>-2.9625292494791099E-3</v>
      </c>
      <c r="U17" s="116">
        <f>(VLOOKUP($A17,'Occupancy Raw Data'!$B$8:$BE$45,'Occupancy Raw Data'!BC$3,FALSE))/100</f>
        <v>3.8166102155644597E-3</v>
      </c>
      <c r="V17" s="117">
        <f>(VLOOKUP($A17,'Occupancy Raw Data'!$B$8:$BE$45,'Occupancy Raw Data'!BE$3,FALSE))/100</f>
        <v>-2.5741901954764099E-2</v>
      </c>
      <c r="X17" s="49">
        <f>VLOOKUP($A17,'ADR Raw Data'!$B$6:$BE$43,'ADR Raw Data'!AG$1,FALSE)</f>
        <v>113.737529420583</v>
      </c>
      <c r="Y17" s="50">
        <f>VLOOKUP($A17,'ADR Raw Data'!$B$6:$BE$43,'ADR Raw Data'!AH$1,FALSE)</f>
        <v>123.57418026472401</v>
      </c>
      <c r="Z17" s="50">
        <f>VLOOKUP($A17,'ADR Raw Data'!$B$6:$BE$43,'ADR Raw Data'!AI$1,FALSE)</f>
        <v>132.42881441727101</v>
      </c>
      <c r="AA17" s="50">
        <f>VLOOKUP($A17,'ADR Raw Data'!$B$6:$BE$43,'ADR Raw Data'!AJ$1,FALSE)</f>
        <v>127.74036925747799</v>
      </c>
      <c r="AB17" s="50">
        <f>VLOOKUP($A17,'ADR Raw Data'!$B$6:$BE$43,'ADR Raw Data'!AK$1,FALSE)</f>
        <v>127.580752804691</v>
      </c>
      <c r="AC17" s="51">
        <f>VLOOKUP($A17,'ADR Raw Data'!$B$6:$BE$43,'ADR Raw Data'!AL$1,FALSE)</f>
        <v>125.43819699789699</v>
      </c>
      <c r="AD17" s="50">
        <f>VLOOKUP($A17,'ADR Raw Data'!$B$6:$BE$43,'ADR Raw Data'!AN$1,FALSE)</f>
        <v>130.93783948822301</v>
      </c>
      <c r="AE17" s="50">
        <f>VLOOKUP($A17,'ADR Raw Data'!$B$6:$BE$43,'ADR Raw Data'!AO$1,FALSE)</f>
        <v>149.922168628733</v>
      </c>
      <c r="AF17" s="51">
        <f>VLOOKUP($A17,'ADR Raw Data'!$B$6:$BE$43,'ADR Raw Data'!AP$1,FALSE)</f>
        <v>140.73792589257999</v>
      </c>
      <c r="AG17" s="52">
        <f>VLOOKUP($A17,'ADR Raw Data'!$B$6:$BE$43,'ADR Raw Data'!AR$1,FALSE)</f>
        <v>130.37177102990199</v>
      </c>
      <c r="AI17" s="118">
        <f>(VLOOKUP($A17,'ADR Raw Data'!$B$6:$BE$43,'ADR Raw Data'!AT$1,FALSE))/100</f>
        <v>-6.3142046894554105E-2</v>
      </c>
      <c r="AJ17" s="115">
        <f>(VLOOKUP($A17,'ADR Raw Data'!$B$6:$BE$43,'ADR Raw Data'!AU$1,FALSE))/100</f>
        <v>5.0867012508171001E-2</v>
      </c>
      <c r="AK17" s="115">
        <f>(VLOOKUP($A17,'ADR Raw Data'!$B$6:$BE$43,'ADR Raw Data'!AV$1,FALSE))/100</f>
        <v>8.45236448474143E-2</v>
      </c>
      <c r="AL17" s="115">
        <f>(VLOOKUP($A17,'ADR Raw Data'!$B$6:$BE$43,'ADR Raw Data'!AW$1,FALSE))/100</f>
        <v>2.8640002136437102E-2</v>
      </c>
      <c r="AM17" s="115">
        <f>(VLOOKUP($A17,'ADR Raw Data'!$B$6:$BE$43,'ADR Raw Data'!AX$1,FALSE))/100</f>
        <v>4.2657773841251696E-2</v>
      </c>
      <c r="AN17" s="116">
        <f>(VLOOKUP($A17,'ADR Raw Data'!$B$6:$BE$43,'ADR Raw Data'!AY$1,FALSE))/100</f>
        <v>3.1099331604928102E-2</v>
      </c>
      <c r="AO17" s="115">
        <f>(VLOOKUP($A17,'ADR Raw Data'!$B$6:$BE$43,'ADR Raw Data'!BA$1,FALSE))/100</f>
        <v>0.11160779451120301</v>
      </c>
      <c r="AP17" s="115">
        <f>(VLOOKUP($A17,'ADR Raw Data'!$B$6:$BE$43,'ADR Raw Data'!BB$1,FALSE))/100</f>
        <v>0.25043552989423701</v>
      </c>
      <c r="AQ17" s="116">
        <f>(VLOOKUP($A17,'ADR Raw Data'!$B$6:$BE$43,'ADR Raw Data'!BC$1,FALSE))/100</f>
        <v>0.18381364830847199</v>
      </c>
      <c r="AR17" s="117">
        <f>(VLOOKUP($A17,'ADR Raw Data'!$B$6:$BE$43,'ADR Raw Data'!BE$1,FALSE))/100</f>
        <v>7.9340359202400595E-2</v>
      </c>
      <c r="AT17" s="49">
        <f>VLOOKUP($A17,'RevPAR Raw Data'!$B$6:$BE$43,'RevPAR Raw Data'!AG$1,FALSE)</f>
        <v>44.022640710223897</v>
      </c>
      <c r="AU17" s="50">
        <f>VLOOKUP($A17,'RevPAR Raw Data'!$B$6:$BE$43,'RevPAR Raw Data'!AH$1,FALSE)</f>
        <v>51.192866426830598</v>
      </c>
      <c r="AV17" s="50">
        <f>VLOOKUP($A17,'RevPAR Raw Data'!$B$6:$BE$43,'RevPAR Raw Data'!AI$1,FALSE)</f>
        <v>62.998586224904201</v>
      </c>
      <c r="AW17" s="50">
        <f>VLOOKUP($A17,'RevPAR Raw Data'!$B$6:$BE$43,'RevPAR Raw Data'!AJ$1,FALSE)</f>
        <v>55.501908146686702</v>
      </c>
      <c r="AX17" s="50">
        <f>VLOOKUP($A17,'RevPAR Raw Data'!$B$6:$BE$43,'RevPAR Raw Data'!AK$1,FALSE)</f>
        <v>58.067971741905502</v>
      </c>
      <c r="AY17" s="51">
        <f>VLOOKUP($A17,'RevPAR Raw Data'!$B$6:$BE$43,'RevPAR Raw Data'!AL$1,FALSE)</f>
        <v>54.356794650110203</v>
      </c>
      <c r="AZ17" s="50">
        <f>VLOOKUP($A17,'RevPAR Raw Data'!$B$6:$BE$43,'RevPAR Raw Data'!AN$1,FALSE)</f>
        <v>65.320765637692901</v>
      </c>
      <c r="BA17" s="50">
        <f>VLOOKUP($A17,'RevPAR Raw Data'!$B$6:$BE$43,'RevPAR Raw Data'!AO$1,FALSE)</f>
        <v>79.806543750725297</v>
      </c>
      <c r="BB17" s="51">
        <f>VLOOKUP($A17,'RevPAR Raw Data'!$B$6:$BE$43,'RevPAR Raw Data'!AP$1,FALSE)</f>
        <v>72.563654694209106</v>
      </c>
      <c r="BC17" s="52">
        <f>VLOOKUP($A17,'RevPAR Raw Data'!$B$6:$BE$43,'RevPAR Raw Data'!AR$1,FALSE)</f>
        <v>59.558754662709902</v>
      </c>
      <c r="BE17" s="129">
        <f>(VLOOKUP($A17,'RevPAR Raw Data'!$B$6:$BE$43,'RevPAR Raw Data'!AT$1,FALSE))/100</f>
        <v>-0.20293549177960402</v>
      </c>
      <c r="BF17" s="119">
        <f>(VLOOKUP($A17,'RevPAR Raw Data'!$B$6:$BE$43,'RevPAR Raw Data'!AU$1,FALSE))/100</f>
        <v>8.1242764222040798E-2</v>
      </c>
      <c r="BG17" s="119">
        <f>(VLOOKUP($A17,'RevPAR Raw Data'!$B$6:$BE$43,'RevPAR Raw Data'!AV$1,FALSE))/100</f>
        <v>0.168275519590874</v>
      </c>
      <c r="BH17" s="119">
        <f>(VLOOKUP($A17,'RevPAR Raw Data'!$B$6:$BE$43,'RevPAR Raw Data'!AW$1,FALSE))/100</f>
        <v>-6.9192436161010798E-2</v>
      </c>
      <c r="BI17" s="119">
        <f>(VLOOKUP($A17,'RevPAR Raw Data'!$B$6:$BE$43,'RevPAR Raw Data'!AX$1,FALSE))/100</f>
        <v>-2.5864948259241597E-3</v>
      </c>
      <c r="BJ17" s="130">
        <f>(VLOOKUP($A17,'RevPAR Raw Data'!$B$6:$BE$43,'RevPAR Raw Data'!AY$1,FALSE))/100</f>
        <v>-9.349516857629761E-3</v>
      </c>
      <c r="BK17" s="119">
        <f>(VLOOKUP($A17,'RevPAR Raw Data'!$B$6:$BE$43,'RevPAR Raw Data'!BA$1,FALSE))/100</f>
        <v>0.12400525581492999</v>
      </c>
      <c r="BL17" s="119">
        <f>(VLOOKUP($A17,'RevPAR Raw Data'!$B$6:$BE$43,'RevPAR Raw Data'!BB$1,FALSE))/100</f>
        <v>0.24673107806233699</v>
      </c>
      <c r="BM17" s="130">
        <f>(VLOOKUP($A17,'RevPAR Raw Data'!$B$6:$BE$43,'RevPAR Raw Data'!BC$1,FALSE))/100</f>
        <v>0.18833180357193099</v>
      </c>
      <c r="BN17" s="131">
        <f>(VLOOKUP($A17,'RevPAR Raw Data'!$B$6:$BE$43,'RevPAR Raw Data'!BE$1,FALSE))/100</f>
        <v>5.1556085499992493E-2</v>
      </c>
    </row>
    <row r="18" spans="1:66" x14ac:dyDescent="0.45">
      <c r="A18" s="59" t="s">
        <v>26</v>
      </c>
      <c r="B18" s="129">
        <f>(VLOOKUP($A18,'Occupancy Raw Data'!$B$8:$BE$45,'Occupancy Raw Data'!AG$3,FALSE))/100</f>
        <v>0.42235240064323398</v>
      </c>
      <c r="C18" s="119">
        <f>(VLOOKUP($A18,'Occupancy Raw Data'!$B$8:$BE$45,'Occupancy Raw Data'!AH$3,FALSE))/100</f>
        <v>0.49773144957500498</v>
      </c>
      <c r="D18" s="119">
        <f>(VLOOKUP($A18,'Occupancy Raw Data'!$B$8:$BE$45,'Occupancy Raw Data'!AI$3,FALSE))/100</f>
        <v>0.56753962784286605</v>
      </c>
      <c r="E18" s="119">
        <f>(VLOOKUP($A18,'Occupancy Raw Data'!$B$8:$BE$45,'Occupancy Raw Data'!AJ$3,FALSE))/100</f>
        <v>0.51921088904203894</v>
      </c>
      <c r="F18" s="119">
        <f>(VLOOKUP($A18,'Occupancy Raw Data'!$B$8:$BE$45,'Occupancy Raw Data'!AK$3,FALSE))/100</f>
        <v>0.485555938433264</v>
      </c>
      <c r="G18" s="130">
        <f>(VLOOKUP($A18,'Occupancy Raw Data'!$B$8:$BE$45,'Occupancy Raw Data'!AL$3,FALSE))/100</f>
        <v>0.49847806110728199</v>
      </c>
      <c r="H18" s="119">
        <f>(VLOOKUP($A18,'Occupancy Raw Data'!$B$8:$BE$45,'Occupancy Raw Data'!AN$3,FALSE))/100</f>
        <v>0.50559958649207404</v>
      </c>
      <c r="I18" s="119">
        <f>(VLOOKUP($A18,'Occupancy Raw Data'!$B$8:$BE$45,'Occupancy Raw Data'!AO$3,FALSE))/100</f>
        <v>0.53069722030783306</v>
      </c>
      <c r="J18" s="130">
        <f>(VLOOKUP($A18,'Occupancy Raw Data'!$B$8:$BE$45,'Occupancy Raw Data'!AP$3,FALSE))/100</f>
        <v>0.51814840339995394</v>
      </c>
      <c r="K18" s="131">
        <f>(VLOOKUP($A18,'Occupancy Raw Data'!$B$8:$BE$45,'Occupancy Raw Data'!AR$3,FALSE))/100</f>
        <v>0.50409815890518805</v>
      </c>
      <c r="M18" s="118">
        <f>(VLOOKUP($A18,'Occupancy Raw Data'!$B$8:$BE$45,'Occupancy Raw Data'!AT$3,FALSE))/100</f>
        <v>-6.3536752932269097E-2</v>
      </c>
      <c r="N18" s="115">
        <f>(VLOOKUP($A18,'Occupancy Raw Data'!$B$8:$BE$45,'Occupancy Raw Data'!AU$3,FALSE))/100</f>
        <v>0.13070158157210199</v>
      </c>
      <c r="O18" s="115">
        <f>(VLOOKUP($A18,'Occupancy Raw Data'!$B$8:$BE$45,'Occupancy Raw Data'!AV$3,FALSE))/100</f>
        <v>0.11149542525552</v>
      </c>
      <c r="P18" s="115">
        <f>(VLOOKUP($A18,'Occupancy Raw Data'!$B$8:$BE$45,'Occupancy Raw Data'!AW$3,FALSE))/100</f>
        <v>-1.8065532437173001E-2</v>
      </c>
      <c r="Q18" s="115">
        <f>(VLOOKUP($A18,'Occupancy Raw Data'!$B$8:$BE$45,'Occupancy Raw Data'!AX$3,FALSE))/100</f>
        <v>-8.9959652910470908E-3</v>
      </c>
      <c r="R18" s="116">
        <f>(VLOOKUP($A18,'Occupancy Raw Data'!$B$8:$BE$45,'Occupancy Raw Data'!AY$3,FALSE))/100</f>
        <v>2.9642434410930299E-2</v>
      </c>
      <c r="S18" s="115">
        <f>(VLOOKUP($A18,'Occupancy Raw Data'!$B$8:$BE$45,'Occupancy Raw Data'!BA$3,FALSE))/100</f>
        <v>6.5089537885312701E-2</v>
      </c>
      <c r="T18" s="115">
        <f>(VLOOKUP($A18,'Occupancy Raw Data'!$B$8:$BE$45,'Occupancy Raw Data'!BB$3,FALSE))/100</f>
        <v>9.3617691910690706E-2</v>
      </c>
      <c r="U18" s="116">
        <f>(VLOOKUP($A18,'Occupancy Raw Data'!$B$8:$BE$45,'Occupancy Raw Data'!BC$3,FALSE))/100</f>
        <v>7.9510615477201799E-2</v>
      </c>
      <c r="V18" s="117">
        <f>(VLOOKUP($A18,'Occupancy Raw Data'!$B$8:$BE$45,'Occupancy Raw Data'!BE$3,FALSE))/100</f>
        <v>4.3804241179472098E-2</v>
      </c>
      <c r="X18" s="49">
        <f>VLOOKUP($A18,'ADR Raw Data'!$B$6:$BE$43,'ADR Raw Data'!AG$1,FALSE)</f>
        <v>123.39832812074999</v>
      </c>
      <c r="Y18" s="50">
        <f>VLOOKUP($A18,'ADR Raw Data'!$B$6:$BE$43,'ADR Raw Data'!AH$1,FALSE)</f>
        <v>143.81853401026899</v>
      </c>
      <c r="Z18" s="50">
        <f>VLOOKUP($A18,'ADR Raw Data'!$B$6:$BE$43,'ADR Raw Data'!AI$1,FALSE)</f>
        <v>160.58365108277599</v>
      </c>
      <c r="AA18" s="50">
        <f>VLOOKUP($A18,'ADR Raw Data'!$B$6:$BE$43,'ADR Raw Data'!AJ$1,FALSE)</f>
        <v>156.61968917648301</v>
      </c>
      <c r="AB18" s="50">
        <f>VLOOKUP($A18,'ADR Raw Data'!$B$6:$BE$43,'ADR Raw Data'!AK$1,FALSE)</f>
        <v>140.048234667928</v>
      </c>
      <c r="AC18" s="51">
        <f>VLOOKUP($A18,'ADR Raw Data'!$B$6:$BE$43,'ADR Raw Data'!AL$1,FALSE)</f>
        <v>146.10796405322799</v>
      </c>
      <c r="AD18" s="50">
        <f>VLOOKUP($A18,'ADR Raw Data'!$B$6:$BE$43,'ADR Raw Data'!AN$1,FALSE)</f>
        <v>130.17970068722599</v>
      </c>
      <c r="AE18" s="50">
        <f>VLOOKUP($A18,'ADR Raw Data'!$B$6:$BE$43,'ADR Raw Data'!AO$1,FALSE)</f>
        <v>145.18227855635499</v>
      </c>
      <c r="AF18" s="51">
        <f>VLOOKUP($A18,'ADR Raw Data'!$B$6:$BE$43,'ADR Raw Data'!AP$1,FALSE)</f>
        <v>137.86266016404301</v>
      </c>
      <c r="AG18" s="52">
        <f>VLOOKUP($A18,'ADR Raw Data'!$B$6:$BE$43,'ADR Raw Data'!AR$1,FALSE)</f>
        <v>143.68650195714599</v>
      </c>
      <c r="AI18" s="118">
        <f>(VLOOKUP($A18,'ADR Raw Data'!$B$6:$BE$43,'ADR Raw Data'!AT$1,FALSE))/100</f>
        <v>-4.2591080932179198E-2</v>
      </c>
      <c r="AJ18" s="115">
        <f>(VLOOKUP($A18,'ADR Raw Data'!$B$6:$BE$43,'ADR Raw Data'!AU$1,FALSE))/100</f>
        <v>7.2480103383472896E-2</v>
      </c>
      <c r="AK18" s="115">
        <f>(VLOOKUP($A18,'ADR Raw Data'!$B$6:$BE$43,'ADR Raw Data'!AV$1,FALSE))/100</f>
        <v>0.109295596589591</v>
      </c>
      <c r="AL18" s="115">
        <f>(VLOOKUP($A18,'ADR Raw Data'!$B$6:$BE$43,'ADR Raw Data'!AW$1,FALSE))/100</f>
        <v>8.5955186998922101E-2</v>
      </c>
      <c r="AM18" s="115">
        <f>(VLOOKUP($A18,'ADR Raw Data'!$B$6:$BE$43,'ADR Raw Data'!AX$1,FALSE))/100</f>
        <v>8.4518918165112603E-2</v>
      </c>
      <c r="AN18" s="116">
        <f>(VLOOKUP($A18,'ADR Raw Data'!$B$6:$BE$43,'ADR Raw Data'!AY$1,FALSE))/100</f>
        <v>6.9698164233198009E-2</v>
      </c>
      <c r="AO18" s="115">
        <f>(VLOOKUP($A18,'ADR Raw Data'!$B$6:$BE$43,'ADR Raw Data'!BA$1,FALSE))/100</f>
        <v>9.8942815761563288E-2</v>
      </c>
      <c r="AP18" s="115">
        <f>(VLOOKUP($A18,'ADR Raw Data'!$B$6:$BE$43,'ADR Raw Data'!BB$1,FALSE))/100</f>
        <v>0.21684664649486901</v>
      </c>
      <c r="AQ18" s="116">
        <f>(VLOOKUP($A18,'ADR Raw Data'!$B$6:$BE$43,'ADR Raw Data'!BC$1,FALSE))/100</f>
        <v>0.159588212312365</v>
      </c>
      <c r="AR18" s="117">
        <f>(VLOOKUP($A18,'ADR Raw Data'!$B$6:$BE$43,'ADR Raw Data'!BE$1,FALSE))/100</f>
        <v>9.2173370442314606E-2</v>
      </c>
      <c r="AT18" s="49">
        <f>VLOOKUP($A18,'RevPAR Raw Data'!$B$6:$BE$43,'RevPAR Raw Data'!AG$1,FALSE)</f>
        <v>52.1175801171605</v>
      </c>
      <c r="AU18" s="50">
        <f>VLOOKUP($A18,'RevPAR Raw Data'!$B$6:$BE$43,'RevPAR Raw Data'!AH$1,FALSE)</f>
        <v>71.583007408683599</v>
      </c>
      <c r="AV18" s="50">
        <f>VLOOKUP($A18,'RevPAR Raw Data'!$B$6:$BE$43,'RevPAR Raw Data'!AI$1,FALSE)</f>
        <v>91.137585573167897</v>
      </c>
      <c r="AW18" s="50">
        <f>VLOOKUP($A18,'RevPAR Raw Data'!$B$6:$BE$43,'RevPAR Raw Data'!AJ$1,FALSE)</f>
        <v>81.318648058809998</v>
      </c>
      <c r="AX18" s="50">
        <f>VLOOKUP($A18,'RevPAR Raw Data'!$B$6:$BE$43,'RevPAR Raw Data'!AK$1,FALSE)</f>
        <v>68.001252010107905</v>
      </c>
      <c r="AY18" s="51">
        <f>VLOOKUP($A18,'RevPAR Raw Data'!$B$6:$BE$43,'RevPAR Raw Data'!AL$1,FALSE)</f>
        <v>72.831614633586</v>
      </c>
      <c r="AZ18" s="50">
        <f>VLOOKUP($A18,'RevPAR Raw Data'!$B$6:$BE$43,'RevPAR Raw Data'!AN$1,FALSE)</f>
        <v>65.818802837123798</v>
      </c>
      <c r="BA18" s="50">
        <f>VLOOKUP($A18,'RevPAR Raw Data'!$B$6:$BE$43,'RevPAR Raw Data'!AO$1,FALSE)</f>
        <v>77.047831667815203</v>
      </c>
      <c r="BB18" s="51">
        <f>VLOOKUP($A18,'RevPAR Raw Data'!$B$6:$BE$43,'RevPAR Raw Data'!AP$1,FALSE)</f>
        <v>71.433317252469493</v>
      </c>
      <c r="BC18" s="52">
        <f>VLOOKUP($A18,'RevPAR Raw Data'!$B$6:$BE$43,'RevPAR Raw Data'!AR$1,FALSE)</f>
        <v>72.4321010961241</v>
      </c>
      <c r="BE18" s="129">
        <f>(VLOOKUP($A18,'RevPAR Raw Data'!$B$6:$BE$43,'RevPAR Raw Data'!AT$1,FALSE))/100</f>
        <v>-0.103421734878142</v>
      </c>
      <c r="BF18" s="119">
        <f>(VLOOKUP($A18,'RevPAR Raw Data'!$B$6:$BE$43,'RevPAR Raw Data'!AU$1,FALSE))/100</f>
        <v>0.21265494910030402</v>
      </c>
      <c r="BG18" s="119">
        <f>(VLOOKUP($A18,'RevPAR Raw Data'!$B$6:$BE$43,'RevPAR Raw Data'!AV$1,FALSE))/100</f>
        <v>0.23297698086542401</v>
      </c>
      <c r="BH18" s="119">
        <f>(VLOOKUP($A18,'RevPAR Raw Data'!$B$6:$BE$43,'RevPAR Raw Data'!AW$1,FALSE))/100</f>
        <v>6.63368283428767E-2</v>
      </c>
      <c r="BI18" s="119">
        <f>(VLOOKUP($A18,'RevPAR Raw Data'!$B$6:$BE$43,'RevPAR Raw Data'!AX$1,FALSE))/100</f>
        <v>7.4762623619815297E-2</v>
      </c>
      <c r="BJ18" s="130">
        <f>(VLOOKUP($A18,'RevPAR Raw Data'!$B$6:$BE$43,'RevPAR Raw Data'!AY$1,FALSE))/100</f>
        <v>0.10140662190597301</v>
      </c>
      <c r="BK18" s="119">
        <f>(VLOOKUP($A18,'RevPAR Raw Data'!$B$6:$BE$43,'RevPAR Raw Data'!BA$1,FALSE))/100</f>
        <v>0.17047249580186702</v>
      </c>
      <c r="BL18" s="119">
        <f>(VLOOKUP($A18,'RevPAR Raw Data'!$B$6:$BE$43,'RevPAR Raw Data'!BB$1,FALSE))/100</f>
        <v>0.33076502094898302</v>
      </c>
      <c r="BM18" s="130">
        <f>(VLOOKUP($A18,'RevPAR Raw Data'!$B$6:$BE$43,'RevPAR Raw Data'!BC$1,FALSE))/100</f>
        <v>0.251787784773429</v>
      </c>
      <c r="BN18" s="131">
        <f>(VLOOKUP($A18,'RevPAR Raw Data'!$B$6:$BE$43,'RevPAR Raw Data'!BE$1,FALSE))/100</f>
        <v>0.140015196170966</v>
      </c>
    </row>
    <row r="19" spans="1:66" x14ac:dyDescent="0.45">
      <c r="A19" s="59" t="s">
        <v>24</v>
      </c>
      <c r="B19" s="129">
        <f>(VLOOKUP($A19,'Occupancy Raw Data'!$B$8:$BE$45,'Occupancy Raw Data'!AG$3,FALSE))/100</f>
        <v>0.39063480115418303</v>
      </c>
      <c r="C19" s="119">
        <f>(VLOOKUP($A19,'Occupancy Raw Data'!$B$8:$BE$45,'Occupancy Raw Data'!AH$3,FALSE))/100</f>
        <v>0.44166353029732697</v>
      </c>
      <c r="D19" s="119">
        <f>(VLOOKUP($A19,'Occupancy Raw Data'!$B$8:$BE$45,'Occupancy Raw Data'!AI$3,FALSE))/100</f>
        <v>0.48155814828754201</v>
      </c>
      <c r="E19" s="119">
        <f>(VLOOKUP($A19,'Occupancy Raw Data'!$B$8:$BE$45,'Occupancy Raw Data'!AJ$3,FALSE))/100</f>
        <v>0.44653949927840797</v>
      </c>
      <c r="F19" s="119">
        <f>(VLOOKUP($A19,'Occupancy Raw Data'!$B$8:$BE$45,'Occupancy Raw Data'!AK$3,FALSE))/100</f>
        <v>0.42969191190311795</v>
      </c>
      <c r="G19" s="130">
        <f>(VLOOKUP($A19,'Occupancy Raw Data'!$B$8:$BE$45,'Occupancy Raw Data'!AL$3,FALSE))/100</f>
        <v>0.43801756587202001</v>
      </c>
      <c r="H19" s="119">
        <f>(VLOOKUP($A19,'Occupancy Raw Data'!$B$8:$BE$45,'Occupancy Raw Data'!AN$3,FALSE))/100</f>
        <v>0.45664177699692504</v>
      </c>
      <c r="I19" s="119">
        <f>(VLOOKUP($A19,'Occupancy Raw Data'!$B$8:$BE$45,'Occupancy Raw Data'!AO$3,FALSE))/100</f>
        <v>0.492344857877894</v>
      </c>
      <c r="J19" s="130">
        <f>(VLOOKUP($A19,'Occupancy Raw Data'!$B$8:$BE$45,'Occupancy Raw Data'!AP$3,FALSE))/100</f>
        <v>0.47449331743740897</v>
      </c>
      <c r="K19" s="131">
        <f>(VLOOKUP($A19,'Occupancy Raw Data'!$B$8:$BE$45,'Occupancy Raw Data'!AR$3,FALSE))/100</f>
        <v>0.44843780809149003</v>
      </c>
      <c r="M19" s="118">
        <f>(VLOOKUP($A19,'Occupancy Raw Data'!$B$8:$BE$45,'Occupancy Raw Data'!AT$3,FALSE))/100</f>
        <v>-1.97184687303581E-2</v>
      </c>
      <c r="N19" s="115">
        <f>(VLOOKUP($A19,'Occupancy Raw Data'!$B$8:$BE$45,'Occupancy Raw Data'!AU$3,FALSE))/100</f>
        <v>0.105634625730554</v>
      </c>
      <c r="O19" s="115">
        <f>(VLOOKUP($A19,'Occupancy Raw Data'!$B$8:$BE$45,'Occupancy Raw Data'!AV$3,FALSE))/100</f>
        <v>8.4510640930495595E-2</v>
      </c>
      <c r="P19" s="115">
        <f>(VLOOKUP($A19,'Occupancy Raw Data'!$B$8:$BE$45,'Occupancy Raw Data'!AW$3,FALSE))/100</f>
        <v>-5.9357085211741004E-2</v>
      </c>
      <c r="Q19" s="115">
        <f>(VLOOKUP($A19,'Occupancy Raw Data'!$B$8:$BE$45,'Occupancy Raw Data'!AX$3,FALSE))/100</f>
        <v>-5.2068294193780198E-3</v>
      </c>
      <c r="R19" s="116">
        <f>(VLOOKUP($A19,'Occupancy Raw Data'!$B$8:$BE$45,'Occupancy Raw Data'!AY$3,FALSE))/100</f>
        <v>1.9285756900378499E-2</v>
      </c>
      <c r="S19" s="115">
        <f>(VLOOKUP($A19,'Occupancy Raw Data'!$B$8:$BE$45,'Occupancy Raw Data'!BA$3,FALSE))/100</f>
        <v>0.124910961669795</v>
      </c>
      <c r="T19" s="115">
        <f>(VLOOKUP($A19,'Occupancy Raw Data'!$B$8:$BE$45,'Occupancy Raw Data'!BB$3,FALSE))/100</f>
        <v>0.131696525760334</v>
      </c>
      <c r="U19" s="116">
        <f>(VLOOKUP($A19,'Occupancy Raw Data'!$B$8:$BE$45,'Occupancy Raw Data'!BC$3,FALSE))/100</f>
        <v>0.128421199328313</v>
      </c>
      <c r="V19" s="117">
        <f>(VLOOKUP($A19,'Occupancy Raw Data'!$B$8:$BE$45,'Occupancy Raw Data'!BE$3,FALSE))/100</f>
        <v>4.9982337088260102E-2</v>
      </c>
      <c r="X19" s="49">
        <f>VLOOKUP($A19,'ADR Raw Data'!$B$6:$BE$43,'ADR Raw Data'!AG$1,FALSE)</f>
        <v>113.34781533520599</v>
      </c>
      <c r="Y19" s="50">
        <f>VLOOKUP($A19,'ADR Raw Data'!$B$6:$BE$43,'ADR Raw Data'!AH$1,FALSE)</f>
        <v>120.26773682715501</v>
      </c>
      <c r="Z19" s="50">
        <f>VLOOKUP($A19,'ADR Raw Data'!$B$6:$BE$43,'ADR Raw Data'!AI$1,FALSE)</f>
        <v>132.29299661325999</v>
      </c>
      <c r="AA19" s="50">
        <f>VLOOKUP($A19,'ADR Raw Data'!$B$6:$BE$43,'ADR Raw Data'!AJ$1,FALSE)</f>
        <v>124.669346588913</v>
      </c>
      <c r="AB19" s="50">
        <f>VLOOKUP($A19,'ADR Raw Data'!$B$6:$BE$43,'ADR Raw Data'!AK$1,FALSE)</f>
        <v>119.987819071261</v>
      </c>
      <c r="AC19" s="51">
        <f>VLOOKUP($A19,'ADR Raw Data'!$B$6:$BE$43,'ADR Raw Data'!AL$1,FALSE)</f>
        <v>122.520136923517</v>
      </c>
      <c r="AD19" s="50">
        <f>VLOOKUP($A19,'ADR Raw Data'!$B$6:$BE$43,'ADR Raw Data'!AN$1,FALSE)</f>
        <v>138.958378564067</v>
      </c>
      <c r="AE19" s="50">
        <f>VLOOKUP($A19,'ADR Raw Data'!$B$6:$BE$43,'ADR Raw Data'!AO$1,FALSE)</f>
        <v>156.141657426878</v>
      </c>
      <c r="AF19" s="51">
        <f>VLOOKUP($A19,'ADR Raw Data'!$B$6:$BE$43,'ADR Raw Data'!AP$1,FALSE)</f>
        <v>147.87325542184601</v>
      </c>
      <c r="AG19" s="52">
        <f>VLOOKUP($A19,'ADR Raw Data'!$B$6:$BE$43,'ADR Raw Data'!AR$1,FALSE)</f>
        <v>130.183736958867</v>
      </c>
      <c r="AI19" s="118">
        <f>(VLOOKUP($A19,'ADR Raw Data'!$B$6:$BE$43,'ADR Raw Data'!AT$1,FALSE))/100</f>
        <v>-8.7912515418665294E-2</v>
      </c>
      <c r="AJ19" s="115">
        <f>(VLOOKUP($A19,'ADR Raw Data'!$B$6:$BE$43,'ADR Raw Data'!AU$1,FALSE))/100</f>
        <v>7.8807806093498994E-2</v>
      </c>
      <c r="AK19" s="115">
        <f>(VLOOKUP($A19,'ADR Raw Data'!$B$6:$BE$43,'ADR Raw Data'!AV$1,FALSE))/100</f>
        <v>0.12153089333990399</v>
      </c>
      <c r="AL19" s="115">
        <f>(VLOOKUP($A19,'ADR Raw Data'!$B$6:$BE$43,'ADR Raw Data'!AW$1,FALSE))/100</f>
        <v>5.0831924274352701E-2</v>
      </c>
      <c r="AM19" s="115">
        <f>(VLOOKUP($A19,'ADR Raw Data'!$B$6:$BE$43,'ADR Raw Data'!AX$1,FALSE))/100</f>
        <v>4.3985326623206603E-2</v>
      </c>
      <c r="AN19" s="116">
        <f>(VLOOKUP($A19,'ADR Raw Data'!$B$6:$BE$43,'ADR Raw Data'!AY$1,FALSE))/100</f>
        <v>4.3014920774659897E-2</v>
      </c>
      <c r="AO19" s="115">
        <f>(VLOOKUP($A19,'ADR Raw Data'!$B$6:$BE$43,'ADR Raw Data'!BA$1,FALSE))/100</f>
        <v>0.171694016213947</v>
      </c>
      <c r="AP19" s="115">
        <f>(VLOOKUP($A19,'ADR Raw Data'!$B$6:$BE$43,'ADR Raw Data'!BB$1,FALSE))/100</f>
        <v>0.21944172328710199</v>
      </c>
      <c r="AQ19" s="116">
        <f>(VLOOKUP($A19,'ADR Raw Data'!$B$6:$BE$43,'ADR Raw Data'!BC$1,FALSE))/100</f>
        <v>0.197515481674926</v>
      </c>
      <c r="AR19" s="117">
        <f>(VLOOKUP($A19,'ADR Raw Data'!$B$6:$BE$43,'ADR Raw Data'!BE$1,FALSE))/100</f>
        <v>9.2515551548141395E-2</v>
      </c>
      <c r="AT19" s="49">
        <f>VLOOKUP($A19,'RevPAR Raw Data'!$B$6:$BE$43,'RevPAR Raw Data'!AG$1,FALSE)</f>
        <v>44.2776013047296</v>
      </c>
      <c r="AU19" s="50">
        <f>VLOOKUP($A19,'RevPAR Raw Data'!$B$6:$BE$43,'RevPAR Raw Data'!AH$1,FALSE)</f>
        <v>53.1178732279513</v>
      </c>
      <c r="AV19" s="50">
        <f>VLOOKUP($A19,'RevPAR Raw Data'!$B$6:$BE$43,'RevPAR Raw Data'!AI$1,FALSE)</f>
        <v>63.706770480491699</v>
      </c>
      <c r="AW19" s="50">
        <f>VLOOKUP($A19,'RevPAR Raw Data'!$B$6:$BE$43,'RevPAR Raw Data'!AJ$1,FALSE)</f>
        <v>55.6697876011796</v>
      </c>
      <c r="AX19" s="50">
        <f>VLOOKUP($A19,'RevPAR Raw Data'!$B$6:$BE$43,'RevPAR Raw Data'!AK$1,FALSE)</f>
        <v>51.5577953818159</v>
      </c>
      <c r="AY19" s="51">
        <f>VLOOKUP($A19,'RevPAR Raw Data'!$B$6:$BE$43,'RevPAR Raw Data'!AL$1,FALSE)</f>
        <v>53.665972145545702</v>
      </c>
      <c r="AZ19" s="50">
        <f>VLOOKUP($A19,'RevPAR Raw Data'!$B$6:$BE$43,'RevPAR Raw Data'!AN$1,FALSE)</f>
        <v>63.454200916107098</v>
      </c>
      <c r="BA19" s="50">
        <f>VLOOKUP($A19,'RevPAR Raw Data'!$B$6:$BE$43,'RevPAR Raw Data'!AO$1,FALSE)</f>
        <v>76.875542134655205</v>
      </c>
      <c r="BB19" s="51">
        <f>VLOOKUP($A19,'RevPAR Raw Data'!$B$6:$BE$43,'RevPAR Raw Data'!AP$1,FALSE)</f>
        <v>70.164871525381102</v>
      </c>
      <c r="BC19" s="52">
        <f>VLOOKUP($A19,'RevPAR Raw Data'!$B$6:$BE$43,'RevPAR Raw Data'!AR$1,FALSE)</f>
        <v>58.379309650993903</v>
      </c>
      <c r="BE19" s="129">
        <f>(VLOOKUP($A19,'RevPAR Raw Data'!$B$6:$BE$43,'RevPAR Raw Data'!AT$1,FALSE))/100</f>
        <v>-0.10589748396273301</v>
      </c>
      <c r="BF19" s="119">
        <f>(VLOOKUP($A19,'RevPAR Raw Data'!$B$6:$BE$43,'RevPAR Raw Data'!AU$1,FALSE))/100</f>
        <v>0.19276726492538501</v>
      </c>
      <c r="BG19" s="119">
        <f>(VLOOKUP($A19,'RevPAR Raw Data'!$B$6:$BE$43,'RevPAR Raw Data'!AV$1,FALSE))/100</f>
        <v>0.21631218795941098</v>
      </c>
      <c r="BH19" s="119">
        <f>(VLOOKUP($A19,'RevPAR Raw Data'!$B$6:$BE$43,'RevPAR Raw Data'!AW$1,FALSE))/100</f>
        <v>-1.15423957980178E-2</v>
      </c>
      <c r="BI19" s="119">
        <f>(VLOOKUP($A19,'RevPAR Raw Data'!$B$6:$BE$43,'RevPAR Raw Data'!AX$1,FALSE))/100</f>
        <v>3.8549473111145899E-2</v>
      </c>
      <c r="BJ19" s="130">
        <f>(VLOOKUP($A19,'RevPAR Raw Data'!$B$6:$BE$43,'RevPAR Raw Data'!AY$1,FALSE))/100</f>
        <v>6.3130252980187498E-2</v>
      </c>
      <c r="BK19" s="119">
        <f>(VLOOKUP($A19,'RevPAR Raw Data'!$B$6:$BE$43,'RevPAR Raw Data'!BA$1,FALSE))/100</f>
        <v>0.31805144256197598</v>
      </c>
      <c r="BL19" s="119">
        <f>(VLOOKUP($A19,'RevPAR Raw Data'!$B$6:$BE$43,'RevPAR Raw Data'!BB$1,FALSE))/100</f>
        <v>0.38003796161120901</v>
      </c>
      <c r="BM19" s="130">
        <f>(VLOOKUP($A19,'RevPAR Raw Data'!$B$6:$BE$43,'RevPAR Raw Data'!BC$1,FALSE))/100</f>
        <v>0.35130185604584396</v>
      </c>
      <c r="BN19" s="131">
        <f>(VLOOKUP($A19,'RevPAR Raw Data'!$B$6:$BE$43,'RevPAR Raw Data'!BE$1,FALSE))/100</f>
        <v>0.147122032119787</v>
      </c>
    </row>
    <row r="20" spans="1:66" x14ac:dyDescent="0.45">
      <c r="A20" s="59" t="s">
        <v>27</v>
      </c>
      <c r="B20" s="129">
        <f>(VLOOKUP($A20,'Occupancy Raw Data'!$B$8:$BE$45,'Occupancy Raw Data'!AG$3,FALSE))/100</f>
        <v>0.43542058140820106</v>
      </c>
      <c r="C20" s="119">
        <f>(VLOOKUP($A20,'Occupancy Raw Data'!$B$8:$BE$45,'Occupancy Raw Data'!AH$3,FALSE))/100</f>
        <v>0.44550679783353503</v>
      </c>
      <c r="D20" s="119">
        <f>(VLOOKUP($A20,'Occupancy Raw Data'!$B$8:$BE$45,'Occupancy Raw Data'!AI$3,FALSE))/100</f>
        <v>0.46393832209572206</v>
      </c>
      <c r="E20" s="119">
        <f>(VLOOKUP($A20,'Occupancy Raw Data'!$B$8:$BE$45,'Occupancy Raw Data'!AJ$3,FALSE))/100</f>
        <v>0.46402122250469702</v>
      </c>
      <c r="F20" s="119">
        <f>(VLOOKUP($A20,'Occupancy Raw Data'!$B$8:$BE$45,'Occupancy Raw Data'!AK$3,FALSE))/100</f>
        <v>0.47430087321764097</v>
      </c>
      <c r="G20" s="130">
        <f>(VLOOKUP($A20,'Occupancy Raw Data'!$B$8:$BE$45,'Occupancy Raw Data'!AL$3,FALSE))/100</f>
        <v>0.45663755941195899</v>
      </c>
      <c r="H20" s="119">
        <f>(VLOOKUP($A20,'Occupancy Raw Data'!$B$8:$BE$45,'Occupancy Raw Data'!AN$3,FALSE))/100</f>
        <v>0.50936774621421399</v>
      </c>
      <c r="I20" s="119">
        <f>(VLOOKUP($A20,'Occupancy Raw Data'!$B$8:$BE$45,'Occupancy Raw Data'!AO$3,FALSE))/100</f>
        <v>0.53025864927600308</v>
      </c>
      <c r="J20" s="130">
        <f>(VLOOKUP($A20,'Occupancy Raw Data'!$B$8:$BE$45,'Occupancy Raw Data'!AP$3,FALSE))/100</f>
        <v>0.51981319774510804</v>
      </c>
      <c r="K20" s="131">
        <f>(VLOOKUP($A20,'Occupancy Raw Data'!$B$8:$BE$45,'Occupancy Raw Data'!AR$3,FALSE))/100</f>
        <v>0.474687741792859</v>
      </c>
      <c r="M20" s="118">
        <f>(VLOOKUP($A20,'Occupancy Raw Data'!$B$8:$BE$45,'Occupancy Raw Data'!AT$3,FALSE))/100</f>
        <v>1.8667653023773302E-2</v>
      </c>
      <c r="N20" s="115">
        <f>(VLOOKUP($A20,'Occupancy Raw Data'!$B$8:$BE$45,'Occupancy Raw Data'!AU$3,FALSE))/100</f>
        <v>2.28389212747451E-2</v>
      </c>
      <c r="O20" s="115">
        <f>(VLOOKUP($A20,'Occupancy Raw Data'!$B$8:$BE$45,'Occupancy Raw Data'!AV$3,FALSE))/100</f>
        <v>-3.0211494979262899E-3</v>
      </c>
      <c r="P20" s="115">
        <f>(VLOOKUP($A20,'Occupancy Raw Data'!$B$8:$BE$45,'Occupancy Raw Data'!AW$3,FALSE))/100</f>
        <v>-5.7263827901574894E-2</v>
      </c>
      <c r="Q20" s="115">
        <f>(VLOOKUP($A20,'Occupancy Raw Data'!$B$8:$BE$45,'Occupancy Raw Data'!AX$3,FALSE))/100</f>
        <v>-1.7343503081107301E-2</v>
      </c>
      <c r="R20" s="116">
        <f>(VLOOKUP($A20,'Occupancy Raw Data'!$B$8:$BE$45,'Occupancy Raw Data'!AY$3,FALSE))/100</f>
        <v>-8.6989924485062903E-3</v>
      </c>
      <c r="S20" s="115">
        <f>(VLOOKUP($A20,'Occupancy Raw Data'!$B$8:$BE$45,'Occupancy Raw Data'!BA$3,FALSE))/100</f>
        <v>2.1993708289074602E-2</v>
      </c>
      <c r="T20" s="115">
        <f>(VLOOKUP($A20,'Occupancy Raw Data'!$B$8:$BE$45,'Occupancy Raw Data'!BB$3,FALSE))/100</f>
        <v>2.6107734655197098E-2</v>
      </c>
      <c r="U20" s="116">
        <f>(VLOOKUP($A20,'Occupancy Raw Data'!$B$8:$BE$45,'Occupancy Raw Data'!BC$3,FALSE))/100</f>
        <v>2.4087925955993499E-2</v>
      </c>
      <c r="V20" s="117">
        <f>(VLOOKUP($A20,'Occupancy Raw Data'!$B$8:$BE$45,'Occupancy Raw Data'!BE$3,FALSE))/100</f>
        <v>1.33127178842814E-3</v>
      </c>
      <c r="X20" s="49">
        <f>VLOOKUP($A20,'ADR Raw Data'!$B$6:$BE$43,'ADR Raw Data'!AG$1,FALSE)</f>
        <v>88.664536396522095</v>
      </c>
      <c r="Y20" s="50">
        <f>VLOOKUP($A20,'ADR Raw Data'!$B$6:$BE$43,'ADR Raw Data'!AH$1,FALSE)</f>
        <v>89.961841582930106</v>
      </c>
      <c r="Z20" s="50">
        <f>VLOOKUP($A20,'ADR Raw Data'!$B$6:$BE$43,'ADR Raw Data'!AI$1,FALSE)</f>
        <v>91.495522663648799</v>
      </c>
      <c r="AA20" s="50">
        <f>VLOOKUP($A20,'ADR Raw Data'!$B$6:$BE$43,'ADR Raw Data'!AJ$1,FALSE)</f>
        <v>90.053910790852697</v>
      </c>
      <c r="AB20" s="50">
        <f>VLOOKUP($A20,'ADR Raw Data'!$B$6:$BE$43,'ADR Raw Data'!AK$1,FALSE)</f>
        <v>90.712194127242995</v>
      </c>
      <c r="AC20" s="51">
        <f>VLOOKUP($A20,'ADR Raw Data'!$B$6:$BE$43,'ADR Raw Data'!AL$1,FALSE)</f>
        <v>90.200663366576194</v>
      </c>
      <c r="AD20" s="50">
        <f>VLOOKUP($A20,'ADR Raw Data'!$B$6:$BE$43,'ADR Raw Data'!AN$1,FALSE)</f>
        <v>95.568852601312798</v>
      </c>
      <c r="AE20" s="50">
        <f>VLOOKUP($A20,'ADR Raw Data'!$B$6:$BE$43,'ADR Raw Data'!AO$1,FALSE)</f>
        <v>100.774715201417</v>
      </c>
      <c r="AF20" s="51">
        <f>VLOOKUP($A20,'ADR Raw Data'!$B$6:$BE$43,'ADR Raw Data'!AP$1,FALSE)</f>
        <v>98.224088831003101</v>
      </c>
      <c r="AG20" s="52">
        <f>VLOOKUP($A20,'ADR Raw Data'!$B$6:$BE$43,'ADR Raw Data'!AR$1,FALSE)</f>
        <v>92.7109947940056</v>
      </c>
      <c r="AI20" s="118">
        <f>(VLOOKUP($A20,'ADR Raw Data'!$B$6:$BE$43,'ADR Raw Data'!AT$1,FALSE))/100</f>
        <v>-8.44692361368953E-3</v>
      </c>
      <c r="AJ20" s="115">
        <f>(VLOOKUP($A20,'ADR Raw Data'!$B$6:$BE$43,'ADR Raw Data'!AU$1,FALSE))/100</f>
        <v>2.32711145314369E-2</v>
      </c>
      <c r="AK20" s="115">
        <f>(VLOOKUP($A20,'ADR Raw Data'!$B$6:$BE$43,'ADR Raw Data'!AV$1,FALSE))/100</f>
        <v>2.6953020107058297E-2</v>
      </c>
      <c r="AL20" s="115">
        <f>(VLOOKUP($A20,'ADR Raw Data'!$B$6:$BE$43,'ADR Raw Data'!AW$1,FALSE))/100</f>
        <v>1.0015115076384999E-2</v>
      </c>
      <c r="AM20" s="115">
        <f>(VLOOKUP($A20,'ADR Raw Data'!$B$6:$BE$43,'ADR Raw Data'!AX$1,FALSE))/100</f>
        <v>1.3885553426578601E-2</v>
      </c>
      <c r="AN20" s="116">
        <f>(VLOOKUP($A20,'ADR Raw Data'!$B$6:$BE$43,'ADR Raw Data'!AY$1,FALSE))/100</f>
        <v>1.32082623568778E-2</v>
      </c>
      <c r="AO20" s="115">
        <f>(VLOOKUP($A20,'ADR Raw Data'!$B$6:$BE$43,'ADR Raw Data'!BA$1,FALSE))/100</f>
        <v>3.2946824461456699E-2</v>
      </c>
      <c r="AP20" s="115">
        <f>(VLOOKUP($A20,'ADR Raw Data'!$B$6:$BE$43,'ADR Raw Data'!BB$1,FALSE))/100</f>
        <v>7.5108844042832801E-2</v>
      </c>
      <c r="AQ20" s="116">
        <f>(VLOOKUP($A20,'ADR Raw Data'!$B$6:$BE$43,'ADR Raw Data'!BC$1,FALSE))/100</f>
        <v>5.4602561104161396E-2</v>
      </c>
      <c r="AR20" s="117">
        <f>(VLOOKUP($A20,'ADR Raw Data'!$B$6:$BE$43,'ADR Raw Data'!BE$1,FALSE))/100</f>
        <v>2.68900700905194E-2</v>
      </c>
      <c r="AT20" s="49">
        <f>VLOOKUP($A20,'RevPAR Raw Data'!$B$6:$BE$43,'RevPAR Raw Data'!AG$1,FALSE)</f>
        <v>38.606363988062299</v>
      </c>
      <c r="AU20" s="50">
        <f>VLOOKUP($A20,'RevPAR Raw Data'!$B$6:$BE$43,'RevPAR Raw Data'!AH$1,FALSE)</f>
        <v>40.078611970818997</v>
      </c>
      <c r="AV20" s="50">
        <f>VLOOKUP($A20,'RevPAR Raw Data'!$B$6:$BE$43,'RevPAR Raw Data'!AI$1,FALSE)</f>
        <v>42.448279263844299</v>
      </c>
      <c r="AW20" s="50">
        <f>VLOOKUP($A20,'RevPAR Raw Data'!$B$6:$BE$43,'RevPAR Raw Data'!AJ$1,FALSE)</f>
        <v>41.786925776500397</v>
      </c>
      <c r="AX20" s="50">
        <f>VLOOKUP($A20,'RevPAR Raw Data'!$B$6:$BE$43,'RevPAR Raw Data'!AK$1,FALSE)</f>
        <v>43.024872886039503</v>
      </c>
      <c r="AY20" s="51">
        <f>VLOOKUP($A20,'RevPAR Raw Data'!$B$6:$BE$43,'RevPAR Raw Data'!AL$1,FALSE)</f>
        <v>41.189010777053099</v>
      </c>
      <c r="AZ20" s="50">
        <f>VLOOKUP($A20,'RevPAR Raw Data'!$B$6:$BE$43,'RevPAR Raw Data'!AN$1,FALSE)</f>
        <v>48.679691057809201</v>
      </c>
      <c r="BA20" s="50">
        <f>VLOOKUP($A20,'RevPAR Raw Data'!$B$6:$BE$43,'RevPAR Raw Data'!AO$1,FALSE)</f>
        <v>53.436664363877497</v>
      </c>
      <c r="BB20" s="51">
        <f>VLOOKUP($A20,'RevPAR Raw Data'!$B$6:$BE$43,'RevPAR Raw Data'!AP$1,FALSE)</f>
        <v>51.058177710843303</v>
      </c>
      <c r="BC20" s="52">
        <f>VLOOKUP($A20,'RevPAR Raw Data'!$B$6:$BE$43,'RevPAR Raw Data'!AR$1,FALSE)</f>
        <v>44.008772758135997</v>
      </c>
      <c r="BE20" s="129">
        <f>(VLOOKUP($A20,'RevPAR Raw Data'!$B$6:$BE$43,'RevPAR Raw Data'!AT$1,FALSE))/100</f>
        <v>1.00630451709451E-2</v>
      </c>
      <c r="BF20" s="119">
        <f>(VLOOKUP($A20,'RevPAR Raw Data'!$B$6:$BE$43,'RevPAR Raw Data'!AU$1,FALSE))/100</f>
        <v>4.6641522958941098E-2</v>
      </c>
      <c r="BG20" s="119">
        <f>(VLOOKUP($A20,'RevPAR Raw Data'!$B$6:$BE$43,'RevPAR Raw Data'!AV$1,FALSE))/100</f>
        <v>2.3850441505968E-2</v>
      </c>
      <c r="BH20" s="119">
        <f>(VLOOKUP($A20,'RevPAR Raw Data'!$B$6:$BE$43,'RevPAR Raw Data'!AW$1,FALSE))/100</f>
        <v>-4.7822216651338498E-2</v>
      </c>
      <c r="BI20" s="119">
        <f>(VLOOKUP($A20,'RevPAR Raw Data'!$B$6:$BE$43,'RevPAR Raw Data'!AX$1,FALSE))/100</f>
        <v>-3.6987737931655001E-3</v>
      </c>
      <c r="BJ20" s="130">
        <f>(VLOOKUP($A20,'RevPAR Raw Data'!$B$6:$BE$43,'RevPAR Raw Data'!AY$1,FALSE))/100</f>
        <v>4.3943713338712199E-3</v>
      </c>
      <c r="BK20" s="119">
        <f>(VLOOKUP($A20,'RevPAR Raw Data'!$B$6:$BE$43,'RevPAR Raw Data'!BA$1,FALSE))/100</f>
        <v>5.5665155596788002E-2</v>
      </c>
      <c r="BL20" s="119">
        <f>(VLOOKUP($A20,'RevPAR Raw Data'!$B$6:$BE$43,'RevPAR Raw Data'!BB$1,FALSE))/100</f>
        <v>0.10317750046855799</v>
      </c>
      <c r="BM20" s="130">
        <f>(VLOOKUP($A20,'RevPAR Raw Data'!$B$6:$BE$43,'RevPAR Raw Data'!BC$1,FALSE))/100</f>
        <v>8.0005749509039492E-2</v>
      </c>
      <c r="BN20" s="131">
        <f>(VLOOKUP($A20,'RevPAR Raw Data'!$B$6:$BE$43,'RevPAR Raw Data'!BE$1,FALSE))/100</f>
        <v>2.8257139870647999E-2</v>
      </c>
    </row>
    <row r="21" spans="1:66" x14ac:dyDescent="0.45">
      <c r="A21" s="59" t="s">
        <v>90</v>
      </c>
      <c r="B21" s="129">
        <f>(VLOOKUP($A21,'Occupancy Raw Data'!$B$8:$BE$45,'Occupancy Raw Data'!AG$3,FALSE))/100</f>
        <v>0.48996869664200299</v>
      </c>
      <c r="C21" s="119">
        <f>(VLOOKUP($A21,'Occupancy Raw Data'!$B$8:$BE$45,'Occupancy Raw Data'!AH$3,FALSE))/100</f>
        <v>0.56512047049895597</v>
      </c>
      <c r="D21" s="119">
        <f>(VLOOKUP($A21,'Occupancy Raw Data'!$B$8:$BE$45,'Occupancy Raw Data'!AI$3,FALSE))/100</f>
        <v>0.56474103585657298</v>
      </c>
      <c r="E21" s="119">
        <f>(VLOOKUP($A21,'Occupancy Raw Data'!$B$8:$BE$45,'Occupancy Raw Data'!AJ$3,FALSE))/100</f>
        <v>0.54878106621134504</v>
      </c>
      <c r="F21" s="119">
        <f>(VLOOKUP($A21,'Occupancy Raw Data'!$B$8:$BE$45,'Occupancy Raw Data'!AK$3,FALSE))/100</f>
        <v>0.52150920129007705</v>
      </c>
      <c r="G21" s="130">
        <f>(VLOOKUP($A21,'Occupancy Raw Data'!$B$8:$BE$45,'Occupancy Raw Data'!AL$3,FALSE))/100</f>
        <v>0.53802409409979102</v>
      </c>
      <c r="H21" s="119">
        <f>(VLOOKUP($A21,'Occupancy Raw Data'!$B$8:$BE$45,'Occupancy Raw Data'!AN$3,FALSE))/100</f>
        <v>0.52461582242458693</v>
      </c>
      <c r="I21" s="119">
        <f>(VLOOKUP($A21,'Occupancy Raw Data'!$B$8:$BE$45,'Occupancy Raw Data'!AO$3,FALSE))/100</f>
        <v>0.55636975905900199</v>
      </c>
      <c r="J21" s="130">
        <f>(VLOOKUP($A21,'Occupancy Raw Data'!$B$8:$BE$45,'Occupancy Raw Data'!AP$3,FALSE))/100</f>
        <v>0.54049279074179402</v>
      </c>
      <c r="K21" s="131">
        <f>(VLOOKUP($A21,'Occupancy Raw Data'!$B$8:$BE$45,'Occupancy Raw Data'!AR$3,FALSE))/100</f>
        <v>0.538729435997506</v>
      </c>
      <c r="M21" s="118">
        <f>(VLOOKUP($A21,'Occupancy Raw Data'!$B$8:$BE$45,'Occupancy Raw Data'!AT$3,FALSE))/100</f>
        <v>5.0327893853896501E-2</v>
      </c>
      <c r="N21" s="115">
        <f>(VLOOKUP($A21,'Occupancy Raw Data'!$B$8:$BE$45,'Occupancy Raw Data'!AU$3,FALSE))/100</f>
        <v>0.11746776084407901</v>
      </c>
      <c r="O21" s="115">
        <f>(VLOOKUP($A21,'Occupancy Raw Data'!$B$8:$BE$45,'Occupancy Raw Data'!AV$3,FALSE))/100</f>
        <v>-3.3914807302231197E-2</v>
      </c>
      <c r="P21" s="115">
        <f>(VLOOKUP($A21,'Occupancy Raw Data'!$B$8:$BE$45,'Occupancy Raw Data'!AW$3,FALSE))/100</f>
        <v>-7.0642570281124403E-2</v>
      </c>
      <c r="Q21" s="115">
        <f>(VLOOKUP($A21,'Occupancy Raw Data'!$B$8:$BE$45,'Occupancy Raw Data'!AX$3,FALSE))/100</f>
        <v>-2.36636476647131E-2</v>
      </c>
      <c r="R21" s="116">
        <f>(VLOOKUP($A21,'Occupancy Raw Data'!$B$8:$BE$45,'Occupancy Raw Data'!AY$3,FALSE))/100</f>
        <v>3.2457769523304095E-3</v>
      </c>
      <c r="S21" s="115">
        <f>(VLOOKUP($A21,'Occupancy Raw Data'!$B$8:$BE$45,'Occupancy Raw Data'!BA$3,FALSE))/100</f>
        <v>3.6741962695660303E-2</v>
      </c>
      <c r="T21" s="115">
        <f>(VLOOKUP($A21,'Occupancy Raw Data'!$B$8:$BE$45,'Occupancy Raw Data'!BB$3,FALSE))/100</f>
        <v>8.5504094757784602E-2</v>
      </c>
      <c r="U21" s="116">
        <f>(VLOOKUP($A21,'Occupancy Raw Data'!$B$8:$BE$45,'Occupancy Raw Data'!BC$3,FALSE))/100</f>
        <v>6.1279132034178403E-2</v>
      </c>
      <c r="V21" s="117">
        <f>(VLOOKUP($A21,'Occupancy Raw Data'!$B$8:$BE$45,'Occupancy Raw Data'!BE$3,FALSE))/100</f>
        <v>1.9221771428205102E-2</v>
      </c>
      <c r="X21" s="49">
        <f>VLOOKUP($A21,'ADR Raw Data'!$B$6:$BE$43,'ADR Raw Data'!AG$1,FALSE)</f>
        <v>104.637489472919</v>
      </c>
      <c r="Y21" s="50">
        <f>VLOOKUP($A21,'ADR Raw Data'!$B$6:$BE$43,'ADR Raw Data'!AH$1,FALSE)</f>
        <v>122.456898027696</v>
      </c>
      <c r="Z21" s="50">
        <f>VLOOKUP($A21,'ADR Raw Data'!$B$6:$BE$43,'ADR Raw Data'!AI$1,FALSE)</f>
        <v>126.41999622071</v>
      </c>
      <c r="AA21" s="50">
        <f>VLOOKUP($A21,'ADR Raw Data'!$B$6:$BE$43,'ADR Raw Data'!AJ$1,FALSE)</f>
        <v>123.80257681171901</v>
      </c>
      <c r="AB21" s="50">
        <f>VLOOKUP($A21,'ADR Raw Data'!$B$6:$BE$43,'ADR Raw Data'!AK$1,FALSE)</f>
        <v>112.955392205902</v>
      </c>
      <c r="AC21" s="51">
        <f>VLOOKUP($A21,'ADR Raw Data'!$B$6:$BE$43,'ADR Raw Data'!AL$1,FALSE)</f>
        <v>118.4758614914</v>
      </c>
      <c r="AD21" s="50">
        <f>VLOOKUP($A21,'ADR Raw Data'!$B$6:$BE$43,'ADR Raw Data'!AN$1,FALSE)</f>
        <v>108.244033993309</v>
      </c>
      <c r="AE21" s="50">
        <f>VLOOKUP($A21,'ADR Raw Data'!$B$6:$BE$43,'ADR Raw Data'!AO$1,FALSE)</f>
        <v>116.129705894889</v>
      </c>
      <c r="AF21" s="51">
        <f>VLOOKUP($A21,'ADR Raw Data'!$B$6:$BE$43,'ADR Raw Data'!AP$1,FALSE)</f>
        <v>112.302690696092</v>
      </c>
      <c r="AG21" s="52">
        <f>VLOOKUP($A21,'ADR Raw Data'!$B$6:$BE$43,'ADR Raw Data'!AR$1,FALSE)</f>
        <v>116.706325304993</v>
      </c>
      <c r="AI21" s="118">
        <f>(VLOOKUP($A21,'ADR Raw Data'!$B$6:$BE$43,'ADR Raw Data'!AT$1,FALSE))/100</f>
        <v>2.7995350647478E-2</v>
      </c>
      <c r="AJ21" s="115">
        <f>(VLOOKUP($A21,'ADR Raw Data'!$B$6:$BE$43,'ADR Raw Data'!AU$1,FALSE))/100</f>
        <v>0.10596875945845</v>
      </c>
      <c r="AK21" s="115">
        <f>(VLOOKUP($A21,'ADR Raw Data'!$B$6:$BE$43,'ADR Raw Data'!AV$1,FALSE))/100</f>
        <v>6.361428594401769E-2</v>
      </c>
      <c r="AL21" s="115">
        <f>(VLOOKUP($A21,'ADR Raw Data'!$B$6:$BE$43,'ADR Raw Data'!AW$1,FALSE))/100</f>
        <v>3.8151526270187502E-2</v>
      </c>
      <c r="AM21" s="115">
        <f>(VLOOKUP($A21,'ADR Raw Data'!$B$6:$BE$43,'ADR Raw Data'!AX$1,FALSE))/100</f>
        <v>3.23625855327314E-2</v>
      </c>
      <c r="AN21" s="116">
        <f>(VLOOKUP($A21,'ADR Raw Data'!$B$6:$BE$43,'ADR Raw Data'!AY$1,FALSE))/100</f>
        <v>5.25564074819133E-2</v>
      </c>
      <c r="AO21" s="115">
        <f>(VLOOKUP($A21,'ADR Raw Data'!$B$6:$BE$43,'ADR Raw Data'!BA$1,FALSE))/100</f>
        <v>9.4555927065180706E-2</v>
      </c>
      <c r="AP21" s="115">
        <f>(VLOOKUP($A21,'ADR Raw Data'!$B$6:$BE$43,'ADR Raw Data'!BB$1,FALSE))/100</f>
        <v>0.18466988373623403</v>
      </c>
      <c r="AQ21" s="116">
        <f>(VLOOKUP($A21,'ADR Raw Data'!$B$6:$BE$43,'ADR Raw Data'!BC$1,FALSE))/100</f>
        <v>0.140623187289596</v>
      </c>
      <c r="AR21" s="117">
        <f>(VLOOKUP($A21,'ADR Raw Data'!$B$6:$BE$43,'ADR Raw Data'!BE$1,FALSE))/100</f>
        <v>7.3875063369138697E-2</v>
      </c>
      <c r="AT21" s="49">
        <f>VLOOKUP($A21,'RevPAR Raw Data'!$B$6:$BE$43,'RevPAR Raw Data'!AG$1,FALSE)</f>
        <v>51.269094336937897</v>
      </c>
      <c r="AU21" s="50">
        <f>VLOOKUP($A21,'RevPAR Raw Data'!$B$6:$BE$43,'RevPAR Raw Data'!AH$1,FALSE)</f>
        <v>69.202899829254406</v>
      </c>
      <c r="AV21" s="50">
        <f>VLOOKUP($A21,'RevPAR Raw Data'!$B$6:$BE$43,'RevPAR Raw Data'!AI$1,FALSE)</f>
        <v>71.394559618668097</v>
      </c>
      <c r="AW21" s="50">
        <f>VLOOKUP($A21,'RevPAR Raw Data'!$B$6:$BE$43,'RevPAR Raw Data'!AJ$1,FALSE)</f>
        <v>67.940510102447305</v>
      </c>
      <c r="AX21" s="50">
        <f>VLOOKUP($A21,'RevPAR Raw Data'!$B$6:$BE$43,'RevPAR Raw Data'!AK$1,FALSE)</f>
        <v>58.907276370707599</v>
      </c>
      <c r="AY21" s="51">
        <f>VLOOKUP($A21,'RevPAR Raw Data'!$B$6:$BE$43,'RevPAR Raw Data'!AL$1,FALSE)</f>
        <v>63.742868051603097</v>
      </c>
      <c r="AZ21" s="50">
        <f>VLOOKUP($A21,'RevPAR Raw Data'!$B$6:$BE$43,'RevPAR Raw Data'!AN$1,FALSE)</f>
        <v>56.786532915955199</v>
      </c>
      <c r="BA21" s="50">
        <f>VLOOKUP($A21,'RevPAR Raw Data'!$B$6:$BE$43,'RevPAR Raw Data'!AO$1,FALSE)</f>
        <v>64.611056488332295</v>
      </c>
      <c r="BB21" s="51">
        <f>VLOOKUP($A21,'RevPAR Raw Data'!$B$6:$BE$43,'RevPAR Raw Data'!AP$1,FALSE)</f>
        <v>60.6987947021438</v>
      </c>
      <c r="BC21" s="52">
        <f>VLOOKUP($A21,'RevPAR Raw Data'!$B$6:$BE$43,'RevPAR Raw Data'!AR$1,FALSE)</f>
        <v>62.873132808900401</v>
      </c>
      <c r="BE21" s="129">
        <f>(VLOOKUP($A21,'RevPAR Raw Data'!$B$6:$BE$43,'RevPAR Raw Data'!AT$1,FALSE))/100</f>
        <v>7.9732191537163502E-2</v>
      </c>
      <c r="BF21" s="119">
        <f>(VLOOKUP($A21,'RevPAR Raw Data'!$B$6:$BE$43,'RevPAR Raw Data'!AU$1,FALSE))/100</f>
        <v>0.23588443319553901</v>
      </c>
      <c r="BG21" s="119">
        <f>(VLOOKUP($A21,'RevPAR Raw Data'!$B$6:$BE$43,'RevPAR Raw Data'!AV$1,FALSE))/100</f>
        <v>2.75420123923261E-2</v>
      </c>
      <c r="BH21" s="119">
        <f>(VLOOKUP($A21,'RevPAR Raw Data'!$B$6:$BE$43,'RevPAR Raw Data'!AW$1,FALSE))/100</f>
        <v>-3.5186165886810804E-2</v>
      </c>
      <c r="BI21" s="119">
        <f>(VLOOKUP($A21,'RevPAR Raw Data'!$B$6:$BE$43,'RevPAR Raw Data'!AX$1,FALSE))/100</f>
        <v>7.9331210464525098E-3</v>
      </c>
      <c r="BJ21" s="130">
        <f>(VLOOKUP($A21,'RevPAR Raw Data'!$B$6:$BE$43,'RevPAR Raw Data'!AY$1,FALSE))/100</f>
        <v>5.5972770810345802E-2</v>
      </c>
      <c r="BK21" s="119">
        <f>(VLOOKUP($A21,'RevPAR Raw Data'!$B$6:$BE$43,'RevPAR Raw Data'!BA$1,FALSE))/100</f>
        <v>0.13477206010572299</v>
      </c>
      <c r="BL21" s="119">
        <f>(VLOOKUP($A21,'RevPAR Raw Data'!$B$6:$BE$43,'RevPAR Raw Data'!BB$1,FALSE))/100</f>
        <v>0.285964009731911</v>
      </c>
      <c r="BM21" s="130">
        <f>(VLOOKUP($A21,'RevPAR Raw Data'!$B$6:$BE$43,'RevPAR Raw Data'!BC$1,FALSE))/100</f>
        <v>0.21051958618476099</v>
      </c>
      <c r="BN21" s="131">
        <f>(VLOOKUP($A21,'RevPAR Raw Data'!$B$6:$BE$43,'RevPAR Raw Data'!BE$1,FALSE))/100</f>
        <v>9.4516844379669701E-2</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0.36470098070636403</v>
      </c>
      <c r="C23" s="119">
        <f>(VLOOKUP($A23,'Occupancy Raw Data'!$B$8:$BE$45,'Occupancy Raw Data'!AH$3,FALSE))/100</f>
        <v>0.38686622652393998</v>
      </c>
      <c r="D23" s="119">
        <f>(VLOOKUP($A23,'Occupancy Raw Data'!$B$8:$BE$45,'Occupancy Raw Data'!AI$3,FALSE))/100</f>
        <v>0.43831647500737098</v>
      </c>
      <c r="E23" s="119">
        <f>(VLOOKUP($A23,'Occupancy Raw Data'!$B$8:$BE$45,'Occupancy Raw Data'!AJ$3,FALSE))/100</f>
        <v>0.40485282622345797</v>
      </c>
      <c r="F23" s="119">
        <f>(VLOOKUP($A23,'Occupancy Raw Data'!$B$8:$BE$45,'Occupancy Raw Data'!AK$3,FALSE))/100</f>
        <v>0.43378141138178</v>
      </c>
      <c r="G23" s="130">
        <f>(VLOOKUP($A23,'Occupancy Raw Data'!$B$8:$BE$45,'Occupancy Raw Data'!AL$3,FALSE))/100</f>
        <v>0.40570565027801403</v>
      </c>
      <c r="H23" s="119">
        <f>(VLOOKUP($A23,'Occupancy Raw Data'!$B$8:$BE$45,'Occupancy Raw Data'!AN$3,FALSE))/100</f>
        <v>0.48957545779566097</v>
      </c>
      <c r="I23" s="119">
        <f>(VLOOKUP($A23,'Occupancy Raw Data'!$B$8:$BE$45,'Occupancy Raw Data'!AO$3,FALSE))/100</f>
        <v>0.49576482950395301</v>
      </c>
      <c r="J23" s="130">
        <f>(VLOOKUP($A23,'Occupancy Raw Data'!$B$8:$BE$45,'Occupancy Raw Data'!AP$3,FALSE))/100</f>
        <v>0.49267014364980705</v>
      </c>
      <c r="K23" s="131">
        <f>(VLOOKUP($A23,'Occupancy Raw Data'!$B$8:$BE$45,'Occupancy Raw Data'!AR$3,FALSE))/100</f>
        <v>0.430557106787192</v>
      </c>
      <c r="M23" s="118">
        <f>(VLOOKUP($A23,'Occupancy Raw Data'!$B$8:$BE$45,'Occupancy Raw Data'!AT$3,FALSE))/100</f>
        <v>-0.124378126384749</v>
      </c>
      <c r="N23" s="115">
        <f>(VLOOKUP($A23,'Occupancy Raw Data'!$B$8:$BE$45,'Occupancy Raw Data'!AU$3,FALSE))/100</f>
        <v>5.6372575505665899E-2</v>
      </c>
      <c r="O23" s="115">
        <f>(VLOOKUP($A23,'Occupancy Raw Data'!$B$8:$BE$45,'Occupancy Raw Data'!AV$3,FALSE))/100</f>
        <v>9.54939758304999E-2</v>
      </c>
      <c r="P23" s="115">
        <f>(VLOOKUP($A23,'Occupancy Raw Data'!$B$8:$BE$45,'Occupancy Raw Data'!AW$3,FALSE))/100</f>
        <v>-5.8744235695174597E-2</v>
      </c>
      <c r="Q23" s="115">
        <f>(VLOOKUP($A23,'Occupancy Raw Data'!$B$8:$BE$45,'Occupancy Raw Data'!AX$3,FALSE))/100</f>
        <v>-3.3633145298738398E-2</v>
      </c>
      <c r="R23" s="116">
        <f>(VLOOKUP($A23,'Occupancy Raw Data'!$B$8:$BE$45,'Occupancy Raw Data'!AY$3,FALSE))/100</f>
        <v>-1.61523575730801E-2</v>
      </c>
      <c r="S23" s="115">
        <f>(VLOOKUP($A23,'Occupancy Raw Data'!$B$8:$BE$45,'Occupancy Raw Data'!BA$3,FALSE))/100</f>
        <v>1.04147165064284E-2</v>
      </c>
      <c r="T23" s="115">
        <f>(VLOOKUP($A23,'Occupancy Raw Data'!$B$8:$BE$45,'Occupancy Raw Data'!BB$3,FALSE))/100</f>
        <v>-5.9918699945863199E-3</v>
      </c>
      <c r="U23" s="116">
        <f>(VLOOKUP($A23,'Occupancy Raw Data'!$B$8:$BE$45,'Occupancy Raw Data'!BC$3,FALSE))/100</f>
        <v>2.0927551982570501E-3</v>
      </c>
      <c r="V23" s="117">
        <f>(VLOOKUP($A23,'Occupancy Raw Data'!$B$8:$BE$45,'Occupancy Raw Data'!BE$3,FALSE))/100</f>
        <v>-1.02539050674176E-2</v>
      </c>
      <c r="X23" s="49">
        <f>VLOOKUP($A23,'ADR Raw Data'!$B$6:$BE$43,'ADR Raw Data'!AG$1,FALSE)</f>
        <v>95.670022277097203</v>
      </c>
      <c r="Y23" s="50">
        <f>VLOOKUP($A23,'ADR Raw Data'!$B$6:$BE$43,'ADR Raw Data'!AH$1,FALSE)</f>
        <v>95.9771195592742</v>
      </c>
      <c r="Z23" s="50">
        <f>VLOOKUP($A23,'ADR Raw Data'!$B$6:$BE$43,'ADR Raw Data'!AI$1,FALSE)</f>
        <v>103.986878699912</v>
      </c>
      <c r="AA23" s="50">
        <f>VLOOKUP($A23,'ADR Raw Data'!$B$6:$BE$43,'ADR Raw Data'!AJ$1,FALSE)</f>
        <v>95.493452586766196</v>
      </c>
      <c r="AB23" s="50">
        <f>VLOOKUP($A23,'ADR Raw Data'!$B$6:$BE$43,'ADR Raw Data'!AK$1,FALSE)</f>
        <v>97.985577721485299</v>
      </c>
      <c r="AC23" s="51">
        <f>VLOOKUP($A23,'ADR Raw Data'!$B$6:$BE$43,'ADR Raw Data'!AL$1,FALSE)</f>
        <v>97.985357829338298</v>
      </c>
      <c r="AD23" s="50">
        <f>VLOOKUP($A23,'ADR Raw Data'!$B$6:$BE$43,'ADR Raw Data'!AN$1,FALSE)</f>
        <v>109.027970335034</v>
      </c>
      <c r="AE23" s="50">
        <f>VLOOKUP($A23,'ADR Raw Data'!$B$6:$BE$43,'ADR Raw Data'!AO$1,FALSE)</f>
        <v>111.56837275124001</v>
      </c>
      <c r="AF23" s="51">
        <f>VLOOKUP($A23,'ADR Raw Data'!$B$6:$BE$43,'ADR Raw Data'!AP$1,FALSE)</f>
        <v>110.3061502562</v>
      </c>
      <c r="AG23" s="52">
        <f>VLOOKUP($A23,'ADR Raw Data'!$B$6:$BE$43,'ADR Raw Data'!AR$1,FALSE)</f>
        <v>102.014141972796</v>
      </c>
      <c r="AI23" s="118">
        <f>(VLOOKUP($A23,'ADR Raw Data'!$B$6:$BE$43,'ADR Raw Data'!AT$1,FALSE))/100</f>
        <v>-0.10321976996155501</v>
      </c>
      <c r="AJ23" s="115">
        <f>(VLOOKUP($A23,'ADR Raw Data'!$B$6:$BE$43,'ADR Raw Data'!AU$1,FALSE))/100</f>
        <v>2.0957686175696801E-2</v>
      </c>
      <c r="AK23" s="115">
        <f>(VLOOKUP($A23,'ADR Raw Data'!$B$6:$BE$43,'ADR Raw Data'!AV$1,FALSE))/100</f>
        <v>8.6329636096105208E-2</v>
      </c>
      <c r="AL23" s="115">
        <f>(VLOOKUP($A23,'ADR Raw Data'!$B$6:$BE$43,'ADR Raw Data'!AW$1,FALSE))/100</f>
        <v>-2.9237241264602098E-2</v>
      </c>
      <c r="AM23" s="115">
        <f>(VLOOKUP($A23,'ADR Raw Data'!$B$6:$BE$43,'ADR Raw Data'!AX$1,FALSE))/100</f>
        <v>-4.7886921164154604E-3</v>
      </c>
      <c r="AN23" s="116">
        <f>(VLOOKUP($A23,'ADR Raw Data'!$B$6:$BE$43,'ADR Raw Data'!AY$1,FALSE))/100</f>
        <v>-8.0302019973749906E-3</v>
      </c>
      <c r="AO23" s="115">
        <f>(VLOOKUP($A23,'ADR Raw Data'!$B$6:$BE$43,'ADR Raw Data'!BA$1,FALSE))/100</f>
        <v>9.5931655732512597E-3</v>
      </c>
      <c r="AP23" s="115">
        <f>(VLOOKUP($A23,'ADR Raw Data'!$B$6:$BE$43,'ADR Raw Data'!BB$1,FALSE))/100</f>
        <v>1.22713229339325E-2</v>
      </c>
      <c r="AQ23" s="116">
        <f>(VLOOKUP($A23,'ADR Raw Data'!$B$6:$BE$43,'ADR Raw Data'!BC$1,FALSE))/100</f>
        <v>1.08699874617937E-2</v>
      </c>
      <c r="AR23" s="117">
        <f>(VLOOKUP($A23,'ADR Raw Data'!$B$6:$BE$43,'ADR Raw Data'!BE$1,FALSE))/100</f>
        <v>-1.0177544946832001E-3</v>
      </c>
      <c r="AT23" s="49">
        <f>VLOOKUP($A23,'RevPAR Raw Data'!$B$6:$BE$43,'RevPAR Raw Data'!AG$1,FALSE)</f>
        <v>34.8909509486571</v>
      </c>
      <c r="AU23" s="50">
        <f>VLOOKUP($A23,'RevPAR Raw Data'!$B$6:$BE$43,'RevPAR Raw Data'!AH$1,FALSE)</f>
        <v>37.1303060765335</v>
      </c>
      <c r="AV23" s="50">
        <f>VLOOKUP($A23,'RevPAR Raw Data'!$B$6:$BE$43,'RevPAR Raw Data'!AI$1,FALSE)</f>
        <v>45.5791621187646</v>
      </c>
      <c r="AW23" s="50">
        <f>VLOOKUP($A23,'RevPAR Raw Data'!$B$6:$BE$43,'RevPAR Raw Data'!AJ$1,FALSE)</f>
        <v>38.660794165588101</v>
      </c>
      <c r="AX23" s="50">
        <f>VLOOKUP($A23,'RevPAR Raw Data'!$B$6:$BE$43,'RevPAR Raw Data'!AK$1,FALSE)</f>
        <v>42.504322199085003</v>
      </c>
      <c r="AY23" s="51">
        <f>VLOOKUP($A23,'RevPAR Raw Data'!$B$6:$BE$43,'RevPAR Raw Data'!AL$1,FALSE)</f>
        <v>39.753213315875598</v>
      </c>
      <c r="AZ23" s="50">
        <f>VLOOKUP($A23,'RevPAR Raw Data'!$B$6:$BE$43,'RevPAR Raw Data'!AN$1,FALSE)</f>
        <v>53.377418489306301</v>
      </c>
      <c r="BA23" s="50">
        <f>VLOOKUP($A23,'RevPAR Raw Data'!$B$6:$BE$43,'RevPAR Raw Data'!AO$1,FALSE)</f>
        <v>55.311675295052297</v>
      </c>
      <c r="BB23" s="51">
        <f>VLOOKUP($A23,'RevPAR Raw Data'!$B$6:$BE$43,'RevPAR Raw Data'!AP$1,FALSE)</f>
        <v>54.344546892179302</v>
      </c>
      <c r="BC23" s="52">
        <f>VLOOKUP($A23,'RevPAR Raw Data'!$B$6:$BE$43,'RevPAR Raw Data'!AR$1,FALSE)</f>
        <v>43.922913819185098</v>
      </c>
      <c r="BE23" s="129">
        <f>(VLOOKUP($A23,'RevPAR Raw Data'!$B$6:$BE$43,'RevPAR Raw Data'!AT$1,FALSE))/100</f>
        <v>-0.21475961475262101</v>
      </c>
      <c r="BF23" s="119">
        <f>(VLOOKUP($A23,'RevPAR Raw Data'!$B$6:$BE$43,'RevPAR Raw Data'!AU$1,FALSE))/100</f>
        <v>7.8511700427726205E-2</v>
      </c>
      <c r="BG23" s="119">
        <f>(VLOOKUP($A23,'RevPAR Raw Data'!$B$6:$BE$43,'RevPAR Raw Data'!AV$1,FALSE))/100</f>
        <v>0.19006757210942202</v>
      </c>
      <c r="BH23" s="119">
        <f>(VLOOKUP($A23,'RevPAR Raw Data'!$B$6:$BE$43,'RevPAR Raw Data'!AW$1,FALSE))/100</f>
        <v>-8.6263957567852309E-2</v>
      </c>
      <c r="BI23" s="119">
        <f>(VLOOKUP($A23,'RevPAR Raw Data'!$B$6:$BE$43,'RevPAR Raw Data'!AX$1,FALSE))/100</f>
        <v>-3.8260778637411501E-2</v>
      </c>
      <c r="BJ23" s="130">
        <f>(VLOOKUP($A23,'RevPAR Raw Data'!$B$6:$BE$43,'RevPAR Raw Data'!AY$1,FALSE))/100</f>
        <v>-2.4052852876409399E-2</v>
      </c>
      <c r="BK23" s="119">
        <f>(VLOOKUP($A23,'RevPAR Raw Data'!$B$6:$BE$43,'RevPAR Raw Data'!BA$1,FALSE))/100</f>
        <v>2.0107792179524301E-2</v>
      </c>
      <c r="BL23" s="119">
        <f>(VLOOKUP($A23,'RevPAR Raw Data'!$B$6:$BE$43,'RevPAR Raw Data'!BB$1,FALSE))/100</f>
        <v>6.2059247676645602E-3</v>
      </c>
      <c r="BM23" s="130">
        <f>(VLOOKUP($A23,'RevPAR Raw Data'!$B$6:$BE$43,'RevPAR Raw Data'!BC$1,FALSE))/100</f>
        <v>1.2985490882816399E-2</v>
      </c>
      <c r="BN23" s="131">
        <f>(VLOOKUP($A23,'RevPAR Raw Data'!$B$6:$BE$43,'RevPAR Raw Data'!BE$1,FALSE))/100</f>
        <v>-1.1261223604130399E-2</v>
      </c>
    </row>
    <row r="24" spans="1:66" x14ac:dyDescent="0.45">
      <c r="A24" s="59" t="s">
        <v>91</v>
      </c>
      <c r="B24" s="129">
        <f>(VLOOKUP($A24,'Occupancy Raw Data'!$B$8:$BE$45,'Occupancy Raw Data'!AG$3,FALSE))/100</f>
        <v>0.42830236062280203</v>
      </c>
      <c r="C24" s="119">
        <f>(VLOOKUP($A24,'Occupancy Raw Data'!$B$8:$BE$45,'Occupancy Raw Data'!AH$3,FALSE))/100</f>
        <v>0.47614264188849803</v>
      </c>
      <c r="D24" s="119">
        <f>(VLOOKUP($A24,'Occupancy Raw Data'!$B$8:$BE$45,'Occupancy Raw Data'!AI$3,FALSE))/100</f>
        <v>0.53921814833417003</v>
      </c>
      <c r="E24" s="119">
        <f>(VLOOKUP($A24,'Occupancy Raw Data'!$B$8:$BE$45,'Occupancy Raw Data'!AJ$3,FALSE))/100</f>
        <v>0.51640716557843591</v>
      </c>
      <c r="F24" s="119">
        <f>(VLOOKUP($A24,'Occupancy Raw Data'!$B$8:$BE$45,'Occupancy Raw Data'!AK$3,FALSE))/100</f>
        <v>0.51670015067805108</v>
      </c>
      <c r="G24" s="130">
        <f>(VLOOKUP($A24,'Occupancy Raw Data'!$B$8:$BE$45,'Occupancy Raw Data'!AL$3,FALSE))/100</f>
        <v>0.49535409342039105</v>
      </c>
      <c r="H24" s="119">
        <f>(VLOOKUP($A24,'Occupancy Raw Data'!$B$8:$BE$45,'Occupancy Raw Data'!AN$3,FALSE))/100</f>
        <v>0.52092750711535207</v>
      </c>
      <c r="I24" s="119">
        <f>(VLOOKUP($A24,'Occupancy Raw Data'!$B$8:$BE$45,'Occupancy Raw Data'!AO$3,FALSE))/100</f>
        <v>0.52996819018918406</v>
      </c>
      <c r="J24" s="130">
        <f>(VLOOKUP($A24,'Occupancy Raw Data'!$B$8:$BE$45,'Occupancy Raw Data'!AP$3,FALSE))/100</f>
        <v>0.52544784865226801</v>
      </c>
      <c r="K24" s="131">
        <f>(VLOOKUP($A24,'Occupancy Raw Data'!$B$8:$BE$45,'Occupancy Raw Data'!AR$3,FALSE))/100</f>
        <v>0.50395230920092704</v>
      </c>
      <c r="M24" s="118">
        <f>(VLOOKUP($A24,'Occupancy Raw Data'!$B$8:$BE$45,'Occupancy Raw Data'!AT$3,FALSE))/100</f>
        <v>-0.10675935550198201</v>
      </c>
      <c r="N24" s="115">
        <f>(VLOOKUP($A24,'Occupancy Raw Data'!$B$8:$BE$45,'Occupancy Raw Data'!AU$3,FALSE))/100</f>
        <v>-4.2188589888087404E-3</v>
      </c>
      <c r="O24" s="115">
        <f>(VLOOKUP($A24,'Occupancy Raw Data'!$B$8:$BE$45,'Occupancy Raw Data'!AV$3,FALSE))/100</f>
        <v>4.1193269986120197E-2</v>
      </c>
      <c r="P24" s="115">
        <f>(VLOOKUP($A24,'Occupancy Raw Data'!$B$8:$BE$45,'Occupancy Raw Data'!AW$3,FALSE))/100</f>
        <v>-5.6208794582035898E-2</v>
      </c>
      <c r="Q24" s="115">
        <f>(VLOOKUP($A24,'Occupancy Raw Data'!$B$8:$BE$45,'Occupancy Raw Data'!AX$3,FALSE))/100</f>
        <v>-1.6815649151548401E-2</v>
      </c>
      <c r="R24" s="116">
        <f>(VLOOKUP($A24,'Occupancy Raw Data'!$B$8:$BE$45,'Occupancy Raw Data'!AY$3,FALSE))/100</f>
        <v>-2.8045602227163503E-2</v>
      </c>
      <c r="S24" s="115">
        <f>(VLOOKUP($A24,'Occupancy Raw Data'!$B$8:$BE$45,'Occupancy Raw Data'!BA$3,FALSE))/100</f>
        <v>1.9930455850429001E-2</v>
      </c>
      <c r="T24" s="115">
        <f>(VLOOKUP($A24,'Occupancy Raw Data'!$B$8:$BE$45,'Occupancy Raw Data'!BB$3,FALSE))/100</f>
        <v>-4.9192683402942104E-3</v>
      </c>
      <c r="U24" s="116">
        <f>(VLOOKUP($A24,'Occupancy Raw Data'!$B$8:$BE$45,'Occupancy Raw Data'!BC$3,FALSE))/100</f>
        <v>7.2455051633234105E-3</v>
      </c>
      <c r="V24" s="117">
        <f>(VLOOKUP($A24,'Occupancy Raw Data'!$B$8:$BE$45,'Occupancy Raw Data'!BE$3,FALSE))/100</f>
        <v>-1.7793691835107699E-2</v>
      </c>
      <c r="X24" s="49">
        <f>VLOOKUP($A24,'ADR Raw Data'!$B$6:$BE$43,'ADR Raw Data'!AG$1,FALSE)</f>
        <v>78.934750180787603</v>
      </c>
      <c r="Y24" s="50">
        <f>VLOOKUP($A24,'ADR Raw Data'!$B$6:$BE$43,'ADR Raw Data'!AH$1,FALSE)</f>
        <v>82.109094453234803</v>
      </c>
      <c r="Z24" s="50">
        <f>VLOOKUP($A24,'ADR Raw Data'!$B$6:$BE$43,'ADR Raw Data'!AI$1,FALSE)</f>
        <v>84.797991919583893</v>
      </c>
      <c r="AA24" s="50">
        <f>VLOOKUP($A24,'ADR Raw Data'!$B$6:$BE$43,'ADR Raw Data'!AJ$1,FALSE)</f>
        <v>83.725217806775802</v>
      </c>
      <c r="AB24" s="50">
        <f>VLOOKUP($A24,'ADR Raw Data'!$B$6:$BE$43,'ADR Raw Data'!AK$1,FALSE)</f>
        <v>82.449767420008101</v>
      </c>
      <c r="AC24" s="51">
        <f>VLOOKUP($A24,'ADR Raw Data'!$B$6:$BE$43,'ADR Raw Data'!AL$1,FALSE)</f>
        <v>82.553595320658999</v>
      </c>
      <c r="AD24" s="50">
        <f>VLOOKUP($A24,'ADR Raw Data'!$B$6:$BE$43,'ADR Raw Data'!AN$1,FALSE)</f>
        <v>84.007588558573005</v>
      </c>
      <c r="AE24" s="50">
        <f>VLOOKUP($A24,'ADR Raw Data'!$B$6:$BE$43,'ADR Raw Data'!AO$1,FALSE)</f>
        <v>85.104339227610097</v>
      </c>
      <c r="AF24" s="51">
        <f>VLOOKUP($A24,'ADR Raw Data'!$B$6:$BE$43,'ADR Raw Data'!AP$1,FALSE)</f>
        <v>84.560681476023504</v>
      </c>
      <c r="AG24" s="52">
        <f>VLOOKUP($A24,'ADR Raw Data'!$B$6:$BE$43,'ADR Raw Data'!AR$1,FALSE)</f>
        <v>83.151508531969597</v>
      </c>
      <c r="AI24" s="118">
        <f>(VLOOKUP($A24,'ADR Raw Data'!$B$6:$BE$43,'ADR Raw Data'!AT$1,FALSE))/100</f>
        <v>-3.96348191912776E-2</v>
      </c>
      <c r="AJ24" s="115">
        <f>(VLOOKUP($A24,'ADR Raw Data'!$B$6:$BE$43,'ADR Raw Data'!AU$1,FALSE))/100</f>
        <v>1.37744362974909E-3</v>
      </c>
      <c r="AK24" s="115">
        <f>(VLOOKUP($A24,'ADR Raw Data'!$B$6:$BE$43,'ADR Raw Data'!AV$1,FALSE))/100</f>
        <v>1.7894137640720599E-2</v>
      </c>
      <c r="AL24" s="115">
        <f>(VLOOKUP($A24,'ADR Raw Data'!$B$6:$BE$43,'ADR Raw Data'!AW$1,FALSE))/100</f>
        <v>-9.66149365855732E-3</v>
      </c>
      <c r="AM24" s="115">
        <f>(VLOOKUP($A24,'ADR Raw Data'!$B$6:$BE$43,'ADR Raw Data'!AX$1,FALSE))/100</f>
        <v>3.5638962921401103E-3</v>
      </c>
      <c r="AN24" s="116">
        <f>(VLOOKUP($A24,'ADR Raw Data'!$B$6:$BE$43,'ADR Raw Data'!AY$1,FALSE))/100</f>
        <v>-3.9306925535350697E-3</v>
      </c>
      <c r="AO24" s="115">
        <f>(VLOOKUP($A24,'ADR Raw Data'!$B$6:$BE$43,'ADR Raw Data'!BA$1,FALSE))/100</f>
        <v>-8.0037381066661094E-4</v>
      </c>
      <c r="AP24" s="115">
        <f>(VLOOKUP($A24,'ADR Raw Data'!$B$6:$BE$43,'ADR Raw Data'!BB$1,FALSE))/100</f>
        <v>-8.3102425192381891E-4</v>
      </c>
      <c r="AQ24" s="116">
        <f>(VLOOKUP($A24,'ADR Raw Data'!$B$6:$BE$43,'ADR Raw Data'!BC$1,FALSE))/100</f>
        <v>-8.9600822402431191E-4</v>
      </c>
      <c r="AR24" s="117">
        <f>(VLOOKUP($A24,'ADR Raw Data'!$B$6:$BE$43,'ADR Raw Data'!BE$1,FALSE))/100</f>
        <v>-2.8577084912166598E-3</v>
      </c>
      <c r="AT24" s="49">
        <f>VLOOKUP($A24,'RevPAR Raw Data'!$B$6:$BE$43,'RevPAR Raw Data'!AG$1,FALSE)</f>
        <v>33.807939837602497</v>
      </c>
      <c r="AU24" s="50">
        <f>VLOOKUP($A24,'RevPAR Raw Data'!$B$6:$BE$43,'RevPAR Raw Data'!AH$1,FALSE)</f>
        <v>39.095641156035398</v>
      </c>
      <c r="AV24" s="50">
        <f>VLOOKUP($A24,'RevPAR Raw Data'!$B$6:$BE$43,'RevPAR Raw Data'!AI$1,FALSE)</f>
        <v>45.724616185334</v>
      </c>
      <c r="AW24" s="50">
        <f>VLOOKUP($A24,'RevPAR Raw Data'!$B$6:$BE$43,'RevPAR Raw Data'!AJ$1,FALSE)</f>
        <v>43.236302415034302</v>
      </c>
      <c r="AX24" s="50">
        <f>VLOOKUP($A24,'RevPAR Raw Data'!$B$6:$BE$43,'RevPAR Raw Data'!AK$1,FALSE)</f>
        <v>42.601807249288399</v>
      </c>
      <c r="AY24" s="51">
        <f>VLOOKUP($A24,'RevPAR Raw Data'!$B$6:$BE$43,'RevPAR Raw Data'!AL$1,FALSE)</f>
        <v>40.893261368658898</v>
      </c>
      <c r="AZ24" s="50">
        <f>VLOOKUP($A24,'RevPAR Raw Data'!$B$6:$BE$43,'RevPAR Raw Data'!AN$1,FALSE)</f>
        <v>43.761863686589599</v>
      </c>
      <c r="BA24" s="50">
        <f>VLOOKUP($A24,'RevPAR Raw Data'!$B$6:$BE$43,'RevPAR Raw Data'!AO$1,FALSE)</f>
        <v>45.102592637702898</v>
      </c>
      <c r="BB24" s="51">
        <f>VLOOKUP($A24,'RevPAR Raw Data'!$B$6:$BE$43,'RevPAR Raw Data'!AP$1,FALSE)</f>
        <v>44.432228162146302</v>
      </c>
      <c r="BC24" s="52">
        <f>VLOOKUP($A24,'RevPAR Raw Data'!$B$6:$BE$43,'RevPAR Raw Data'!AR$1,FALSE)</f>
        <v>41.904394738226699</v>
      </c>
      <c r="BE24" s="129">
        <f>(VLOOKUP($A24,'RevPAR Raw Data'!$B$6:$BE$43,'RevPAR Raw Data'!AT$1,FALSE))/100</f>
        <v>-0.14216278694096102</v>
      </c>
      <c r="BF24" s="119">
        <f>(VLOOKUP($A24,'RevPAR Raw Data'!$B$6:$BE$43,'RevPAR Raw Data'!AU$1,FALSE))/100</f>
        <v>-2.8472265994985901E-3</v>
      </c>
      <c r="BG24" s="119">
        <f>(VLOOKUP($A24,'RevPAR Raw Data'!$B$6:$BE$43,'RevPAR Raw Data'!AV$1,FALSE))/100</f>
        <v>5.9824525669843795E-2</v>
      </c>
      <c r="BH24" s="119">
        <f>(VLOOKUP($A24,'RevPAR Raw Data'!$B$6:$BE$43,'RevPAR Raw Data'!AW$1,FALSE))/100</f>
        <v>-6.5327227328183704E-2</v>
      </c>
      <c r="BI24" s="119">
        <f>(VLOOKUP($A24,'RevPAR Raw Data'!$B$6:$BE$43,'RevPAR Raw Data'!AX$1,FALSE))/100</f>
        <v>-1.3311682089069401E-2</v>
      </c>
      <c r="BJ24" s="130">
        <f>(VLOOKUP($A24,'RevPAR Raw Data'!$B$6:$BE$43,'RevPAR Raw Data'!AY$1,FALSE))/100</f>
        <v>-3.18660561408649E-2</v>
      </c>
      <c r="BK24" s="119">
        <f>(VLOOKUP($A24,'RevPAR Raw Data'!$B$6:$BE$43,'RevPAR Raw Data'!BA$1,FALSE))/100</f>
        <v>1.9114130224865099E-2</v>
      </c>
      <c r="BL24" s="119">
        <f>(VLOOKUP($A24,'RevPAR Raw Data'!$B$6:$BE$43,'RevPAR Raw Data'!BB$1,FALSE))/100</f>
        <v>-5.74620456092552E-3</v>
      </c>
      <c r="BM24" s="130">
        <f>(VLOOKUP($A24,'RevPAR Raw Data'!$B$6:$BE$43,'RevPAR Raw Data'!BC$1,FALSE))/100</f>
        <v>6.3430049070855501E-3</v>
      </c>
      <c r="BN24" s="131">
        <f>(VLOOKUP($A24,'RevPAR Raw Data'!$B$6:$BE$43,'RevPAR Raw Data'!BE$1,FALSE))/100</f>
        <v>-2.0600551142077102E-2</v>
      </c>
    </row>
    <row r="25" spans="1:66" x14ac:dyDescent="0.45">
      <c r="A25" s="59" t="s">
        <v>32</v>
      </c>
      <c r="B25" s="129">
        <f>(VLOOKUP($A25,'Occupancy Raw Data'!$B$8:$BE$45,'Occupancy Raw Data'!AG$3,FALSE))/100</f>
        <v>0.41561748479275701</v>
      </c>
      <c r="C25" s="119">
        <f>(VLOOKUP($A25,'Occupancy Raw Data'!$B$8:$BE$45,'Occupancy Raw Data'!AH$3,FALSE))/100</f>
        <v>0.44040882727401304</v>
      </c>
      <c r="D25" s="119">
        <f>(VLOOKUP($A25,'Occupancy Raw Data'!$B$8:$BE$45,'Occupancy Raw Data'!AI$3,FALSE))/100</f>
        <v>0.48786957136794401</v>
      </c>
      <c r="E25" s="119">
        <f>(VLOOKUP($A25,'Occupancy Raw Data'!$B$8:$BE$45,'Occupancy Raw Data'!AJ$3,FALSE))/100</f>
        <v>0.47580987409817505</v>
      </c>
      <c r="F25" s="119">
        <f>(VLOOKUP($A25,'Occupancy Raw Data'!$B$8:$BE$45,'Occupancy Raw Data'!AK$3,FALSE))/100</f>
        <v>0.513262130428632</v>
      </c>
      <c r="G25" s="130">
        <f>(VLOOKUP($A25,'Occupancy Raw Data'!$B$8:$BE$45,'Occupancy Raw Data'!AL$3,FALSE))/100</f>
        <v>0.46659357759230402</v>
      </c>
      <c r="H25" s="119">
        <f>(VLOOKUP($A25,'Occupancy Raw Data'!$B$8:$BE$45,'Occupancy Raw Data'!AN$3,FALSE))/100</f>
        <v>0.54279247418305199</v>
      </c>
      <c r="I25" s="119">
        <f>(VLOOKUP($A25,'Occupancy Raw Data'!$B$8:$BE$45,'Occupancy Raw Data'!AO$3,FALSE))/100</f>
        <v>0.52571085019097408</v>
      </c>
      <c r="J25" s="130">
        <f>(VLOOKUP($A25,'Occupancy Raw Data'!$B$8:$BE$45,'Occupancy Raw Data'!AP$3,FALSE))/100</f>
        <v>0.53425166218701303</v>
      </c>
      <c r="K25" s="131">
        <f>(VLOOKUP($A25,'Occupancy Raw Data'!$B$8:$BE$45,'Occupancy Raw Data'!AR$3,FALSE))/100</f>
        <v>0.48592445890507796</v>
      </c>
      <c r="M25" s="118">
        <f>(VLOOKUP($A25,'Occupancy Raw Data'!$B$8:$BE$45,'Occupancy Raw Data'!AT$3,FALSE))/100</f>
        <v>-0.10741334976264501</v>
      </c>
      <c r="N25" s="115">
        <f>(VLOOKUP($A25,'Occupancy Raw Data'!$B$8:$BE$45,'Occupancy Raw Data'!AU$3,FALSE))/100</f>
        <v>8.3282930122997E-3</v>
      </c>
      <c r="O25" s="115">
        <f>(VLOOKUP($A25,'Occupancy Raw Data'!$B$8:$BE$45,'Occupancy Raw Data'!AV$3,FALSE))/100</f>
        <v>4.0998206954806299E-2</v>
      </c>
      <c r="P25" s="115">
        <f>(VLOOKUP($A25,'Occupancy Raw Data'!$B$8:$BE$45,'Occupancy Raw Data'!AW$3,FALSE))/100</f>
        <v>-3.0232889728612902E-2</v>
      </c>
      <c r="Q25" s="115">
        <f>(VLOOKUP($A25,'Occupancy Raw Data'!$B$8:$BE$45,'Occupancy Raw Data'!AX$3,FALSE))/100</f>
        <v>-1.5834385843856699E-2</v>
      </c>
      <c r="R25" s="116">
        <f>(VLOOKUP($A25,'Occupancy Raw Data'!$B$8:$BE$45,'Occupancy Raw Data'!AY$3,FALSE))/100</f>
        <v>-2.1087026490377001E-2</v>
      </c>
      <c r="S25" s="115">
        <f>(VLOOKUP($A25,'Occupancy Raw Data'!$B$8:$BE$45,'Occupancy Raw Data'!BA$3,FALSE))/100</f>
        <v>2.5643769386554396E-2</v>
      </c>
      <c r="T25" s="115">
        <f>(VLOOKUP($A25,'Occupancy Raw Data'!$B$8:$BE$45,'Occupancy Raw Data'!BB$3,FALSE))/100</f>
        <v>5.9532505926734799E-3</v>
      </c>
      <c r="U25" s="116">
        <f>(VLOOKUP($A25,'Occupancy Raw Data'!$B$8:$BE$45,'Occupancy Raw Data'!BC$3,FALSE))/100</f>
        <v>1.58604891783726E-2</v>
      </c>
      <c r="V25" s="117">
        <f>(VLOOKUP($A25,'Occupancy Raw Data'!$B$8:$BE$45,'Occupancy Raw Data'!BE$3,FALSE))/100</f>
        <v>-9.7735843988114302E-3</v>
      </c>
      <c r="X25" s="49">
        <f>VLOOKUP($A25,'ADR Raw Data'!$B$6:$BE$43,'ADR Raw Data'!AG$1,FALSE)</f>
        <v>71.348329331177595</v>
      </c>
      <c r="Y25" s="50">
        <f>VLOOKUP($A25,'ADR Raw Data'!$B$6:$BE$43,'ADR Raw Data'!AH$1,FALSE)</f>
        <v>75.0475494981129</v>
      </c>
      <c r="Z25" s="50">
        <f>VLOOKUP($A25,'ADR Raw Data'!$B$6:$BE$43,'ADR Raw Data'!AI$1,FALSE)</f>
        <v>77.481833642624096</v>
      </c>
      <c r="AA25" s="50">
        <f>VLOOKUP($A25,'ADR Raw Data'!$B$6:$BE$43,'ADR Raw Data'!AJ$1,FALSE)</f>
        <v>76.708832384420901</v>
      </c>
      <c r="AB25" s="50">
        <f>VLOOKUP($A25,'ADR Raw Data'!$B$6:$BE$43,'ADR Raw Data'!AK$1,FALSE)</f>
        <v>81.198458650864694</v>
      </c>
      <c r="AC25" s="51">
        <f>VLOOKUP($A25,'ADR Raw Data'!$B$6:$BE$43,'ADR Raw Data'!AL$1,FALSE)</f>
        <v>76.589635069049606</v>
      </c>
      <c r="AD25" s="50">
        <f>VLOOKUP($A25,'ADR Raw Data'!$B$6:$BE$43,'ADR Raw Data'!AN$1,FALSE)</f>
        <v>87.118155850925206</v>
      </c>
      <c r="AE25" s="50">
        <f>VLOOKUP($A25,'ADR Raw Data'!$B$6:$BE$43,'ADR Raw Data'!AO$1,FALSE)</f>
        <v>84.762971153716705</v>
      </c>
      <c r="AF25" s="51">
        <f>VLOOKUP($A25,'ADR Raw Data'!$B$6:$BE$43,'ADR Raw Data'!AP$1,FALSE)</f>
        <v>85.959389077549304</v>
      </c>
      <c r="AG25" s="52">
        <f>VLOOKUP($A25,'ADR Raw Data'!$B$6:$BE$43,'ADR Raw Data'!AR$1,FALSE)</f>
        <v>79.532953616136396</v>
      </c>
      <c r="AI25" s="118">
        <f>(VLOOKUP($A25,'ADR Raw Data'!$B$6:$BE$43,'ADR Raw Data'!AT$1,FALSE))/100</f>
        <v>-9.7945459381747202E-2</v>
      </c>
      <c r="AJ25" s="115">
        <f>(VLOOKUP($A25,'ADR Raw Data'!$B$6:$BE$43,'ADR Raw Data'!AU$1,FALSE))/100</f>
        <v>-2.0260031508641599E-2</v>
      </c>
      <c r="AK25" s="115">
        <f>(VLOOKUP($A25,'ADR Raw Data'!$B$6:$BE$43,'ADR Raw Data'!AV$1,FALSE))/100</f>
        <v>-1.8724500344505901E-2</v>
      </c>
      <c r="AL25" s="115">
        <f>(VLOOKUP($A25,'ADR Raw Data'!$B$6:$BE$43,'ADR Raw Data'!AW$1,FALSE))/100</f>
        <v>-4.3465881225458497E-2</v>
      </c>
      <c r="AM25" s="115">
        <f>(VLOOKUP($A25,'ADR Raw Data'!$B$6:$BE$43,'ADR Raw Data'!AX$1,FALSE))/100</f>
        <v>-2.6689841194087398E-2</v>
      </c>
      <c r="AN25" s="116">
        <f>(VLOOKUP($A25,'ADR Raw Data'!$B$6:$BE$43,'ADR Raw Data'!AY$1,FALSE))/100</f>
        <v>-4.0051472867218593E-2</v>
      </c>
      <c r="AO25" s="115">
        <f>(VLOOKUP($A25,'ADR Raw Data'!$B$6:$BE$43,'ADR Raw Data'!BA$1,FALSE))/100</f>
        <v>-2.8050574373982201E-2</v>
      </c>
      <c r="AP25" s="115">
        <f>(VLOOKUP($A25,'ADR Raw Data'!$B$6:$BE$43,'ADR Raw Data'!BB$1,FALSE))/100</f>
        <v>-4.1266974467494097E-2</v>
      </c>
      <c r="AQ25" s="116">
        <f>(VLOOKUP($A25,'ADR Raw Data'!$B$6:$BE$43,'ADR Raw Data'!BC$1,FALSE))/100</f>
        <v>-3.4443670712395298E-2</v>
      </c>
      <c r="AR25" s="117">
        <f>(VLOOKUP($A25,'ADR Raw Data'!$B$6:$BE$43,'ADR Raw Data'!BE$1,FALSE))/100</f>
        <v>-3.7302084907708401E-2</v>
      </c>
      <c r="AT25" s="49">
        <f>VLOOKUP($A25,'RevPAR Raw Data'!$B$6:$BE$43,'RevPAR Raw Data'!AG$1,FALSE)</f>
        <v>29.6536131807893</v>
      </c>
      <c r="AU25" s="50">
        <f>VLOOKUP($A25,'RevPAR Raw Data'!$B$6:$BE$43,'RevPAR Raw Data'!AH$1,FALSE)</f>
        <v>33.0516032642523</v>
      </c>
      <c r="AV25" s="50">
        <f>VLOOKUP($A25,'RevPAR Raw Data'!$B$6:$BE$43,'RevPAR Raw Data'!AI$1,FALSE)</f>
        <v>37.801028968029399</v>
      </c>
      <c r="AW25" s="50">
        <f>VLOOKUP($A25,'RevPAR Raw Data'!$B$6:$BE$43,'RevPAR Raw Data'!AJ$1,FALSE)</f>
        <v>36.4988198790493</v>
      </c>
      <c r="AX25" s="50">
        <f>VLOOKUP($A25,'RevPAR Raw Data'!$B$6:$BE$43,'RevPAR Raw Data'!AK$1,FALSE)</f>
        <v>41.676093874663998</v>
      </c>
      <c r="AY25" s="51">
        <f>VLOOKUP($A25,'RevPAR Raw Data'!$B$6:$BE$43,'RevPAR Raw Data'!AL$1,FALSE)</f>
        <v>35.736231833356896</v>
      </c>
      <c r="AZ25" s="50">
        <f>VLOOKUP($A25,'RevPAR Raw Data'!$B$6:$BE$43,'RevPAR Raw Data'!AN$1,FALSE)</f>
        <v>47.2870793605884</v>
      </c>
      <c r="BA25" s="50">
        <f>VLOOKUP($A25,'RevPAR Raw Data'!$B$6:$BE$43,'RevPAR Raw Data'!AO$1,FALSE)</f>
        <v>44.560813629933499</v>
      </c>
      <c r="BB25" s="51">
        <f>VLOOKUP($A25,'RevPAR Raw Data'!$B$6:$BE$43,'RevPAR Raw Data'!AP$1,FALSE)</f>
        <v>45.9239464952609</v>
      </c>
      <c r="BC25" s="52">
        <f>VLOOKUP($A25,'RevPAR Raw Data'!$B$6:$BE$43,'RevPAR Raw Data'!AR$1,FALSE)</f>
        <v>38.647007451043699</v>
      </c>
      <c r="BE25" s="129">
        <f>(VLOOKUP($A25,'RevPAR Raw Data'!$B$6:$BE$43,'RevPAR Raw Data'!AT$1,FALSE))/100</f>
        <v>-0.19483815925815701</v>
      </c>
      <c r="BF25" s="119">
        <f>(VLOOKUP($A25,'RevPAR Raw Data'!$B$6:$BE$43,'RevPAR Raw Data'!AU$1,FALSE))/100</f>
        <v>-1.21004699751843E-2</v>
      </c>
      <c r="BG25" s="119">
        <f>(VLOOKUP($A25,'RevPAR Raw Data'!$B$6:$BE$43,'RevPAR Raw Data'!AV$1,FALSE))/100</f>
        <v>2.1506035670051001E-2</v>
      </c>
      <c r="BH25" s="119">
        <f>(VLOOKUP($A25,'RevPAR Raw Data'!$B$6:$BE$43,'RevPAR Raw Data'!AW$1,FALSE))/100</f>
        <v>-7.2384671760025207E-2</v>
      </c>
      <c r="BI25" s="119">
        <f>(VLOOKUP($A25,'RevPAR Raw Data'!$B$6:$BE$43,'RevPAR Raw Data'!AX$1,FALSE))/100</f>
        <v>-4.2101609794365703E-2</v>
      </c>
      <c r="BJ25" s="130">
        <f>(VLOOKUP($A25,'RevPAR Raw Data'!$B$6:$BE$43,'RevPAR Raw Data'!AY$1,FALSE))/100</f>
        <v>-6.0293932888265997E-2</v>
      </c>
      <c r="BK25" s="119">
        <f>(VLOOKUP($A25,'RevPAR Raw Data'!$B$6:$BE$43,'RevPAR Raw Data'!BA$1,FALSE))/100</f>
        <v>-3.1261274478345201E-3</v>
      </c>
      <c r="BL25" s="119">
        <f>(VLOOKUP($A25,'RevPAR Raw Data'!$B$6:$BE$43,'RevPAR Raw Data'!BB$1,FALSE))/100</f>
        <v>-3.5559396515027097E-2</v>
      </c>
      <c r="BM25" s="130">
        <f>(VLOOKUP($A25,'RevPAR Raw Data'!$B$6:$BE$43,'RevPAR Raw Data'!BC$1,FALSE))/100</f>
        <v>-1.9129475000620001E-2</v>
      </c>
      <c r="BN25" s="131">
        <f>(VLOOKUP($A25,'RevPAR Raw Data'!$B$6:$BE$43,'RevPAR Raw Data'!BE$1,FALSE))/100</f>
        <v>-4.6711094231422702E-2</v>
      </c>
    </row>
    <row r="26" spans="1:66" x14ac:dyDescent="0.45">
      <c r="A26" s="59" t="s">
        <v>92</v>
      </c>
      <c r="B26" s="129">
        <f>(VLOOKUP($A26,'Occupancy Raw Data'!$B$8:$BE$45,'Occupancy Raw Data'!AG$3,FALSE))/100</f>
        <v>0.37532877432930001</v>
      </c>
      <c r="C26" s="119">
        <f>(VLOOKUP($A26,'Occupancy Raw Data'!$B$8:$BE$45,'Occupancy Raw Data'!AH$3,FALSE))/100</f>
        <v>0.41096791162545998</v>
      </c>
      <c r="D26" s="119">
        <f>(VLOOKUP($A26,'Occupancy Raw Data'!$B$8:$BE$45,'Occupancy Raw Data'!AI$3,FALSE))/100</f>
        <v>0.46253343271802499</v>
      </c>
      <c r="E26" s="119">
        <f>(VLOOKUP($A26,'Occupancy Raw Data'!$B$8:$BE$45,'Occupancy Raw Data'!AJ$3,FALSE))/100</f>
        <v>0.42517648090498494</v>
      </c>
      <c r="F26" s="119">
        <f>(VLOOKUP($A26,'Occupancy Raw Data'!$B$8:$BE$45,'Occupancy Raw Data'!AK$3,FALSE))/100</f>
        <v>0.44674880519138804</v>
      </c>
      <c r="G26" s="130">
        <f>(VLOOKUP($A26,'Occupancy Raw Data'!$B$8:$BE$45,'Occupancy Raw Data'!AL$3,FALSE))/100</f>
        <v>0.42414836248849097</v>
      </c>
      <c r="H26" s="119">
        <f>(VLOOKUP($A26,'Occupancy Raw Data'!$B$8:$BE$45,'Occupancy Raw Data'!AN$3,FALSE))/100</f>
        <v>0.48191344762572796</v>
      </c>
      <c r="I26" s="119">
        <f>(VLOOKUP($A26,'Occupancy Raw Data'!$B$8:$BE$45,'Occupancy Raw Data'!AO$3,FALSE))/100</f>
        <v>0.49598807383697902</v>
      </c>
      <c r="J26" s="130">
        <f>(VLOOKUP($A26,'Occupancy Raw Data'!$B$8:$BE$45,'Occupancy Raw Data'!AP$3,FALSE))/100</f>
        <v>0.48895076073135402</v>
      </c>
      <c r="K26" s="131">
        <f>(VLOOKUP($A26,'Occupancy Raw Data'!$B$8:$BE$45,'Occupancy Raw Data'!AR$3,FALSE))/100</f>
        <v>0.44266217375782096</v>
      </c>
      <c r="M26" s="118">
        <f>(VLOOKUP($A26,'Occupancy Raw Data'!$B$8:$BE$45,'Occupancy Raw Data'!AT$3,FALSE))/100</f>
        <v>-7.1469249594035097E-2</v>
      </c>
      <c r="N26" s="115">
        <f>(VLOOKUP($A26,'Occupancy Raw Data'!$B$8:$BE$45,'Occupancy Raw Data'!AU$3,FALSE))/100</f>
        <v>5.6549154930021002E-2</v>
      </c>
      <c r="O26" s="115">
        <f>(VLOOKUP($A26,'Occupancy Raw Data'!$B$8:$BE$45,'Occupancy Raw Data'!AV$3,FALSE))/100</f>
        <v>6.0894984244911E-2</v>
      </c>
      <c r="P26" s="115">
        <f>(VLOOKUP($A26,'Occupancy Raw Data'!$B$8:$BE$45,'Occupancy Raw Data'!AW$3,FALSE))/100</f>
        <v>-0.12583408261992099</v>
      </c>
      <c r="Q26" s="115">
        <f>(VLOOKUP($A26,'Occupancy Raw Data'!$B$8:$BE$45,'Occupancy Raw Data'!AX$3,FALSE))/100</f>
        <v>-8.26413924435217E-2</v>
      </c>
      <c r="R26" s="116">
        <f>(VLOOKUP($A26,'Occupancy Raw Data'!$B$8:$BE$45,'Occupancy Raw Data'!AY$3,FALSE))/100</f>
        <v>-3.71417584043423E-2</v>
      </c>
      <c r="S26" s="115">
        <f>(VLOOKUP($A26,'Occupancy Raw Data'!$B$8:$BE$45,'Occupancy Raw Data'!BA$3,FALSE))/100</f>
        <v>-3.4306209899490098E-2</v>
      </c>
      <c r="T26" s="115">
        <f>(VLOOKUP($A26,'Occupancy Raw Data'!$B$8:$BE$45,'Occupancy Raw Data'!BB$3,FALSE))/100</f>
        <v>-4.9933634023761803E-2</v>
      </c>
      <c r="U26" s="116">
        <f>(VLOOKUP($A26,'Occupancy Raw Data'!$B$8:$BE$45,'Occupancy Raw Data'!BC$3,FALSE))/100</f>
        <v>-4.2296100323095803E-2</v>
      </c>
      <c r="V26" s="117">
        <f>(VLOOKUP($A26,'Occupancy Raw Data'!$B$8:$BE$45,'Occupancy Raw Data'!BE$3,FALSE))/100</f>
        <v>-3.8776918044212898E-2</v>
      </c>
      <c r="X26" s="49">
        <f>VLOOKUP($A26,'ADR Raw Data'!$B$6:$BE$43,'ADR Raw Data'!AG$1,FALSE)</f>
        <v>91.968908117262302</v>
      </c>
      <c r="Y26" s="50">
        <f>VLOOKUP($A26,'ADR Raw Data'!$B$6:$BE$43,'ADR Raw Data'!AH$1,FALSE)</f>
        <v>96.215608544000006</v>
      </c>
      <c r="Z26" s="50">
        <f>VLOOKUP($A26,'ADR Raw Data'!$B$6:$BE$43,'ADR Raw Data'!AI$1,FALSE)</f>
        <v>102.628160934685</v>
      </c>
      <c r="AA26" s="50">
        <f>VLOOKUP($A26,'ADR Raw Data'!$B$6:$BE$43,'ADR Raw Data'!AJ$1,FALSE)</f>
        <v>97.040366051356003</v>
      </c>
      <c r="AB26" s="50">
        <f>VLOOKUP($A26,'ADR Raw Data'!$B$6:$BE$43,'ADR Raw Data'!AK$1,FALSE)</f>
        <v>94.511923201491797</v>
      </c>
      <c r="AC26" s="51">
        <f>VLOOKUP($A26,'ADR Raw Data'!$B$6:$BE$43,'ADR Raw Data'!AL$1,FALSE)</f>
        <v>96.668858145207906</v>
      </c>
      <c r="AD26" s="50">
        <f>VLOOKUP($A26,'ADR Raw Data'!$B$6:$BE$43,'ADR Raw Data'!AN$1,FALSE)</f>
        <v>97.266215248839899</v>
      </c>
      <c r="AE26" s="50">
        <f>VLOOKUP($A26,'ADR Raw Data'!$B$6:$BE$43,'ADR Raw Data'!AO$1,FALSE)</f>
        <v>99.739060051272901</v>
      </c>
      <c r="AF26" s="51">
        <f>VLOOKUP($A26,'ADR Raw Data'!$B$6:$BE$43,'ADR Raw Data'!AP$1,FALSE)</f>
        <v>98.520433085235098</v>
      </c>
      <c r="AG26" s="52">
        <f>VLOOKUP($A26,'ADR Raw Data'!$B$6:$BE$43,'ADR Raw Data'!AR$1,FALSE)</f>
        <v>97.253162013441795</v>
      </c>
      <c r="AI26" s="118">
        <f>(VLOOKUP($A26,'ADR Raw Data'!$B$6:$BE$43,'ADR Raw Data'!AT$1,FALSE))/100</f>
        <v>-9.9311048591888301E-2</v>
      </c>
      <c r="AJ26" s="115">
        <f>(VLOOKUP($A26,'ADR Raw Data'!$B$6:$BE$43,'ADR Raw Data'!AU$1,FALSE))/100</f>
        <v>-1.4490153247786901E-2</v>
      </c>
      <c r="AK26" s="115">
        <f>(VLOOKUP($A26,'ADR Raw Data'!$B$6:$BE$43,'ADR Raw Data'!AV$1,FALSE))/100</f>
        <v>1.63089095382714E-2</v>
      </c>
      <c r="AL26" s="115">
        <f>(VLOOKUP($A26,'ADR Raw Data'!$B$6:$BE$43,'ADR Raw Data'!AW$1,FALSE))/100</f>
        <v>-5.0840063522615997E-2</v>
      </c>
      <c r="AM26" s="115">
        <f>(VLOOKUP($A26,'ADR Raw Data'!$B$6:$BE$43,'ADR Raw Data'!AX$1,FALSE))/100</f>
        <v>-1.8803895370136599E-2</v>
      </c>
      <c r="AN26" s="116">
        <f>(VLOOKUP($A26,'ADR Raw Data'!$B$6:$BE$43,'ADR Raw Data'!AY$1,FALSE))/100</f>
        <v>-3.1802635959444603E-2</v>
      </c>
      <c r="AO26" s="115">
        <f>(VLOOKUP($A26,'ADR Raw Data'!$B$6:$BE$43,'ADR Raw Data'!BA$1,FALSE))/100</f>
        <v>-3.0044511717589997E-2</v>
      </c>
      <c r="AP26" s="115">
        <f>(VLOOKUP($A26,'ADR Raw Data'!$B$6:$BE$43,'ADR Raw Data'!BB$1,FALSE))/100</f>
        <v>-2.6990043713411401E-2</v>
      </c>
      <c r="AQ26" s="116">
        <f>(VLOOKUP($A26,'ADR Raw Data'!$B$6:$BE$43,'ADR Raw Data'!BC$1,FALSE))/100</f>
        <v>-2.8565502516038999E-2</v>
      </c>
      <c r="AR26" s="117">
        <f>(VLOOKUP($A26,'ADR Raw Data'!$B$6:$BE$43,'ADR Raw Data'!BE$1,FALSE))/100</f>
        <v>-3.07880506194094E-2</v>
      </c>
      <c r="AT26" s="49">
        <f>VLOOKUP($A26,'RevPAR Raw Data'!$B$6:$BE$43,'RevPAR Raw Data'!AG$1,FALSE)</f>
        <v>34.518577560056102</v>
      </c>
      <c r="AU26" s="50">
        <f>VLOOKUP($A26,'RevPAR Raw Data'!$B$6:$BE$43,'RevPAR Raw Data'!AH$1,FALSE)</f>
        <v>39.5415277091004</v>
      </c>
      <c r="AV26" s="50">
        <f>VLOOKUP($A26,'RevPAR Raw Data'!$B$6:$BE$43,'RevPAR Raw Data'!AI$1,FALSE)</f>
        <v>47.468955570658103</v>
      </c>
      <c r="AW26" s="50">
        <f>VLOOKUP($A26,'RevPAR Raw Data'!$B$6:$BE$43,'RevPAR Raw Data'!AJ$1,FALSE)</f>
        <v>41.2592813434471</v>
      </c>
      <c r="AX26" s="50">
        <f>VLOOKUP($A26,'RevPAR Raw Data'!$B$6:$BE$43,'RevPAR Raw Data'!AK$1,FALSE)</f>
        <v>42.223088766606701</v>
      </c>
      <c r="AY26" s="51">
        <f>VLOOKUP($A26,'RevPAR Raw Data'!$B$6:$BE$43,'RevPAR Raw Data'!AL$1,FALSE)</f>
        <v>41.001937885922203</v>
      </c>
      <c r="AZ26" s="50">
        <f>VLOOKUP($A26,'RevPAR Raw Data'!$B$6:$BE$43,'RevPAR Raw Data'!AN$1,FALSE)</f>
        <v>46.873897128074702</v>
      </c>
      <c r="BA26" s="50">
        <f>VLOOKUP($A26,'RevPAR Raw Data'!$B$6:$BE$43,'RevPAR Raw Data'!AO$1,FALSE)</f>
        <v>49.4693842811417</v>
      </c>
      <c r="BB26" s="51">
        <f>VLOOKUP($A26,'RevPAR Raw Data'!$B$6:$BE$43,'RevPAR Raw Data'!AP$1,FALSE)</f>
        <v>48.171640704608201</v>
      </c>
      <c r="BC26" s="52">
        <f>VLOOKUP($A26,'RevPAR Raw Data'!$B$6:$BE$43,'RevPAR Raw Data'!AR$1,FALSE)</f>
        <v>43.0502961016917</v>
      </c>
      <c r="BE26" s="129">
        <f>(VLOOKUP($A26,'RevPAR Raw Data'!$B$6:$BE$43,'RevPAR Raw Data'!AT$1,FALSE))/100</f>
        <v>-0.16368261206666401</v>
      </c>
      <c r="BF26" s="119">
        <f>(VLOOKUP($A26,'RevPAR Raw Data'!$B$6:$BE$43,'RevPAR Raw Data'!AU$1,FALSE))/100</f>
        <v>4.1239595761265103E-2</v>
      </c>
      <c r="BG26" s="119">
        <f>(VLOOKUP($A26,'RevPAR Raw Data'!$B$6:$BE$43,'RevPAR Raw Data'!AV$1,FALSE))/100</f>
        <v>7.8197024572567206E-2</v>
      </c>
      <c r="BH26" s="119">
        <f>(VLOOKUP($A26,'RevPAR Raw Data'!$B$6:$BE$43,'RevPAR Raw Data'!AW$1,FALSE))/100</f>
        <v>-0.17027673338883001</v>
      </c>
      <c r="BI26" s="119">
        <f>(VLOOKUP($A26,'RevPAR Raw Data'!$B$6:$BE$43,'RevPAR Raw Data'!AX$1,FALSE))/100</f>
        <v>-9.989130771690799E-2</v>
      </c>
      <c r="BJ26" s="130">
        <f>(VLOOKUP($A26,'RevPAR Raw Data'!$B$6:$BE$43,'RevPAR Raw Data'!AY$1,FALSE))/100</f>
        <v>-6.7763188542360006E-2</v>
      </c>
      <c r="BK26" s="119">
        <f>(VLOOKUP($A26,'RevPAR Raw Data'!$B$6:$BE$43,'RevPAR Raw Data'!BA$1,FALSE))/100</f>
        <v>-6.3320008291768898E-2</v>
      </c>
      <c r="BL26" s="119">
        <f>(VLOOKUP($A26,'RevPAR Raw Data'!$B$6:$BE$43,'RevPAR Raw Data'!BB$1,FALSE))/100</f>
        <v>-7.5575966772102404E-2</v>
      </c>
      <c r="BM26" s="130">
        <f>(VLOOKUP($A26,'RevPAR Raw Data'!$B$6:$BE$43,'RevPAR Raw Data'!BC$1,FALSE))/100</f>
        <v>-6.9653393478936801E-2</v>
      </c>
      <c r="BN26" s="131">
        <f>(VLOOKUP($A26,'RevPAR Raw Data'!$B$6:$BE$43,'RevPAR Raw Data'!BE$1,FALSE))/100</f>
        <v>-6.8371102948012408E-2</v>
      </c>
    </row>
    <row r="27" spans="1:66" x14ac:dyDescent="0.45">
      <c r="A27" s="59" t="s">
        <v>93</v>
      </c>
      <c r="B27" s="129">
        <f>(VLOOKUP($A27,'Occupancy Raw Data'!$B$8:$BE$45,'Occupancy Raw Data'!AG$3,FALSE))/100</f>
        <v>0.30027416855405797</v>
      </c>
      <c r="C27" s="119">
        <f>(VLOOKUP($A27,'Occupancy Raw Data'!$B$8:$BE$45,'Occupancy Raw Data'!AH$3,FALSE))/100</f>
        <v>0.32500894027893601</v>
      </c>
      <c r="D27" s="119">
        <f>(VLOOKUP($A27,'Occupancy Raw Data'!$B$8:$BE$45,'Occupancy Raw Data'!AI$3,FALSE))/100</f>
        <v>0.40097347769941299</v>
      </c>
      <c r="E27" s="119">
        <f>(VLOOKUP($A27,'Occupancy Raw Data'!$B$8:$BE$45,'Occupancy Raw Data'!AJ$3,FALSE))/100</f>
        <v>0.35019740888439105</v>
      </c>
      <c r="F27" s="119">
        <f>(VLOOKUP($A27,'Occupancy Raw Data'!$B$8:$BE$45,'Occupancy Raw Data'!AK$3,FALSE))/100</f>
        <v>0.37341031287820103</v>
      </c>
      <c r="G27" s="130">
        <f>(VLOOKUP($A27,'Occupancy Raw Data'!$B$8:$BE$45,'Occupancy Raw Data'!AL$3,FALSE))/100</f>
        <v>0.34997954799073905</v>
      </c>
      <c r="H27" s="119">
        <f>(VLOOKUP($A27,'Occupancy Raw Data'!$B$8:$BE$45,'Occupancy Raw Data'!AN$3,FALSE))/100</f>
        <v>0.475824851695335</v>
      </c>
      <c r="I27" s="119">
        <f>(VLOOKUP($A27,'Occupancy Raw Data'!$B$8:$BE$45,'Occupancy Raw Data'!AO$3,FALSE))/100</f>
        <v>0.49300636866853098</v>
      </c>
      <c r="J27" s="130">
        <f>(VLOOKUP($A27,'Occupancy Raw Data'!$B$8:$BE$45,'Occupancy Raw Data'!AP$3,FALSE))/100</f>
        <v>0.48441561018193297</v>
      </c>
      <c r="K27" s="131">
        <f>(VLOOKUP($A27,'Occupancy Raw Data'!$B$8:$BE$45,'Occupancy Raw Data'!AR$3,FALSE))/100</f>
        <v>0.38841229102562203</v>
      </c>
      <c r="M27" s="118">
        <f>(VLOOKUP($A27,'Occupancy Raw Data'!$B$8:$BE$45,'Occupancy Raw Data'!AT$3,FALSE))/100</f>
        <v>-0.240866350399907</v>
      </c>
      <c r="N27" s="115">
        <f>(VLOOKUP($A27,'Occupancy Raw Data'!$B$8:$BE$45,'Occupancy Raw Data'!AU$3,FALSE))/100</f>
        <v>4.1434052958668498E-2</v>
      </c>
      <c r="O27" s="115">
        <f>(VLOOKUP($A27,'Occupancy Raw Data'!$B$8:$BE$45,'Occupancy Raw Data'!AV$3,FALSE))/100</f>
        <v>0.16377233997569601</v>
      </c>
      <c r="P27" s="115">
        <f>(VLOOKUP($A27,'Occupancy Raw Data'!$B$8:$BE$45,'Occupancy Raw Data'!AW$3,FALSE))/100</f>
        <v>-4.6536605669922994E-2</v>
      </c>
      <c r="Q27" s="115">
        <f>(VLOOKUP($A27,'Occupancy Raw Data'!$B$8:$BE$45,'Occupancy Raw Data'!AX$3,FALSE))/100</f>
        <v>-3.98837145835165E-2</v>
      </c>
      <c r="R27" s="116">
        <f>(VLOOKUP($A27,'Occupancy Raw Data'!$B$8:$BE$45,'Occupancy Raw Data'!AY$3,FALSE))/100</f>
        <v>-3.23177299106042E-2</v>
      </c>
      <c r="S27" s="115">
        <f>(VLOOKUP($A27,'Occupancy Raw Data'!$B$8:$BE$45,'Occupancy Raw Data'!BA$3,FALSE))/100</f>
        <v>-1.09375592085899E-2</v>
      </c>
      <c r="T27" s="115">
        <f>(VLOOKUP($A27,'Occupancy Raw Data'!$B$8:$BE$45,'Occupancy Raw Data'!BB$3,FALSE))/100</f>
        <v>-3.69231253597746E-2</v>
      </c>
      <c r="U27" s="116">
        <f>(VLOOKUP($A27,'Occupancy Raw Data'!$B$8:$BE$45,'Occupancy Raw Data'!BC$3,FALSE))/100</f>
        <v>-2.4333615835024597E-2</v>
      </c>
      <c r="V27" s="117">
        <f>(VLOOKUP($A27,'Occupancy Raw Data'!$B$8:$BE$45,'Occupancy Raw Data'!BE$3,FALSE))/100</f>
        <v>-2.9449527697327602E-2</v>
      </c>
      <c r="X27" s="49">
        <f>VLOOKUP($A27,'ADR Raw Data'!$B$6:$BE$43,'ADR Raw Data'!AG$1,FALSE)</f>
        <v>97.633441266375499</v>
      </c>
      <c r="Y27" s="50">
        <f>VLOOKUP($A27,'ADR Raw Data'!$B$6:$BE$43,'ADR Raw Data'!AH$1,FALSE)</f>
        <v>99.617287639831204</v>
      </c>
      <c r="Z27" s="50">
        <f>VLOOKUP($A27,'ADR Raw Data'!$B$6:$BE$43,'ADR Raw Data'!AI$1,FALSE)</f>
        <v>118.828452202348</v>
      </c>
      <c r="AA27" s="50">
        <f>VLOOKUP($A27,'ADR Raw Data'!$B$6:$BE$43,'ADR Raw Data'!AJ$1,FALSE)</f>
        <v>102.475739096935</v>
      </c>
      <c r="AB27" s="50">
        <f>VLOOKUP($A27,'ADR Raw Data'!$B$6:$BE$43,'ADR Raw Data'!AK$1,FALSE)</f>
        <v>102.843984814834</v>
      </c>
      <c r="AC27" s="51">
        <f>VLOOKUP($A27,'ADR Raw Data'!$B$6:$BE$43,'ADR Raw Data'!AL$1,FALSE)</f>
        <v>104.938403227124</v>
      </c>
      <c r="AD27" s="50">
        <f>VLOOKUP($A27,'ADR Raw Data'!$B$6:$BE$43,'ADR Raw Data'!AN$1,FALSE)</f>
        <v>115.015909114789</v>
      </c>
      <c r="AE27" s="50">
        <f>VLOOKUP($A27,'ADR Raw Data'!$B$6:$BE$43,'ADR Raw Data'!AO$1,FALSE)</f>
        <v>117.71189195541</v>
      </c>
      <c r="AF27" s="51">
        <f>VLOOKUP($A27,'ADR Raw Data'!$B$6:$BE$43,'ADR Raw Data'!AP$1,FALSE)</f>
        <v>116.387806182421</v>
      </c>
      <c r="AG27" s="52">
        <f>VLOOKUP($A27,'ADR Raw Data'!$B$6:$BE$43,'ADR Raw Data'!AR$1,FALSE)</f>
        <v>109.02059689763399</v>
      </c>
      <c r="AI27" s="118">
        <f>(VLOOKUP($A27,'ADR Raw Data'!$B$6:$BE$43,'ADR Raw Data'!AT$1,FALSE))/100</f>
        <v>-0.17385313171409902</v>
      </c>
      <c r="AJ27" s="115">
        <f>(VLOOKUP($A27,'ADR Raw Data'!$B$6:$BE$43,'ADR Raw Data'!AU$1,FALSE))/100</f>
        <v>2.3403228830546699E-2</v>
      </c>
      <c r="AK27" s="115">
        <f>(VLOOKUP($A27,'ADR Raw Data'!$B$6:$BE$43,'ADR Raw Data'!AV$1,FALSE))/100</f>
        <v>0.20238273776262999</v>
      </c>
      <c r="AL27" s="115">
        <f>(VLOOKUP($A27,'ADR Raw Data'!$B$6:$BE$43,'ADR Raw Data'!AW$1,FALSE))/100</f>
        <v>1.79679267937463E-2</v>
      </c>
      <c r="AM27" s="115">
        <f>(VLOOKUP($A27,'ADR Raw Data'!$B$6:$BE$43,'ADR Raw Data'!AX$1,FALSE))/100</f>
        <v>2.2647349275763E-2</v>
      </c>
      <c r="AN27" s="116">
        <f>(VLOOKUP($A27,'ADR Raw Data'!$B$6:$BE$43,'ADR Raw Data'!AY$1,FALSE))/100</f>
        <v>1.3439889621411301E-2</v>
      </c>
      <c r="AO27" s="115">
        <f>(VLOOKUP($A27,'ADR Raw Data'!$B$6:$BE$43,'ADR Raw Data'!BA$1,FALSE))/100</f>
        <v>3.0058207085896196E-2</v>
      </c>
      <c r="AP27" s="115">
        <f>(VLOOKUP($A27,'ADR Raw Data'!$B$6:$BE$43,'ADR Raw Data'!BB$1,FALSE))/100</f>
        <v>2.98348349678926E-2</v>
      </c>
      <c r="AQ27" s="116">
        <f>(VLOOKUP($A27,'ADR Raw Data'!$B$6:$BE$43,'ADR Raw Data'!BC$1,FALSE))/100</f>
        <v>2.9783075616923199E-2</v>
      </c>
      <c r="AR27" s="117">
        <f>(VLOOKUP($A27,'ADR Raw Data'!$B$6:$BE$43,'ADR Raw Data'!BE$1,FALSE))/100</f>
        <v>1.9780650194510502E-2</v>
      </c>
      <c r="AT27" s="49">
        <f>VLOOKUP($A27,'RevPAR Raw Data'!$B$6:$BE$43,'RevPAR Raw Data'!AG$1,FALSE)</f>
        <v>29.316800399332401</v>
      </c>
      <c r="AU27" s="50">
        <f>VLOOKUP($A27,'RevPAR Raw Data'!$B$6:$BE$43,'RevPAR Raw Data'!AH$1,FALSE)</f>
        <v>32.376509089283502</v>
      </c>
      <c r="AV27" s="50">
        <f>VLOOKUP($A27,'RevPAR Raw Data'!$B$6:$BE$43,'RevPAR Raw Data'!AI$1,FALSE)</f>
        <v>47.647057729214197</v>
      </c>
      <c r="AW27" s="50">
        <f>VLOOKUP($A27,'RevPAR Raw Data'!$B$6:$BE$43,'RevPAR Raw Data'!AJ$1,FALSE)</f>
        <v>35.886738305259598</v>
      </c>
      <c r="AX27" s="50">
        <f>VLOOKUP($A27,'RevPAR Raw Data'!$B$6:$BE$43,'RevPAR Raw Data'!AK$1,FALSE)</f>
        <v>38.403004547348303</v>
      </c>
      <c r="AY27" s="51">
        <f>VLOOKUP($A27,'RevPAR Raw Data'!$B$6:$BE$43,'RevPAR Raw Data'!AL$1,FALSE)</f>
        <v>36.726294928298799</v>
      </c>
      <c r="AZ27" s="50">
        <f>VLOOKUP($A27,'RevPAR Raw Data'!$B$6:$BE$43,'RevPAR Raw Data'!AN$1,FALSE)</f>
        <v>54.7274278971489</v>
      </c>
      <c r="BA27" s="50">
        <f>VLOOKUP($A27,'RevPAR Raw Data'!$B$6:$BE$43,'RevPAR Raw Data'!AO$1,FALSE)</f>
        <v>58.0327124020395</v>
      </c>
      <c r="BB27" s="51">
        <f>VLOOKUP($A27,'RevPAR Raw Data'!$B$6:$BE$43,'RevPAR Raw Data'!AP$1,FALSE)</f>
        <v>56.380070149594196</v>
      </c>
      <c r="BC27" s="52">
        <f>VLOOKUP($A27,'RevPAR Raw Data'!$B$6:$BE$43,'RevPAR Raw Data'!AR$1,FALSE)</f>
        <v>42.344939809990997</v>
      </c>
      <c r="BE27" s="129">
        <f>(VLOOKUP($A27,'RevPAR Raw Data'!$B$6:$BE$43,'RevPAR Raw Data'!AT$1,FALSE))/100</f>
        <v>-0.37284411277243701</v>
      </c>
      <c r="BF27" s="119">
        <f>(VLOOKUP($A27,'RevPAR Raw Data'!$B$6:$BE$43,'RevPAR Raw Data'!AU$1,FALSE))/100</f>
        <v>6.5806972411983897E-2</v>
      </c>
      <c r="BG27" s="119">
        <f>(VLOOKUP($A27,'RevPAR Raw Data'!$B$6:$BE$43,'RevPAR Raw Data'!AV$1,FALSE))/100</f>
        <v>0.39929977227240099</v>
      </c>
      <c r="BH27" s="119">
        <f>(VLOOKUP($A27,'RevPAR Raw Data'!$B$6:$BE$43,'RevPAR Raw Data'!AW$1,FALSE))/100</f>
        <v>-2.94048452000833E-2</v>
      </c>
      <c r="BI27" s="119">
        <f>(VLOOKUP($A27,'RevPAR Raw Data'!$B$6:$BE$43,'RevPAR Raw Data'!AX$1,FALSE))/100</f>
        <v>-1.81396257223412E-2</v>
      </c>
      <c r="BJ27" s="130">
        <f>(VLOOKUP($A27,'RevPAR Raw Data'!$B$6:$BE$43,'RevPAR Raw Data'!AY$1,FALSE))/100</f>
        <v>-1.9312187012005998E-2</v>
      </c>
      <c r="BK27" s="119">
        <f>(VLOOKUP($A27,'RevPAR Raw Data'!$B$6:$BE$43,'RevPAR Raw Data'!BA$1,FALSE))/100</f>
        <v>1.8791884457600102E-2</v>
      </c>
      <c r="BL27" s="119">
        <f>(VLOOKUP($A27,'RevPAR Raw Data'!$B$6:$BE$43,'RevPAR Raw Data'!BB$1,FALSE))/100</f>
        <v>-8.1898857434897498E-3</v>
      </c>
      <c r="BM27" s="130">
        <f>(VLOOKUP($A27,'RevPAR Raw Data'!$B$6:$BE$43,'RevPAR Raw Data'!BC$1,FALSE))/100</f>
        <v>4.7247298614509102E-3</v>
      </c>
      <c r="BN27" s="131">
        <f>(VLOOKUP($A27,'RevPAR Raw Data'!$B$6:$BE$43,'RevPAR Raw Data'!BE$1,FALSE))/100</f>
        <v>-1.0251408308591501E-2</v>
      </c>
    </row>
    <row r="28" spans="1:66" x14ac:dyDescent="0.45">
      <c r="A28" s="59" t="s">
        <v>29</v>
      </c>
      <c r="B28" s="129">
        <f>(VLOOKUP($A28,'Occupancy Raw Data'!$B$8:$BE$45,'Occupancy Raw Data'!AG$3,FALSE))/100</f>
        <v>0.36604117800364799</v>
      </c>
      <c r="C28" s="119">
        <f>(VLOOKUP($A28,'Occupancy Raw Data'!$B$8:$BE$45,'Occupancy Raw Data'!AH$3,FALSE))/100</f>
        <v>0.35157675267135702</v>
      </c>
      <c r="D28" s="119">
        <f>(VLOOKUP($A28,'Occupancy Raw Data'!$B$8:$BE$45,'Occupancy Raw Data'!AI$3,FALSE))/100</f>
        <v>0.35737555381808694</v>
      </c>
      <c r="E28" s="119">
        <f>(VLOOKUP($A28,'Occupancy Raw Data'!$B$8:$BE$45,'Occupancy Raw Data'!AJ$3,FALSE))/100</f>
        <v>0.32730648944487795</v>
      </c>
      <c r="F28" s="119">
        <f>(VLOOKUP($A28,'Occupancy Raw Data'!$B$8:$BE$45,'Occupancy Raw Data'!AK$3,FALSE))/100</f>
        <v>0.38552254365389599</v>
      </c>
      <c r="G28" s="130">
        <f>(VLOOKUP($A28,'Occupancy Raw Data'!$B$8:$BE$45,'Occupancy Raw Data'!AL$3,FALSE))/100</f>
        <v>0.35756450351837299</v>
      </c>
      <c r="H28" s="119">
        <f>(VLOOKUP($A28,'Occupancy Raw Data'!$B$8:$BE$45,'Occupancy Raw Data'!AN$3,FALSE))/100</f>
        <v>0.44442272608808897</v>
      </c>
      <c r="I28" s="119">
        <f>(VLOOKUP($A28,'Occupancy Raw Data'!$B$8:$BE$45,'Occupancy Raw Data'!AO$3,FALSE))/100</f>
        <v>0.44592129267656999</v>
      </c>
      <c r="J28" s="130">
        <f>(VLOOKUP($A28,'Occupancy Raw Data'!$B$8:$BE$45,'Occupancy Raw Data'!AP$3,FALSE))/100</f>
        <v>0.44517200938232898</v>
      </c>
      <c r="K28" s="131">
        <f>(VLOOKUP($A28,'Occupancy Raw Data'!$B$8:$BE$45,'Occupancy Raw Data'!AR$3,FALSE))/100</f>
        <v>0.38259521947950398</v>
      </c>
      <c r="M28" s="118">
        <f>(VLOOKUP($A28,'Occupancy Raw Data'!$B$8:$BE$45,'Occupancy Raw Data'!AT$3,FALSE))/100</f>
        <v>-4.33156734959183E-3</v>
      </c>
      <c r="N28" s="115">
        <f>(VLOOKUP($A28,'Occupancy Raw Data'!$B$8:$BE$45,'Occupancy Raw Data'!AU$3,FALSE))/100</f>
        <v>0.215136903327944</v>
      </c>
      <c r="O28" s="115">
        <f>(VLOOKUP($A28,'Occupancy Raw Data'!$B$8:$BE$45,'Occupancy Raw Data'!AV$3,FALSE))/100</f>
        <v>0.14112657280476401</v>
      </c>
      <c r="P28" s="115">
        <f>(VLOOKUP($A28,'Occupancy Raw Data'!$B$8:$BE$45,'Occupancy Raw Data'!AW$3,FALSE))/100</f>
        <v>-5.9024581622217298E-2</v>
      </c>
      <c r="Q28" s="115">
        <f>(VLOOKUP($A28,'Occupancy Raw Data'!$B$8:$BE$45,'Occupancy Raw Data'!AX$3,FALSE))/100</f>
        <v>-2.4095252928713E-2</v>
      </c>
      <c r="R28" s="116">
        <f>(VLOOKUP($A28,'Occupancy Raw Data'!$B$8:$BE$45,'Occupancy Raw Data'!AY$3,FALSE))/100</f>
        <v>4.3666410658522906E-2</v>
      </c>
      <c r="S28" s="115">
        <f>(VLOOKUP($A28,'Occupancy Raw Data'!$B$8:$BE$45,'Occupancy Raw Data'!BA$3,FALSE))/100</f>
        <v>6.0875584139784805E-2</v>
      </c>
      <c r="T28" s="115">
        <f>(VLOOKUP($A28,'Occupancy Raw Data'!$B$8:$BE$45,'Occupancy Raw Data'!BB$3,FALSE))/100</f>
        <v>8.1231097933874702E-2</v>
      </c>
      <c r="U28" s="116">
        <f>(VLOOKUP($A28,'Occupancy Raw Data'!$B$8:$BE$45,'Occupancy Raw Data'!BC$3,FALSE))/100</f>
        <v>7.0973755449085102E-2</v>
      </c>
      <c r="V28" s="117">
        <f>(VLOOKUP($A28,'Occupancy Raw Data'!$B$8:$BE$45,'Occupancy Raw Data'!BE$3,FALSE))/100</f>
        <v>5.2588768628621205E-2</v>
      </c>
      <c r="X28" s="49">
        <f>VLOOKUP($A28,'ADR Raw Data'!$B$6:$BE$43,'ADR Raw Data'!AG$1,FALSE)</f>
        <v>136.529260412958</v>
      </c>
      <c r="Y28" s="50">
        <f>VLOOKUP($A28,'ADR Raw Data'!$B$6:$BE$43,'ADR Raw Data'!AH$1,FALSE)</f>
        <v>129.02134173461801</v>
      </c>
      <c r="Z28" s="50">
        <f>VLOOKUP($A28,'ADR Raw Data'!$B$6:$BE$43,'ADR Raw Data'!AI$1,FALSE)</f>
        <v>133.853164995442</v>
      </c>
      <c r="AA28" s="50">
        <f>VLOOKUP($A28,'ADR Raw Data'!$B$6:$BE$43,'ADR Raw Data'!AJ$1,FALSE)</f>
        <v>121.339974121628</v>
      </c>
      <c r="AB28" s="50">
        <f>VLOOKUP($A28,'ADR Raw Data'!$B$6:$BE$43,'ADR Raw Data'!AK$1,FALSE)</f>
        <v>130.04354825080199</v>
      </c>
      <c r="AC28" s="51">
        <f>VLOOKUP($A28,'ADR Raw Data'!$B$6:$BE$43,'ADR Raw Data'!AL$1,FALSE)</f>
        <v>130.33853350097399</v>
      </c>
      <c r="AD28" s="50">
        <f>VLOOKUP($A28,'ADR Raw Data'!$B$6:$BE$43,'ADR Raw Data'!AN$1,FALSE)</f>
        <v>155.453730391438</v>
      </c>
      <c r="AE28" s="50">
        <f>VLOOKUP($A28,'ADR Raw Data'!$B$6:$BE$43,'ADR Raw Data'!AO$1,FALSE)</f>
        <v>163.782192431326</v>
      </c>
      <c r="AF28" s="51">
        <f>VLOOKUP($A28,'ADR Raw Data'!$B$6:$BE$43,'ADR Raw Data'!AP$1,FALSE)</f>
        <v>159.624970362239</v>
      </c>
      <c r="AG28" s="52">
        <f>VLOOKUP($A28,'ADR Raw Data'!$B$6:$BE$43,'ADR Raw Data'!AR$1,FALSE)</f>
        <v>140.074673332603</v>
      </c>
      <c r="AI28" s="118">
        <f>(VLOOKUP($A28,'ADR Raw Data'!$B$6:$BE$43,'ADR Raw Data'!AT$1,FALSE))/100</f>
        <v>-6.5320542349865895E-2</v>
      </c>
      <c r="AJ28" s="115">
        <f>(VLOOKUP($A28,'ADR Raw Data'!$B$6:$BE$43,'ADR Raw Data'!AU$1,FALSE))/100</f>
        <v>4.5508748284963596E-2</v>
      </c>
      <c r="AK28" s="115">
        <f>(VLOOKUP($A28,'ADR Raw Data'!$B$6:$BE$43,'ADR Raw Data'!AV$1,FALSE))/100</f>
        <v>8.7970251293731302E-2</v>
      </c>
      <c r="AL28" s="115">
        <f>(VLOOKUP($A28,'ADR Raw Data'!$B$6:$BE$43,'ADR Raw Data'!AW$1,FALSE))/100</f>
        <v>-6.7715455032906699E-2</v>
      </c>
      <c r="AM28" s="115">
        <f>(VLOOKUP($A28,'ADR Raw Data'!$B$6:$BE$43,'ADR Raw Data'!AX$1,FALSE))/100</f>
        <v>-1.09652773070911E-2</v>
      </c>
      <c r="AN28" s="116">
        <f>(VLOOKUP($A28,'ADR Raw Data'!$B$6:$BE$43,'ADR Raw Data'!AY$1,FALSE))/100</f>
        <v>-8.3387676609504406E-3</v>
      </c>
      <c r="AO28" s="115">
        <f>(VLOOKUP($A28,'ADR Raw Data'!$B$6:$BE$43,'ADR Raw Data'!BA$1,FALSE))/100</f>
        <v>2.8807989573566499E-2</v>
      </c>
      <c r="AP28" s="115">
        <f>(VLOOKUP($A28,'ADR Raw Data'!$B$6:$BE$43,'ADR Raw Data'!BB$1,FALSE))/100</f>
        <v>3.1530122610320996E-2</v>
      </c>
      <c r="AQ28" s="116">
        <f>(VLOOKUP($A28,'ADR Raw Data'!$B$6:$BE$43,'ADR Raw Data'!BC$1,FALSE))/100</f>
        <v>3.0447579430726401E-2</v>
      </c>
      <c r="AR28" s="117">
        <f>(VLOOKUP($A28,'ADR Raw Data'!$B$6:$BE$43,'ADR Raw Data'!BE$1,FALSE))/100</f>
        <v>6.9755544117914604E-3</v>
      </c>
      <c r="AT28" s="49">
        <f>VLOOKUP($A28,'RevPAR Raw Data'!$B$6:$BE$43,'RevPAR Raw Data'!AG$1,FALSE)</f>
        <v>49.975331313526098</v>
      </c>
      <c r="AU28" s="50">
        <f>VLOOKUP($A28,'RevPAR Raw Data'!$B$6:$BE$43,'RevPAR Raw Data'!AH$1,FALSE)</f>
        <v>45.360904352358602</v>
      </c>
      <c r="AV28" s="50">
        <f>VLOOKUP($A28,'RevPAR Raw Data'!$B$6:$BE$43,'RevPAR Raw Data'!AI$1,FALSE)</f>
        <v>47.835848970549897</v>
      </c>
      <c r="AW28" s="50">
        <f>VLOOKUP($A28,'RevPAR Raw Data'!$B$6:$BE$43,'RevPAR Raw Data'!AJ$1,FALSE)</f>
        <v>39.715360959082602</v>
      </c>
      <c r="AX28" s="50">
        <f>VLOOKUP($A28,'RevPAR Raw Data'!$B$6:$BE$43,'RevPAR Raw Data'!AK$1,FALSE)</f>
        <v>50.134719507427597</v>
      </c>
      <c r="AY28" s="51">
        <f>VLOOKUP($A28,'RevPAR Raw Data'!$B$6:$BE$43,'RevPAR Raw Data'!AL$1,FALSE)</f>
        <v>46.604433020588999</v>
      </c>
      <c r="AZ28" s="50">
        <f>VLOOKUP($A28,'RevPAR Raw Data'!$B$6:$BE$43,'RevPAR Raw Data'!AN$1,FALSE)</f>
        <v>69.087170641125795</v>
      </c>
      <c r="BA28" s="50">
        <f>VLOOKUP($A28,'RevPAR Raw Data'!$B$6:$BE$43,'RevPAR Raw Data'!AO$1,FALSE)</f>
        <v>73.033966966379893</v>
      </c>
      <c r="BB28" s="51">
        <f>VLOOKUP($A28,'RevPAR Raw Data'!$B$6:$BE$43,'RevPAR Raw Data'!AP$1,FALSE)</f>
        <v>71.060568803752901</v>
      </c>
      <c r="BC28" s="52">
        <f>VLOOKUP($A28,'RevPAR Raw Data'!$B$6:$BE$43,'RevPAR Raw Data'!AR$1,FALSE)</f>
        <v>53.591900387207197</v>
      </c>
      <c r="BE28" s="129">
        <f>(VLOOKUP($A28,'RevPAR Raw Data'!$B$6:$BE$43,'RevPAR Raw Data'!AT$1,FALSE))/100</f>
        <v>-6.9369169370957398E-2</v>
      </c>
      <c r="BF28" s="119">
        <f>(VLOOKUP($A28,'RevPAR Raw Data'!$B$6:$BE$43,'RevPAR Raw Data'!AU$1,FALSE))/100</f>
        <v>0.27043626279326599</v>
      </c>
      <c r="BG28" s="119">
        <f>(VLOOKUP($A28,'RevPAR Raw Data'!$B$6:$BE$43,'RevPAR Raw Data'!AV$1,FALSE))/100</f>
        <v>0.24151176417235401</v>
      </c>
      <c r="BH28" s="119">
        <f>(VLOOKUP($A28,'RevPAR Raw Data'!$B$6:$BE$43,'RevPAR Raw Data'!AW$1,FALSE))/100</f>
        <v>-0.12274316025244801</v>
      </c>
      <c r="BI28" s="119">
        <f>(VLOOKUP($A28,'RevPAR Raw Data'!$B$6:$BE$43,'RevPAR Raw Data'!AX$1,FALSE))/100</f>
        <v>-3.4796319105656302E-2</v>
      </c>
      <c r="BJ28" s="130">
        <f>(VLOOKUP($A28,'RevPAR Raw Data'!$B$6:$BE$43,'RevPAR Raw Data'!AY$1,FALSE))/100</f>
        <v>3.4963518944503398E-2</v>
      </c>
      <c r="BK28" s="119">
        <f>(VLOOKUP($A28,'RevPAR Raw Data'!$B$6:$BE$43,'RevPAR Raw Data'!BA$1,FALSE))/100</f>
        <v>9.1437276906535012E-2</v>
      </c>
      <c r="BL28" s="119">
        <f>(VLOOKUP($A28,'RevPAR Raw Data'!$B$6:$BE$43,'RevPAR Raw Data'!BB$1,FALSE))/100</f>
        <v>0.115322447021821</v>
      </c>
      <c r="BM28" s="130">
        <f>(VLOOKUP($A28,'RevPAR Raw Data'!$B$6:$BE$43,'RevPAR Raw Data'!BC$1,FALSE))/100</f>
        <v>0.103582313936344</v>
      </c>
      <c r="BN28" s="131">
        <f>(VLOOKUP($A28,'RevPAR Raw Data'!$B$6:$BE$43,'RevPAR Raw Data'!BE$1,FALSE))/100</f>
        <v>5.9931158857430701E-2</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0.37339804703299201</v>
      </c>
      <c r="C30" s="119">
        <f>(VLOOKUP($A30,'Occupancy Raw Data'!$B$8:$BE$45,'Occupancy Raw Data'!AH$3,FALSE))/100</f>
        <v>0.39667764488357299</v>
      </c>
      <c r="D30" s="119">
        <f>(VLOOKUP($A30,'Occupancy Raw Data'!$B$8:$BE$45,'Occupancy Raw Data'!AI$3,FALSE))/100</f>
        <v>0.39629629629629598</v>
      </c>
      <c r="E30" s="119">
        <f>(VLOOKUP($A30,'Occupancy Raw Data'!$B$8:$BE$45,'Occupancy Raw Data'!AJ$3,FALSE))/100</f>
        <v>0.39368963743447094</v>
      </c>
      <c r="F30" s="119">
        <f>(VLOOKUP($A30,'Occupancy Raw Data'!$B$8:$BE$45,'Occupancy Raw Data'!AK$3,FALSE))/100</f>
        <v>0.42897518740932905</v>
      </c>
      <c r="G30" s="130">
        <f>(VLOOKUP($A30,'Occupancy Raw Data'!$B$8:$BE$45,'Occupancy Raw Data'!AL$3,FALSE))/100</f>
        <v>0.39780570567377505</v>
      </c>
      <c r="H30" s="119">
        <f>(VLOOKUP($A30,'Occupancy Raw Data'!$B$8:$BE$45,'Occupancy Raw Data'!AN$3,FALSE))/100</f>
        <v>0.46774016426131504</v>
      </c>
      <c r="I30" s="119">
        <f>(VLOOKUP($A30,'Occupancy Raw Data'!$B$8:$BE$45,'Occupancy Raw Data'!AO$3,FALSE))/100</f>
        <v>0.45586271869238204</v>
      </c>
      <c r="J30" s="130">
        <f>(VLOOKUP($A30,'Occupancy Raw Data'!$B$8:$BE$45,'Occupancy Raw Data'!AP$3,FALSE))/100</f>
        <v>0.46180144147684898</v>
      </c>
      <c r="K30" s="131">
        <f>(VLOOKUP($A30,'Occupancy Raw Data'!$B$8:$BE$45,'Occupancy Raw Data'!AR$3,FALSE))/100</f>
        <v>0.41608780147909796</v>
      </c>
      <c r="M30" s="118">
        <f>(VLOOKUP($A30,'Occupancy Raw Data'!$B$8:$BE$45,'Occupancy Raw Data'!AT$3,FALSE))/100</f>
        <v>9.1413392216503908E-2</v>
      </c>
      <c r="N30" s="115">
        <f>(VLOOKUP($A30,'Occupancy Raw Data'!$B$8:$BE$45,'Occupancy Raw Data'!AU$3,FALSE))/100</f>
        <v>8.0217042792836896E-2</v>
      </c>
      <c r="O30" s="115">
        <f>(VLOOKUP($A30,'Occupancy Raw Data'!$B$8:$BE$45,'Occupancy Raw Data'!AV$3,FALSE))/100</f>
        <v>-7.2092141934692794E-2</v>
      </c>
      <c r="P30" s="115">
        <f>(VLOOKUP($A30,'Occupancy Raw Data'!$B$8:$BE$45,'Occupancy Raw Data'!AW$3,FALSE))/100</f>
        <v>-0.16274244678205499</v>
      </c>
      <c r="Q30" s="115">
        <f>(VLOOKUP($A30,'Occupancy Raw Data'!$B$8:$BE$45,'Occupancy Raw Data'!AX$3,FALSE))/100</f>
        <v>-3.3634335720397701E-2</v>
      </c>
      <c r="R30" s="116">
        <f>(VLOOKUP($A30,'Occupancy Raw Data'!$B$8:$BE$45,'Occupancy Raw Data'!AY$3,FALSE))/100</f>
        <v>-2.99710905095678E-2</v>
      </c>
      <c r="S30" s="115">
        <f>(VLOOKUP($A30,'Occupancy Raw Data'!$B$8:$BE$45,'Occupancy Raw Data'!BA$3,FALSE))/100</f>
        <v>7.4566889862783703E-2</v>
      </c>
      <c r="T30" s="115">
        <f>(VLOOKUP($A30,'Occupancy Raw Data'!$B$8:$BE$45,'Occupancy Raw Data'!BB$3,FALSE))/100</f>
        <v>4.8419939138986699E-2</v>
      </c>
      <c r="U30" s="116">
        <f>(VLOOKUP($A30,'Occupancy Raw Data'!$B$8:$BE$45,'Occupancy Raw Data'!BC$3,FALSE))/100</f>
        <v>6.1500524850673505E-2</v>
      </c>
      <c r="V30" s="117">
        <f>(VLOOKUP($A30,'Occupancy Raw Data'!$B$8:$BE$45,'Occupancy Raw Data'!BE$3,FALSE))/100</f>
        <v>-2.7234924244877502E-3</v>
      </c>
      <c r="X30" s="49">
        <f>VLOOKUP($A30,'ADR Raw Data'!$B$6:$BE$43,'ADR Raw Data'!AG$1,FALSE)</f>
        <v>101.396869119831</v>
      </c>
      <c r="Y30" s="50">
        <f>VLOOKUP($A30,'ADR Raw Data'!$B$6:$BE$43,'ADR Raw Data'!AH$1,FALSE)</f>
        <v>104.61677217310201</v>
      </c>
      <c r="Z30" s="50">
        <f>VLOOKUP($A30,'ADR Raw Data'!$B$6:$BE$43,'ADR Raw Data'!AI$1,FALSE)</f>
        <v>108.921053844022</v>
      </c>
      <c r="AA30" s="50">
        <f>VLOOKUP($A30,'ADR Raw Data'!$B$6:$BE$43,'ADR Raw Data'!AJ$1,FALSE)</f>
        <v>102.105510974087</v>
      </c>
      <c r="AB30" s="50">
        <f>VLOOKUP($A30,'ADR Raw Data'!$B$6:$BE$43,'ADR Raw Data'!AK$1,FALSE)</f>
        <v>102.69383966585799</v>
      </c>
      <c r="AC30" s="51">
        <f>VLOOKUP($A30,'ADR Raw Data'!$B$6:$BE$43,'ADR Raw Data'!AL$1,FALSE)</f>
        <v>103.95831629377101</v>
      </c>
      <c r="AD30" s="50">
        <f>VLOOKUP($A30,'ADR Raw Data'!$B$6:$BE$43,'ADR Raw Data'!AN$1,FALSE)</f>
        <v>113.21232098063599</v>
      </c>
      <c r="AE30" s="50">
        <f>VLOOKUP($A30,'ADR Raw Data'!$B$6:$BE$43,'ADR Raw Data'!AO$1,FALSE)</f>
        <v>116.85612169084</v>
      </c>
      <c r="AF30" s="51">
        <f>VLOOKUP($A30,'ADR Raw Data'!$B$6:$BE$43,'ADR Raw Data'!AP$1,FALSE)</f>
        <v>115.010791869786</v>
      </c>
      <c r="AG30" s="52">
        <f>VLOOKUP($A30,'ADR Raw Data'!$B$6:$BE$43,'ADR Raw Data'!AR$1,FALSE)</f>
        <v>107.462644772399</v>
      </c>
      <c r="AH30" s="61"/>
      <c r="AI30" s="118">
        <f>(VLOOKUP($A30,'ADR Raw Data'!$B$6:$BE$43,'ADR Raw Data'!AT$1,FALSE))/100</f>
        <v>-3.3031348338956198E-2</v>
      </c>
      <c r="AJ30" s="115">
        <f>(VLOOKUP($A30,'ADR Raw Data'!$B$6:$BE$43,'ADR Raw Data'!AU$1,FALSE))/100</f>
        <v>9.7902924623236506E-2</v>
      </c>
      <c r="AK30" s="115">
        <f>(VLOOKUP($A30,'ADR Raw Data'!$B$6:$BE$43,'ADR Raw Data'!AV$1,FALSE))/100</f>
        <v>0.114388450567041</v>
      </c>
      <c r="AL30" s="115">
        <f>(VLOOKUP($A30,'ADR Raw Data'!$B$6:$BE$43,'ADR Raw Data'!AW$1,FALSE))/100</f>
        <v>2.16133865185382E-2</v>
      </c>
      <c r="AM30" s="115">
        <f>(VLOOKUP($A30,'ADR Raw Data'!$B$6:$BE$43,'ADR Raw Data'!AX$1,FALSE))/100</f>
        <v>3.1624182447259001E-2</v>
      </c>
      <c r="AN30" s="116">
        <f>(VLOOKUP($A30,'ADR Raw Data'!$B$6:$BE$43,'ADR Raw Data'!AY$1,FALSE))/100</f>
        <v>4.6000193645243902E-2</v>
      </c>
      <c r="AO30" s="115">
        <f>(VLOOKUP($A30,'ADR Raw Data'!$B$6:$BE$43,'ADR Raw Data'!BA$1,FALSE))/100</f>
        <v>3.5419322610179098E-2</v>
      </c>
      <c r="AP30" s="115">
        <f>(VLOOKUP($A30,'ADR Raw Data'!$B$6:$BE$43,'ADR Raw Data'!BB$1,FALSE))/100</f>
        <v>4.4034195056043196E-2</v>
      </c>
      <c r="AQ30" s="116">
        <f>(VLOOKUP($A30,'ADR Raw Data'!$B$6:$BE$43,'ADR Raw Data'!BC$1,FALSE))/100</f>
        <v>3.9571975148140398E-2</v>
      </c>
      <c r="AR30" s="117">
        <f>(VLOOKUP($A30,'ADR Raw Data'!$B$6:$BE$43,'ADR Raw Data'!BE$1,FALSE))/100</f>
        <v>4.6002098086669801E-2</v>
      </c>
      <c r="AT30" s="49">
        <f>VLOOKUP($A30,'RevPAR Raw Data'!$B$6:$BE$43,'RevPAR Raw Data'!AG$1,FALSE)</f>
        <v>37.861392904604998</v>
      </c>
      <c r="AU30" s="50">
        <f>VLOOKUP($A30,'RevPAR Raw Data'!$B$6:$BE$43,'RevPAR Raw Data'!AH$1,FALSE)</f>
        <v>41.499134800947502</v>
      </c>
      <c r="AV30" s="50">
        <f>VLOOKUP($A30,'RevPAR Raw Data'!$B$6:$BE$43,'RevPAR Raw Data'!AI$1,FALSE)</f>
        <v>43.165010227075697</v>
      </c>
      <c r="AW30" s="50">
        <f>VLOOKUP($A30,'RevPAR Raw Data'!$B$6:$BE$43,'RevPAR Raw Data'!AJ$1,FALSE)</f>
        <v>40.197881595450099</v>
      </c>
      <c r="AX30" s="50">
        <f>VLOOKUP($A30,'RevPAR Raw Data'!$B$6:$BE$43,'RevPAR Raw Data'!AK$1,FALSE)</f>
        <v>44.053109116445199</v>
      </c>
      <c r="AY30" s="51">
        <f>VLOOKUP($A30,'RevPAR Raw Data'!$B$6:$BE$43,'RevPAR Raw Data'!AL$1,FALSE)</f>
        <v>41.355211373901398</v>
      </c>
      <c r="AZ30" s="50">
        <f>VLOOKUP($A30,'RevPAR Raw Data'!$B$6:$BE$43,'RevPAR Raw Data'!AN$1,FALSE)</f>
        <v>52.953949611887801</v>
      </c>
      <c r="BA30" s="50">
        <f>VLOOKUP($A30,'RevPAR Raw Data'!$B$6:$BE$43,'RevPAR Raw Data'!AO$1,FALSE)</f>
        <v>53.270349329834602</v>
      </c>
      <c r="BB30" s="51">
        <f>VLOOKUP($A30,'RevPAR Raw Data'!$B$6:$BE$43,'RevPAR Raw Data'!AP$1,FALSE)</f>
        <v>53.112149470861198</v>
      </c>
      <c r="BC30" s="52">
        <f>VLOOKUP($A30,'RevPAR Raw Data'!$B$6:$BE$43,'RevPAR Raw Data'!AR$1,FALSE)</f>
        <v>44.713895604477202</v>
      </c>
      <c r="BE30" s="129">
        <f>(VLOOKUP($A30,'RevPAR Raw Data'!$B$6:$BE$43,'RevPAR Raw Data'!AT$1,FALSE))/100</f>
        <v>5.5362536276398699E-2</v>
      </c>
      <c r="BF30" s="119">
        <f>(VLOOKUP($A30,'RevPAR Raw Data'!$B$6:$BE$43,'RevPAR Raw Data'!AU$1,FALSE))/100</f>
        <v>0.18597345051011899</v>
      </c>
      <c r="BG30" s="119">
        <f>(VLOOKUP($A30,'RevPAR Raw Data'!$B$6:$BE$43,'RevPAR Raw Data'!AV$1,FALSE))/100</f>
        <v>3.4049800218379701E-2</v>
      </c>
      <c r="BH30" s="119">
        <f>(VLOOKUP($A30,'RevPAR Raw Data'!$B$6:$BE$43,'RevPAR Raw Data'!AW$1,FALSE))/100</f>
        <v>-0.14464647566878999</v>
      </c>
      <c r="BI30" s="119">
        <f>(VLOOKUP($A30,'RevPAR Raw Data'!$B$6:$BE$43,'RevPAR Raw Data'!AX$1,FALSE))/100</f>
        <v>-3.0738116424528601E-3</v>
      </c>
      <c r="BJ30" s="130">
        <f>(VLOOKUP($A30,'RevPAR Raw Data'!$B$6:$BE$43,'RevPAR Raw Data'!AY$1,FALSE))/100</f>
        <v>1.4650427168476801E-2</v>
      </c>
      <c r="BK30" s="119">
        <f>(VLOOKUP($A30,'RevPAR Raw Data'!$B$6:$BE$43,'RevPAR Raw Data'!BA$1,FALSE))/100</f>
        <v>0.11262732120105</v>
      </c>
      <c r="BL30" s="119">
        <f>(VLOOKUP($A30,'RevPAR Raw Data'!$B$6:$BE$43,'RevPAR Raw Data'!BB$1,FALSE))/100</f>
        <v>9.458626723967789E-2</v>
      </c>
      <c r="BM30" s="130">
        <f>(VLOOKUP($A30,'RevPAR Raw Data'!$B$6:$BE$43,'RevPAR Raw Data'!BC$1,FALSE))/100</f>
        <v>0.10350619723980201</v>
      </c>
      <c r="BN30" s="131">
        <f>(VLOOKUP($A30,'RevPAR Raw Data'!$B$6:$BE$43,'RevPAR Raw Data'!BE$1,FALSE))/100</f>
        <v>4.3153319296532405E-2</v>
      </c>
    </row>
    <row r="31" spans="1:66" x14ac:dyDescent="0.45">
      <c r="A31" s="59" t="s">
        <v>70</v>
      </c>
      <c r="B31" s="129">
        <f>(VLOOKUP($A31,'Occupancy Raw Data'!$B$8:$BE$45,'Occupancy Raw Data'!AG$3,FALSE))/100</f>
        <v>0.36066620686131701</v>
      </c>
      <c r="C31" s="119">
        <f>(VLOOKUP($A31,'Occupancy Raw Data'!$B$8:$BE$45,'Occupancy Raw Data'!AH$3,FALSE))/100</f>
        <v>0.37799831404705303</v>
      </c>
      <c r="D31" s="119">
        <f>(VLOOKUP($A31,'Occupancy Raw Data'!$B$8:$BE$45,'Occupancy Raw Data'!AI$3,FALSE))/100</f>
        <v>0.38391192173091099</v>
      </c>
      <c r="E31" s="119">
        <f>(VLOOKUP($A31,'Occupancy Raw Data'!$B$8:$BE$45,'Occupancy Raw Data'!AJ$3,FALSE))/100</f>
        <v>0.37710829507819299</v>
      </c>
      <c r="F31" s="119">
        <f>(VLOOKUP($A31,'Occupancy Raw Data'!$B$8:$BE$45,'Occupancy Raw Data'!AK$3,FALSE))/100</f>
        <v>0.40976688873828304</v>
      </c>
      <c r="G31" s="130">
        <f>(VLOOKUP($A31,'Occupancy Raw Data'!$B$8:$BE$45,'Occupancy Raw Data'!AL$3,FALSE))/100</f>
        <v>0.381884954304757</v>
      </c>
      <c r="H31" s="119">
        <f>(VLOOKUP($A31,'Occupancy Raw Data'!$B$8:$BE$45,'Occupancy Raw Data'!AN$3,FALSE))/100</f>
        <v>0.43970180172116102</v>
      </c>
      <c r="I31" s="119">
        <f>(VLOOKUP($A31,'Occupancy Raw Data'!$B$8:$BE$45,'Occupancy Raw Data'!AO$3,FALSE))/100</f>
        <v>0.41550835645691303</v>
      </c>
      <c r="J31" s="130">
        <f>(VLOOKUP($A31,'Occupancy Raw Data'!$B$8:$BE$45,'Occupancy Raw Data'!AP$3,FALSE))/100</f>
        <v>0.427605079089037</v>
      </c>
      <c r="K31" s="131">
        <f>(VLOOKUP($A31,'Occupancy Raw Data'!$B$8:$BE$45,'Occupancy Raw Data'!AR$3,FALSE))/100</f>
        <v>0.39494133585542202</v>
      </c>
      <c r="M31" s="118">
        <f>(VLOOKUP($A31,'Occupancy Raw Data'!$B$8:$BE$45,'Occupancy Raw Data'!AT$3,FALSE))/100</f>
        <v>7.57995824974423E-2</v>
      </c>
      <c r="N31" s="115">
        <f>(VLOOKUP($A31,'Occupancy Raw Data'!$B$8:$BE$45,'Occupancy Raw Data'!AU$3,FALSE))/100</f>
        <v>3.6101162116512403E-2</v>
      </c>
      <c r="O31" s="115">
        <f>(VLOOKUP($A31,'Occupancy Raw Data'!$B$8:$BE$45,'Occupancy Raw Data'!AV$3,FALSE))/100</f>
        <v>-8.8898080022039E-2</v>
      </c>
      <c r="P31" s="115">
        <f>(VLOOKUP($A31,'Occupancy Raw Data'!$B$8:$BE$45,'Occupancy Raw Data'!AW$3,FALSE))/100</f>
        <v>-0.184189694472607</v>
      </c>
      <c r="Q31" s="115">
        <f>(VLOOKUP($A31,'Occupancy Raw Data'!$B$8:$BE$45,'Occupancy Raw Data'!AX$3,FALSE))/100</f>
        <v>-5.3309982653875501E-2</v>
      </c>
      <c r="R31" s="116">
        <f>(VLOOKUP($A31,'Occupancy Raw Data'!$B$8:$BE$45,'Occupancy Raw Data'!AY$3,FALSE))/100</f>
        <v>-5.3052338726243001E-2</v>
      </c>
      <c r="S31" s="115">
        <f>(VLOOKUP($A31,'Occupancy Raw Data'!$B$8:$BE$45,'Occupancy Raw Data'!BA$3,FALSE))/100</f>
        <v>6.5234847575340094E-2</v>
      </c>
      <c r="T31" s="115">
        <f>(VLOOKUP($A31,'Occupancy Raw Data'!$B$8:$BE$45,'Occupancy Raw Data'!BB$3,FALSE))/100</f>
        <v>1.9399856671095901E-2</v>
      </c>
      <c r="U31" s="116">
        <f>(VLOOKUP($A31,'Occupancy Raw Data'!$B$8:$BE$45,'Occupancy Raw Data'!BC$3,FALSE))/100</f>
        <v>4.2461877526903703E-2</v>
      </c>
      <c r="V31" s="117">
        <f>(VLOOKUP($A31,'Occupancy Raw Data'!$B$8:$BE$45,'Occupancy Raw Data'!BE$3,FALSE))/100</f>
        <v>-2.5444919082251501E-2</v>
      </c>
      <c r="X31" s="49">
        <f>VLOOKUP($A31,'ADR Raw Data'!$B$6:$BE$43,'ADR Raw Data'!AG$1,FALSE)</f>
        <v>106.23855832565999</v>
      </c>
      <c r="Y31" s="50">
        <f>VLOOKUP($A31,'ADR Raw Data'!$B$6:$BE$43,'ADR Raw Data'!AH$1,FALSE)</f>
        <v>110.03506369319101</v>
      </c>
      <c r="Z31" s="50">
        <f>VLOOKUP($A31,'ADR Raw Data'!$B$6:$BE$43,'ADR Raw Data'!AI$1,FALSE)</f>
        <v>114.209768780357</v>
      </c>
      <c r="AA31" s="50">
        <f>VLOOKUP($A31,'ADR Raw Data'!$B$6:$BE$43,'ADR Raw Data'!AJ$1,FALSE)</f>
        <v>104.874039198399</v>
      </c>
      <c r="AB31" s="50">
        <f>VLOOKUP($A31,'ADR Raw Data'!$B$6:$BE$43,'ADR Raw Data'!AK$1,FALSE)</f>
        <v>106.906124824465</v>
      </c>
      <c r="AC31" s="51">
        <f>VLOOKUP($A31,'ADR Raw Data'!$B$6:$BE$43,'ADR Raw Data'!AL$1,FALSE)</f>
        <v>108.46778968994801</v>
      </c>
      <c r="AD31" s="50">
        <f>VLOOKUP($A31,'ADR Raw Data'!$B$6:$BE$43,'ADR Raw Data'!AN$1,FALSE)</f>
        <v>119.614848775664</v>
      </c>
      <c r="AE31" s="50">
        <f>VLOOKUP($A31,'ADR Raw Data'!$B$6:$BE$43,'ADR Raw Data'!AO$1,FALSE)</f>
        <v>122.58073244291199</v>
      </c>
      <c r="AF31" s="51">
        <f>VLOOKUP($A31,'ADR Raw Data'!$B$6:$BE$43,'ADR Raw Data'!AP$1,FALSE)</f>
        <v>121.055838965311</v>
      </c>
      <c r="AG31" s="52">
        <f>VLOOKUP($A31,'ADR Raw Data'!$B$6:$BE$43,'ADR Raw Data'!AR$1,FALSE)</f>
        <v>112.35989089581</v>
      </c>
      <c r="AH31" s="61"/>
      <c r="AI31" s="118">
        <f>(VLOOKUP($A31,'ADR Raw Data'!$B$6:$BE$43,'ADR Raw Data'!AT$1,FALSE))/100</f>
        <v>-6.05169239088301E-3</v>
      </c>
      <c r="AJ31" s="115">
        <f>(VLOOKUP($A31,'ADR Raw Data'!$B$6:$BE$43,'ADR Raw Data'!AU$1,FALSE))/100</f>
        <v>0.150287950775364</v>
      </c>
      <c r="AK31" s="115">
        <f>(VLOOKUP($A31,'ADR Raw Data'!$B$6:$BE$43,'ADR Raw Data'!AV$1,FALSE))/100</f>
        <v>0.16993465662807999</v>
      </c>
      <c r="AL31" s="115">
        <f>(VLOOKUP($A31,'ADR Raw Data'!$B$6:$BE$43,'ADR Raw Data'!AW$1,FALSE))/100</f>
        <v>4.2259623881458E-2</v>
      </c>
      <c r="AM31" s="115">
        <f>(VLOOKUP($A31,'ADR Raw Data'!$B$6:$BE$43,'ADR Raw Data'!AX$1,FALSE))/100</f>
        <v>5.4436461809548205E-2</v>
      </c>
      <c r="AN31" s="116">
        <f>(VLOOKUP($A31,'ADR Raw Data'!$B$6:$BE$43,'ADR Raw Data'!AY$1,FALSE))/100</f>
        <v>8.1383099984450702E-2</v>
      </c>
      <c r="AO31" s="115">
        <f>(VLOOKUP($A31,'ADR Raw Data'!$B$6:$BE$43,'ADR Raw Data'!BA$1,FALSE))/100</f>
        <v>9.2198556670323797E-2</v>
      </c>
      <c r="AP31" s="115">
        <f>(VLOOKUP($A31,'ADR Raw Data'!$B$6:$BE$43,'ADR Raw Data'!BB$1,FALSE))/100</f>
        <v>9.7256610058384804E-2</v>
      </c>
      <c r="AQ31" s="116">
        <f>(VLOOKUP($A31,'ADR Raw Data'!$B$6:$BE$43,'ADR Raw Data'!BC$1,FALSE))/100</f>
        <v>9.4442035619034498E-2</v>
      </c>
      <c r="AR31" s="117">
        <f>(VLOOKUP($A31,'ADR Raw Data'!$B$6:$BE$43,'ADR Raw Data'!BE$1,FALSE))/100</f>
        <v>8.7874177969733097E-2</v>
      </c>
      <c r="AT31" s="49">
        <f>VLOOKUP($A31,'RevPAR Raw Data'!$B$6:$BE$43,'RevPAR Raw Data'!AG$1,FALSE)</f>
        <v>38.316657853730803</v>
      </c>
      <c r="AU31" s="50">
        <f>VLOOKUP($A31,'RevPAR Raw Data'!$B$6:$BE$43,'RevPAR Raw Data'!AH$1,FALSE)</f>
        <v>41.593068562086401</v>
      </c>
      <c r="AV31" s="50">
        <f>VLOOKUP($A31,'RevPAR Raw Data'!$B$6:$BE$43,'RevPAR Raw Data'!AI$1,FALSE)</f>
        <v>43.846491812910301</v>
      </c>
      <c r="AW31" s="50">
        <f>VLOOKUP($A31,'RevPAR Raw Data'!$B$6:$BE$43,'RevPAR Raw Data'!AJ$1,FALSE)</f>
        <v>39.548870120072102</v>
      </c>
      <c r="AX31" s="50">
        <f>VLOOKUP($A31,'RevPAR Raw Data'!$B$6:$BE$43,'RevPAR Raw Data'!AK$1,FALSE)</f>
        <v>43.806590156387799</v>
      </c>
      <c r="AY31" s="51">
        <f>VLOOKUP($A31,'RevPAR Raw Data'!$B$6:$BE$43,'RevPAR Raw Data'!AL$1,FALSE)</f>
        <v>41.422216909284202</v>
      </c>
      <c r="AZ31" s="50">
        <f>VLOOKUP($A31,'RevPAR Raw Data'!$B$6:$BE$43,'RevPAR Raw Data'!AN$1,FALSE)</f>
        <v>52.594864519263901</v>
      </c>
      <c r="BA31" s="50">
        <f>VLOOKUP($A31,'RevPAR Raw Data'!$B$6:$BE$43,'RevPAR Raw Data'!AO$1,FALSE)</f>
        <v>50.933318670639203</v>
      </c>
      <c r="BB31" s="51">
        <f>VLOOKUP($A31,'RevPAR Raw Data'!$B$6:$BE$43,'RevPAR Raw Data'!AP$1,FALSE)</f>
        <v>51.764091594951601</v>
      </c>
      <c r="BC31" s="52">
        <f>VLOOKUP($A31,'RevPAR Raw Data'!$B$6:$BE$43,'RevPAR Raw Data'!AR$1,FALSE)</f>
        <v>44.375565406960803</v>
      </c>
      <c r="BE31" s="129">
        <f>(VLOOKUP($A31,'RevPAR Raw Data'!$B$6:$BE$43,'RevPAR Raw Data'!AT$1,FALSE))/100</f>
        <v>6.9289174349927402E-2</v>
      </c>
      <c r="BF31" s="119">
        <f>(VLOOKUP($A31,'RevPAR Raw Data'!$B$6:$BE$43,'RevPAR Raw Data'!AU$1,FALSE))/100</f>
        <v>0.19181468256697598</v>
      </c>
      <c r="BG31" s="119">
        <f>(VLOOKUP($A31,'RevPAR Raw Data'!$B$6:$BE$43,'RevPAR Raw Data'!AV$1,FALSE))/100</f>
        <v>6.5929711902600899E-2</v>
      </c>
      <c r="BH31" s="119">
        <f>(VLOOKUP($A31,'RevPAR Raw Data'!$B$6:$BE$43,'RevPAR Raw Data'!AW$1,FALSE))/100</f>
        <v>-0.14971385780240198</v>
      </c>
      <c r="BI31" s="119">
        <f>(VLOOKUP($A31,'RevPAR Raw Data'!$B$6:$BE$43,'RevPAR Raw Data'!AX$1,FALSE))/100</f>
        <v>-1.7755276791326998E-3</v>
      </c>
      <c r="BJ31" s="130">
        <f>(VLOOKUP($A31,'RevPAR Raw Data'!$B$6:$BE$43,'RevPAR Raw Data'!AY$1,FALSE))/100</f>
        <v>2.40131974712409E-2</v>
      </c>
      <c r="BK31" s="119">
        <f>(VLOOKUP($A31,'RevPAR Raw Data'!$B$6:$BE$43,'RevPAR Raw Data'!BA$1,FALSE))/100</f>
        <v>0.16344796303671799</v>
      </c>
      <c r="BL31" s="119">
        <f>(VLOOKUP($A31,'RevPAR Raw Data'!$B$6:$BE$43,'RevPAR Raw Data'!BB$1,FALSE))/100</f>
        <v>0.11854323102493</v>
      </c>
      <c r="BM31" s="130">
        <f>(VLOOKUP($A31,'RevPAR Raw Data'!$B$6:$BE$43,'RevPAR Raw Data'!BC$1,FALSE))/100</f>
        <v>0.14091409929578499</v>
      </c>
      <c r="BN31" s="131">
        <f>(VLOOKUP($A31,'RevPAR Raw Data'!$B$6:$BE$43,'RevPAR Raw Data'!BE$1,FALSE))/100</f>
        <v>6.0193307539622293E-2</v>
      </c>
    </row>
    <row r="32" spans="1:66" x14ac:dyDescent="0.45">
      <c r="A32" s="59" t="s">
        <v>52</v>
      </c>
      <c r="B32" s="129">
        <f>(VLOOKUP($A32,'Occupancy Raw Data'!$B$8:$BE$45,'Occupancy Raw Data'!AG$3,FALSE))/100</f>
        <v>0.32500770891150099</v>
      </c>
      <c r="C32" s="119">
        <f>(VLOOKUP($A32,'Occupancy Raw Data'!$B$8:$BE$45,'Occupancy Raw Data'!AH$3,FALSE))/100</f>
        <v>0.42614862781375201</v>
      </c>
      <c r="D32" s="119">
        <f>(VLOOKUP($A32,'Occupancy Raw Data'!$B$8:$BE$45,'Occupancy Raw Data'!AI$3,FALSE))/100</f>
        <v>0.455288313290163</v>
      </c>
      <c r="E32" s="119">
        <f>(VLOOKUP($A32,'Occupancy Raw Data'!$B$8:$BE$45,'Occupancy Raw Data'!AJ$3,FALSE))/100</f>
        <v>0.43933086648165198</v>
      </c>
      <c r="F32" s="119">
        <f>(VLOOKUP($A32,'Occupancy Raw Data'!$B$8:$BE$45,'Occupancy Raw Data'!AK$3,FALSE))/100</f>
        <v>0.42237126117792101</v>
      </c>
      <c r="G32" s="130">
        <f>(VLOOKUP($A32,'Occupancy Raw Data'!$B$8:$BE$45,'Occupancy Raw Data'!AL$3,FALSE))/100</f>
        <v>0.41362935553499802</v>
      </c>
      <c r="H32" s="119">
        <f>(VLOOKUP($A32,'Occupancy Raw Data'!$B$8:$BE$45,'Occupancy Raw Data'!AN$3,FALSE))/100</f>
        <v>0.47217082947887695</v>
      </c>
      <c r="I32" s="119">
        <f>(VLOOKUP($A32,'Occupancy Raw Data'!$B$8:$BE$45,'Occupancy Raw Data'!AO$3,FALSE))/100</f>
        <v>0.447887758248535</v>
      </c>
      <c r="J32" s="130">
        <f>(VLOOKUP($A32,'Occupancy Raw Data'!$B$8:$BE$45,'Occupancy Raw Data'!AP$3,FALSE))/100</f>
        <v>0.46002929386370606</v>
      </c>
      <c r="K32" s="131">
        <f>(VLOOKUP($A32,'Occupancy Raw Data'!$B$8:$BE$45,'Occupancy Raw Data'!AR$3,FALSE))/100</f>
        <v>0.42688648077177199</v>
      </c>
      <c r="M32" s="118">
        <f>(VLOOKUP($A32,'Occupancy Raw Data'!$B$8:$BE$45,'Occupancy Raw Data'!AT$3,FALSE))/100</f>
        <v>-1.4117051514941099E-2</v>
      </c>
      <c r="N32" s="115">
        <f>(VLOOKUP($A32,'Occupancy Raw Data'!$B$8:$BE$45,'Occupancy Raw Data'!AU$3,FALSE))/100</f>
        <v>0.185081023141108</v>
      </c>
      <c r="O32" s="115">
        <f>(VLOOKUP($A32,'Occupancy Raw Data'!$B$8:$BE$45,'Occupancy Raw Data'!AV$3,FALSE))/100</f>
        <v>6.29616080691702E-2</v>
      </c>
      <c r="P32" s="115">
        <f>(VLOOKUP($A32,'Occupancy Raw Data'!$B$8:$BE$45,'Occupancy Raw Data'!AW$3,FALSE))/100</f>
        <v>-7.5434722781430097E-2</v>
      </c>
      <c r="Q32" s="115">
        <f>(VLOOKUP($A32,'Occupancy Raw Data'!$B$8:$BE$45,'Occupancy Raw Data'!AX$3,FALSE))/100</f>
        <v>-2.2632589575729001E-2</v>
      </c>
      <c r="R32" s="116">
        <f>(VLOOKUP($A32,'Occupancy Raw Data'!$B$8:$BE$45,'Occupancy Raw Data'!AY$3,FALSE))/100</f>
        <v>2.1355362295502299E-2</v>
      </c>
      <c r="S32" s="115">
        <f>(VLOOKUP($A32,'Occupancy Raw Data'!$B$8:$BE$45,'Occupancy Raw Data'!BA$3,FALSE))/100</f>
        <v>1.9713179057296699E-2</v>
      </c>
      <c r="T32" s="115">
        <f>(VLOOKUP($A32,'Occupancy Raw Data'!$B$8:$BE$45,'Occupancy Raw Data'!BB$3,FALSE))/100</f>
        <v>-2.81893809531716E-3</v>
      </c>
      <c r="U32" s="116">
        <f>(VLOOKUP($A32,'Occupancy Raw Data'!$B$8:$BE$45,'Occupancy Raw Data'!BC$3,FALSE))/100</f>
        <v>8.6186547995299803E-3</v>
      </c>
      <c r="V32" s="117">
        <f>(VLOOKUP($A32,'Occupancy Raw Data'!$B$8:$BE$45,'Occupancy Raw Data'!BE$3,FALSE))/100</f>
        <v>1.7399630877305401E-2</v>
      </c>
      <c r="X32" s="49">
        <f>VLOOKUP($A32,'ADR Raw Data'!$B$6:$BE$43,'ADR Raw Data'!AG$1,FALSE)</f>
        <v>90.623861480075902</v>
      </c>
      <c r="Y32" s="50">
        <f>VLOOKUP($A32,'ADR Raw Data'!$B$6:$BE$43,'ADR Raw Data'!AH$1,FALSE)</f>
        <v>96.652821997105605</v>
      </c>
      <c r="Z32" s="50">
        <f>VLOOKUP($A32,'ADR Raw Data'!$B$6:$BE$43,'ADR Raw Data'!AI$1,FALSE)</f>
        <v>102.052450050795</v>
      </c>
      <c r="AA32" s="50">
        <f>VLOOKUP($A32,'ADR Raw Data'!$B$6:$BE$43,'ADR Raw Data'!AJ$1,FALSE)</f>
        <v>97.955336023863794</v>
      </c>
      <c r="AB32" s="50">
        <f>VLOOKUP($A32,'ADR Raw Data'!$B$6:$BE$43,'ADR Raw Data'!AK$1,FALSE)</f>
        <v>95.357720386931902</v>
      </c>
      <c r="AC32" s="51">
        <f>VLOOKUP($A32,'ADR Raw Data'!$B$6:$BE$43,'ADR Raw Data'!AL$1,FALSE)</f>
        <v>96.9062613687192</v>
      </c>
      <c r="AD32" s="50">
        <f>VLOOKUP($A32,'ADR Raw Data'!$B$6:$BE$43,'ADR Raw Data'!AN$1,FALSE)</f>
        <v>104.03492081632599</v>
      </c>
      <c r="AE32" s="50">
        <f>VLOOKUP($A32,'ADR Raw Data'!$B$6:$BE$43,'ADR Raw Data'!AO$1,FALSE)</f>
        <v>106.957382099827</v>
      </c>
      <c r="AF32" s="51">
        <f>VLOOKUP($A32,'ADR Raw Data'!$B$6:$BE$43,'ADR Raw Data'!AP$1,FALSE)</f>
        <v>105.457585253456</v>
      </c>
      <c r="AG32" s="52">
        <f>VLOOKUP($A32,'ADR Raw Data'!$B$6:$BE$43,'ADR Raw Data'!AR$1,FALSE)</f>
        <v>99.539185821530793</v>
      </c>
      <c r="AH32" s="61"/>
      <c r="AI32" s="118">
        <f>(VLOOKUP($A32,'ADR Raw Data'!$B$6:$BE$43,'ADR Raw Data'!AT$1,FALSE))/100</f>
        <v>-8.2589119960781707E-2</v>
      </c>
      <c r="AJ32" s="115">
        <f>(VLOOKUP($A32,'ADR Raw Data'!$B$6:$BE$43,'ADR Raw Data'!AU$1,FALSE))/100</f>
        <v>3.29810487872177E-2</v>
      </c>
      <c r="AK32" s="115">
        <f>(VLOOKUP($A32,'ADR Raw Data'!$B$6:$BE$43,'ADR Raw Data'!AV$1,FALSE))/100</f>
        <v>4.19929337499622E-2</v>
      </c>
      <c r="AL32" s="115">
        <f>(VLOOKUP($A32,'ADR Raw Data'!$B$6:$BE$43,'ADR Raw Data'!AW$1,FALSE))/100</f>
        <v>-3.7411450415046205E-2</v>
      </c>
      <c r="AM32" s="115">
        <f>(VLOOKUP($A32,'ADR Raw Data'!$B$6:$BE$43,'ADR Raw Data'!AX$1,FALSE))/100</f>
        <v>-2.2131135550118999E-2</v>
      </c>
      <c r="AN32" s="116">
        <f>(VLOOKUP($A32,'ADR Raw Data'!$B$6:$BE$43,'ADR Raw Data'!AY$1,FALSE))/100</f>
        <v>-1.2238172600559901E-2</v>
      </c>
      <c r="AO32" s="115">
        <f>(VLOOKUP($A32,'ADR Raw Data'!$B$6:$BE$43,'ADR Raw Data'!BA$1,FALSE))/100</f>
        <v>-5.08874394247339E-2</v>
      </c>
      <c r="AP32" s="115">
        <f>(VLOOKUP($A32,'ADR Raw Data'!$B$6:$BE$43,'ADR Raw Data'!BB$1,FALSE))/100</f>
        <v>-3.8569664055274198E-2</v>
      </c>
      <c r="AQ32" s="116">
        <f>(VLOOKUP($A32,'ADR Raw Data'!$B$6:$BE$43,'ADR Raw Data'!BC$1,FALSE))/100</f>
        <v>-4.4924510360766598E-2</v>
      </c>
      <c r="AR32" s="117">
        <f>(VLOOKUP($A32,'ADR Raw Data'!$B$6:$BE$43,'ADR Raw Data'!BE$1,FALSE))/100</f>
        <v>-2.3459994988887099E-2</v>
      </c>
      <c r="AT32" s="49">
        <f>VLOOKUP($A32,'RevPAR Raw Data'!$B$6:$BE$43,'RevPAR Raw Data'!AG$1,FALSE)</f>
        <v>29.453453592352702</v>
      </c>
      <c r="AU32" s="50">
        <f>VLOOKUP($A32,'RevPAR Raw Data'!$B$6:$BE$43,'RevPAR Raw Data'!AH$1,FALSE)</f>
        <v>41.188467468393398</v>
      </c>
      <c r="AV32" s="50">
        <f>VLOOKUP($A32,'RevPAR Raw Data'!$B$6:$BE$43,'RevPAR Raw Data'!AI$1,FALSE)</f>
        <v>46.4632878507554</v>
      </c>
      <c r="AW32" s="50">
        <f>VLOOKUP($A32,'RevPAR Raw Data'!$B$6:$BE$43,'RevPAR Raw Data'!AJ$1,FALSE)</f>
        <v>43.034802651865498</v>
      </c>
      <c r="AX32" s="50">
        <f>VLOOKUP($A32,'RevPAR Raw Data'!$B$6:$BE$43,'RevPAR Raw Data'!AK$1,FALSE)</f>
        <v>40.276360622879999</v>
      </c>
      <c r="AY32" s="51">
        <f>VLOOKUP($A32,'RevPAR Raw Data'!$B$6:$BE$43,'RevPAR Raw Data'!AL$1,FALSE)</f>
        <v>40.083274437249401</v>
      </c>
      <c r="AZ32" s="50">
        <f>VLOOKUP($A32,'RevPAR Raw Data'!$B$6:$BE$43,'RevPAR Raw Data'!AN$1,FALSE)</f>
        <v>49.122254856614198</v>
      </c>
      <c r="BA32" s="50">
        <f>VLOOKUP($A32,'RevPAR Raw Data'!$B$6:$BE$43,'RevPAR Raw Data'!AO$1,FALSE)</f>
        <v>47.904902096823903</v>
      </c>
      <c r="BB32" s="51">
        <f>VLOOKUP($A32,'RevPAR Raw Data'!$B$6:$BE$43,'RevPAR Raw Data'!AP$1,FALSE)</f>
        <v>48.513578476718997</v>
      </c>
      <c r="BC32" s="52">
        <f>VLOOKUP($A32,'RevPAR Raw Data'!$B$6:$BE$43,'RevPAR Raw Data'!AR$1,FALSE)</f>
        <v>42.491932734240699</v>
      </c>
      <c r="BE32" s="129">
        <f>(VLOOKUP($A32,'RevPAR Raw Data'!$B$6:$BE$43,'RevPAR Raw Data'!AT$1,FALSE))/100</f>
        <v>-9.5540256614662797E-2</v>
      </c>
      <c r="BF32" s="119">
        <f>(VLOOKUP($A32,'RevPAR Raw Data'!$B$6:$BE$43,'RevPAR Raw Data'!AU$1,FALSE))/100</f>
        <v>0.22416623818213099</v>
      </c>
      <c r="BG32" s="119">
        <f>(VLOOKUP($A32,'RevPAR Raw Data'!$B$6:$BE$43,'RevPAR Raw Data'!AV$1,FALSE))/100</f>
        <v>0.107598484455572</v>
      </c>
      <c r="BH32" s="119">
        <f>(VLOOKUP($A32,'RevPAR Raw Data'!$B$6:$BE$43,'RevPAR Raw Data'!AW$1,FALSE))/100</f>
        <v>-0.11002405080556599</v>
      </c>
      <c r="BI32" s="119">
        <f>(VLOOKUP($A32,'RevPAR Raw Data'!$B$6:$BE$43,'RevPAR Raw Data'!AX$1,FALSE))/100</f>
        <v>-4.4262840218097399E-2</v>
      </c>
      <c r="BJ32" s="130">
        <f>(VLOOKUP($A32,'RevPAR Raw Data'!$B$6:$BE$43,'RevPAR Raw Data'!AY$1,FALSE))/100</f>
        <v>8.8558390852225694E-3</v>
      </c>
      <c r="BK32" s="119">
        <f>(VLOOKUP($A32,'RevPAR Raw Data'!$B$6:$BE$43,'RevPAR Raw Data'!BA$1,FALSE))/100</f>
        <v>-3.2177413572584301E-2</v>
      </c>
      <c r="BL32" s="119">
        <f>(VLOOKUP($A32,'RevPAR Raw Data'!$B$6:$BE$43,'RevPAR Raw Data'!BB$1,FALSE))/100</f>
        <v>-4.1279876655262296E-2</v>
      </c>
      <c r="BM32" s="130">
        <f>(VLOOKUP($A32,'RevPAR Raw Data'!$B$6:$BE$43,'RevPAR Raw Data'!BC$1,FALSE))/100</f>
        <v>-3.6693044408073902E-2</v>
      </c>
      <c r="BN32" s="131">
        <f>(VLOOKUP($A32,'RevPAR Raw Data'!$B$6:$BE$43,'RevPAR Raw Data'!BE$1,FALSE))/100</f>
        <v>-6.4685593647717601E-3</v>
      </c>
    </row>
    <row r="33" spans="1:66" x14ac:dyDescent="0.45">
      <c r="A33" s="59" t="s">
        <v>51</v>
      </c>
      <c r="B33" s="129">
        <f>(VLOOKUP($A33,'Occupancy Raw Data'!$B$8:$BE$45,'Occupancy Raw Data'!AG$3,FALSE))/100</f>
        <v>0.34694482894997003</v>
      </c>
      <c r="C33" s="119">
        <f>(VLOOKUP($A33,'Occupancy Raw Data'!$B$8:$BE$45,'Occupancy Raw Data'!AH$3,FALSE))/100</f>
        <v>0.34561004548150998</v>
      </c>
      <c r="D33" s="119">
        <f>(VLOOKUP($A33,'Occupancy Raw Data'!$B$8:$BE$45,'Occupancy Raw Data'!AI$3,FALSE))/100</f>
        <v>0.330037571682815</v>
      </c>
      <c r="E33" s="119">
        <f>(VLOOKUP($A33,'Occupancy Raw Data'!$B$8:$BE$45,'Occupancy Raw Data'!AJ$3,FALSE))/100</f>
        <v>0.35941971775387299</v>
      </c>
      <c r="F33" s="119">
        <f>(VLOOKUP($A33,'Occupancy Raw Data'!$B$8:$BE$45,'Occupancy Raw Data'!AK$3,FALSE))/100</f>
        <v>0.40442119806572502</v>
      </c>
      <c r="G33" s="130">
        <f>(VLOOKUP($A33,'Occupancy Raw Data'!$B$8:$BE$45,'Occupancy Raw Data'!AL$3,FALSE))/100</f>
        <v>0.35730516914321797</v>
      </c>
      <c r="H33" s="119">
        <f>(VLOOKUP($A33,'Occupancy Raw Data'!$B$8:$BE$45,'Occupancy Raw Data'!AN$3,FALSE))/100</f>
        <v>0.46353498470344401</v>
      </c>
      <c r="I33" s="119">
        <f>(VLOOKUP($A33,'Occupancy Raw Data'!$B$8:$BE$45,'Occupancy Raw Data'!AO$3,FALSE))/100</f>
        <v>0.43244843580380904</v>
      </c>
      <c r="J33" s="130">
        <f>(VLOOKUP($A33,'Occupancy Raw Data'!$B$8:$BE$45,'Occupancy Raw Data'!AP$3,FALSE))/100</f>
        <v>0.44799171025362594</v>
      </c>
      <c r="K33" s="131">
        <f>(VLOOKUP($A33,'Occupancy Raw Data'!$B$8:$BE$45,'Occupancy Raw Data'!AR$3,FALSE))/100</f>
        <v>0.38323644778056803</v>
      </c>
      <c r="M33" s="118">
        <f>(VLOOKUP($A33,'Occupancy Raw Data'!$B$8:$BE$45,'Occupancy Raw Data'!AT$3,FALSE))/100</f>
        <v>0.214420504739745</v>
      </c>
      <c r="N33" s="115">
        <f>(VLOOKUP($A33,'Occupancy Raw Data'!$B$8:$BE$45,'Occupancy Raw Data'!AU$3,FALSE))/100</f>
        <v>9.7451770740338603E-2</v>
      </c>
      <c r="O33" s="115">
        <f>(VLOOKUP($A33,'Occupancy Raw Data'!$B$8:$BE$45,'Occupancy Raw Data'!AV$3,FALSE))/100</f>
        <v>-0.12735551786067201</v>
      </c>
      <c r="P33" s="115">
        <f>(VLOOKUP($A33,'Occupancy Raw Data'!$B$8:$BE$45,'Occupancy Raw Data'!AW$3,FALSE))/100</f>
        <v>-0.15061417424805801</v>
      </c>
      <c r="Q33" s="115">
        <f>(VLOOKUP($A33,'Occupancy Raw Data'!$B$8:$BE$45,'Occupancy Raw Data'!AX$3,FALSE))/100</f>
        <v>-2.6072852596843998E-2</v>
      </c>
      <c r="R33" s="116">
        <f>(VLOOKUP($A33,'Occupancy Raw Data'!$B$8:$BE$45,'Occupancy Raw Data'!AY$3,FALSE))/100</f>
        <v>-1.6886580319930601E-2</v>
      </c>
      <c r="S33" s="115">
        <f>(VLOOKUP($A33,'Occupancy Raw Data'!$B$8:$BE$45,'Occupancy Raw Data'!BA$3,FALSE))/100</f>
        <v>0.120196447717829</v>
      </c>
      <c r="T33" s="115">
        <f>(VLOOKUP($A33,'Occupancy Raw Data'!$B$8:$BE$45,'Occupancy Raw Data'!BB$3,FALSE))/100</f>
        <v>8.6967735420343695E-2</v>
      </c>
      <c r="U33" s="116">
        <f>(VLOOKUP($A33,'Occupancy Raw Data'!$B$8:$BE$45,'Occupancy Raw Data'!BC$3,FALSE))/100</f>
        <v>0.10390857664064299</v>
      </c>
      <c r="V33" s="117">
        <f>(VLOOKUP($A33,'Occupancy Raw Data'!$B$8:$BE$45,'Occupancy Raw Data'!BE$3,FALSE))/100</f>
        <v>2.04637803547701E-2</v>
      </c>
      <c r="X33" s="49">
        <f>VLOOKUP($A33,'ADR Raw Data'!$B$6:$BE$43,'ADR Raw Data'!AG$1,FALSE)</f>
        <v>86.979877457965202</v>
      </c>
      <c r="Y33" s="50">
        <f>VLOOKUP($A33,'ADR Raw Data'!$B$6:$BE$43,'ADR Raw Data'!AH$1,FALSE)</f>
        <v>89.707665570018506</v>
      </c>
      <c r="Z33" s="50">
        <f>VLOOKUP($A33,'ADR Raw Data'!$B$6:$BE$43,'ADR Raw Data'!AI$1,FALSE)</f>
        <v>90.830978130617098</v>
      </c>
      <c r="AA33" s="50">
        <f>VLOOKUP($A33,'ADR Raw Data'!$B$6:$BE$43,'ADR Raw Data'!AJ$1,FALSE)</f>
        <v>90.44</v>
      </c>
      <c r="AB33" s="50">
        <f>VLOOKUP($A33,'ADR Raw Data'!$B$6:$BE$43,'ADR Raw Data'!AK$1,FALSE)</f>
        <v>91.380090287945293</v>
      </c>
      <c r="AC33" s="51">
        <f>VLOOKUP($A33,'ADR Raw Data'!$B$6:$BE$43,'ADR Raw Data'!AL$1,FALSE)</f>
        <v>89.912204064703403</v>
      </c>
      <c r="AD33" s="50">
        <f>VLOOKUP($A33,'ADR Raw Data'!$B$6:$BE$43,'ADR Raw Data'!AN$1,FALSE)</f>
        <v>99.433059399616695</v>
      </c>
      <c r="AE33" s="50">
        <f>VLOOKUP($A33,'ADR Raw Data'!$B$6:$BE$43,'ADR Raw Data'!AO$1,FALSE)</f>
        <v>100.45837174806</v>
      </c>
      <c r="AF33" s="51">
        <f>VLOOKUP($A33,'ADR Raw Data'!$B$6:$BE$43,'ADR Raw Data'!AP$1,FALSE)</f>
        <v>99.927928736645001</v>
      </c>
      <c r="AG33" s="52">
        <f>VLOOKUP($A33,'ADR Raw Data'!$B$6:$BE$43,'ADR Raw Data'!AR$1,FALSE)</f>
        <v>93.260059090992698</v>
      </c>
      <c r="AI33" s="118">
        <f>(VLOOKUP($A33,'ADR Raw Data'!$B$6:$BE$43,'ADR Raw Data'!AT$1,FALSE))/100</f>
        <v>-6.1786131464748994E-3</v>
      </c>
      <c r="AJ33" s="115">
        <f>(VLOOKUP($A33,'ADR Raw Data'!$B$6:$BE$43,'ADR Raw Data'!AU$1,FALSE))/100</f>
        <v>6.57256223461547E-2</v>
      </c>
      <c r="AK33" s="115">
        <f>(VLOOKUP($A33,'ADR Raw Data'!$B$6:$BE$43,'ADR Raw Data'!AV$1,FALSE))/100</f>
        <v>4.9160544566032298E-2</v>
      </c>
      <c r="AL33" s="115">
        <f>(VLOOKUP($A33,'ADR Raw Data'!$B$6:$BE$43,'ADR Raw Data'!AW$1,FALSE))/100</f>
        <v>3.6275829822628503E-2</v>
      </c>
      <c r="AM33" s="115">
        <f>(VLOOKUP($A33,'ADR Raw Data'!$B$6:$BE$43,'ADR Raw Data'!AX$1,FALSE))/100</f>
        <v>3.3163275532991102E-2</v>
      </c>
      <c r="AN33" s="116">
        <f>(VLOOKUP($A33,'ADR Raw Data'!$B$6:$BE$43,'ADR Raw Data'!AY$1,FALSE))/100</f>
        <v>3.4683235773847104E-2</v>
      </c>
      <c r="AO33" s="115">
        <f>(VLOOKUP($A33,'ADR Raw Data'!$B$6:$BE$43,'ADR Raw Data'!BA$1,FALSE))/100</f>
        <v>8.3293094674353699E-3</v>
      </c>
      <c r="AP33" s="115">
        <f>(VLOOKUP($A33,'ADR Raw Data'!$B$6:$BE$43,'ADR Raw Data'!BB$1,FALSE))/100</f>
        <v>1.0323784284235001E-2</v>
      </c>
      <c r="AQ33" s="116">
        <f>(VLOOKUP($A33,'ADR Raw Data'!$B$6:$BE$43,'ADR Raw Data'!BC$1,FALSE))/100</f>
        <v>9.2331833242667513E-3</v>
      </c>
      <c r="AR33" s="117">
        <f>(VLOOKUP($A33,'ADR Raw Data'!$B$6:$BE$43,'ADR Raw Data'!BE$1,FALSE))/100</f>
        <v>2.8919098061170198E-2</v>
      </c>
      <c r="AT33" s="49">
        <f>VLOOKUP($A33,'RevPAR Raw Data'!$B$6:$BE$43,'RevPAR Raw Data'!AG$1,FALSE)</f>
        <v>30.177218706743101</v>
      </c>
      <c r="AU33" s="50">
        <f>VLOOKUP($A33,'RevPAR Raw Data'!$B$6:$BE$43,'RevPAR Raw Data'!AH$1,FALSE)</f>
        <v>31.003870377694199</v>
      </c>
      <c r="AV33" s="50">
        <f>VLOOKUP($A33,'RevPAR Raw Data'!$B$6:$BE$43,'RevPAR Raw Data'!AI$1,FALSE)</f>
        <v>29.977635455803799</v>
      </c>
      <c r="AW33" s="50">
        <f>VLOOKUP($A33,'RevPAR Raw Data'!$B$6:$BE$43,'RevPAR Raw Data'!AJ$1,FALSE)</f>
        <v>32.505919273660297</v>
      </c>
      <c r="AX33" s="50">
        <f>VLOOKUP($A33,'RevPAR Raw Data'!$B$6:$BE$43,'RevPAR Raw Data'!AK$1,FALSE)</f>
        <v>36.956045593604998</v>
      </c>
      <c r="AY33" s="51">
        <f>VLOOKUP($A33,'RevPAR Raw Data'!$B$6:$BE$43,'RevPAR Raw Data'!AL$1,FALSE)</f>
        <v>32.126095281378397</v>
      </c>
      <c r="AZ33" s="50">
        <f>VLOOKUP($A33,'RevPAR Raw Data'!$B$6:$BE$43,'RevPAR Raw Data'!AN$1,FALSE)</f>
        <v>46.090701667818003</v>
      </c>
      <c r="BA33" s="50">
        <f>VLOOKUP($A33,'RevPAR Raw Data'!$B$6:$BE$43,'RevPAR Raw Data'!AO$1,FALSE)</f>
        <v>43.443065725846203</v>
      </c>
      <c r="BB33" s="51">
        <f>VLOOKUP($A33,'RevPAR Raw Data'!$B$6:$BE$43,'RevPAR Raw Data'!AP$1,FALSE)</f>
        <v>44.766883696832103</v>
      </c>
      <c r="BC33" s="52">
        <f>VLOOKUP($A33,'RevPAR Raw Data'!$B$6:$BE$43,'RevPAR Raw Data'!AR$1,FALSE)</f>
        <v>35.740653765837898</v>
      </c>
      <c r="BE33" s="129">
        <f>(VLOOKUP($A33,'RevPAR Raw Data'!$B$6:$BE$43,'RevPAR Raw Data'!AT$1,FALSE))/100</f>
        <v>0.20691707024381098</v>
      </c>
      <c r="BF33" s="119">
        <f>(VLOOKUP($A33,'RevPAR Raw Data'!$B$6:$BE$43,'RevPAR Raw Data'!AU$1,FALSE))/100</f>
        <v>0.16958247136713703</v>
      </c>
      <c r="BG33" s="119">
        <f>(VLOOKUP($A33,'RevPAR Raw Data'!$B$6:$BE$43,'RevPAR Raw Data'!AV$1,FALSE))/100</f>
        <v>-8.4455839906159597E-2</v>
      </c>
      <c r="BH33" s="119">
        <f>(VLOOKUP($A33,'RevPAR Raw Data'!$B$6:$BE$43,'RevPAR Raw Data'!AW$1,FALSE))/100</f>
        <v>-0.119801998579328</v>
      </c>
      <c r="BI33" s="119">
        <f>(VLOOKUP($A33,'RevPAR Raw Data'!$B$6:$BE$43,'RevPAR Raw Data'!AX$1,FALSE))/100</f>
        <v>6.2257617415468801E-3</v>
      </c>
      <c r="BJ33" s="130">
        <f>(VLOOKUP($A33,'RevPAR Raw Data'!$B$6:$BE$43,'RevPAR Raw Data'!AY$1,FALSE))/100</f>
        <v>1.7210974207266201E-2</v>
      </c>
      <c r="BK33" s="119">
        <f>(VLOOKUP($A33,'RevPAR Raw Data'!$B$6:$BE$43,'RevPAR Raw Data'!BA$1,FALSE))/100</f>
        <v>0.129526910595193</v>
      </c>
      <c r="BL33" s="119">
        <f>(VLOOKUP($A33,'RevPAR Raw Data'!$B$6:$BE$43,'RevPAR Raw Data'!BB$1,FALSE))/100</f>
        <v>9.8189355844746695E-2</v>
      </c>
      <c r="BM33" s="130">
        <f>(VLOOKUP($A33,'RevPAR Raw Data'!$B$6:$BE$43,'RevPAR Raw Data'!BC$1,FALSE))/100</f>
        <v>0.114101166901996</v>
      </c>
      <c r="BN33" s="131">
        <f>(VLOOKUP($A33,'RevPAR Raw Data'!$B$6:$BE$43,'RevPAR Raw Data'!BE$1,FALSE))/100</f>
        <v>4.9974672486722202E-2</v>
      </c>
    </row>
    <row r="34" spans="1:66" x14ac:dyDescent="0.45">
      <c r="A34" s="59" t="s">
        <v>50</v>
      </c>
      <c r="B34" s="129">
        <f>(VLOOKUP($A34,'Occupancy Raw Data'!$B$8:$BE$45,'Occupancy Raw Data'!AG$3,FALSE))/100</f>
        <v>0.40268065268065201</v>
      </c>
      <c r="C34" s="119">
        <f>(VLOOKUP($A34,'Occupancy Raw Data'!$B$8:$BE$45,'Occupancy Raw Data'!AH$3,FALSE))/100</f>
        <v>0.40895642818719702</v>
      </c>
      <c r="D34" s="119">
        <f>(VLOOKUP($A34,'Occupancy Raw Data'!$B$8:$BE$45,'Occupancy Raw Data'!AI$3,FALSE))/100</f>
        <v>0.38250851712390099</v>
      </c>
      <c r="E34" s="119">
        <f>(VLOOKUP($A34,'Occupancy Raw Data'!$B$8:$BE$45,'Occupancy Raw Data'!AJ$3,FALSE))/100</f>
        <v>0.39116012192935201</v>
      </c>
      <c r="F34" s="119">
        <f>(VLOOKUP($A34,'Occupancy Raw Data'!$B$8:$BE$45,'Occupancy Raw Data'!AK$3,FALSE))/100</f>
        <v>0.46292809754348196</v>
      </c>
      <c r="G34" s="130">
        <f>(VLOOKUP($A34,'Occupancy Raw Data'!$B$8:$BE$45,'Occupancy Raw Data'!AL$3,FALSE))/100</f>
        <v>0.40964676349291701</v>
      </c>
      <c r="H34" s="119">
        <f>(VLOOKUP($A34,'Occupancy Raw Data'!$B$8:$BE$45,'Occupancy Raw Data'!AN$3,FALSE))/100</f>
        <v>0.51815492200107505</v>
      </c>
      <c r="I34" s="119">
        <f>(VLOOKUP($A34,'Occupancy Raw Data'!$B$8:$BE$45,'Occupancy Raw Data'!AO$3,FALSE))/100</f>
        <v>0.52308588847050297</v>
      </c>
      <c r="J34" s="130">
        <f>(VLOOKUP($A34,'Occupancy Raw Data'!$B$8:$BE$45,'Occupancy Raw Data'!AP$3,FALSE))/100</f>
        <v>0.52062040523578901</v>
      </c>
      <c r="K34" s="131">
        <f>(VLOOKUP($A34,'Occupancy Raw Data'!$B$8:$BE$45,'Occupancy Raw Data'!AR$3,FALSE))/100</f>
        <v>0.44135351827659497</v>
      </c>
      <c r="M34" s="118">
        <f>(VLOOKUP($A34,'Occupancy Raw Data'!$B$8:$BE$45,'Occupancy Raw Data'!AT$3,FALSE))/100</f>
        <v>0.17352045932809101</v>
      </c>
      <c r="N34" s="115">
        <f>(VLOOKUP($A34,'Occupancy Raw Data'!$B$8:$BE$45,'Occupancy Raw Data'!AU$3,FALSE))/100</f>
        <v>0.18484193173632602</v>
      </c>
      <c r="O34" s="115">
        <f>(VLOOKUP($A34,'Occupancy Raw Data'!$B$8:$BE$45,'Occupancy Raw Data'!AV$3,FALSE))/100</f>
        <v>-4.77852275214323E-2</v>
      </c>
      <c r="P34" s="115">
        <f>(VLOOKUP($A34,'Occupancy Raw Data'!$B$8:$BE$45,'Occupancy Raw Data'!AW$3,FALSE))/100</f>
        <v>-0.11568626125055</v>
      </c>
      <c r="Q34" s="115">
        <f>(VLOOKUP($A34,'Occupancy Raw Data'!$B$8:$BE$45,'Occupancy Raw Data'!AX$3,FALSE))/100</f>
        <v>8.0068693787366793E-2</v>
      </c>
      <c r="R34" s="116">
        <f>(VLOOKUP($A34,'Occupancy Raw Data'!$B$8:$BE$45,'Occupancy Raw Data'!AY$3,FALSE))/100</f>
        <v>4.4515404639033196E-2</v>
      </c>
      <c r="S34" s="115">
        <f>(VLOOKUP($A34,'Occupancy Raw Data'!$B$8:$BE$45,'Occupancy Raw Data'!BA$3,FALSE))/100</f>
        <v>0.20125322389271103</v>
      </c>
      <c r="T34" s="115">
        <f>(VLOOKUP($A34,'Occupancy Raw Data'!$B$8:$BE$45,'Occupancy Raw Data'!BB$3,FALSE))/100</f>
        <v>0.109244514348824</v>
      </c>
      <c r="U34" s="116">
        <f>(VLOOKUP($A34,'Occupancy Raw Data'!$B$8:$BE$45,'Occupancy Raw Data'!BC$3,FALSE))/100</f>
        <v>0.153199407674011</v>
      </c>
      <c r="V34" s="117">
        <f>(VLOOKUP($A34,'Occupancy Raw Data'!$B$8:$BE$45,'Occupancy Raw Data'!BE$3,FALSE))/100</f>
        <v>7.8781225776282507E-2</v>
      </c>
      <c r="X34" s="49">
        <f>VLOOKUP($A34,'ADR Raw Data'!$B$6:$BE$43,'ADR Raw Data'!AG$1,FALSE)</f>
        <v>93.387678949126098</v>
      </c>
      <c r="Y34" s="50">
        <f>VLOOKUP($A34,'ADR Raw Data'!$B$6:$BE$43,'ADR Raw Data'!AH$1,FALSE)</f>
        <v>94.715030143593097</v>
      </c>
      <c r="Z34" s="50">
        <f>VLOOKUP($A34,'ADR Raw Data'!$B$6:$BE$43,'ADR Raw Data'!AI$1,FALSE)</f>
        <v>94.843000117192005</v>
      </c>
      <c r="AA34" s="50">
        <f>VLOOKUP($A34,'ADR Raw Data'!$B$6:$BE$43,'ADR Raw Data'!AJ$1,FALSE)</f>
        <v>92.996118496447295</v>
      </c>
      <c r="AB34" s="50">
        <f>VLOOKUP($A34,'ADR Raw Data'!$B$6:$BE$43,'ADR Raw Data'!AK$1,FALSE)</f>
        <v>94.941342112907904</v>
      </c>
      <c r="AC34" s="51">
        <f>VLOOKUP($A34,'ADR Raw Data'!$B$6:$BE$43,'ADR Raw Data'!AL$1,FALSE)</f>
        <v>94.200854197671305</v>
      </c>
      <c r="AD34" s="50">
        <f>VLOOKUP($A34,'ADR Raw Data'!$B$6:$BE$43,'ADR Raw Data'!AN$1,FALSE)</f>
        <v>105.350824465784</v>
      </c>
      <c r="AE34" s="50">
        <f>VLOOKUP($A34,'ADR Raw Data'!$B$6:$BE$43,'ADR Raw Data'!AO$1,FALSE)</f>
        <v>108.42007884137401</v>
      </c>
      <c r="AF34" s="51">
        <f>VLOOKUP($A34,'ADR Raw Data'!$B$6:$BE$43,'ADR Raw Data'!AP$1,FALSE)</f>
        <v>106.892719132081</v>
      </c>
      <c r="AG34" s="52">
        <f>VLOOKUP($A34,'ADR Raw Data'!$B$6:$BE$43,'ADR Raw Data'!AR$1,FALSE)</f>
        <v>98.478373621590194</v>
      </c>
      <c r="AI34" s="118">
        <f>(VLOOKUP($A34,'ADR Raw Data'!$B$6:$BE$43,'ADR Raw Data'!AT$1,FALSE))/100</f>
        <v>-7.6448126986005102E-2</v>
      </c>
      <c r="AJ34" s="115">
        <f>(VLOOKUP($A34,'ADR Raw Data'!$B$6:$BE$43,'ADR Raw Data'!AU$1,FALSE))/100</f>
        <v>1.8247185349547199E-2</v>
      </c>
      <c r="AK34" s="115">
        <f>(VLOOKUP($A34,'ADR Raw Data'!$B$6:$BE$43,'ADR Raw Data'!AV$1,FALSE))/100</f>
        <v>1.6889340684868501E-3</v>
      </c>
      <c r="AL34" s="115">
        <f>(VLOOKUP($A34,'ADR Raw Data'!$B$6:$BE$43,'ADR Raw Data'!AW$1,FALSE))/100</f>
        <v>-3.2532072565277598E-2</v>
      </c>
      <c r="AM34" s="115">
        <f>(VLOOKUP($A34,'ADR Raw Data'!$B$6:$BE$43,'ADR Raw Data'!AX$1,FALSE))/100</f>
        <v>-9.0389992873704701E-3</v>
      </c>
      <c r="AN34" s="116">
        <f>(VLOOKUP($A34,'ADR Raw Data'!$B$6:$BE$43,'ADR Raw Data'!AY$1,FALSE))/100</f>
        <v>-1.9625026312138801E-2</v>
      </c>
      <c r="AO34" s="115">
        <f>(VLOOKUP($A34,'ADR Raw Data'!$B$6:$BE$43,'ADR Raw Data'!BA$1,FALSE))/100</f>
        <v>-1.87790162175419E-2</v>
      </c>
      <c r="AP34" s="115">
        <f>(VLOOKUP($A34,'ADR Raw Data'!$B$6:$BE$43,'ADR Raw Data'!BB$1,FALSE))/100</f>
        <v>-4.8474855973378297E-3</v>
      </c>
      <c r="AQ34" s="116">
        <f>(VLOOKUP($A34,'ADR Raw Data'!$B$6:$BE$43,'ADR Raw Data'!BC$1,FALSE))/100</f>
        <v>-1.2016856890612899E-2</v>
      </c>
      <c r="AR34" s="117">
        <f>(VLOOKUP($A34,'ADR Raw Data'!$B$6:$BE$43,'ADR Raw Data'!BE$1,FALSE))/100</f>
        <v>-1.42642626080804E-2</v>
      </c>
      <c r="AT34" s="49">
        <f>VLOOKUP($A34,'RevPAR Raw Data'!$B$6:$BE$43,'RevPAR Raw Data'!AG$1,FALSE)</f>
        <v>37.6054115115653</v>
      </c>
      <c r="AU34" s="50">
        <f>VLOOKUP($A34,'RevPAR Raw Data'!$B$6:$BE$43,'RevPAR Raw Data'!AH$1,FALSE)</f>
        <v>38.734320423166501</v>
      </c>
      <c r="AV34" s="50">
        <f>VLOOKUP($A34,'RevPAR Raw Data'!$B$6:$BE$43,'RevPAR Raw Data'!AI$1,FALSE)</f>
        <v>36.278255334409103</v>
      </c>
      <c r="AW34" s="50">
        <f>VLOOKUP($A34,'RevPAR Raw Data'!$B$6:$BE$43,'RevPAR Raw Data'!AJ$1,FALSE)</f>
        <v>36.3763730500268</v>
      </c>
      <c r="AX34" s="50">
        <f>VLOOKUP($A34,'RevPAR Raw Data'!$B$6:$BE$43,'RevPAR Raw Data'!AK$1,FALSE)</f>
        <v>43.951014882553302</v>
      </c>
      <c r="AY34" s="51">
        <f>VLOOKUP($A34,'RevPAR Raw Data'!$B$6:$BE$43,'RevPAR Raw Data'!AL$1,FALSE)</f>
        <v>38.589075040344198</v>
      </c>
      <c r="AZ34" s="50">
        <f>VLOOKUP($A34,'RevPAR Raw Data'!$B$6:$BE$43,'RevPAR Raw Data'!AN$1,FALSE)</f>
        <v>54.588048233817403</v>
      </c>
      <c r="BA34" s="50">
        <f>VLOOKUP($A34,'RevPAR Raw Data'!$B$6:$BE$43,'RevPAR Raw Data'!AO$1,FALSE)</f>
        <v>56.713013268782397</v>
      </c>
      <c r="BB34" s="51">
        <f>VLOOKUP($A34,'RevPAR Raw Data'!$B$6:$BE$43,'RevPAR Raw Data'!AP$1,FALSE)</f>
        <v>55.650530751299897</v>
      </c>
      <c r="BC34" s="52">
        <f>VLOOKUP($A34,'RevPAR Raw Data'!$B$6:$BE$43,'RevPAR Raw Data'!AR$1,FALSE)</f>
        <v>43.463776672045903</v>
      </c>
      <c r="BE34" s="129">
        <f>(VLOOKUP($A34,'RevPAR Raw Data'!$B$6:$BE$43,'RevPAR Raw Data'!AT$1,FALSE))/100</f>
        <v>8.3807018232702313E-2</v>
      </c>
      <c r="BF34" s="119">
        <f>(VLOOKUP($A34,'RevPAR Raw Data'!$B$6:$BE$43,'RevPAR Raw Data'!AU$1,FALSE))/100</f>
        <v>0.20646196207463402</v>
      </c>
      <c r="BG34" s="119">
        <f>(VLOOKUP($A34,'RevPAR Raw Data'!$B$6:$BE$43,'RevPAR Raw Data'!AV$1,FALSE))/100</f>
        <v>-4.6176999551676798E-2</v>
      </c>
      <c r="BH34" s="119">
        <f>(VLOOKUP($A34,'RevPAR Raw Data'!$B$6:$BE$43,'RevPAR Raw Data'!AW$1,FALSE))/100</f>
        <v>-0.14445481997001999</v>
      </c>
      <c r="BI34" s="119">
        <f>(VLOOKUP($A34,'RevPAR Raw Data'!$B$6:$BE$43,'RevPAR Raw Data'!AX$1,FALSE))/100</f>
        <v>7.0305953633911594E-2</v>
      </c>
      <c r="BJ34" s="130">
        <f>(VLOOKUP($A34,'RevPAR Raw Data'!$B$6:$BE$43,'RevPAR Raw Data'!AY$1,FALSE))/100</f>
        <v>2.4016762339557799E-2</v>
      </c>
      <c r="BK34" s="119">
        <f>(VLOOKUP($A34,'RevPAR Raw Data'!$B$6:$BE$43,'RevPAR Raw Data'!BA$1,FALSE))/100</f>
        <v>0.17869487011985499</v>
      </c>
      <c r="BL34" s="119">
        <f>(VLOOKUP($A34,'RevPAR Raw Data'!$B$6:$BE$43,'RevPAR Raw Data'!BB$1,FALSE))/100</f>
        <v>0.103867467541592</v>
      </c>
      <c r="BM34" s="130">
        <f>(VLOOKUP($A34,'RevPAR Raw Data'!$B$6:$BE$43,'RevPAR Raw Data'!BC$1,FALSE))/100</f>
        <v>0.13934157542565301</v>
      </c>
      <c r="BN34" s="131">
        <f>(VLOOKUP($A34,'RevPAR Raw Data'!$B$6:$BE$43,'RevPAR Raw Data'!BE$1,FALSE))/100</f>
        <v>6.3393207075142705E-2</v>
      </c>
    </row>
    <row r="35" spans="1:66" x14ac:dyDescent="0.45">
      <c r="A35" s="59" t="s">
        <v>47</v>
      </c>
      <c r="B35" s="129">
        <f>(VLOOKUP($A35,'Occupancy Raw Data'!$B$8:$BE$45,'Occupancy Raw Data'!AG$3,FALSE))/100</f>
        <v>0.41412074922713205</v>
      </c>
      <c r="C35" s="119">
        <f>(VLOOKUP($A35,'Occupancy Raw Data'!$B$8:$BE$45,'Occupancy Raw Data'!AH$3,FALSE))/100</f>
        <v>0.44021640298236003</v>
      </c>
      <c r="D35" s="119">
        <f>(VLOOKUP($A35,'Occupancy Raw Data'!$B$8:$BE$45,'Occupancy Raw Data'!AI$3,FALSE))/100</f>
        <v>0.45453718857974101</v>
      </c>
      <c r="E35" s="119">
        <f>(VLOOKUP($A35,'Occupancy Raw Data'!$B$8:$BE$45,'Occupancy Raw Data'!AJ$3,FALSE))/100</f>
        <v>0.44426259319876299</v>
      </c>
      <c r="F35" s="119">
        <f>(VLOOKUP($A35,'Occupancy Raw Data'!$B$8:$BE$45,'Occupancy Raw Data'!AK$3,FALSE))/100</f>
        <v>0.47945080923804295</v>
      </c>
      <c r="G35" s="130">
        <f>(VLOOKUP($A35,'Occupancy Raw Data'!$B$8:$BE$45,'Occupancy Raw Data'!AL$3,FALSE))/100</f>
        <v>0.44651754864520798</v>
      </c>
      <c r="H35" s="119">
        <f>(VLOOKUP($A35,'Occupancy Raw Data'!$B$8:$BE$45,'Occupancy Raw Data'!AN$3,FALSE))/100</f>
        <v>0.51482087652300401</v>
      </c>
      <c r="I35" s="119">
        <f>(VLOOKUP($A35,'Occupancy Raw Data'!$B$8:$BE$45,'Occupancy Raw Data'!AO$3,FALSE))/100</f>
        <v>0.50113657028550596</v>
      </c>
      <c r="J35" s="130">
        <f>(VLOOKUP($A35,'Occupancy Raw Data'!$B$8:$BE$45,'Occupancy Raw Data'!AP$3,FALSE))/100</f>
        <v>0.50797872340425498</v>
      </c>
      <c r="K35" s="131">
        <f>(VLOOKUP($A35,'Occupancy Raw Data'!$B$8:$BE$45,'Occupancy Raw Data'!AR$3,FALSE))/100</f>
        <v>0.46407788429065</v>
      </c>
      <c r="M35" s="118">
        <f>(VLOOKUP($A35,'Occupancy Raw Data'!$B$8:$BE$45,'Occupancy Raw Data'!AT$3,FALSE))/100</f>
        <v>5.1394648296864097E-2</v>
      </c>
      <c r="N35" s="115">
        <f>(VLOOKUP($A35,'Occupancy Raw Data'!$B$8:$BE$45,'Occupancy Raw Data'!AU$3,FALSE))/100</f>
        <v>-5.8588406515459402E-3</v>
      </c>
      <c r="O35" s="115">
        <f>(VLOOKUP($A35,'Occupancy Raw Data'!$B$8:$BE$45,'Occupancy Raw Data'!AV$3,FALSE))/100</f>
        <v>-0.10951187771201801</v>
      </c>
      <c r="P35" s="115">
        <f>(VLOOKUP($A35,'Occupancy Raw Data'!$B$8:$BE$45,'Occupancy Raw Data'!AW$3,FALSE))/100</f>
        <v>-0.191499830390365</v>
      </c>
      <c r="Q35" s="115">
        <f>(VLOOKUP($A35,'Occupancy Raw Data'!$B$8:$BE$45,'Occupancy Raw Data'!AX$3,FALSE))/100</f>
        <v>-9.3805606454614401E-2</v>
      </c>
      <c r="R35" s="116">
        <f>(VLOOKUP($A35,'Occupancy Raw Data'!$B$8:$BE$45,'Occupancy Raw Data'!AY$3,FALSE))/100</f>
        <v>-7.9609320739732897E-2</v>
      </c>
      <c r="S35" s="115">
        <f>(VLOOKUP($A35,'Occupancy Raw Data'!$B$8:$BE$45,'Occupancy Raw Data'!BA$3,FALSE))/100</f>
        <v>-3.2742369040974998E-3</v>
      </c>
      <c r="T35" s="115">
        <f>(VLOOKUP($A35,'Occupancy Raw Data'!$B$8:$BE$45,'Occupancy Raw Data'!BB$3,FALSE))/100</f>
        <v>1.80443282159162E-2</v>
      </c>
      <c r="U35" s="116">
        <f>(VLOOKUP($A35,'Occupancy Raw Data'!$B$8:$BE$45,'Occupancy Raw Data'!BC$3,FALSE))/100</f>
        <v>7.1287210074711107E-3</v>
      </c>
      <c r="V35" s="117">
        <f>(VLOOKUP($A35,'Occupancy Raw Data'!$B$8:$BE$45,'Occupancy Raw Data'!BE$3,FALSE))/100</f>
        <v>-5.4132722498616601E-2</v>
      </c>
      <c r="X35" s="49">
        <f>VLOOKUP($A35,'ADR Raw Data'!$B$6:$BE$43,'ADR Raw Data'!AG$1,FALSE)</f>
        <v>90.613614008123804</v>
      </c>
      <c r="Y35" s="50">
        <f>VLOOKUP($A35,'ADR Raw Data'!$B$6:$BE$43,'ADR Raw Data'!AH$1,FALSE)</f>
        <v>94.025452855519902</v>
      </c>
      <c r="Z35" s="50">
        <f>VLOOKUP($A35,'ADR Raw Data'!$B$6:$BE$43,'ADR Raw Data'!AI$1,FALSE)</f>
        <v>101.955050010002</v>
      </c>
      <c r="AA35" s="50">
        <f>VLOOKUP($A35,'ADR Raw Data'!$B$6:$BE$43,'ADR Raw Data'!AJ$1,FALSE)</f>
        <v>94.8006917724109</v>
      </c>
      <c r="AB35" s="50">
        <f>VLOOKUP($A35,'ADR Raw Data'!$B$6:$BE$43,'ADR Raw Data'!AK$1,FALSE)</f>
        <v>92.144401668879098</v>
      </c>
      <c r="AC35" s="51">
        <f>VLOOKUP($A35,'ADR Raw Data'!$B$6:$BE$43,'ADR Raw Data'!AL$1,FALSE)</f>
        <v>94.757303901604601</v>
      </c>
      <c r="AD35" s="50">
        <f>VLOOKUP($A35,'ADR Raw Data'!$B$6:$BE$43,'ADR Raw Data'!AN$1,FALSE)</f>
        <v>97.127675732956504</v>
      </c>
      <c r="AE35" s="50">
        <f>VLOOKUP($A35,'ADR Raw Data'!$B$6:$BE$43,'ADR Raw Data'!AO$1,FALSE)</f>
        <v>97.778558468656399</v>
      </c>
      <c r="AF35" s="51">
        <f>VLOOKUP($A35,'ADR Raw Data'!$B$6:$BE$43,'ADR Raw Data'!AP$1,FALSE)</f>
        <v>97.448733610775406</v>
      </c>
      <c r="AG35" s="52">
        <f>VLOOKUP($A35,'ADR Raw Data'!$B$6:$BE$43,'ADR Raw Data'!AR$1,FALSE)</f>
        <v>95.599027779721496</v>
      </c>
      <c r="AI35" s="118">
        <f>(VLOOKUP($A35,'ADR Raw Data'!$B$6:$BE$43,'ADR Raw Data'!AT$1,FALSE))/100</f>
        <v>-2.19580598443904E-2</v>
      </c>
      <c r="AJ35" s="115">
        <f>(VLOOKUP($A35,'ADR Raw Data'!$B$6:$BE$43,'ADR Raw Data'!AU$1,FALSE))/100</f>
        <v>4.0423186104582599E-2</v>
      </c>
      <c r="AK35" s="115">
        <f>(VLOOKUP($A35,'ADR Raw Data'!$B$6:$BE$43,'ADR Raw Data'!AV$1,FALSE))/100</f>
        <v>7.1689217657663007E-2</v>
      </c>
      <c r="AL35" s="115">
        <f>(VLOOKUP($A35,'ADR Raw Data'!$B$6:$BE$43,'ADR Raw Data'!AW$1,FALSE))/100</f>
        <v>5.2951200992892404E-3</v>
      </c>
      <c r="AM35" s="115">
        <f>(VLOOKUP($A35,'ADR Raw Data'!$B$6:$BE$43,'ADR Raw Data'!AX$1,FALSE))/100</f>
        <v>6.8117693124275106E-3</v>
      </c>
      <c r="AN35" s="116">
        <f>(VLOOKUP($A35,'ADR Raw Data'!$B$6:$BE$43,'ADR Raw Data'!AY$1,FALSE))/100</f>
        <v>2.0161625311527601E-2</v>
      </c>
      <c r="AO35" s="115">
        <f>(VLOOKUP($A35,'ADR Raw Data'!$B$6:$BE$43,'ADR Raw Data'!BA$1,FALSE))/100</f>
        <v>-7.2231971583556799E-3</v>
      </c>
      <c r="AP35" s="115">
        <f>(VLOOKUP($A35,'ADR Raw Data'!$B$6:$BE$43,'ADR Raw Data'!BB$1,FALSE))/100</f>
        <v>3.1006776055237301E-3</v>
      </c>
      <c r="AQ35" s="116">
        <f>(VLOOKUP($A35,'ADR Raw Data'!$B$6:$BE$43,'ADR Raw Data'!BC$1,FALSE))/100</f>
        <v>-2.1595968929558201E-3</v>
      </c>
      <c r="AR35" s="117">
        <f>(VLOOKUP($A35,'ADR Raw Data'!$B$6:$BE$43,'ADR Raw Data'!BE$1,FALSE))/100</f>
        <v>1.39139811730451E-2</v>
      </c>
      <c r="AT35" s="49">
        <f>VLOOKUP($A35,'RevPAR Raw Data'!$B$6:$BE$43,'RevPAR Raw Data'!AG$1,FALSE)</f>
        <v>37.524977723222399</v>
      </c>
      <c r="AU35" s="50">
        <f>VLOOKUP($A35,'RevPAR Raw Data'!$B$6:$BE$43,'RevPAR Raw Data'!AH$1,FALSE)</f>
        <v>41.391546644844503</v>
      </c>
      <c r="AV35" s="50">
        <f>VLOOKUP($A35,'RevPAR Raw Data'!$B$6:$BE$43,'RevPAR Raw Data'!AI$1,FALSE)</f>
        <v>46.3423617930532</v>
      </c>
      <c r="AW35" s="50">
        <f>VLOOKUP($A35,'RevPAR Raw Data'!$B$6:$BE$43,'RevPAR Raw Data'!AJ$1,FALSE)</f>
        <v>42.116401163847897</v>
      </c>
      <c r="AX35" s="50">
        <f>VLOOKUP($A35,'RevPAR Raw Data'!$B$6:$BE$43,'RevPAR Raw Data'!AK$1,FALSE)</f>
        <v>44.178707946899401</v>
      </c>
      <c r="AY35" s="51">
        <f>VLOOKUP($A35,'RevPAR Raw Data'!$B$6:$BE$43,'RevPAR Raw Data'!AL$1,FALSE)</f>
        <v>42.310799054373497</v>
      </c>
      <c r="AZ35" s="50">
        <f>VLOOKUP($A35,'RevPAR Raw Data'!$B$6:$BE$43,'RevPAR Raw Data'!AN$1,FALSE)</f>
        <v>50.003355155482801</v>
      </c>
      <c r="BA35" s="50">
        <f>VLOOKUP($A35,'RevPAR Raw Data'!$B$6:$BE$43,'RevPAR Raw Data'!AO$1,FALSE)</f>
        <v>49.000411438443301</v>
      </c>
      <c r="BB35" s="51">
        <f>VLOOKUP($A35,'RevPAR Raw Data'!$B$6:$BE$43,'RevPAR Raw Data'!AP$1,FALSE)</f>
        <v>49.501883296963001</v>
      </c>
      <c r="BC35" s="52">
        <f>VLOOKUP($A35,'RevPAR Raw Data'!$B$6:$BE$43,'RevPAR Raw Data'!AR$1,FALSE)</f>
        <v>44.365394552256198</v>
      </c>
      <c r="BE35" s="129">
        <f>(VLOOKUP($A35,'RevPAR Raw Data'!$B$6:$BE$43,'RevPAR Raw Data'!AT$1,FALSE))/100</f>
        <v>2.8308061689489697E-2</v>
      </c>
      <c r="BF35" s="119">
        <f>(VLOOKUP($A35,'RevPAR Raw Data'!$B$6:$BE$43,'RevPAR Raw Data'!AU$1,FALSE))/100</f>
        <v>3.4327512447022104E-2</v>
      </c>
      <c r="BG35" s="119">
        <f>(VLOOKUP($A35,'RevPAR Raw Data'!$B$6:$BE$43,'RevPAR Raw Data'!AV$1,FALSE))/100</f>
        <v>-4.5673480891752105E-2</v>
      </c>
      <c r="BH35" s="119">
        <f>(VLOOKUP($A35,'RevPAR Raw Data'!$B$6:$BE$43,'RevPAR Raw Data'!AW$1,FALSE))/100</f>
        <v>-0.18721872489198599</v>
      </c>
      <c r="BI35" s="119">
        <f>(VLOOKUP($A35,'RevPAR Raw Data'!$B$6:$BE$43,'RevPAR Raw Data'!AX$1,FALSE))/100</f>
        <v>-8.7632819293568087E-2</v>
      </c>
      <c r="BJ35" s="130">
        <f>(VLOOKUP($A35,'RevPAR Raw Data'!$B$6:$BE$43,'RevPAR Raw Data'!AY$1,FALSE))/100</f>
        <v>-6.1052748724264999E-2</v>
      </c>
      <c r="BK35" s="119">
        <f>(VLOOKUP($A35,'RevPAR Raw Data'!$B$6:$BE$43,'RevPAR Raw Data'!BA$1,FALSE))/100</f>
        <v>-1.04737836037517E-2</v>
      </c>
      <c r="BL35" s="119">
        <f>(VLOOKUP($A35,'RevPAR Raw Data'!$B$6:$BE$43,'RevPAR Raw Data'!BB$1,FALSE))/100</f>
        <v>2.1200955465845703E-2</v>
      </c>
      <c r="BM35" s="130">
        <f>(VLOOKUP($A35,'RevPAR Raw Data'!$B$6:$BE$43,'RevPAR Raw Data'!BC$1,FALSE))/100</f>
        <v>4.9537289507768098E-3</v>
      </c>
      <c r="BN35" s="131">
        <f>(VLOOKUP($A35,'RevPAR Raw Data'!$B$6:$BE$43,'RevPAR Raw Data'!BE$1,FALSE))/100</f>
        <v>-4.0971943007262902E-2</v>
      </c>
    </row>
    <row r="36" spans="1:66" x14ac:dyDescent="0.45">
      <c r="A36" s="59" t="s">
        <v>48</v>
      </c>
      <c r="B36" s="129">
        <f>(VLOOKUP($A36,'Occupancy Raw Data'!$B$8:$BE$45,'Occupancy Raw Data'!AG$3,FALSE))/100</f>
        <v>0.40875405280222304</v>
      </c>
      <c r="C36" s="119">
        <f>(VLOOKUP($A36,'Occupancy Raw Data'!$B$8:$BE$45,'Occupancy Raw Data'!AH$3,FALSE))/100</f>
        <v>0.44771885132005501</v>
      </c>
      <c r="D36" s="119">
        <f>(VLOOKUP($A36,'Occupancy Raw Data'!$B$8:$BE$45,'Occupancy Raw Data'!AI$3,FALSE))/100</f>
        <v>0.42936544696618806</v>
      </c>
      <c r="E36" s="119">
        <f>(VLOOKUP($A36,'Occupancy Raw Data'!$B$8:$BE$45,'Occupancy Raw Data'!AJ$3,FALSE))/100</f>
        <v>0.41355951829550697</v>
      </c>
      <c r="F36" s="119">
        <f>(VLOOKUP($A36,'Occupancy Raw Data'!$B$8:$BE$45,'Occupancy Raw Data'!AK$3,FALSE))/100</f>
        <v>0.44158175081056</v>
      </c>
      <c r="G36" s="130">
        <f>(VLOOKUP($A36,'Occupancy Raw Data'!$B$8:$BE$45,'Occupancy Raw Data'!AL$3,FALSE))/100</f>
        <v>0.42819592403890605</v>
      </c>
      <c r="H36" s="119">
        <f>(VLOOKUP($A36,'Occupancy Raw Data'!$B$8:$BE$45,'Occupancy Raw Data'!AN$3,FALSE))/100</f>
        <v>0.47122510421491398</v>
      </c>
      <c r="I36" s="119">
        <f>(VLOOKUP($A36,'Occupancy Raw Data'!$B$8:$BE$45,'Occupancy Raw Data'!AO$3,FALSE))/100</f>
        <v>0.52755905511810997</v>
      </c>
      <c r="J36" s="130">
        <f>(VLOOKUP($A36,'Occupancy Raw Data'!$B$8:$BE$45,'Occupancy Raw Data'!AP$3,FALSE))/100</f>
        <v>0.49939207966651206</v>
      </c>
      <c r="K36" s="131">
        <f>(VLOOKUP($A36,'Occupancy Raw Data'!$B$8:$BE$45,'Occupancy Raw Data'!AR$3,FALSE))/100</f>
        <v>0.448537682789651</v>
      </c>
      <c r="M36" s="118">
        <f>(VLOOKUP($A36,'Occupancy Raw Data'!$B$8:$BE$45,'Occupancy Raw Data'!AT$3,FALSE))/100</f>
        <v>5.7066326178931398E-2</v>
      </c>
      <c r="N36" s="115">
        <f>(VLOOKUP($A36,'Occupancy Raw Data'!$B$8:$BE$45,'Occupancy Raw Data'!AU$3,FALSE))/100</f>
        <v>0.17022002757805102</v>
      </c>
      <c r="O36" s="115">
        <f>(VLOOKUP($A36,'Occupancy Raw Data'!$B$8:$BE$45,'Occupancy Raw Data'!AV$3,FALSE))/100</f>
        <v>-2.6579156144980999E-2</v>
      </c>
      <c r="P36" s="115">
        <f>(VLOOKUP($A36,'Occupancy Raw Data'!$B$8:$BE$45,'Occupancy Raw Data'!AW$3,FALSE))/100</f>
        <v>-0.16933278832351401</v>
      </c>
      <c r="Q36" s="115">
        <f>(VLOOKUP($A36,'Occupancy Raw Data'!$B$8:$BE$45,'Occupancy Raw Data'!AX$3,FALSE))/100</f>
        <v>-1.9844351901131499E-2</v>
      </c>
      <c r="R36" s="116">
        <f>(VLOOKUP($A36,'Occupancy Raw Data'!$B$8:$BE$45,'Occupancy Raw Data'!AY$3,FALSE))/100</f>
        <v>-8.2347895460296305E-3</v>
      </c>
      <c r="S36" s="115">
        <f>(VLOOKUP($A36,'Occupancy Raw Data'!$B$8:$BE$45,'Occupancy Raw Data'!BA$3,FALSE))/100</f>
        <v>5.7934251018459698E-2</v>
      </c>
      <c r="T36" s="115">
        <f>(VLOOKUP($A36,'Occupancy Raw Data'!$B$8:$BE$45,'Occupancy Raw Data'!BB$3,FALSE))/100</f>
        <v>0.11659159129468399</v>
      </c>
      <c r="U36" s="116">
        <f>(VLOOKUP($A36,'Occupancy Raw Data'!$B$8:$BE$45,'Occupancy Raw Data'!BC$3,FALSE))/100</f>
        <v>8.8127313192700396E-2</v>
      </c>
      <c r="V36" s="117">
        <f>(VLOOKUP($A36,'Occupancy Raw Data'!$B$8:$BE$45,'Occupancy Raw Data'!BE$3,FALSE))/100</f>
        <v>2.0514042956354301E-2</v>
      </c>
      <c r="X36" s="49">
        <f>VLOOKUP($A36,'ADR Raw Data'!$B$6:$BE$43,'ADR Raw Data'!AG$1,FALSE)</f>
        <v>126.899567988668</v>
      </c>
      <c r="Y36" s="50">
        <f>VLOOKUP($A36,'ADR Raw Data'!$B$6:$BE$43,'ADR Raw Data'!AH$1,FALSE)</f>
        <v>127.995704125177</v>
      </c>
      <c r="Z36" s="50">
        <f>VLOOKUP($A36,'ADR Raw Data'!$B$6:$BE$43,'ADR Raw Data'!AI$1,FALSE)</f>
        <v>134.83007011866201</v>
      </c>
      <c r="AA36" s="50">
        <f>VLOOKUP($A36,'ADR Raw Data'!$B$6:$BE$43,'ADR Raw Data'!AJ$1,FALSE)</f>
        <v>127.003735125297</v>
      </c>
      <c r="AB36" s="50">
        <f>VLOOKUP($A36,'ADR Raw Data'!$B$6:$BE$43,'ADR Raw Data'!AK$1,FALSE)</f>
        <v>127.507504916743</v>
      </c>
      <c r="AC36" s="51">
        <f>VLOOKUP($A36,'ADR Raw Data'!$B$6:$BE$43,'ADR Raw Data'!AL$1,FALSE)</f>
        <v>128.864732686119</v>
      </c>
      <c r="AD36" s="50">
        <f>VLOOKUP($A36,'ADR Raw Data'!$B$6:$BE$43,'ADR Raw Data'!AN$1,FALSE)</f>
        <v>142.51692836957801</v>
      </c>
      <c r="AE36" s="50">
        <f>VLOOKUP($A36,'ADR Raw Data'!$B$6:$BE$43,'ADR Raw Data'!AO$1,FALSE)</f>
        <v>152.40684811237901</v>
      </c>
      <c r="AF36" s="51">
        <f>VLOOKUP($A36,'ADR Raw Data'!$B$6:$BE$43,'ADR Raw Data'!AP$1,FALSE)</f>
        <v>147.74079647556599</v>
      </c>
      <c r="AG36" s="52">
        <f>VLOOKUP($A36,'ADR Raw Data'!$B$6:$BE$43,'ADR Raw Data'!AR$1,FALSE)</f>
        <v>134.869360685967</v>
      </c>
      <c r="AI36" s="118">
        <f>(VLOOKUP($A36,'ADR Raw Data'!$B$6:$BE$43,'ADR Raw Data'!AT$1,FALSE))/100</f>
        <v>-7.5597059218081505E-2</v>
      </c>
      <c r="AJ36" s="115">
        <f>(VLOOKUP($A36,'ADR Raw Data'!$B$6:$BE$43,'ADR Raw Data'!AU$1,FALSE))/100</f>
        <v>9.8937936148571007E-2</v>
      </c>
      <c r="AK36" s="115">
        <f>(VLOOKUP($A36,'ADR Raw Data'!$B$6:$BE$43,'ADR Raw Data'!AV$1,FALSE))/100</f>
        <v>0.144549741854754</v>
      </c>
      <c r="AL36" s="115">
        <f>(VLOOKUP($A36,'ADR Raw Data'!$B$6:$BE$43,'ADR Raw Data'!AW$1,FALSE))/100</f>
        <v>4.1655489820687501E-2</v>
      </c>
      <c r="AM36" s="115">
        <f>(VLOOKUP($A36,'ADR Raw Data'!$B$6:$BE$43,'ADR Raw Data'!AX$1,FALSE))/100</f>
        <v>3.92219231186079E-2</v>
      </c>
      <c r="AN36" s="116">
        <f>(VLOOKUP($A36,'ADR Raw Data'!$B$6:$BE$43,'ADR Raw Data'!AY$1,FALSE))/100</f>
        <v>4.7452277385214202E-2</v>
      </c>
      <c r="AO36" s="115">
        <f>(VLOOKUP($A36,'ADR Raw Data'!$B$6:$BE$43,'ADR Raw Data'!BA$1,FALSE))/100</f>
        <v>1.3541443912962801E-2</v>
      </c>
      <c r="AP36" s="115">
        <f>(VLOOKUP($A36,'ADR Raw Data'!$B$6:$BE$43,'ADR Raw Data'!BB$1,FALSE))/100</f>
        <v>1.75702206159777E-2</v>
      </c>
      <c r="AQ36" s="116">
        <f>(VLOOKUP($A36,'ADR Raw Data'!$B$6:$BE$43,'ADR Raw Data'!BC$1,FALSE))/100</f>
        <v>1.6594962633616497E-2</v>
      </c>
      <c r="AR36" s="117">
        <f>(VLOOKUP($A36,'ADR Raw Data'!$B$6:$BE$43,'ADR Raw Data'!BE$1,FALSE))/100</f>
        <v>4.00125203085211E-2</v>
      </c>
      <c r="AT36" s="49">
        <f>VLOOKUP($A36,'RevPAR Raw Data'!$B$6:$BE$43,'RevPAR Raw Data'!AG$1,FALSE)</f>
        <v>51.870712714219501</v>
      </c>
      <c r="AU36" s="50">
        <f>VLOOKUP($A36,'RevPAR Raw Data'!$B$6:$BE$43,'RevPAR Raw Data'!AH$1,FALSE)</f>
        <v>57.306089624826299</v>
      </c>
      <c r="AV36" s="50">
        <f>VLOOKUP($A36,'RevPAR Raw Data'!$B$6:$BE$43,'RevPAR Raw Data'!AI$1,FALSE)</f>
        <v>57.891373320981899</v>
      </c>
      <c r="AW36" s="50">
        <f>VLOOKUP($A36,'RevPAR Raw Data'!$B$6:$BE$43,'RevPAR Raw Data'!AJ$1,FALSE)</f>
        <v>52.5236035201482</v>
      </c>
      <c r="AX36" s="50">
        <f>VLOOKUP($A36,'RevPAR Raw Data'!$B$6:$BE$43,'RevPAR Raw Data'!AK$1,FALSE)</f>
        <v>56.304987262621502</v>
      </c>
      <c r="AY36" s="51">
        <f>VLOOKUP($A36,'RevPAR Raw Data'!$B$6:$BE$43,'RevPAR Raw Data'!AL$1,FALSE)</f>
        <v>55.179353288559497</v>
      </c>
      <c r="AZ36" s="50">
        <f>VLOOKUP($A36,'RevPAR Raw Data'!$B$6:$BE$43,'RevPAR Raw Data'!AN$1,FALSE)</f>
        <v>67.157554423344095</v>
      </c>
      <c r="BA36" s="50">
        <f>VLOOKUP($A36,'RevPAR Raw Data'!$B$6:$BE$43,'RevPAR Raw Data'!AO$1,FALSE)</f>
        <v>80.403612783696104</v>
      </c>
      <c r="BB36" s="51">
        <f>VLOOKUP($A36,'RevPAR Raw Data'!$B$6:$BE$43,'RevPAR Raw Data'!AP$1,FALSE)</f>
        <v>73.7805836035201</v>
      </c>
      <c r="BC36" s="52">
        <f>VLOOKUP($A36,'RevPAR Raw Data'!$B$6:$BE$43,'RevPAR Raw Data'!AR$1,FALSE)</f>
        <v>60.493990521405401</v>
      </c>
      <c r="BE36" s="129">
        <f>(VLOOKUP($A36,'RevPAR Raw Data'!$B$6:$BE$43,'RevPAR Raw Data'!AT$1,FALSE))/100</f>
        <v>-2.2844779478657099E-2</v>
      </c>
      <c r="BF36" s="119">
        <f>(VLOOKUP($A36,'RevPAR Raw Data'!$B$6:$BE$43,'RevPAR Raw Data'!AU$1,FALSE))/100</f>
        <v>0.28599918194634799</v>
      </c>
      <c r="BG36" s="119">
        <f>(VLOOKUP($A36,'RevPAR Raw Data'!$B$6:$BE$43,'RevPAR Raw Data'!AV$1,FALSE))/100</f>
        <v>0.114128575550299</v>
      </c>
      <c r="BH36" s="119">
        <f>(VLOOKUP($A36,'RevPAR Raw Data'!$B$6:$BE$43,'RevPAR Raw Data'!AW$1,FALSE))/100</f>
        <v>-0.13473093874314501</v>
      </c>
      <c r="BI36" s="119">
        <f>(VLOOKUP($A36,'RevPAR Raw Data'!$B$6:$BE$43,'RevPAR Raw Data'!AX$1,FALSE))/100</f>
        <v>1.8599237572871602E-2</v>
      </c>
      <c r="BJ36" s="130">
        <f>(VLOOKUP($A36,'RevPAR Raw Data'!$B$6:$BE$43,'RevPAR Raw Data'!AY$1,FALSE))/100</f>
        <v>3.8826728321437499E-2</v>
      </c>
      <c r="BK36" s="119">
        <f>(VLOOKUP($A36,'RevPAR Raw Data'!$B$6:$BE$43,'RevPAR Raw Data'!BA$1,FALSE))/100</f>
        <v>7.2260208342228502E-2</v>
      </c>
      <c r="BL36" s="119">
        <f>(VLOOKUP($A36,'RevPAR Raw Data'!$B$6:$BE$43,'RevPAR Raw Data'!BB$1,FALSE))/100</f>
        <v>0.13621035189167699</v>
      </c>
      <c r="BM36" s="130">
        <f>(VLOOKUP($A36,'RevPAR Raw Data'!$B$6:$BE$43,'RevPAR Raw Data'!BC$1,FALSE))/100</f>
        <v>0.10618474529575</v>
      </c>
      <c r="BN36" s="131">
        <f>(VLOOKUP($A36,'RevPAR Raw Data'!$B$6:$BE$43,'RevPAR Raw Data'!BE$1,FALSE))/100</f>
        <v>6.1347381825276395E-2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0.420734310516578</v>
      </c>
      <c r="C38" s="119">
        <f>(VLOOKUP($A38,'Occupancy Raw Data'!$B$8:$BE$45,'Occupancy Raw Data'!AH$3,FALSE))/100</f>
        <v>0.44898249608652302</v>
      </c>
      <c r="D38" s="119">
        <f>(VLOOKUP($A38,'Occupancy Raw Data'!$B$8:$BE$45,'Occupancy Raw Data'!AI$3,FALSE))/100</f>
        <v>0.47790664579479097</v>
      </c>
      <c r="E38" s="119">
        <f>(VLOOKUP($A38,'Occupancy Raw Data'!$B$8:$BE$45,'Occupancy Raw Data'!AJ$3,FALSE))/100</f>
        <v>0.47242777856837898</v>
      </c>
      <c r="F38" s="119">
        <f>(VLOOKUP($A38,'Occupancy Raw Data'!$B$8:$BE$45,'Occupancy Raw Data'!AK$3,FALSE))/100</f>
        <v>0.49715383520705797</v>
      </c>
      <c r="G38" s="130">
        <f>(VLOOKUP($A38,'Occupancy Raw Data'!$B$8:$BE$45,'Occupancy Raw Data'!AL$3,FALSE))/100</f>
        <v>0.46344101323466602</v>
      </c>
      <c r="H38" s="119">
        <f>(VLOOKUP($A38,'Occupancy Raw Data'!$B$8:$BE$45,'Occupancy Raw Data'!AN$3,FALSE))/100</f>
        <v>0.53628860111000398</v>
      </c>
      <c r="I38" s="119">
        <f>(VLOOKUP($A38,'Occupancy Raw Data'!$B$8:$BE$45,'Occupancy Raw Data'!AO$3,FALSE))/100</f>
        <v>0.50587021488544104</v>
      </c>
      <c r="J38" s="130">
        <f>(VLOOKUP($A38,'Occupancy Raw Data'!$B$8:$BE$45,'Occupancy Raw Data'!AP$3,FALSE))/100</f>
        <v>0.52107940799772301</v>
      </c>
      <c r="K38" s="131">
        <f>(VLOOKUP($A38,'Occupancy Raw Data'!$B$8:$BE$45,'Occupancy Raw Data'!AR$3,FALSE))/100</f>
        <v>0.47990912602411101</v>
      </c>
      <c r="M38" s="118">
        <f>(VLOOKUP($A38,'Occupancy Raw Data'!$B$8:$BE$45,'Occupancy Raw Data'!AT$3,FALSE))/100</f>
        <v>0.28953823659465699</v>
      </c>
      <c r="N38" s="115">
        <f>(VLOOKUP($A38,'Occupancy Raw Data'!$B$8:$BE$45,'Occupancy Raw Data'!AU$3,FALSE))/100</f>
        <v>0.27758553985012602</v>
      </c>
      <c r="O38" s="115">
        <f>(VLOOKUP($A38,'Occupancy Raw Data'!$B$8:$BE$45,'Occupancy Raw Data'!AV$3,FALSE))/100</f>
        <v>0.10636864534374099</v>
      </c>
      <c r="P38" s="115">
        <f>(VLOOKUP($A38,'Occupancy Raw Data'!$B$8:$BE$45,'Occupancy Raw Data'!AW$3,FALSE))/100</f>
        <v>1.59380918783186E-2</v>
      </c>
      <c r="Q38" s="115">
        <f>(VLOOKUP($A38,'Occupancy Raw Data'!$B$8:$BE$45,'Occupancy Raw Data'!AX$3,FALSE))/100</f>
        <v>0.156582385483857</v>
      </c>
      <c r="R38" s="116">
        <f>(VLOOKUP($A38,'Occupancy Raw Data'!$B$8:$BE$45,'Occupancy Raw Data'!AY$3,FALSE))/100</f>
        <v>0.15598930496618901</v>
      </c>
      <c r="S38" s="115">
        <f>(VLOOKUP($A38,'Occupancy Raw Data'!$B$8:$BE$45,'Occupancy Raw Data'!BA$3,FALSE))/100</f>
        <v>0.24131168402404801</v>
      </c>
      <c r="T38" s="115">
        <f>(VLOOKUP($A38,'Occupancy Raw Data'!$B$8:$BE$45,'Occupancy Raw Data'!BB$3,FALSE))/100</f>
        <v>0.224031732287371</v>
      </c>
      <c r="U38" s="116">
        <f>(VLOOKUP($A38,'Occupancy Raw Data'!$B$8:$BE$45,'Occupancy Raw Data'!BC$3,FALSE))/100</f>
        <v>0.23286337092595802</v>
      </c>
      <c r="V38" s="117">
        <f>(VLOOKUP($A38,'Occupancy Raw Data'!$B$8:$BE$45,'Occupancy Raw Data'!BE$3,FALSE))/100</f>
        <v>0.17879161243748101</v>
      </c>
      <c r="X38" s="49">
        <f>VLOOKUP($A38,'ADR Raw Data'!$B$6:$BE$43,'ADR Raw Data'!AG$1,FALSE)</f>
        <v>95.834008117706702</v>
      </c>
      <c r="Y38" s="50">
        <f>VLOOKUP($A38,'ADR Raw Data'!$B$6:$BE$43,'ADR Raw Data'!AH$1,FALSE)</f>
        <v>99.355674326465902</v>
      </c>
      <c r="Z38" s="50">
        <f>VLOOKUP($A38,'ADR Raw Data'!$B$6:$BE$43,'ADR Raw Data'!AI$1,FALSE)</f>
        <v>103.460684880518</v>
      </c>
      <c r="AA38" s="50">
        <f>VLOOKUP($A38,'ADR Raw Data'!$B$6:$BE$43,'ADR Raw Data'!AJ$1,FALSE)</f>
        <v>101.40387002033199</v>
      </c>
      <c r="AB38" s="50">
        <f>VLOOKUP($A38,'ADR Raw Data'!$B$6:$BE$43,'ADR Raw Data'!AK$1,FALSE)</f>
        <v>99.417299270072903</v>
      </c>
      <c r="AC38" s="51">
        <f>VLOOKUP($A38,'ADR Raw Data'!$B$6:$BE$43,'ADR Raw Data'!AL$1,FALSE)</f>
        <v>99.993678990358006</v>
      </c>
      <c r="AD38" s="50">
        <f>VLOOKUP($A38,'ADR Raw Data'!$B$6:$BE$43,'ADR Raw Data'!AN$1,FALSE)</f>
        <v>109.203622130821</v>
      </c>
      <c r="AE38" s="50">
        <f>VLOOKUP($A38,'ADR Raw Data'!$B$6:$BE$43,'ADR Raw Data'!AO$1,FALSE)</f>
        <v>108.885500386806</v>
      </c>
      <c r="AF38" s="51">
        <f>VLOOKUP($A38,'ADR Raw Data'!$B$6:$BE$43,'ADR Raw Data'!AP$1,FALSE)</f>
        <v>109.049203905369</v>
      </c>
      <c r="AG38" s="52">
        <f>VLOOKUP($A38,'ADR Raw Data'!$B$6:$BE$43,'ADR Raw Data'!AR$1,FALSE)</f>
        <v>102.802929626687</v>
      </c>
      <c r="AI38" s="118">
        <f>(VLOOKUP($A38,'ADR Raw Data'!$B$6:$BE$43,'ADR Raw Data'!AT$1,FALSE))/100</f>
        <v>4.7796231941929605E-2</v>
      </c>
      <c r="AJ38" s="115">
        <f>(VLOOKUP($A38,'ADR Raw Data'!$B$6:$BE$43,'ADR Raw Data'!AU$1,FALSE))/100</f>
        <v>8.7218175739362303E-2</v>
      </c>
      <c r="AK38" s="115">
        <f>(VLOOKUP($A38,'ADR Raw Data'!$B$6:$BE$43,'ADR Raw Data'!AV$1,FALSE))/100</f>
        <v>0.11755079580843301</v>
      </c>
      <c r="AL38" s="115">
        <f>(VLOOKUP($A38,'ADR Raw Data'!$B$6:$BE$43,'ADR Raw Data'!AW$1,FALSE))/100</f>
        <v>7.6672255281631504E-2</v>
      </c>
      <c r="AM38" s="115">
        <f>(VLOOKUP($A38,'ADR Raw Data'!$B$6:$BE$43,'ADR Raw Data'!AX$1,FALSE))/100</f>
        <v>9.2860148515789706E-2</v>
      </c>
      <c r="AN38" s="116">
        <f>(VLOOKUP($A38,'ADR Raw Data'!$B$6:$BE$43,'ADR Raw Data'!AY$1,FALSE))/100</f>
        <v>8.4356951595773999E-2</v>
      </c>
      <c r="AO38" s="115">
        <f>(VLOOKUP($A38,'ADR Raw Data'!$B$6:$BE$43,'ADR Raw Data'!BA$1,FALSE))/100</f>
        <v>0.14686235079906901</v>
      </c>
      <c r="AP38" s="115">
        <f>(VLOOKUP($A38,'ADR Raw Data'!$B$6:$BE$43,'ADR Raw Data'!BB$1,FALSE))/100</f>
        <v>0.13652790614708199</v>
      </c>
      <c r="AQ38" s="116">
        <f>(VLOOKUP($A38,'ADR Raw Data'!$B$6:$BE$43,'ADR Raw Data'!BC$1,FALSE))/100</f>
        <v>0.14180557762210499</v>
      </c>
      <c r="AR38" s="117">
        <f>(VLOOKUP($A38,'ADR Raw Data'!$B$6:$BE$43,'ADR Raw Data'!BE$1,FALSE))/100</f>
        <v>0.103142730951835</v>
      </c>
      <c r="AT38" s="49">
        <f>VLOOKUP($A38,'RevPAR Raw Data'!$B$6:$BE$43,'RevPAR Raw Data'!AG$1,FALSE)</f>
        <v>40.320655329443497</v>
      </c>
      <c r="AU38" s="50">
        <f>VLOOKUP($A38,'RevPAR Raw Data'!$B$6:$BE$43,'RevPAR Raw Data'!AH$1,FALSE)</f>
        <v>44.608958659456299</v>
      </c>
      <c r="AV38" s="50">
        <f>VLOOKUP($A38,'RevPAR Raw Data'!$B$6:$BE$43,'RevPAR Raw Data'!AI$1,FALSE)</f>
        <v>49.444548882880298</v>
      </c>
      <c r="AW38" s="50">
        <f>VLOOKUP($A38,'RevPAR Raw Data'!$B$6:$BE$43,'RevPAR Raw Data'!AJ$1,FALSE)</f>
        <v>47.9060050519425</v>
      </c>
      <c r="AX38" s="50">
        <f>VLOOKUP($A38,'RevPAR Raw Data'!$B$6:$BE$43,'RevPAR Raw Data'!AK$1,FALSE)</f>
        <v>49.425691618044603</v>
      </c>
      <c r="AY38" s="51">
        <f>VLOOKUP($A38,'RevPAR Raw Data'!$B$6:$BE$43,'RevPAR Raw Data'!AL$1,FALSE)</f>
        <v>46.341171908353402</v>
      </c>
      <c r="AZ38" s="50">
        <f>VLOOKUP($A38,'RevPAR Raw Data'!$B$6:$BE$43,'RevPAR Raw Data'!AN$1,FALSE)</f>
        <v>58.564657748683601</v>
      </c>
      <c r="BA38" s="50">
        <f>VLOOKUP($A38,'RevPAR Raw Data'!$B$6:$BE$43,'RevPAR Raw Data'!AO$1,FALSE)</f>
        <v>55.081931478582597</v>
      </c>
      <c r="BB38" s="51">
        <f>VLOOKUP($A38,'RevPAR Raw Data'!$B$6:$BE$43,'RevPAR Raw Data'!AP$1,FALSE)</f>
        <v>56.823294613633102</v>
      </c>
      <c r="BC38" s="52">
        <f>VLOOKUP($A38,'RevPAR Raw Data'!$B$6:$BE$43,'RevPAR Raw Data'!AR$1,FALSE)</f>
        <v>49.336064109861901</v>
      </c>
      <c r="BE38" s="129">
        <f>(VLOOKUP($A38,'RevPAR Raw Data'!$B$6:$BE$43,'RevPAR Raw Data'!AT$1,FALSE))/100</f>
        <v>0.35117330524892204</v>
      </c>
      <c r="BF38" s="119">
        <f>(VLOOKUP($A38,'RevPAR Raw Data'!$B$6:$BE$43,'RevPAR Raw Data'!AU$1,FALSE))/100</f>
        <v>0.38901421998684199</v>
      </c>
      <c r="BG38" s="119">
        <f>(VLOOKUP($A38,'RevPAR Raw Data'!$B$6:$BE$43,'RevPAR Raw Data'!AV$1,FALSE))/100</f>
        <v>0.23642316006139702</v>
      </c>
      <c r="BH38" s="119">
        <f>(VLOOKUP($A38,'RevPAR Raw Data'!$B$6:$BE$43,'RevPAR Raw Data'!AW$1,FALSE))/100</f>
        <v>9.3832356609146614E-2</v>
      </c>
      <c r="BI38" s="119">
        <f>(VLOOKUP($A38,'RevPAR Raw Data'!$B$6:$BE$43,'RevPAR Raw Data'!AX$1,FALSE))/100</f>
        <v>0.26398279757063497</v>
      </c>
      <c r="BJ38" s="130">
        <f>(VLOOKUP($A38,'RevPAR Raw Data'!$B$6:$BE$43,'RevPAR Raw Data'!AY$1,FALSE))/100</f>
        <v>0.253505038810454</v>
      </c>
      <c r="BK38" s="119">
        <f>(VLOOKUP($A38,'RevPAR Raw Data'!$B$6:$BE$43,'RevPAR Raw Data'!BA$1,FALSE))/100</f>
        <v>0.42361363601417101</v>
      </c>
      <c r="BL38" s="119">
        <f>(VLOOKUP($A38,'RevPAR Raw Data'!$B$6:$BE$43,'RevPAR Raw Data'!BB$1,FALSE))/100</f>
        <v>0.39114622175415198</v>
      </c>
      <c r="BM38" s="130">
        <f>(VLOOKUP($A38,'RevPAR Raw Data'!$B$6:$BE$43,'RevPAR Raw Data'!BC$1,FALSE))/100</f>
        <v>0.40769027336925001</v>
      </c>
      <c r="BN38" s="131">
        <f>(VLOOKUP($A38,'RevPAR Raw Data'!$B$6:$BE$43,'RevPAR Raw Data'!BE$1,FALSE))/100</f>
        <v>0.30037539856740003</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0.39547656114859003</v>
      </c>
      <c r="C40" s="119">
        <f>(VLOOKUP($A40,'Occupancy Raw Data'!$B$8:$BE$45,'Occupancy Raw Data'!AH$3,FALSE))/100</f>
        <v>0.441305569970593</v>
      </c>
      <c r="D40" s="119">
        <f>(VLOOKUP($A40,'Occupancy Raw Data'!$B$8:$BE$45,'Occupancy Raw Data'!AI$3,FALSE))/100</f>
        <v>0.49138341117453699</v>
      </c>
      <c r="E40" s="119">
        <f>(VLOOKUP($A40,'Occupancy Raw Data'!$B$8:$BE$45,'Occupancy Raw Data'!AJ$3,FALSE))/100</f>
        <v>0.46471198754540699</v>
      </c>
      <c r="F40" s="119">
        <f>(VLOOKUP($A40,'Occupancy Raw Data'!$B$8:$BE$45,'Occupancy Raw Data'!AK$3,FALSE))/100</f>
        <v>0.461641584500951</v>
      </c>
      <c r="G40" s="130">
        <f>(VLOOKUP($A40,'Occupancy Raw Data'!$B$8:$BE$45,'Occupancy Raw Data'!AL$3,FALSE))/100</f>
        <v>0.450903822868015</v>
      </c>
      <c r="H40" s="119">
        <f>(VLOOKUP($A40,'Occupancy Raw Data'!$B$8:$BE$45,'Occupancy Raw Data'!AN$3,FALSE))/100</f>
        <v>0.507524649714582</v>
      </c>
      <c r="I40" s="119">
        <f>(VLOOKUP($A40,'Occupancy Raw Data'!$B$8:$BE$45,'Occupancy Raw Data'!AO$3,FALSE))/100</f>
        <v>0.51115723923196599</v>
      </c>
      <c r="J40" s="130">
        <f>(VLOOKUP($A40,'Occupancy Raw Data'!$B$8:$BE$45,'Occupancy Raw Data'!AP$3,FALSE))/100</f>
        <v>0.50934094447327405</v>
      </c>
      <c r="K40" s="131">
        <f>(VLOOKUP($A40,'Occupancy Raw Data'!$B$8:$BE$45,'Occupancy Raw Data'!AR$3,FALSE))/100</f>
        <v>0.467600143326661</v>
      </c>
      <c r="M40" s="118">
        <f>(VLOOKUP($A40,'Occupancy Raw Data'!$B$8:$BE$45,'Occupancy Raw Data'!AT$3,FALSE))/100</f>
        <v>-0.13118980679376699</v>
      </c>
      <c r="N40" s="115">
        <f>(VLOOKUP($A40,'Occupancy Raw Data'!$B$8:$BE$45,'Occupancy Raw Data'!AU$3,FALSE))/100</f>
        <v>-8.1232454145723897E-3</v>
      </c>
      <c r="O40" s="115">
        <f>(VLOOKUP($A40,'Occupancy Raw Data'!$B$8:$BE$45,'Occupancy Raw Data'!AV$3,FALSE))/100</f>
        <v>-3.7813676849442299E-2</v>
      </c>
      <c r="P40" s="115">
        <f>(VLOOKUP($A40,'Occupancy Raw Data'!$B$8:$BE$45,'Occupancy Raw Data'!AW$3,FALSE))/100</f>
        <v>-0.13087319031220798</v>
      </c>
      <c r="Q40" s="115">
        <f>(VLOOKUP($A40,'Occupancy Raw Data'!$B$8:$BE$45,'Occupancy Raw Data'!AX$3,FALSE))/100</f>
        <v>-7.2935915323380895E-2</v>
      </c>
      <c r="R40" s="116">
        <f>(VLOOKUP($A40,'Occupancy Raw Data'!$B$8:$BE$45,'Occupancy Raw Data'!AY$3,FALSE))/100</f>
        <v>-7.7323956471239394E-2</v>
      </c>
      <c r="S40" s="115">
        <f>(VLOOKUP($A40,'Occupancy Raw Data'!$B$8:$BE$45,'Occupancy Raw Data'!BA$3,FALSE))/100</f>
        <v>1.0904046114791802E-2</v>
      </c>
      <c r="T40" s="115">
        <f>(VLOOKUP($A40,'Occupancy Raw Data'!$B$8:$BE$45,'Occupancy Raw Data'!BB$3,FALSE))/100</f>
        <v>-4.2043325432969202E-2</v>
      </c>
      <c r="U40" s="116">
        <f>(VLOOKUP($A40,'Occupancy Raw Data'!$B$8:$BE$45,'Occupancy Raw Data'!BC$3,FALSE))/100</f>
        <v>-1.6375907419901799E-2</v>
      </c>
      <c r="V40" s="117">
        <f>(VLOOKUP($A40,'Occupancy Raw Data'!$B$8:$BE$45,'Occupancy Raw Data'!BE$3,FALSE))/100</f>
        <v>-5.9181230836059806E-2</v>
      </c>
      <c r="X40" s="49">
        <f>VLOOKUP($A40,'ADR Raw Data'!$B$6:$BE$43,'ADR Raw Data'!AG$1,FALSE)</f>
        <v>91.989146071623793</v>
      </c>
      <c r="Y40" s="50">
        <f>VLOOKUP($A40,'ADR Raw Data'!$B$6:$BE$43,'ADR Raw Data'!AH$1,FALSE)</f>
        <v>99.259056765231804</v>
      </c>
      <c r="Z40" s="50">
        <f>VLOOKUP($A40,'ADR Raw Data'!$B$6:$BE$43,'ADR Raw Data'!AI$1,FALSE)</f>
        <v>103.91747623814599</v>
      </c>
      <c r="AA40" s="50">
        <f>VLOOKUP($A40,'ADR Raw Data'!$B$6:$BE$43,'ADR Raw Data'!AJ$1,FALSE)</f>
        <v>98.793368083472899</v>
      </c>
      <c r="AB40" s="50">
        <f>VLOOKUP($A40,'ADR Raw Data'!$B$6:$BE$43,'ADR Raw Data'!AK$1,FALSE)</f>
        <v>95.206420119437894</v>
      </c>
      <c r="AC40" s="51">
        <f>VLOOKUP($A40,'ADR Raw Data'!$B$6:$BE$43,'ADR Raw Data'!AL$1,FALSE)</f>
        <v>98.073311242770899</v>
      </c>
      <c r="AD40" s="50">
        <f>VLOOKUP($A40,'ADR Raw Data'!$B$6:$BE$43,'ADR Raw Data'!AN$1,FALSE)</f>
        <v>103.315863269001</v>
      </c>
      <c r="AE40" s="50">
        <f>VLOOKUP($A40,'ADR Raw Data'!$B$6:$BE$43,'ADR Raw Data'!AO$1,FALSE)</f>
        <v>105.05438613790101</v>
      </c>
      <c r="AF40" s="51">
        <f>VLOOKUP($A40,'ADR Raw Data'!$B$6:$BE$43,'ADR Raw Data'!AP$1,FALSE)</f>
        <v>104.188224464043</v>
      </c>
      <c r="AG40" s="52">
        <f>VLOOKUP($A40,'ADR Raw Data'!$B$6:$BE$43,'ADR Raw Data'!AR$1,FALSE)</f>
        <v>99.976387572252406</v>
      </c>
      <c r="AI40" s="118">
        <f>(VLOOKUP($A40,'ADR Raw Data'!$B$6:$BE$43,'ADR Raw Data'!AT$1,FALSE))/100</f>
        <v>-8.2785002392121998E-2</v>
      </c>
      <c r="AJ40" s="115">
        <f>(VLOOKUP($A40,'ADR Raw Data'!$B$6:$BE$43,'ADR Raw Data'!AU$1,FALSE))/100</f>
        <v>2.53267206735323E-2</v>
      </c>
      <c r="AK40" s="115">
        <f>(VLOOKUP($A40,'ADR Raw Data'!$B$6:$BE$43,'ADR Raw Data'!AV$1,FALSE))/100</f>
        <v>2.7578262214105198E-2</v>
      </c>
      <c r="AL40" s="115">
        <f>(VLOOKUP($A40,'ADR Raw Data'!$B$6:$BE$43,'ADR Raw Data'!AW$1,FALSE))/100</f>
        <v>-3.0538862142348702E-2</v>
      </c>
      <c r="AM40" s="115">
        <f>(VLOOKUP($A40,'ADR Raw Data'!$B$6:$BE$43,'ADR Raw Data'!AX$1,FALSE))/100</f>
        <v>-2.2110093552991098E-2</v>
      </c>
      <c r="AN40" s="116">
        <f>(VLOOKUP($A40,'ADR Raw Data'!$B$6:$BE$43,'ADR Raw Data'!AY$1,FALSE))/100</f>
        <v>-1.5205779073594801E-2</v>
      </c>
      <c r="AO40" s="115">
        <f>(VLOOKUP($A40,'ADR Raw Data'!$B$6:$BE$43,'ADR Raw Data'!BA$1,FALSE))/100</f>
        <v>8.3313813406728204E-3</v>
      </c>
      <c r="AP40" s="115">
        <f>(VLOOKUP($A40,'ADR Raw Data'!$B$6:$BE$43,'ADR Raw Data'!BB$1,FALSE))/100</f>
        <v>-1.4204347336414101E-2</v>
      </c>
      <c r="AQ40" s="116">
        <f>(VLOOKUP($A40,'ADR Raw Data'!$B$6:$BE$43,'ADR Raw Data'!BC$1,FALSE))/100</f>
        <v>-3.7241520338989298E-3</v>
      </c>
      <c r="AR40" s="117">
        <f>(VLOOKUP($A40,'ADR Raw Data'!$B$6:$BE$43,'ADR Raw Data'!BE$1,FALSE))/100</f>
        <v>-1.0850084959930199E-2</v>
      </c>
      <c r="AT40" s="49">
        <f>VLOOKUP($A40,'RevPAR Raw Data'!$B$6:$BE$43,'RevPAR Raw Data'!AG$1,FALSE)</f>
        <v>36.379551151401103</v>
      </c>
      <c r="AU40" s="50">
        <f>VLOOKUP($A40,'RevPAR Raw Data'!$B$6:$BE$43,'RevPAR Raw Data'!AH$1,FALSE)</f>
        <v>43.803574620524103</v>
      </c>
      <c r="AV40" s="50">
        <f>VLOOKUP($A40,'RevPAR Raw Data'!$B$6:$BE$43,'RevPAR Raw Data'!AI$1,FALSE)</f>
        <v>51.063323954549297</v>
      </c>
      <c r="AW40" s="50">
        <f>VLOOKUP($A40,'RevPAR Raw Data'!$B$6:$BE$43,'RevPAR Raw Data'!AJ$1,FALSE)</f>
        <v>45.910462438375703</v>
      </c>
      <c r="AX40" s="50">
        <f>VLOOKUP($A40,'RevPAR Raw Data'!$B$6:$BE$43,'RevPAR Raw Data'!AK$1,FALSE)</f>
        <v>43.951242638600498</v>
      </c>
      <c r="AY40" s="51">
        <f>VLOOKUP($A40,'RevPAR Raw Data'!$B$6:$BE$43,'RevPAR Raw Data'!AL$1,FALSE)</f>
        <v>44.221630960690099</v>
      </c>
      <c r="AZ40" s="50">
        <f>VLOOKUP($A40,'RevPAR Raw Data'!$B$6:$BE$43,'RevPAR Raw Data'!AN$1,FALSE)</f>
        <v>52.435347315559497</v>
      </c>
      <c r="BA40" s="50">
        <f>VLOOKUP($A40,'RevPAR Raw Data'!$B$6:$BE$43,'RevPAR Raw Data'!AO$1,FALSE)</f>
        <v>53.699309987458903</v>
      </c>
      <c r="BB40" s="51">
        <f>VLOOKUP($A40,'RevPAR Raw Data'!$B$6:$BE$43,'RevPAR Raw Data'!AP$1,FALSE)</f>
        <v>53.0673286515092</v>
      </c>
      <c r="BC40" s="52">
        <f>VLOOKUP($A40,'RevPAR Raw Data'!$B$6:$BE$43,'RevPAR Raw Data'!AR$1,FALSE)</f>
        <v>46.748973158067002</v>
      </c>
      <c r="BE40" s="129">
        <f>(VLOOKUP($A40,'RevPAR Raw Data'!$B$6:$BE$43,'RevPAR Raw Data'!AT$1,FALSE))/100</f>
        <v>-0.20311426071664498</v>
      </c>
      <c r="BF40" s="119">
        <f>(VLOOKUP($A40,'RevPAR Raw Data'!$B$6:$BE$43,'RevPAR Raw Data'!AU$1,FALSE))/100</f>
        <v>1.69977400913825E-2</v>
      </c>
      <c r="BG40" s="119">
        <f>(VLOOKUP($A40,'RevPAR Raw Data'!$B$6:$BE$43,'RevPAR Raw Data'!AV$1,FALSE))/100</f>
        <v>-1.12782501307704E-2</v>
      </c>
      <c r="BH40" s="119">
        <f>(VLOOKUP($A40,'RevPAR Raw Data'!$B$6:$BE$43,'RevPAR Raw Data'!AW$1,FALSE))/100</f>
        <v>-0.15741533413748299</v>
      </c>
      <c r="BI40" s="119">
        <f>(VLOOKUP($A40,'RevPAR Raw Data'!$B$6:$BE$43,'RevPAR Raw Data'!AX$1,FALSE))/100</f>
        <v>-9.3433388965199093E-2</v>
      </c>
      <c r="BJ40" s="130">
        <f>(VLOOKUP($A40,'RevPAR Raw Data'!$B$6:$BE$43,'RevPAR Raw Data'!AY$1,FALSE))/100</f>
        <v>-9.1353964545636407E-2</v>
      </c>
      <c r="BK40" s="119">
        <f>(VLOOKUP($A40,'RevPAR Raw Data'!$B$6:$BE$43,'RevPAR Raw Data'!BA$1,FALSE))/100</f>
        <v>1.9326273221803202E-2</v>
      </c>
      <c r="BL40" s="119">
        <f>(VLOOKUP($A40,'RevPAR Raw Data'!$B$6:$BE$43,'RevPAR Raw Data'!BB$1,FALSE))/100</f>
        <v>-5.5650474771755602E-2</v>
      </c>
      <c r="BM40" s="130">
        <f>(VLOOKUP($A40,'RevPAR Raw Data'!$B$6:$BE$43,'RevPAR Raw Data'!BC$1,FALSE))/100</f>
        <v>-2.0039073084876E-2</v>
      </c>
      <c r="BN40" s="131">
        <f>(VLOOKUP($A40,'RevPAR Raw Data'!$B$6:$BE$43,'RevPAR Raw Data'!BE$1,FALSE))/100</f>
        <v>-6.9389194413385591E-2</v>
      </c>
    </row>
    <row r="41" spans="1:66" x14ac:dyDescent="0.45">
      <c r="A41" s="59" t="s">
        <v>45</v>
      </c>
      <c r="B41" s="129">
        <f>(VLOOKUP($A41,'Occupancy Raw Data'!$B$8:$BE$45,'Occupancy Raw Data'!AG$3,FALSE))/100</f>
        <v>0.41826386304428703</v>
      </c>
      <c r="C41" s="119">
        <f>(VLOOKUP($A41,'Occupancy Raw Data'!$B$8:$BE$45,'Occupancy Raw Data'!AH$3,FALSE))/100</f>
        <v>0.43431336062523201</v>
      </c>
      <c r="D41" s="119">
        <f>(VLOOKUP($A41,'Occupancy Raw Data'!$B$8:$BE$45,'Occupancy Raw Data'!AI$3,FALSE))/100</f>
        <v>0.461388165240044</v>
      </c>
      <c r="E41" s="119">
        <f>(VLOOKUP($A41,'Occupancy Raw Data'!$B$8:$BE$45,'Occupancy Raw Data'!AJ$3,FALSE))/100</f>
        <v>0.46878489021213199</v>
      </c>
      <c r="F41" s="119">
        <f>(VLOOKUP($A41,'Occupancy Raw Data'!$B$8:$BE$45,'Occupancy Raw Data'!AK$3,FALSE))/100</f>
        <v>0.47464644585038995</v>
      </c>
      <c r="G41" s="130">
        <f>(VLOOKUP($A41,'Occupancy Raw Data'!$B$8:$BE$45,'Occupancy Raw Data'!AL$3,FALSE))/100</f>
        <v>0.45147934499441705</v>
      </c>
      <c r="H41" s="119">
        <f>(VLOOKUP($A41,'Occupancy Raw Data'!$B$8:$BE$45,'Occupancy Raw Data'!AN$3,FALSE))/100</f>
        <v>0.47213435057685105</v>
      </c>
      <c r="I41" s="119">
        <f>(VLOOKUP($A41,'Occupancy Raw Data'!$B$8:$BE$45,'Occupancy Raw Data'!AO$3,FALSE))/100</f>
        <v>0.47627465574990602</v>
      </c>
      <c r="J41" s="130">
        <f>(VLOOKUP($A41,'Occupancy Raw Data'!$B$8:$BE$45,'Occupancy Raw Data'!AP$3,FALSE))/100</f>
        <v>0.47420450316337898</v>
      </c>
      <c r="K41" s="131">
        <f>(VLOOKUP($A41,'Occupancy Raw Data'!$B$8:$BE$45,'Occupancy Raw Data'!AR$3,FALSE))/100</f>
        <v>0.45797224732840597</v>
      </c>
      <c r="M41" s="118">
        <f>(VLOOKUP($A41,'Occupancy Raw Data'!$B$8:$BE$45,'Occupancy Raw Data'!AT$3,FALSE))/100</f>
        <v>-0.11684122407969101</v>
      </c>
      <c r="N41" s="115">
        <f>(VLOOKUP($A41,'Occupancy Raw Data'!$B$8:$BE$45,'Occupancy Raw Data'!AU$3,FALSE))/100</f>
        <v>-0.14189129977808901</v>
      </c>
      <c r="O41" s="115">
        <f>(VLOOKUP($A41,'Occupancy Raw Data'!$B$8:$BE$45,'Occupancy Raw Data'!AV$3,FALSE))/100</f>
        <v>-0.17701263361319899</v>
      </c>
      <c r="P41" s="115">
        <f>(VLOOKUP($A41,'Occupancy Raw Data'!$B$8:$BE$45,'Occupancy Raw Data'!AW$3,FALSE))/100</f>
        <v>-0.20315208821381797</v>
      </c>
      <c r="Q41" s="115">
        <f>(VLOOKUP($A41,'Occupancy Raw Data'!$B$8:$BE$45,'Occupancy Raw Data'!AX$3,FALSE))/100</f>
        <v>-0.144224359593838</v>
      </c>
      <c r="R41" s="116">
        <f>(VLOOKUP($A41,'Occupancy Raw Data'!$B$8:$BE$45,'Occupancy Raw Data'!AY$3,FALSE))/100</f>
        <v>-0.15872133015727999</v>
      </c>
      <c r="S41" s="115">
        <f>(VLOOKUP($A41,'Occupancy Raw Data'!$B$8:$BE$45,'Occupancy Raw Data'!BA$3,FALSE))/100</f>
        <v>-0.10931040159763601</v>
      </c>
      <c r="T41" s="115">
        <f>(VLOOKUP($A41,'Occupancy Raw Data'!$B$8:$BE$45,'Occupancy Raw Data'!BB$3,FALSE))/100</f>
        <v>-0.10871301298923401</v>
      </c>
      <c r="U41" s="116">
        <f>(VLOOKUP($A41,'Occupancy Raw Data'!$B$8:$BE$45,'Occupancy Raw Data'!BC$3,FALSE))/100</f>
        <v>-0.109010503467682</v>
      </c>
      <c r="V41" s="117">
        <f>(VLOOKUP($A41,'Occupancy Raw Data'!$B$8:$BE$45,'Occupancy Raw Data'!BE$3,FALSE))/100</f>
        <v>-0.14460229729032301</v>
      </c>
      <c r="X41" s="49">
        <f>VLOOKUP($A41,'ADR Raw Data'!$B$6:$BE$43,'ADR Raw Data'!AG$1,FALSE)</f>
        <v>83.065150561672695</v>
      </c>
      <c r="Y41" s="50">
        <f>VLOOKUP($A41,'ADR Raw Data'!$B$6:$BE$43,'ADR Raw Data'!AH$1,FALSE)</f>
        <v>85.843878845329897</v>
      </c>
      <c r="Z41" s="50">
        <f>VLOOKUP($A41,'ADR Raw Data'!$B$6:$BE$43,'ADR Raw Data'!AI$1,FALSE)</f>
        <v>87.538733040935597</v>
      </c>
      <c r="AA41" s="50">
        <f>VLOOKUP($A41,'ADR Raw Data'!$B$6:$BE$43,'ADR Raw Data'!AJ$1,FALSE)</f>
        <v>87.690894184777207</v>
      </c>
      <c r="AB41" s="50">
        <f>VLOOKUP($A41,'ADR Raw Data'!$B$6:$BE$43,'ADR Raw Data'!AK$1,FALSE)</f>
        <v>86.084606537292899</v>
      </c>
      <c r="AC41" s="51">
        <f>VLOOKUP($A41,'ADR Raw Data'!$B$6:$BE$43,'ADR Raw Data'!AL$1,FALSE)</f>
        <v>86.109608595569199</v>
      </c>
      <c r="AD41" s="50">
        <f>VLOOKUP($A41,'ADR Raw Data'!$B$6:$BE$43,'ADR Raw Data'!AN$1,FALSE)</f>
        <v>87.3090710414819</v>
      </c>
      <c r="AE41" s="50">
        <f>VLOOKUP($A41,'ADR Raw Data'!$B$6:$BE$43,'ADR Raw Data'!AO$1,FALSE)</f>
        <v>87.239606514944299</v>
      </c>
      <c r="AF41" s="51">
        <f>VLOOKUP($A41,'ADR Raw Data'!$B$6:$BE$43,'ADR Raw Data'!AP$1,FALSE)</f>
        <v>87.274187153578197</v>
      </c>
      <c r="AG41" s="52">
        <f>VLOOKUP($A41,'ADR Raw Data'!$B$6:$BE$43,'ADR Raw Data'!AR$1,FALSE)</f>
        <v>86.454138765381899</v>
      </c>
      <c r="AI41" s="118">
        <f>(VLOOKUP($A41,'ADR Raw Data'!$B$6:$BE$43,'ADR Raw Data'!AT$1,FALSE))/100</f>
        <v>2.7168554411847498E-2</v>
      </c>
      <c r="AJ41" s="115">
        <f>(VLOOKUP($A41,'ADR Raw Data'!$B$6:$BE$43,'ADR Raw Data'!AU$1,FALSE))/100</f>
        <v>3.6141757131083703E-2</v>
      </c>
      <c r="AK41" s="115">
        <f>(VLOOKUP($A41,'ADR Raw Data'!$B$6:$BE$43,'ADR Raw Data'!AV$1,FALSE))/100</f>
        <v>2.3768413908088301E-2</v>
      </c>
      <c r="AL41" s="115">
        <f>(VLOOKUP($A41,'ADR Raw Data'!$B$6:$BE$43,'ADR Raw Data'!AW$1,FALSE))/100</f>
        <v>1.8928196195682999E-2</v>
      </c>
      <c r="AM41" s="115">
        <f>(VLOOKUP($A41,'ADR Raw Data'!$B$6:$BE$43,'ADR Raw Data'!AX$1,FALSE))/100</f>
        <v>2.8334345955965602E-2</v>
      </c>
      <c r="AN41" s="116">
        <f>(VLOOKUP($A41,'ADR Raw Data'!$B$6:$BE$43,'ADR Raw Data'!AY$1,FALSE))/100</f>
        <v>2.5876252589645401E-2</v>
      </c>
      <c r="AO41" s="115">
        <f>(VLOOKUP($A41,'ADR Raw Data'!$B$6:$BE$43,'ADR Raw Data'!BA$1,FALSE))/100</f>
        <v>4.3321501970773203E-2</v>
      </c>
      <c r="AP41" s="115">
        <f>(VLOOKUP($A41,'ADR Raw Data'!$B$6:$BE$43,'ADR Raw Data'!BB$1,FALSE))/100</f>
        <v>2.9081219803722899E-2</v>
      </c>
      <c r="AQ41" s="116">
        <f>(VLOOKUP($A41,'ADR Raw Data'!$B$6:$BE$43,'ADR Raw Data'!BC$1,FALSE))/100</f>
        <v>3.6126436550636895E-2</v>
      </c>
      <c r="AR41" s="117">
        <f>(VLOOKUP($A41,'ADR Raw Data'!$B$6:$BE$43,'ADR Raw Data'!BE$1,FALSE))/100</f>
        <v>2.8958628285967399E-2</v>
      </c>
      <c r="AT41" s="49">
        <f>VLOOKUP($A41,'RevPAR Raw Data'!$B$6:$BE$43,'RevPAR Raw Data'!AG$1,FALSE)</f>
        <v>34.743150758280599</v>
      </c>
      <c r="AU41" s="50">
        <f>VLOOKUP($A41,'RevPAR Raw Data'!$B$6:$BE$43,'RevPAR Raw Data'!AH$1,FALSE)</f>
        <v>37.283143510420501</v>
      </c>
      <c r="AV41" s="50">
        <f>VLOOKUP($A41,'RevPAR Raw Data'!$B$6:$BE$43,'RevPAR Raw Data'!AI$1,FALSE)</f>
        <v>40.389335425195299</v>
      </c>
      <c r="AW41" s="50">
        <f>VLOOKUP($A41,'RevPAR Raw Data'!$B$6:$BE$43,'RevPAR Raw Data'!AJ$1,FALSE)</f>
        <v>41.108166203014498</v>
      </c>
      <c r="AX41" s="50">
        <f>VLOOKUP($A41,'RevPAR Raw Data'!$B$6:$BE$43,'RevPAR Raw Data'!AK$1,FALSE)</f>
        <v>40.859752535355398</v>
      </c>
      <c r="AY41" s="51">
        <f>VLOOKUP($A41,'RevPAR Raw Data'!$B$6:$BE$43,'RevPAR Raw Data'!AL$1,FALSE)</f>
        <v>38.876709686453196</v>
      </c>
      <c r="AZ41" s="50">
        <f>VLOOKUP($A41,'RevPAR Raw Data'!$B$6:$BE$43,'RevPAR Raw Data'!AN$1,FALSE)</f>
        <v>41.221611555638198</v>
      </c>
      <c r="BA41" s="50">
        <f>VLOOKUP($A41,'RevPAR Raw Data'!$B$6:$BE$43,'RevPAR Raw Data'!AO$1,FALSE)</f>
        <v>41.5500135606624</v>
      </c>
      <c r="BB41" s="51">
        <f>VLOOKUP($A41,'RevPAR Raw Data'!$B$6:$BE$43,'RevPAR Raw Data'!AP$1,FALSE)</f>
        <v>41.385812558150299</v>
      </c>
      <c r="BC41" s="52">
        <f>VLOOKUP($A41,'RevPAR Raw Data'!$B$6:$BE$43,'RevPAR Raw Data'!AR$1,FALSE)</f>
        <v>39.593596221223798</v>
      </c>
      <c r="BE41" s="129">
        <f>(VLOOKUP($A41,'RevPAR Raw Data'!$B$6:$BE$43,'RevPAR Raw Data'!AT$1,FALSE))/100</f>
        <v>-9.2847076821799504E-2</v>
      </c>
      <c r="BF41" s="119">
        <f>(VLOOKUP($A41,'RevPAR Raw Data'!$B$6:$BE$43,'RevPAR Raw Data'!AU$1,FALSE))/100</f>
        <v>-0.110877743542598</v>
      </c>
      <c r="BG41" s="119">
        <f>(VLOOKUP($A41,'RevPAR Raw Data'!$B$6:$BE$43,'RevPAR Raw Data'!AV$1,FALSE))/100</f>
        <v>-0.15745152924778999</v>
      </c>
      <c r="BH41" s="119">
        <f>(VLOOKUP($A41,'RevPAR Raw Data'!$B$6:$BE$43,'RevPAR Raw Data'!AW$1,FALSE))/100</f>
        <v>-0.188069194601409</v>
      </c>
      <c r="BI41" s="119">
        <f>(VLOOKUP($A41,'RevPAR Raw Data'!$B$6:$BE$43,'RevPAR Raw Data'!AX$1,FALSE))/100</f>
        <v>-0.11997651653788199</v>
      </c>
      <c r="BJ41" s="130">
        <f>(VLOOKUP($A41,'RevPAR Raw Data'!$B$6:$BE$43,'RevPAR Raw Data'!AY$1,FALSE))/100</f>
        <v>-0.13695219079814899</v>
      </c>
      <c r="BK41" s="119">
        <f>(VLOOKUP($A41,'RevPAR Raw Data'!$B$6:$BE$43,'RevPAR Raw Data'!BA$1,FALSE))/100</f>
        <v>-7.0724390405101298E-2</v>
      </c>
      <c r="BL41" s="119">
        <f>(VLOOKUP($A41,'RevPAR Raw Data'!$B$6:$BE$43,'RevPAR Raw Data'!BB$1,FALSE))/100</f>
        <v>-8.2793300211776499E-2</v>
      </c>
      <c r="BM41" s="130">
        <f>(VLOOKUP($A41,'RevPAR Raw Data'!$B$6:$BE$43,'RevPAR Raw Data'!BC$1,FALSE))/100</f>
        <v>-7.6822227953923503E-2</v>
      </c>
      <c r="BN41" s="131">
        <f>(VLOOKUP($A41,'RevPAR Raw Data'!$B$6:$BE$43,'RevPAR Raw Data'!BE$1,FALSE))/100</f>
        <v>-0.119831153180883</v>
      </c>
    </row>
    <row r="42" spans="1:66" x14ac:dyDescent="0.45">
      <c r="A42" s="59" t="s">
        <v>109</v>
      </c>
      <c r="B42" s="129">
        <f>(VLOOKUP($A42,'Occupancy Raw Data'!$B$8:$BE$45,'Occupancy Raw Data'!AG$3,FALSE))/100</f>
        <v>0.33978638184245596</v>
      </c>
      <c r="C42" s="119">
        <f>(VLOOKUP($A42,'Occupancy Raw Data'!$B$8:$BE$45,'Occupancy Raw Data'!AH$3,FALSE))/100</f>
        <v>0.40203604806408499</v>
      </c>
      <c r="D42" s="119">
        <f>(VLOOKUP($A42,'Occupancy Raw Data'!$B$8:$BE$45,'Occupancy Raw Data'!AI$3,FALSE))/100</f>
        <v>0.45527369826435199</v>
      </c>
      <c r="E42" s="119">
        <f>(VLOOKUP($A42,'Occupancy Raw Data'!$B$8:$BE$45,'Occupancy Raw Data'!AJ$3,FALSE))/100</f>
        <v>0.355473965287049</v>
      </c>
      <c r="F42" s="119">
        <f>(VLOOKUP($A42,'Occupancy Raw Data'!$B$8:$BE$45,'Occupancy Raw Data'!AK$3,FALSE))/100</f>
        <v>0.35405540720961198</v>
      </c>
      <c r="G42" s="130">
        <f>(VLOOKUP($A42,'Occupancy Raw Data'!$B$8:$BE$45,'Occupancy Raw Data'!AL$3,FALSE))/100</f>
        <v>0.38132510013351101</v>
      </c>
      <c r="H42" s="119">
        <f>(VLOOKUP($A42,'Occupancy Raw Data'!$B$8:$BE$45,'Occupancy Raw Data'!AN$3,FALSE))/100</f>
        <v>0.48514686248331101</v>
      </c>
      <c r="I42" s="119">
        <f>(VLOOKUP($A42,'Occupancy Raw Data'!$B$8:$BE$45,'Occupancy Raw Data'!AO$3,FALSE))/100</f>
        <v>0.49365821094793</v>
      </c>
      <c r="J42" s="130">
        <f>(VLOOKUP($A42,'Occupancy Raw Data'!$B$8:$BE$45,'Occupancy Raw Data'!AP$3,FALSE))/100</f>
        <v>0.48940253671561995</v>
      </c>
      <c r="K42" s="131">
        <f>(VLOOKUP($A42,'Occupancy Raw Data'!$B$8:$BE$45,'Occupancy Raw Data'!AR$3,FALSE))/100</f>
        <v>0.41220436772839902</v>
      </c>
      <c r="M42" s="118">
        <f>(VLOOKUP($A42,'Occupancy Raw Data'!$B$8:$BE$45,'Occupancy Raw Data'!AT$3,FALSE))/100</f>
        <v>-0.23930506258172901</v>
      </c>
      <c r="N42" s="115">
        <f>(VLOOKUP($A42,'Occupancy Raw Data'!$B$8:$BE$45,'Occupancy Raw Data'!AU$3,FALSE))/100</f>
        <v>2.9142381348875902E-3</v>
      </c>
      <c r="O42" s="115">
        <f>(VLOOKUP($A42,'Occupancy Raw Data'!$B$8:$BE$45,'Occupancy Raw Data'!AV$3,FALSE))/100</f>
        <v>-5.2448766932962798E-2</v>
      </c>
      <c r="P42" s="115">
        <f>(VLOOKUP($A42,'Occupancy Raw Data'!$B$8:$BE$45,'Occupancy Raw Data'!AW$3,FALSE))/100</f>
        <v>-0.29679762297787998</v>
      </c>
      <c r="Q42" s="115">
        <f>(VLOOKUP($A42,'Occupancy Raw Data'!$B$8:$BE$45,'Occupancy Raw Data'!AX$3,FALSE))/100</f>
        <v>-0.19731365872115</v>
      </c>
      <c r="R42" s="116">
        <f>(VLOOKUP($A42,'Occupancy Raw Data'!$B$8:$BE$45,'Occupancy Raw Data'!AY$3,FALSE))/100</f>
        <v>-0.161781429986426</v>
      </c>
      <c r="S42" s="115">
        <f>(VLOOKUP($A42,'Occupancy Raw Data'!$B$8:$BE$45,'Occupancy Raw Data'!BA$3,FALSE))/100</f>
        <v>6.5225357273726609E-2</v>
      </c>
      <c r="T42" s="115">
        <f>(VLOOKUP($A42,'Occupancy Raw Data'!$B$8:$BE$45,'Occupancy Raw Data'!BB$3,FALSE))/100</f>
        <v>-3.7109375E-2</v>
      </c>
      <c r="U42" s="116">
        <f>(VLOOKUP($A42,'Occupancy Raw Data'!$B$8:$BE$45,'Occupancy Raw Data'!BC$3,FALSE))/100</f>
        <v>1.10325805895535E-2</v>
      </c>
      <c r="V42" s="117">
        <f>(VLOOKUP($A42,'Occupancy Raw Data'!$B$8:$BE$45,'Occupancy Raw Data'!BE$3,FALSE))/100</f>
        <v>-0.110187591672885</v>
      </c>
      <c r="X42" s="49">
        <f>VLOOKUP($A42,'ADR Raw Data'!$B$6:$BE$43,'ADR Raw Data'!AG$1,FALSE)</f>
        <v>157.44699656188601</v>
      </c>
      <c r="Y42" s="50">
        <f>VLOOKUP($A42,'ADR Raw Data'!$B$6:$BE$43,'ADR Raw Data'!AH$1,FALSE)</f>
        <v>170.43702781236999</v>
      </c>
      <c r="Z42" s="50">
        <f>VLOOKUP($A42,'ADR Raw Data'!$B$6:$BE$43,'ADR Raw Data'!AI$1,FALSE)</f>
        <v>183.541497434017</v>
      </c>
      <c r="AA42" s="50">
        <f>VLOOKUP($A42,'ADR Raw Data'!$B$6:$BE$43,'ADR Raw Data'!AJ$1,FALSE)</f>
        <v>168.05716666666601</v>
      </c>
      <c r="AB42" s="50">
        <f>VLOOKUP($A42,'ADR Raw Data'!$B$6:$BE$43,'ADR Raw Data'!AK$1,FALSE)</f>
        <v>159.44836200801299</v>
      </c>
      <c r="AC42" s="51">
        <f>VLOOKUP($A42,'ADR Raw Data'!$B$6:$BE$43,'ADR Raw Data'!AL$1,FALSE)</f>
        <v>168.76690927392801</v>
      </c>
      <c r="AD42" s="50">
        <f>VLOOKUP($A42,'ADR Raw Data'!$B$6:$BE$43,'ADR Raw Data'!AN$1,FALSE)</f>
        <v>171.08729102167101</v>
      </c>
      <c r="AE42" s="50">
        <f>VLOOKUP($A42,'ADR Raw Data'!$B$6:$BE$43,'ADR Raw Data'!AO$1,FALSE)</f>
        <v>175.291940500338</v>
      </c>
      <c r="AF42" s="51">
        <f>VLOOKUP($A42,'ADR Raw Data'!$B$6:$BE$43,'ADR Raw Data'!AP$1,FALSE)</f>
        <v>173.20789684569399</v>
      </c>
      <c r="AG42" s="52">
        <f>VLOOKUP($A42,'ADR Raw Data'!$B$6:$BE$43,'ADR Raw Data'!AR$1,FALSE)</f>
        <v>170.273395413401</v>
      </c>
      <c r="AI42" s="118">
        <f>(VLOOKUP($A42,'ADR Raw Data'!$B$6:$BE$43,'ADR Raw Data'!AT$1,FALSE))/100</f>
        <v>-8.2673122814199598E-2</v>
      </c>
      <c r="AJ42" s="115">
        <f>(VLOOKUP($A42,'ADR Raw Data'!$B$6:$BE$43,'ADR Raw Data'!AU$1,FALSE))/100</f>
        <v>2.9075132009563E-2</v>
      </c>
      <c r="AK42" s="115">
        <f>(VLOOKUP($A42,'ADR Raw Data'!$B$6:$BE$43,'ADR Raw Data'!AV$1,FALSE))/100</f>
        <v>9.7243235011634094E-2</v>
      </c>
      <c r="AL42" s="115">
        <f>(VLOOKUP($A42,'ADR Raw Data'!$B$6:$BE$43,'ADR Raw Data'!AW$1,FALSE))/100</f>
        <v>-5.8883531338965499E-3</v>
      </c>
      <c r="AM42" s="115">
        <f>(VLOOKUP($A42,'ADR Raw Data'!$B$6:$BE$43,'ADR Raw Data'!AX$1,FALSE))/100</f>
        <v>-5.7624291611985002E-3</v>
      </c>
      <c r="AN42" s="116">
        <f>(VLOOKUP($A42,'ADR Raw Data'!$B$6:$BE$43,'ADR Raw Data'!AY$1,FALSE))/100</f>
        <v>1.1205748359660499E-2</v>
      </c>
      <c r="AO42" s="115">
        <f>(VLOOKUP($A42,'ADR Raw Data'!$B$6:$BE$43,'ADR Raw Data'!BA$1,FALSE))/100</f>
        <v>1.3247585177009601E-2</v>
      </c>
      <c r="AP42" s="115">
        <f>(VLOOKUP($A42,'ADR Raw Data'!$B$6:$BE$43,'ADR Raw Data'!BB$1,FALSE))/100</f>
        <v>-2.0641228019732401E-2</v>
      </c>
      <c r="AQ42" s="116">
        <f>(VLOOKUP($A42,'ADR Raw Data'!$B$6:$BE$43,'ADR Raw Data'!BC$1,FALSE))/100</f>
        <v>-5.7984694954228396E-3</v>
      </c>
      <c r="AR42" s="117">
        <f>(VLOOKUP($A42,'ADR Raw Data'!$B$6:$BE$43,'ADR Raw Data'!BE$1,FALSE))/100</f>
        <v>7.0431824301086998E-3</v>
      </c>
      <c r="AT42" s="49">
        <f>VLOOKUP($A42,'RevPAR Raw Data'!$B$6:$BE$43,'RevPAR Raw Data'!AG$1,FALSE)</f>
        <v>53.498345293724903</v>
      </c>
      <c r="AU42" s="50">
        <f>VLOOKUP($A42,'RevPAR Raw Data'!$B$6:$BE$43,'RevPAR Raw Data'!AH$1,FALSE)</f>
        <v>68.521829105473898</v>
      </c>
      <c r="AV42" s="50">
        <f>VLOOKUP($A42,'RevPAR Raw Data'!$B$6:$BE$43,'RevPAR Raw Data'!AI$1,FALSE)</f>
        <v>83.561616321762301</v>
      </c>
      <c r="AW42" s="50">
        <f>VLOOKUP($A42,'RevPAR Raw Data'!$B$6:$BE$43,'RevPAR Raw Data'!AJ$1,FALSE)</f>
        <v>59.739947429906501</v>
      </c>
      <c r="AX42" s="50">
        <f>VLOOKUP($A42,'RevPAR Raw Data'!$B$6:$BE$43,'RevPAR Raw Data'!AK$1,FALSE)</f>
        <v>56.453554739652802</v>
      </c>
      <c r="AY42" s="51">
        <f>VLOOKUP($A42,'RevPAR Raw Data'!$B$6:$BE$43,'RevPAR Raw Data'!AL$1,FALSE)</f>
        <v>64.355058578104106</v>
      </c>
      <c r="AZ42" s="50">
        <f>VLOOKUP($A42,'RevPAR Raw Data'!$B$6:$BE$43,'RevPAR Raw Data'!AN$1,FALSE)</f>
        <v>83.002462449933205</v>
      </c>
      <c r="BA42" s="50">
        <f>VLOOKUP($A42,'RevPAR Raw Data'!$B$6:$BE$43,'RevPAR Raw Data'!AO$1,FALSE)</f>
        <v>86.534305740987904</v>
      </c>
      <c r="BB42" s="51">
        <f>VLOOKUP($A42,'RevPAR Raw Data'!$B$6:$BE$43,'RevPAR Raw Data'!AP$1,FALSE)</f>
        <v>84.768384095460604</v>
      </c>
      <c r="BC42" s="52">
        <f>VLOOKUP($A42,'RevPAR Raw Data'!$B$6:$BE$43,'RevPAR Raw Data'!AR$1,FALSE)</f>
        <v>70.187437297348794</v>
      </c>
      <c r="BE42" s="129">
        <f>(VLOOKUP($A42,'RevPAR Raw Data'!$B$6:$BE$43,'RevPAR Raw Data'!AT$1,FALSE))/100</f>
        <v>-0.30219408856704999</v>
      </c>
      <c r="BF42" s="119">
        <f>(VLOOKUP($A42,'RevPAR Raw Data'!$B$6:$BE$43,'RevPAR Raw Data'!AU$1,FALSE))/100</f>
        <v>3.2074102002929698E-2</v>
      </c>
      <c r="BG42" s="119">
        <f>(VLOOKUP($A42,'RevPAR Raw Data'!$B$6:$BE$43,'RevPAR Raw Data'!AV$1,FALSE))/100</f>
        <v>3.96941803097388E-2</v>
      </c>
      <c r="BH42" s="119">
        <f>(VLOOKUP($A42,'RevPAR Raw Data'!$B$6:$BE$43,'RevPAR Raw Data'!AW$1,FALSE))/100</f>
        <v>-0.30093832689838201</v>
      </c>
      <c r="BI42" s="119">
        <f>(VLOOKUP($A42,'RevPAR Raw Data'!$B$6:$BE$43,'RevPAR Raw Data'!AX$1,FALSE))/100</f>
        <v>-0.20193908190143101</v>
      </c>
      <c r="BJ42" s="130">
        <f>(VLOOKUP($A42,'RevPAR Raw Data'!$B$6:$BE$43,'RevPAR Raw Data'!AY$1,FALSE))/100</f>
        <v>-0.15238856362045899</v>
      </c>
      <c r="BK42" s="119">
        <f>(VLOOKUP($A42,'RevPAR Raw Data'!$B$6:$BE$43,'RevPAR Raw Data'!BA$1,FALSE))/100</f>
        <v>7.9337020926920798E-2</v>
      </c>
      <c r="BL42" s="119">
        <f>(VLOOKUP($A42,'RevPAR Raw Data'!$B$6:$BE$43,'RevPAR Raw Data'!BB$1,FALSE))/100</f>
        <v>-5.6984619948687601E-2</v>
      </c>
      <c r="BM42" s="130">
        <f>(VLOOKUP($A42,'RevPAR Raw Data'!$B$6:$BE$43,'RevPAR Raw Data'!BC$1,FALSE))/100</f>
        <v>5.1701390121263501E-3</v>
      </c>
      <c r="BN42" s="131">
        <f>(VLOOKUP($A42,'RevPAR Raw Data'!$B$6:$BE$43,'RevPAR Raw Data'!BE$1,FALSE))/100</f>
        <v>-0.103920480552463</v>
      </c>
    </row>
    <row r="43" spans="1:66" x14ac:dyDescent="0.45">
      <c r="A43" s="59" t="s">
        <v>94</v>
      </c>
      <c r="B43" s="129">
        <f>(VLOOKUP($A43,'Occupancy Raw Data'!$B$8:$BE$45,'Occupancy Raw Data'!AG$3,FALSE))/100</f>
        <v>0.372660155795837</v>
      </c>
      <c r="C43" s="119">
        <f>(VLOOKUP($A43,'Occupancy Raw Data'!$B$8:$BE$45,'Occupancy Raw Data'!AH$3,FALSE))/100</f>
        <v>0.43483315893500701</v>
      </c>
      <c r="D43" s="119">
        <f>(VLOOKUP($A43,'Occupancy Raw Data'!$B$8:$BE$45,'Occupancy Raw Data'!AI$3,FALSE))/100</f>
        <v>0.51839902336937493</v>
      </c>
      <c r="E43" s="119">
        <f>(VLOOKUP($A43,'Occupancy Raw Data'!$B$8:$BE$45,'Occupancy Raw Data'!AJ$3,FALSE))/100</f>
        <v>0.49546564352982203</v>
      </c>
      <c r="F43" s="119">
        <f>(VLOOKUP($A43,'Occupancy Raw Data'!$B$8:$BE$45,'Occupancy Raw Data'!AK$3,FALSE))/100</f>
        <v>0.47131147540983598</v>
      </c>
      <c r="G43" s="130">
        <f>(VLOOKUP($A43,'Occupancy Raw Data'!$B$8:$BE$45,'Occupancy Raw Data'!AL$3,FALSE))/100</f>
        <v>0.45853389140797501</v>
      </c>
      <c r="H43" s="119">
        <f>(VLOOKUP($A43,'Occupancy Raw Data'!$B$8:$BE$45,'Occupancy Raw Data'!AN$3,FALSE))/100</f>
        <v>0.51979420997558401</v>
      </c>
      <c r="I43" s="119">
        <f>(VLOOKUP($A43,'Occupancy Raw Data'!$B$8:$BE$45,'Occupancy Raw Data'!AO$3,FALSE))/100</f>
        <v>0.528049064062318</v>
      </c>
      <c r="J43" s="130">
        <f>(VLOOKUP($A43,'Occupancy Raw Data'!$B$8:$BE$45,'Occupancy Raw Data'!AP$3,FALSE))/100</f>
        <v>0.523921637018951</v>
      </c>
      <c r="K43" s="131">
        <f>(VLOOKUP($A43,'Occupancy Raw Data'!$B$8:$BE$45,'Occupancy Raw Data'!AR$3,FALSE))/100</f>
        <v>0.47721610443968304</v>
      </c>
      <c r="M43" s="118">
        <f>(VLOOKUP($A43,'Occupancy Raw Data'!$B$8:$BE$45,'Occupancy Raw Data'!AT$3,FALSE))/100</f>
        <v>-0.178039297070234</v>
      </c>
      <c r="N43" s="115">
        <f>(VLOOKUP($A43,'Occupancy Raw Data'!$B$8:$BE$45,'Occupancy Raw Data'!AU$3,FALSE))/100</f>
        <v>3.0372336280965601E-2</v>
      </c>
      <c r="O43" s="115">
        <f>(VLOOKUP($A43,'Occupancy Raw Data'!$B$8:$BE$45,'Occupancy Raw Data'!AV$3,FALSE))/100</f>
        <v>6.0783673193155197E-2</v>
      </c>
      <c r="P43" s="115">
        <f>(VLOOKUP($A43,'Occupancy Raw Data'!$B$8:$BE$45,'Occupancy Raw Data'!AW$3,FALSE))/100</f>
        <v>-3.73308807378053E-2</v>
      </c>
      <c r="Q43" s="115">
        <f>(VLOOKUP($A43,'Occupancy Raw Data'!$B$8:$BE$45,'Occupancy Raw Data'!AX$3,FALSE))/100</f>
        <v>-1.6674098859600098E-2</v>
      </c>
      <c r="R43" s="116">
        <f>(VLOOKUP($A43,'Occupancy Raw Data'!$B$8:$BE$45,'Occupancy Raw Data'!AY$3,FALSE))/100</f>
        <v>-2.7735586874079302E-2</v>
      </c>
      <c r="S43" s="115">
        <f>(VLOOKUP($A43,'Occupancy Raw Data'!$B$8:$BE$45,'Occupancy Raw Data'!BA$3,FALSE))/100</f>
        <v>2.0788342884907399E-2</v>
      </c>
      <c r="T43" s="115">
        <f>(VLOOKUP($A43,'Occupancy Raw Data'!$B$8:$BE$45,'Occupancy Raw Data'!BB$3,FALSE))/100</f>
        <v>-5.6120903742583501E-2</v>
      </c>
      <c r="U43" s="116">
        <f>(VLOOKUP($A43,'Occupancy Raw Data'!$B$8:$BE$45,'Occupancy Raw Data'!BC$3,FALSE))/100</f>
        <v>-1.9474018458517497E-2</v>
      </c>
      <c r="V43" s="117">
        <f>(VLOOKUP($A43,'Occupancy Raw Data'!$B$8:$BE$45,'Occupancy Raw Data'!BE$3,FALSE))/100</f>
        <v>-2.51591451812073E-2</v>
      </c>
      <c r="X43" s="49">
        <f>VLOOKUP($A43,'ADR Raw Data'!$B$6:$BE$43,'ADR Raw Data'!AG$1,FALSE)</f>
        <v>84.877614850635595</v>
      </c>
      <c r="Y43" s="50">
        <f>VLOOKUP($A43,'ADR Raw Data'!$B$6:$BE$43,'ADR Raw Data'!AH$1,FALSE)</f>
        <v>93.9211377005347</v>
      </c>
      <c r="Z43" s="50">
        <f>VLOOKUP($A43,'ADR Raw Data'!$B$6:$BE$43,'ADR Raw Data'!AI$1,FALSE)</f>
        <v>98.781095037846896</v>
      </c>
      <c r="AA43" s="50">
        <f>VLOOKUP($A43,'ADR Raw Data'!$B$6:$BE$43,'ADR Raw Data'!AJ$1,FALSE)</f>
        <v>96.528798545113204</v>
      </c>
      <c r="AB43" s="50">
        <f>VLOOKUP($A43,'ADR Raw Data'!$B$6:$BE$43,'ADR Raw Data'!AK$1,FALSE)</f>
        <v>91.894261486278097</v>
      </c>
      <c r="AC43" s="51">
        <f>VLOOKUP($A43,'ADR Raw Data'!$B$6:$BE$43,'ADR Raw Data'!AL$1,FALSE)</f>
        <v>93.696924325215207</v>
      </c>
      <c r="AD43" s="50">
        <f>VLOOKUP($A43,'ADR Raw Data'!$B$6:$BE$43,'ADR Raw Data'!AN$1,FALSE)</f>
        <v>99.023053738187102</v>
      </c>
      <c r="AE43" s="50">
        <f>VLOOKUP($A43,'ADR Raw Data'!$B$6:$BE$43,'ADR Raw Data'!AO$1,FALSE)</f>
        <v>101.396206308141</v>
      </c>
      <c r="AF43" s="51">
        <f>VLOOKUP($A43,'ADR Raw Data'!$B$6:$BE$43,'ADR Raw Data'!AP$1,FALSE)</f>
        <v>100.21897780859901</v>
      </c>
      <c r="AG43" s="52">
        <f>VLOOKUP($A43,'ADR Raw Data'!$B$6:$BE$43,'ADR Raw Data'!AR$1,FALSE)</f>
        <v>95.742744959844003</v>
      </c>
      <c r="AI43" s="118">
        <f>(VLOOKUP($A43,'ADR Raw Data'!$B$6:$BE$43,'ADR Raw Data'!AT$1,FALSE))/100</f>
        <v>-0.11934315882910999</v>
      </c>
      <c r="AJ43" s="115">
        <f>(VLOOKUP($A43,'ADR Raw Data'!$B$6:$BE$43,'ADR Raw Data'!AU$1,FALSE))/100</f>
        <v>9.9991290868348195E-3</v>
      </c>
      <c r="AK43" s="115">
        <f>(VLOOKUP($A43,'ADR Raw Data'!$B$6:$BE$43,'ADR Raw Data'!AV$1,FALSE))/100</f>
        <v>1.07351463492997E-2</v>
      </c>
      <c r="AL43" s="115">
        <f>(VLOOKUP($A43,'ADR Raw Data'!$B$6:$BE$43,'ADR Raw Data'!AW$1,FALSE))/100</f>
        <v>-2.2805620879848401E-2</v>
      </c>
      <c r="AM43" s="115">
        <f>(VLOOKUP($A43,'ADR Raw Data'!$B$6:$BE$43,'ADR Raw Data'!AX$1,FALSE))/100</f>
        <v>-3.0032364036522999E-2</v>
      </c>
      <c r="AN43" s="116">
        <f>(VLOOKUP($A43,'ADR Raw Data'!$B$6:$BE$43,'ADR Raw Data'!AY$1,FALSE))/100</f>
        <v>-2.64690523172748E-2</v>
      </c>
      <c r="AO43" s="115">
        <f>(VLOOKUP($A43,'ADR Raw Data'!$B$6:$BE$43,'ADR Raw Data'!BA$1,FALSE))/100</f>
        <v>-3.1900008852643998E-2</v>
      </c>
      <c r="AP43" s="115">
        <f>(VLOOKUP($A43,'ADR Raw Data'!$B$6:$BE$43,'ADR Raw Data'!BB$1,FALSE))/100</f>
        <v>-3.8322153660807004E-2</v>
      </c>
      <c r="AQ43" s="116">
        <f>(VLOOKUP($A43,'ADR Raw Data'!$B$6:$BE$43,'ADR Raw Data'!BC$1,FALSE))/100</f>
        <v>-3.5757342746651405E-2</v>
      </c>
      <c r="AR43" s="117">
        <f>(VLOOKUP($A43,'ADR Raw Data'!$B$6:$BE$43,'ADR Raw Data'!BE$1,FALSE))/100</f>
        <v>-2.94008503092224E-2</v>
      </c>
      <c r="AT43" s="49">
        <f>VLOOKUP($A43,'RevPAR Raw Data'!$B$6:$BE$43,'RevPAR Raw Data'!AG$1,FALSE)</f>
        <v>31.6305051738169</v>
      </c>
      <c r="AU43" s="50">
        <f>VLOOKUP($A43,'RevPAR Raw Data'!$B$6:$BE$43,'RevPAR Raw Data'!AH$1,FALSE)</f>
        <v>40.840024997093302</v>
      </c>
      <c r="AV43" s="50">
        <f>VLOOKUP($A43,'RevPAR Raw Data'!$B$6:$BE$43,'RevPAR Raw Data'!AI$1,FALSE)</f>
        <v>51.208023194977301</v>
      </c>
      <c r="AW43" s="50">
        <f>VLOOKUP($A43,'RevPAR Raw Data'!$B$6:$BE$43,'RevPAR Raw Data'!AJ$1,FALSE)</f>
        <v>47.826703290315002</v>
      </c>
      <c r="AX43" s="50">
        <f>VLOOKUP($A43,'RevPAR Raw Data'!$B$6:$BE$43,'RevPAR Raw Data'!AK$1,FALSE)</f>
        <v>43.310819962795001</v>
      </c>
      <c r="AY43" s="51">
        <f>VLOOKUP($A43,'RevPAR Raw Data'!$B$6:$BE$43,'RevPAR Raw Data'!AL$1,FALSE)</f>
        <v>42.963215323799503</v>
      </c>
      <c r="AZ43" s="50">
        <f>VLOOKUP($A43,'RevPAR Raw Data'!$B$6:$BE$43,'RevPAR Raw Data'!AN$1,FALSE)</f>
        <v>51.471609987210698</v>
      </c>
      <c r="BA43" s="50">
        <f>VLOOKUP($A43,'RevPAR Raw Data'!$B$6:$BE$43,'RevPAR Raw Data'!AO$1,FALSE)</f>
        <v>53.542171840483597</v>
      </c>
      <c r="BB43" s="51">
        <f>VLOOKUP($A43,'RevPAR Raw Data'!$B$6:$BE$43,'RevPAR Raw Data'!AP$1,FALSE)</f>
        <v>52.506890913847201</v>
      </c>
      <c r="BC43" s="52">
        <f>VLOOKUP($A43,'RevPAR Raw Data'!$B$6:$BE$43,'RevPAR Raw Data'!AR$1,FALSE)</f>
        <v>45.689979778098802</v>
      </c>
      <c r="BE43" s="129">
        <f>(VLOOKUP($A43,'RevPAR Raw Data'!$B$6:$BE$43,'RevPAR Raw Data'!AT$1,FALSE))/100</f>
        <v>-0.27613468379126799</v>
      </c>
      <c r="BF43" s="119">
        <f>(VLOOKUP($A43,'RevPAR Raw Data'!$B$6:$BE$43,'RevPAR Raw Data'!AU$1,FALSE))/100</f>
        <v>4.0675162278942495E-2</v>
      </c>
      <c r="BG43" s="119">
        <f>(VLOOKUP($A43,'RevPAR Raw Data'!$B$6:$BE$43,'RevPAR Raw Data'!AV$1,FALSE))/100</f>
        <v>7.2171341169831496E-2</v>
      </c>
      <c r="BH43" s="119">
        <f>(VLOOKUP($A43,'RevPAR Raw Data'!$B$6:$BE$43,'RevPAR Raw Data'!AW$1,FALSE))/100</f>
        <v>-5.9285147704436499E-2</v>
      </c>
      <c r="BI43" s="119">
        <f>(VLOOKUP($A43,'RevPAR Raw Data'!$B$6:$BE$43,'RevPAR Raw Data'!AX$1,FALSE))/100</f>
        <v>-4.6205700289190695E-2</v>
      </c>
      <c r="BJ43" s="130">
        <f>(VLOOKUP($A43,'RevPAR Raw Data'!$B$6:$BE$43,'RevPAR Raw Data'!AY$1,FALSE))/100</f>
        <v>-5.3470504491333906E-2</v>
      </c>
      <c r="BK43" s="119">
        <f>(VLOOKUP($A43,'RevPAR Raw Data'!$B$6:$BE$43,'RevPAR Raw Data'!BA$1,FALSE))/100</f>
        <v>-1.17748142897969E-2</v>
      </c>
      <c r="BL43" s="119">
        <f>(VLOOKUP($A43,'RevPAR Raw Data'!$B$6:$BE$43,'RevPAR Raw Data'!BB$1,FALSE))/100</f>
        <v>-9.2292383506583905E-2</v>
      </c>
      <c r="BM43" s="130">
        <f>(VLOOKUP($A43,'RevPAR Raw Data'!$B$6:$BE$43,'RevPAR Raw Data'!BC$1,FALSE))/100</f>
        <v>-5.45350220524932E-2</v>
      </c>
      <c r="BN43" s="131">
        <f>(VLOOKUP($A43,'RevPAR Raw Data'!$B$6:$BE$43,'RevPAR Raw Data'!BE$1,FALSE))/100</f>
        <v>-5.3820295229049096E-2</v>
      </c>
    </row>
    <row r="44" spans="1:66" x14ac:dyDescent="0.45">
      <c r="A44" s="59" t="s">
        <v>44</v>
      </c>
      <c r="B44" s="129">
        <f>(VLOOKUP($A44,'Occupancy Raw Data'!$B$8:$BE$45,'Occupancy Raw Data'!AG$3,FALSE))/100</f>
        <v>0.42767653758542101</v>
      </c>
      <c r="C44" s="119">
        <f>(VLOOKUP($A44,'Occupancy Raw Data'!$B$8:$BE$45,'Occupancy Raw Data'!AH$3,FALSE))/100</f>
        <v>0.46433656036446402</v>
      </c>
      <c r="D44" s="119">
        <f>(VLOOKUP($A44,'Occupancy Raw Data'!$B$8:$BE$45,'Occupancy Raw Data'!AI$3,FALSE))/100</f>
        <v>0.50519646924829098</v>
      </c>
      <c r="E44" s="119">
        <f>(VLOOKUP($A44,'Occupancy Raw Data'!$B$8:$BE$45,'Occupancy Raw Data'!AJ$3,FALSE))/100</f>
        <v>0.49523063781321097</v>
      </c>
      <c r="F44" s="119">
        <f>(VLOOKUP($A44,'Occupancy Raw Data'!$B$8:$BE$45,'Occupancy Raw Data'!AK$3,FALSE))/100</f>
        <v>0.50142369020501099</v>
      </c>
      <c r="G44" s="130">
        <f>(VLOOKUP($A44,'Occupancy Raw Data'!$B$8:$BE$45,'Occupancy Raw Data'!AL$3,FALSE))/100</f>
        <v>0.47877277904327997</v>
      </c>
      <c r="H44" s="119">
        <f>(VLOOKUP($A44,'Occupancy Raw Data'!$B$8:$BE$45,'Occupancy Raw Data'!AN$3,FALSE))/100</f>
        <v>0.53181947608200408</v>
      </c>
      <c r="I44" s="119">
        <f>(VLOOKUP($A44,'Occupancy Raw Data'!$B$8:$BE$45,'Occupancy Raw Data'!AO$3,FALSE))/100</f>
        <v>0.54135820045558003</v>
      </c>
      <c r="J44" s="130">
        <f>(VLOOKUP($A44,'Occupancy Raw Data'!$B$8:$BE$45,'Occupancy Raw Data'!AP$3,FALSE))/100</f>
        <v>0.536588838268792</v>
      </c>
      <c r="K44" s="131">
        <f>(VLOOKUP($A44,'Occupancy Raw Data'!$B$8:$BE$45,'Occupancy Raw Data'!AR$3,FALSE))/100</f>
        <v>0.495291653107712</v>
      </c>
      <c r="M44" s="118">
        <f>(VLOOKUP($A44,'Occupancy Raw Data'!$B$8:$BE$45,'Occupancy Raw Data'!AT$3,FALSE))/100</f>
        <v>-6.15432677288347E-2</v>
      </c>
      <c r="N44" s="115">
        <f>(VLOOKUP($A44,'Occupancy Raw Data'!$B$8:$BE$45,'Occupancy Raw Data'!AU$3,FALSE))/100</f>
        <v>3.2937450514647602E-2</v>
      </c>
      <c r="O44" s="115">
        <f>(VLOOKUP($A44,'Occupancy Raw Data'!$B$8:$BE$45,'Occupancy Raw Data'!AV$3,FALSE))/100</f>
        <v>3.2891864357444296E-2</v>
      </c>
      <c r="P44" s="115">
        <f>(VLOOKUP($A44,'Occupancy Raw Data'!$B$8:$BE$45,'Occupancy Raw Data'!AW$3,FALSE))/100</f>
        <v>-2.4537296690970201E-2</v>
      </c>
      <c r="Q44" s="115">
        <f>(VLOOKUP($A44,'Occupancy Raw Data'!$B$8:$BE$45,'Occupancy Raw Data'!AX$3,FALSE))/100</f>
        <v>3.4817100044072201E-2</v>
      </c>
      <c r="R44" s="116">
        <f>(VLOOKUP($A44,'Occupancy Raw Data'!$B$8:$BE$45,'Occupancy Raw Data'!AY$3,FALSE))/100</f>
        <v>3.0423240969964498E-3</v>
      </c>
      <c r="S44" s="115">
        <f>(VLOOKUP($A44,'Occupancy Raw Data'!$B$8:$BE$45,'Occupancy Raw Data'!BA$3,FALSE))/100</f>
        <v>0.106978811675803</v>
      </c>
      <c r="T44" s="115">
        <f>(VLOOKUP($A44,'Occupancy Raw Data'!$B$8:$BE$45,'Occupancy Raw Data'!BB$3,FALSE))/100</f>
        <v>5.2303860523038599E-2</v>
      </c>
      <c r="U44" s="116">
        <f>(VLOOKUP($A44,'Occupancy Raw Data'!$B$8:$BE$45,'Occupancy Raw Data'!BC$3,FALSE))/100</f>
        <v>7.8706353749284405E-2</v>
      </c>
      <c r="V44" s="117">
        <f>(VLOOKUP($A44,'Occupancy Raw Data'!$B$8:$BE$45,'Occupancy Raw Data'!BE$3,FALSE))/100</f>
        <v>2.5303665031682198E-2</v>
      </c>
      <c r="X44" s="49">
        <f>VLOOKUP($A44,'ADR Raw Data'!$B$6:$BE$43,'ADR Raw Data'!AG$1,FALSE)</f>
        <v>77.428564347536593</v>
      </c>
      <c r="Y44" s="50">
        <f>VLOOKUP($A44,'ADR Raw Data'!$B$6:$BE$43,'ADR Raw Data'!AH$1,FALSE)</f>
        <v>82.0251180745055</v>
      </c>
      <c r="Z44" s="50">
        <f>VLOOKUP($A44,'ADR Raw Data'!$B$6:$BE$43,'ADR Raw Data'!AI$1,FALSE)</f>
        <v>85.561572241792305</v>
      </c>
      <c r="AA44" s="50">
        <f>VLOOKUP($A44,'ADR Raw Data'!$B$6:$BE$43,'ADR Raw Data'!AJ$1,FALSE)</f>
        <v>82.797325427626802</v>
      </c>
      <c r="AB44" s="50">
        <f>VLOOKUP($A44,'ADR Raw Data'!$B$6:$BE$43,'ADR Raw Data'!AK$1,FALSE)</f>
        <v>80.469625014196396</v>
      </c>
      <c r="AC44" s="51">
        <f>VLOOKUP($A44,'ADR Raw Data'!$B$6:$BE$43,'ADR Raw Data'!AL$1,FALSE)</f>
        <v>81.784179416574901</v>
      </c>
      <c r="AD44" s="50">
        <f>VLOOKUP($A44,'ADR Raw Data'!$B$6:$BE$43,'ADR Raw Data'!AN$1,FALSE)</f>
        <v>88.886846914736907</v>
      </c>
      <c r="AE44" s="50">
        <f>VLOOKUP($A44,'ADR Raw Data'!$B$6:$BE$43,'ADR Raw Data'!AO$1,FALSE)</f>
        <v>89.978101919789594</v>
      </c>
      <c r="AF44" s="51">
        <f>VLOOKUP($A44,'ADR Raw Data'!$B$6:$BE$43,'ADR Raw Data'!AP$1,FALSE)</f>
        <v>89.437324117803101</v>
      </c>
      <c r="AG44" s="52">
        <f>VLOOKUP($A44,'ADR Raw Data'!$B$6:$BE$43,'ADR Raw Data'!AR$1,FALSE)</f>
        <v>84.153110933169003</v>
      </c>
      <c r="AI44" s="118">
        <f>(VLOOKUP($A44,'ADR Raw Data'!$B$6:$BE$43,'ADR Raw Data'!AT$1,FALSE))/100</f>
        <v>-8.96338011458616E-2</v>
      </c>
      <c r="AJ44" s="115">
        <f>(VLOOKUP($A44,'ADR Raw Data'!$B$6:$BE$43,'ADR Raw Data'!AU$1,FALSE))/100</f>
        <v>1.6744162002801398E-2</v>
      </c>
      <c r="AK44" s="115">
        <f>(VLOOKUP($A44,'ADR Raw Data'!$B$6:$BE$43,'ADR Raw Data'!AV$1,FALSE))/100</f>
        <v>3.7068953626064702E-2</v>
      </c>
      <c r="AL44" s="115">
        <f>(VLOOKUP($A44,'ADR Raw Data'!$B$6:$BE$43,'ADR Raw Data'!AW$1,FALSE))/100</f>
        <v>-4.8674247583378998E-3</v>
      </c>
      <c r="AM44" s="115">
        <f>(VLOOKUP($A44,'ADR Raw Data'!$B$6:$BE$43,'ADR Raw Data'!AX$1,FALSE))/100</f>
        <v>9.0527570278726294E-4</v>
      </c>
      <c r="AN44" s="116">
        <f>(VLOOKUP($A44,'ADR Raw Data'!$B$6:$BE$43,'ADR Raw Data'!AY$1,FALSE))/100</f>
        <v>-7.06994457110704E-3</v>
      </c>
      <c r="AO44" s="115">
        <f>(VLOOKUP($A44,'ADR Raw Data'!$B$6:$BE$43,'ADR Raw Data'!BA$1,FALSE))/100</f>
        <v>2.1591725927586198E-2</v>
      </c>
      <c r="AP44" s="115">
        <f>(VLOOKUP($A44,'ADR Raw Data'!$B$6:$BE$43,'ADR Raw Data'!BB$1,FALSE))/100</f>
        <v>-2.34694192334303E-3</v>
      </c>
      <c r="AQ44" s="116">
        <f>(VLOOKUP($A44,'ADR Raw Data'!$B$6:$BE$43,'ADR Raw Data'!BC$1,FALSE))/100</f>
        <v>8.8427042523371406E-3</v>
      </c>
      <c r="AR44" s="117">
        <f>(VLOOKUP($A44,'ADR Raw Data'!$B$6:$BE$43,'ADR Raw Data'!BE$1,FALSE))/100</f>
        <v>-7.4899639037048294E-4</v>
      </c>
      <c r="AT44" s="49">
        <f>VLOOKUP($A44,'RevPAR Raw Data'!$B$6:$BE$43,'RevPAR Raw Data'!AG$1,FALSE)</f>
        <v>33.114380310364403</v>
      </c>
      <c r="AU44" s="50">
        <f>VLOOKUP($A44,'RevPAR Raw Data'!$B$6:$BE$43,'RevPAR Raw Data'!AH$1,FALSE)</f>
        <v>38.087261190204998</v>
      </c>
      <c r="AV44" s="50">
        <f>VLOOKUP($A44,'RevPAR Raw Data'!$B$6:$BE$43,'RevPAR Raw Data'!AI$1,FALSE)</f>
        <v>43.2254041998861</v>
      </c>
      <c r="AW44" s="50">
        <f>VLOOKUP($A44,'RevPAR Raw Data'!$B$6:$BE$43,'RevPAR Raw Data'!AJ$1,FALSE)</f>
        <v>41.003772280751697</v>
      </c>
      <c r="AX44" s="50">
        <f>VLOOKUP($A44,'RevPAR Raw Data'!$B$6:$BE$43,'RevPAR Raw Data'!AK$1,FALSE)</f>
        <v>40.349376324031802</v>
      </c>
      <c r="AY44" s="51">
        <f>VLOOKUP($A44,'RevPAR Raw Data'!$B$6:$BE$43,'RevPAR Raw Data'!AL$1,FALSE)</f>
        <v>39.156038861047797</v>
      </c>
      <c r="AZ44" s="50">
        <f>VLOOKUP($A44,'RevPAR Raw Data'!$B$6:$BE$43,'RevPAR Raw Data'!AN$1,FALSE)</f>
        <v>47.271756356776699</v>
      </c>
      <c r="BA44" s="50">
        <f>VLOOKUP($A44,'RevPAR Raw Data'!$B$6:$BE$43,'RevPAR Raw Data'!AO$1,FALSE)</f>
        <v>48.710383335706098</v>
      </c>
      <c r="BB44" s="51">
        <f>VLOOKUP($A44,'RevPAR Raw Data'!$B$6:$BE$43,'RevPAR Raw Data'!AP$1,FALSE)</f>
        <v>47.991069846241402</v>
      </c>
      <c r="BC44" s="52">
        <f>VLOOKUP($A44,'RevPAR Raw Data'!$B$6:$BE$43,'RevPAR Raw Data'!AR$1,FALSE)</f>
        <v>41.680333428246001</v>
      </c>
      <c r="BE44" s="129">
        <f>(VLOOKUP($A44,'RevPAR Raw Data'!$B$6:$BE$43,'RevPAR Raw Data'!AT$1,FALSE))/100</f>
        <v>-0.14566071185322302</v>
      </c>
      <c r="BF44" s="119">
        <f>(VLOOKUP($A44,'RevPAR Raw Data'!$B$6:$BE$43,'RevPAR Raw Data'!AU$1,FALSE))/100</f>
        <v>5.0233122524825598E-2</v>
      </c>
      <c r="BG44" s="119">
        <f>(VLOOKUP($A44,'RevPAR Raw Data'!$B$6:$BE$43,'RevPAR Raw Data'!AV$1,FALSE))/100</f>
        <v>7.1180084978049993E-2</v>
      </c>
      <c r="BH44" s="119">
        <f>(VLOOKUP($A44,'RevPAR Raw Data'!$B$6:$BE$43,'RevPAR Raw Data'!AW$1,FALSE))/100</f>
        <v>-2.92852880038918E-2</v>
      </c>
      <c r="BI44" s="119">
        <f>(VLOOKUP($A44,'RevPAR Raw Data'!$B$6:$BE$43,'RevPAR Raw Data'!AX$1,FALSE))/100</f>
        <v>3.5753894821570903E-2</v>
      </c>
      <c r="BJ44" s="130">
        <f>(VLOOKUP($A44,'RevPAR Raw Data'!$B$6:$BE$43,'RevPAR Raw Data'!AY$1,FALSE))/100</f>
        <v>-4.0491295368436904E-3</v>
      </c>
      <c r="BK44" s="119">
        <f>(VLOOKUP($A44,'RevPAR Raw Data'!$B$6:$BE$43,'RevPAR Raw Data'!BA$1,FALSE))/100</f>
        <v>0.13088039478515198</v>
      </c>
      <c r="BL44" s="119">
        <f>(VLOOKUP($A44,'RevPAR Raw Data'!$B$6:$BE$43,'RevPAR Raw Data'!BB$1,FALSE))/100</f>
        <v>4.9834164476681299E-2</v>
      </c>
      <c r="BM44" s="130">
        <f>(VLOOKUP($A44,'RevPAR Raw Data'!$B$6:$BE$43,'RevPAR Raw Data'!BC$1,FALSE))/100</f>
        <v>8.8245035010606293E-2</v>
      </c>
      <c r="BN44" s="131">
        <f>(VLOOKUP($A44,'RevPAR Raw Data'!$B$6:$BE$43,'RevPAR Raw Data'!BE$1,FALSE))/100</f>
        <v>2.45357162875398E-2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0.38890667398396195</v>
      </c>
      <c r="C47" s="119">
        <f>(VLOOKUP($A47,'Occupancy Raw Data'!$B$8:$BE$45,'Occupancy Raw Data'!AH$3,FALSE))/100</f>
        <v>0.43880148785023898</v>
      </c>
      <c r="D47" s="119">
        <f>(VLOOKUP($A47,'Occupancy Raw Data'!$B$8:$BE$45,'Occupancy Raw Data'!AI$3,FALSE))/100</f>
        <v>0.47546419098143194</v>
      </c>
      <c r="E47" s="119">
        <f>(VLOOKUP($A47,'Occupancy Raw Data'!$B$8:$BE$45,'Occupancy Raw Data'!AJ$3,FALSE))/100</f>
        <v>0.45168297813957703</v>
      </c>
      <c r="F47" s="119">
        <f>(VLOOKUP($A47,'Occupancy Raw Data'!$B$8:$BE$45,'Occupancy Raw Data'!AK$3,FALSE))/100</f>
        <v>0.45248330741790904</v>
      </c>
      <c r="G47" s="130">
        <f>(VLOOKUP($A47,'Occupancy Raw Data'!$B$8:$BE$45,'Occupancy Raw Data'!AL$3,FALSE))/100</f>
        <v>0.441467727674624</v>
      </c>
      <c r="H47" s="119">
        <f>(VLOOKUP($A47,'Occupancy Raw Data'!$B$8:$BE$45,'Occupancy Raw Data'!AN$3,FALSE))/100</f>
        <v>0.49701210402756096</v>
      </c>
      <c r="I47" s="119">
        <f>(VLOOKUP($A47,'Occupancy Raw Data'!$B$8:$BE$45,'Occupancy Raw Data'!AO$3,FALSE))/100</f>
        <v>0.50394066892283296</v>
      </c>
      <c r="J47" s="130">
        <f>(VLOOKUP($A47,'Occupancy Raw Data'!$B$8:$BE$45,'Occupancy Raw Data'!AP$3,FALSE))/100</f>
        <v>0.50047638647519699</v>
      </c>
      <c r="K47" s="131">
        <f>(VLOOKUP($A47,'Occupancy Raw Data'!$B$8:$BE$45,'Occupancy Raw Data'!AR$3,FALSE))/100</f>
        <v>0.45832734447478701</v>
      </c>
      <c r="M47" s="118">
        <f>(VLOOKUP($A47,'Occupancy Raw Data'!$B$8:$BE$45,'Occupancy Raw Data'!AT$3,FALSE))/100</f>
        <v>-9.1611499613122899E-2</v>
      </c>
      <c r="N47" s="115">
        <f>(VLOOKUP($A47,'Occupancy Raw Data'!$B$8:$BE$45,'Occupancy Raw Data'!AU$3,FALSE))/100</f>
        <v>3.3613723046609104E-2</v>
      </c>
      <c r="O47" s="115">
        <f>(VLOOKUP($A47,'Occupancy Raw Data'!$B$8:$BE$45,'Occupancy Raw Data'!AV$3,FALSE))/100</f>
        <v>-2.8673269573438E-2</v>
      </c>
      <c r="P47" s="115">
        <f>(VLOOKUP($A47,'Occupancy Raw Data'!$B$8:$BE$45,'Occupancy Raw Data'!AW$3,FALSE))/100</f>
        <v>-0.13326855216509501</v>
      </c>
      <c r="Q47" s="115">
        <f>(VLOOKUP($A47,'Occupancy Raw Data'!$B$8:$BE$45,'Occupancy Raw Data'!AX$3,FALSE))/100</f>
        <v>-6.2656487250115397E-2</v>
      </c>
      <c r="R47" s="116">
        <f>(VLOOKUP($A47,'Occupancy Raw Data'!$B$8:$BE$45,'Occupancy Raw Data'!AY$3,FALSE))/100</f>
        <v>-5.9114440446827697E-2</v>
      </c>
      <c r="S47" s="115">
        <f>(VLOOKUP($A47,'Occupancy Raw Data'!$B$8:$BE$45,'Occupancy Raw Data'!BA$3,FALSE))/100</f>
        <v>2.1824601552734298E-2</v>
      </c>
      <c r="T47" s="115">
        <f>(VLOOKUP($A47,'Occupancy Raw Data'!$B$8:$BE$45,'Occupancy Raw Data'!BB$3,FALSE))/100</f>
        <v>-1.4845398203794999E-2</v>
      </c>
      <c r="U47" s="116">
        <f>(VLOOKUP($A47,'Occupancy Raw Data'!$B$8:$BE$45,'Occupancy Raw Data'!BC$3,FALSE))/100</f>
        <v>3.0277425783465199E-3</v>
      </c>
      <c r="V47" s="117">
        <f>(VLOOKUP($A47,'Occupancy Raw Data'!$B$8:$BE$45,'Occupancy Raw Data'!BE$3,FALSE))/100</f>
        <v>-4.0569438331680897E-2</v>
      </c>
      <c r="X47" s="49">
        <f>VLOOKUP($A47,'ADR Raw Data'!$B$6:$BE$43,'ADR Raw Data'!AG$1,FALSE)</f>
        <v>99.018086157223195</v>
      </c>
      <c r="Y47" s="50">
        <f>VLOOKUP($A47,'ADR Raw Data'!$B$6:$BE$43,'ADR Raw Data'!AH$1,FALSE)</f>
        <v>104.747540169188</v>
      </c>
      <c r="Z47" s="50">
        <f>VLOOKUP($A47,'ADR Raw Data'!$B$6:$BE$43,'ADR Raw Data'!AI$1,FALSE)</f>
        <v>109.168572917167</v>
      </c>
      <c r="AA47" s="50">
        <f>VLOOKUP($A47,'ADR Raw Data'!$B$6:$BE$43,'ADR Raw Data'!AJ$1,FALSE)</f>
        <v>103.413158338817</v>
      </c>
      <c r="AB47" s="50">
        <f>VLOOKUP($A47,'ADR Raw Data'!$B$6:$BE$43,'ADR Raw Data'!AK$1,FALSE)</f>
        <v>101.172419648271</v>
      </c>
      <c r="AC47" s="51">
        <f>VLOOKUP($A47,'ADR Raw Data'!$B$6:$BE$43,'ADR Raw Data'!AL$1,FALSE)</f>
        <v>103.68445903575299</v>
      </c>
      <c r="AD47" s="50">
        <f>VLOOKUP($A47,'ADR Raw Data'!$B$6:$BE$43,'ADR Raw Data'!AN$1,FALSE)</f>
        <v>110.763555807747</v>
      </c>
      <c r="AE47" s="50">
        <f>VLOOKUP($A47,'ADR Raw Data'!$B$6:$BE$43,'ADR Raw Data'!AO$1,FALSE)</f>
        <v>114.393475610678</v>
      </c>
      <c r="AF47" s="51">
        <f>VLOOKUP($A47,'ADR Raw Data'!$B$6:$BE$43,'ADR Raw Data'!AP$1,FALSE)</f>
        <v>112.59107880689299</v>
      </c>
      <c r="AG47" s="52">
        <f>VLOOKUP($A47,'ADR Raw Data'!$B$6:$BE$43,'ADR Raw Data'!AR$1,FALSE)</f>
        <v>106.463229606927</v>
      </c>
      <c r="AI47" s="118">
        <f>(VLOOKUP($A47,'ADR Raw Data'!$B$6:$BE$43,'ADR Raw Data'!AT$1,FALSE))/100</f>
        <v>-6.6834826826048604E-2</v>
      </c>
      <c r="AJ47" s="115">
        <f>(VLOOKUP($A47,'ADR Raw Data'!$B$6:$BE$43,'ADR Raw Data'!AU$1,FALSE))/100</f>
        <v>5.13599396242614E-2</v>
      </c>
      <c r="AK47" s="115">
        <f>(VLOOKUP($A47,'ADR Raw Data'!$B$6:$BE$43,'ADR Raw Data'!AV$1,FALSE))/100</f>
        <v>5.5589378250009799E-2</v>
      </c>
      <c r="AL47" s="115">
        <f>(VLOOKUP($A47,'ADR Raw Data'!$B$6:$BE$43,'ADR Raw Data'!AW$1,FALSE))/100</f>
        <v>-1.66206577358094E-2</v>
      </c>
      <c r="AM47" s="115">
        <f>(VLOOKUP($A47,'ADR Raw Data'!$B$6:$BE$43,'ADR Raw Data'!AX$1,FALSE))/100</f>
        <v>-4.7565227253528707E-3</v>
      </c>
      <c r="AN47" s="116">
        <f>(VLOOKUP($A47,'ADR Raw Data'!$B$6:$BE$43,'ADR Raw Data'!AY$1,FALSE))/100</f>
        <v>4.2193729083627703E-3</v>
      </c>
      <c r="AO47" s="115">
        <f>(VLOOKUP($A47,'ADR Raw Data'!$B$6:$BE$43,'ADR Raw Data'!BA$1,FALSE))/100</f>
        <v>1.1330442020799001E-2</v>
      </c>
      <c r="AP47" s="115">
        <f>(VLOOKUP($A47,'ADR Raw Data'!$B$6:$BE$43,'ADR Raw Data'!BB$1,FALSE))/100</f>
        <v>4.4183730294302401E-3</v>
      </c>
      <c r="AQ47" s="116">
        <f>(VLOOKUP($A47,'ADR Raw Data'!$B$6:$BE$43,'ADR Raw Data'!BC$1,FALSE))/100</f>
        <v>7.4231960022321996E-3</v>
      </c>
      <c r="AR47" s="117">
        <f>(VLOOKUP($A47,'ADR Raw Data'!$B$6:$BE$43,'ADR Raw Data'!BE$1,FALSE))/100</f>
        <v>6.3711739343520705E-3</v>
      </c>
      <c r="AT47" s="49">
        <f>VLOOKUP($A47,'RevPAR Raw Data'!$B$6:$BE$43,'RevPAR Raw Data'!AG$1,FALSE)</f>
        <v>38.508794551663101</v>
      </c>
      <c r="AU47" s="50">
        <f>VLOOKUP($A47,'RevPAR Raw Data'!$B$6:$BE$43,'RevPAR Raw Data'!AH$1,FALSE)</f>
        <v>45.963376474892499</v>
      </c>
      <c r="AV47" s="50">
        <f>VLOOKUP($A47,'RevPAR Raw Data'!$B$6:$BE$43,'RevPAR Raw Data'!AI$1,FALSE)</f>
        <v>51.905747202658603</v>
      </c>
      <c r="AW47" s="50">
        <f>VLOOKUP($A47,'RevPAR Raw Data'!$B$6:$BE$43,'RevPAR Raw Data'!AJ$1,FALSE)</f>
        <v>46.709963337296799</v>
      </c>
      <c r="AX47" s="50">
        <f>VLOOKUP($A47,'RevPAR Raw Data'!$B$6:$BE$43,'RevPAR Raw Data'!AK$1,FALSE)</f>
        <v>45.778831061922602</v>
      </c>
      <c r="AY47" s="51">
        <f>VLOOKUP($A47,'RevPAR Raw Data'!$B$6:$BE$43,'RevPAR Raw Data'!AL$1,FALSE)</f>
        <v>45.773342525686701</v>
      </c>
      <c r="AZ47" s="50">
        <f>VLOOKUP($A47,'RevPAR Raw Data'!$B$6:$BE$43,'RevPAR Raw Data'!AN$1,FALSE)</f>
        <v>55.050827921582901</v>
      </c>
      <c r="BA47" s="50">
        <f>VLOOKUP($A47,'RevPAR Raw Data'!$B$6:$BE$43,'RevPAR Raw Data'!AO$1,FALSE)</f>
        <v>57.647524619652998</v>
      </c>
      <c r="BB47" s="51">
        <f>VLOOKUP($A47,'RevPAR Raw Data'!$B$6:$BE$43,'RevPAR Raw Data'!AP$1,FALSE)</f>
        <v>56.349176270618003</v>
      </c>
      <c r="BC47" s="52">
        <f>VLOOKUP($A47,'RevPAR Raw Data'!$B$6:$BE$43,'RevPAR Raw Data'!AR$1,FALSE)</f>
        <v>48.795009309952803</v>
      </c>
      <c r="BE47" s="129">
        <f>(VLOOKUP($A47,'RevPAR Raw Data'!$B$6:$BE$43,'RevPAR Raw Data'!AT$1,FALSE))/100</f>
        <v>-0.15232348772725302</v>
      </c>
      <c r="BF47" s="119">
        <f>(VLOOKUP($A47,'RevPAR Raw Data'!$B$6:$BE$43,'RevPAR Raw Data'!AU$1,FALSE))/100</f>
        <v>8.6700061457091013E-2</v>
      </c>
      <c r="BG47" s="119">
        <f>(VLOOKUP($A47,'RevPAR Raw Data'!$B$6:$BE$43,'RevPAR Raw Data'!AV$1,FALSE))/100</f>
        <v>2.5322179448589402E-2</v>
      </c>
      <c r="BH47" s="119">
        <f>(VLOOKUP($A47,'RevPAR Raw Data'!$B$6:$BE$43,'RevPAR Raw Data'!AW$1,FALSE))/100</f>
        <v>-0.14767419890842201</v>
      </c>
      <c r="BI47" s="119">
        <f>(VLOOKUP($A47,'RevPAR Raw Data'!$B$6:$BE$43,'RevPAR Raw Data'!AX$1,FALSE))/100</f>
        <v>-6.7114982969972398E-2</v>
      </c>
      <c r="BJ47" s="130">
        <f>(VLOOKUP($A47,'RevPAR Raw Data'!$B$6:$BE$43,'RevPAR Raw Data'!AY$1,FALSE))/100</f>
        <v>-5.51444934069793E-2</v>
      </c>
      <c r="BK47" s="119">
        <f>(VLOOKUP($A47,'RevPAR Raw Data'!$B$6:$BE$43,'RevPAR Raw Data'!BA$1,FALSE))/100</f>
        <v>3.3402325956053601E-2</v>
      </c>
      <c r="BL47" s="119">
        <f>(VLOOKUP($A47,'RevPAR Raw Data'!$B$6:$BE$43,'RevPAR Raw Data'!BB$1,FALSE))/100</f>
        <v>-1.0492617681399601E-2</v>
      </c>
      <c r="BM47" s="130">
        <f>(VLOOKUP($A47,'RevPAR Raw Data'!$B$6:$BE$43,'RevPAR Raw Data'!BC$1,FALSE))/100</f>
        <v>1.04734141071821E-2</v>
      </c>
      <c r="BN47" s="131">
        <f>(VLOOKUP($A47,'RevPAR Raw Data'!$B$6:$BE$43,'RevPAR Raw Data'!BE$1,FALSE))/100</f>
        <v>-3.4456739345358901E-2</v>
      </c>
    </row>
    <row r="48" spans="1:66" x14ac:dyDescent="0.45">
      <c r="A48" s="59" t="s">
        <v>78</v>
      </c>
      <c r="B48" s="129">
        <f>(VLOOKUP($A48,'Occupancy Raw Data'!$B$8:$BE$45,'Occupancy Raw Data'!AG$3,FALSE))/100</f>
        <v>0.34968725566849101</v>
      </c>
      <c r="C48" s="119">
        <f>(VLOOKUP($A48,'Occupancy Raw Data'!$B$8:$BE$45,'Occupancy Raw Data'!AH$3,FALSE))/100</f>
        <v>0.38506645817044499</v>
      </c>
      <c r="D48" s="119">
        <f>(VLOOKUP($A48,'Occupancy Raw Data'!$B$8:$BE$45,'Occupancy Raw Data'!AI$3,FALSE))/100</f>
        <v>0.39953088350273602</v>
      </c>
      <c r="E48" s="119">
        <f>(VLOOKUP($A48,'Occupancy Raw Data'!$B$8:$BE$45,'Occupancy Raw Data'!AJ$3,FALSE))/100</f>
        <v>0.38213448006254802</v>
      </c>
      <c r="F48" s="119">
        <f>(VLOOKUP($A48,'Occupancy Raw Data'!$B$8:$BE$45,'Occupancy Raw Data'!AK$3,FALSE))/100</f>
        <v>0.40226739640344</v>
      </c>
      <c r="G48" s="130">
        <f>(VLOOKUP($A48,'Occupancy Raw Data'!$B$8:$BE$45,'Occupancy Raw Data'!AL$3,FALSE))/100</f>
        <v>0.38373729476153201</v>
      </c>
      <c r="H48" s="119">
        <f>(VLOOKUP($A48,'Occupancy Raw Data'!$B$8:$BE$45,'Occupancy Raw Data'!AN$3,FALSE))/100</f>
        <v>0.39581704456606703</v>
      </c>
      <c r="I48" s="119">
        <f>(VLOOKUP($A48,'Occupancy Raw Data'!$B$8:$BE$45,'Occupancy Raw Data'!AO$3,FALSE))/100</f>
        <v>0.38428459734167297</v>
      </c>
      <c r="J48" s="130">
        <f>(VLOOKUP($A48,'Occupancy Raw Data'!$B$8:$BE$45,'Occupancy Raw Data'!AP$3,FALSE))/100</f>
        <v>0.39005082095387</v>
      </c>
      <c r="K48" s="131">
        <f>(VLOOKUP($A48,'Occupancy Raw Data'!$B$8:$BE$45,'Occupancy Raw Data'!AR$3,FALSE))/100</f>
        <v>0.385541159387914</v>
      </c>
      <c r="M48" s="118">
        <f>(VLOOKUP($A48,'Occupancy Raw Data'!$B$8:$BE$45,'Occupancy Raw Data'!AT$3,FALSE))/100</f>
        <v>-2.2308979364194003E-3</v>
      </c>
      <c r="N48" s="115">
        <f>(VLOOKUP($A48,'Occupancy Raw Data'!$B$8:$BE$45,'Occupancy Raw Data'!AU$3,FALSE))/100</f>
        <v>1.7561983471074301E-2</v>
      </c>
      <c r="O48" s="115">
        <f>(VLOOKUP($A48,'Occupancy Raw Data'!$B$8:$BE$45,'Occupancy Raw Data'!AV$3,FALSE))/100</f>
        <v>-0.121993127147766</v>
      </c>
      <c r="P48" s="115">
        <f>(VLOOKUP($A48,'Occupancy Raw Data'!$B$8:$BE$45,'Occupancy Raw Data'!AW$3,FALSE))/100</f>
        <v>-0.250383435582822</v>
      </c>
      <c r="Q48" s="115">
        <f>(VLOOKUP($A48,'Occupancy Raw Data'!$B$8:$BE$45,'Occupancy Raw Data'!AX$3,FALSE))/100</f>
        <v>-0.13127902068383202</v>
      </c>
      <c r="R48" s="116">
        <f>(VLOOKUP($A48,'Occupancy Raw Data'!$B$8:$BE$45,'Occupancy Raw Data'!AY$3,FALSE))/100</f>
        <v>-0.110386079390973</v>
      </c>
      <c r="S48" s="115">
        <f>(VLOOKUP($A48,'Occupancy Raw Data'!$B$8:$BE$45,'Occupancy Raw Data'!BA$3,FALSE))/100</f>
        <v>-1.6990291262135901E-2</v>
      </c>
      <c r="T48" s="115">
        <f>(VLOOKUP($A48,'Occupancy Raw Data'!$B$8:$BE$45,'Occupancy Raw Data'!BB$3,FALSE))/100</f>
        <v>-3.7689672050905496E-2</v>
      </c>
      <c r="U48" s="116">
        <f>(VLOOKUP($A48,'Occupancy Raw Data'!$B$8:$BE$45,'Occupancy Raw Data'!BC$3,FALSE))/100</f>
        <v>-2.7297099683158601E-2</v>
      </c>
      <c r="V48" s="117">
        <f>(VLOOKUP($A48,'Occupancy Raw Data'!$B$8:$BE$45,'Occupancy Raw Data'!BE$3,FALSE))/100</f>
        <v>-8.7864173878575591E-2</v>
      </c>
      <c r="X48" s="49">
        <f>VLOOKUP($A48,'ADR Raw Data'!$B$6:$BE$43,'ADR Raw Data'!AG$1,FALSE)</f>
        <v>102.870916713247</v>
      </c>
      <c r="Y48" s="50">
        <f>VLOOKUP($A48,'ADR Raw Data'!$B$6:$BE$43,'ADR Raw Data'!AH$1,FALSE)</f>
        <v>104.494274111675</v>
      </c>
      <c r="Z48" s="50">
        <f>VLOOKUP($A48,'ADR Raw Data'!$B$6:$BE$43,'ADR Raw Data'!AI$1,FALSE)</f>
        <v>106.838052837573</v>
      </c>
      <c r="AA48" s="50">
        <f>VLOOKUP($A48,'ADR Raw Data'!$B$6:$BE$43,'ADR Raw Data'!AJ$1,FALSE)</f>
        <v>103.230071611253</v>
      </c>
      <c r="AB48" s="50">
        <f>VLOOKUP($A48,'ADR Raw Data'!$B$6:$BE$43,'ADR Raw Data'!AK$1,FALSE)</f>
        <v>105.69657434402301</v>
      </c>
      <c r="AC48" s="51">
        <f>VLOOKUP($A48,'ADR Raw Data'!$B$6:$BE$43,'ADR Raw Data'!AL$1,FALSE)</f>
        <v>104.686747147514</v>
      </c>
      <c r="AD48" s="50">
        <f>VLOOKUP($A48,'ADR Raw Data'!$B$6:$BE$43,'ADR Raw Data'!AN$1,FALSE)</f>
        <v>113.00923950617199</v>
      </c>
      <c r="AE48" s="50">
        <f>VLOOKUP($A48,'ADR Raw Data'!$B$6:$BE$43,'ADR Raw Data'!AO$1,FALSE)</f>
        <v>117.05993896235999</v>
      </c>
      <c r="AF48" s="51">
        <f>VLOOKUP($A48,'ADR Raw Data'!$B$6:$BE$43,'ADR Raw Data'!AP$1,FALSE)</f>
        <v>115.00464795790499</v>
      </c>
      <c r="AG48" s="52">
        <f>VLOOKUP($A48,'ADR Raw Data'!$B$6:$BE$43,'ADR Raw Data'!AR$1,FALSE)</f>
        <v>107.66920112986099</v>
      </c>
      <c r="AI48" s="118">
        <f>(VLOOKUP($A48,'ADR Raw Data'!$B$6:$BE$43,'ADR Raw Data'!AT$1,FALSE))/100</f>
        <v>2.3201228694598602E-2</v>
      </c>
      <c r="AJ48" s="115">
        <f>(VLOOKUP($A48,'ADR Raw Data'!$B$6:$BE$43,'ADR Raw Data'!AU$1,FALSE))/100</f>
        <v>0.13347955515920801</v>
      </c>
      <c r="AK48" s="115">
        <f>(VLOOKUP($A48,'ADR Raw Data'!$B$6:$BE$43,'ADR Raw Data'!AV$1,FALSE))/100</f>
        <v>0.15755766720030701</v>
      </c>
      <c r="AL48" s="115">
        <f>(VLOOKUP($A48,'ADR Raw Data'!$B$6:$BE$43,'ADR Raw Data'!AW$1,FALSE))/100</f>
        <v>6.0607759741891601E-2</v>
      </c>
      <c r="AM48" s="115">
        <f>(VLOOKUP($A48,'ADR Raw Data'!$B$6:$BE$43,'ADR Raw Data'!AX$1,FALSE))/100</f>
        <v>0.12432495816811601</v>
      </c>
      <c r="AN48" s="116">
        <f>(VLOOKUP($A48,'ADR Raw Data'!$B$6:$BE$43,'ADR Raw Data'!AY$1,FALSE))/100</f>
        <v>9.9946007031660802E-2</v>
      </c>
      <c r="AO48" s="115">
        <f>(VLOOKUP($A48,'ADR Raw Data'!$B$6:$BE$43,'ADR Raw Data'!BA$1,FALSE))/100</f>
        <v>0.13756142457836701</v>
      </c>
      <c r="AP48" s="115">
        <f>(VLOOKUP($A48,'ADR Raw Data'!$B$6:$BE$43,'ADR Raw Data'!BB$1,FALSE))/100</f>
        <v>0.164332454250778</v>
      </c>
      <c r="AQ48" s="116">
        <f>(VLOOKUP($A48,'ADR Raw Data'!$B$6:$BE$43,'ADR Raw Data'!BC$1,FALSE))/100</f>
        <v>0.15075586461643301</v>
      </c>
      <c r="AR48" s="117">
        <f>(VLOOKUP($A48,'ADR Raw Data'!$B$6:$BE$43,'ADR Raw Data'!BE$1,FALSE))/100</f>
        <v>0.11613931069962799</v>
      </c>
      <c r="AT48" s="49">
        <f>VLOOKUP($A48,'RevPAR Raw Data'!$B$6:$BE$43,'RevPAR Raw Data'!AG$1,FALSE)</f>
        <v>35.972648553557399</v>
      </c>
      <c r="AU48" s="50">
        <f>VLOOKUP($A48,'RevPAR Raw Data'!$B$6:$BE$43,'RevPAR Raw Data'!AH$1,FALSE)</f>
        <v>40.237240031274403</v>
      </c>
      <c r="AV48" s="50">
        <f>VLOOKUP($A48,'RevPAR Raw Data'!$B$6:$BE$43,'RevPAR Raw Data'!AI$1,FALSE)</f>
        <v>42.6851016419077</v>
      </c>
      <c r="AW48" s="50">
        <f>VLOOKUP($A48,'RevPAR Raw Data'!$B$6:$BE$43,'RevPAR Raw Data'!AJ$1,FALSE)</f>
        <v>39.447769741985901</v>
      </c>
      <c r="AX48" s="50">
        <f>VLOOKUP($A48,'RevPAR Raw Data'!$B$6:$BE$43,'RevPAR Raw Data'!AK$1,FALSE)</f>
        <v>42.518285770132898</v>
      </c>
      <c r="AY48" s="51">
        <f>VLOOKUP($A48,'RevPAR Raw Data'!$B$6:$BE$43,'RevPAR Raw Data'!AL$1,FALSE)</f>
        <v>40.172209147771603</v>
      </c>
      <c r="AZ48" s="50">
        <f>VLOOKUP($A48,'RevPAR Raw Data'!$B$6:$BE$43,'RevPAR Raw Data'!AN$1,FALSE)</f>
        <v>44.730983189992102</v>
      </c>
      <c r="BA48" s="50">
        <f>VLOOKUP($A48,'RevPAR Raw Data'!$B$6:$BE$43,'RevPAR Raw Data'!AO$1,FALSE)</f>
        <v>44.984331508991303</v>
      </c>
      <c r="BB48" s="51">
        <f>VLOOKUP($A48,'RevPAR Raw Data'!$B$6:$BE$43,'RevPAR Raw Data'!AP$1,FALSE)</f>
        <v>44.857657349491703</v>
      </c>
      <c r="BC48" s="52">
        <f>VLOOKUP($A48,'RevPAR Raw Data'!$B$6:$BE$43,'RevPAR Raw Data'!AR$1,FALSE)</f>
        <v>41.510908633977401</v>
      </c>
      <c r="BE48" s="129">
        <f>(VLOOKUP($A48,'RevPAR Raw Data'!$B$6:$BE$43,'RevPAR Raw Data'!AT$1,FALSE))/100</f>
        <v>2.0918571184962001E-2</v>
      </c>
      <c r="BF48" s="119">
        <f>(VLOOKUP($A48,'RevPAR Raw Data'!$B$6:$BE$43,'RevPAR Raw Data'!AU$1,FALSE))/100</f>
        <v>0.153385704371715</v>
      </c>
      <c r="BG48" s="119">
        <f>(VLOOKUP($A48,'RevPAR Raw Data'!$B$6:$BE$43,'RevPAR Raw Data'!AV$1,FALSE))/100</f>
        <v>1.6343587524668298E-2</v>
      </c>
      <c r="BH48" s="119">
        <f>(VLOOKUP($A48,'RevPAR Raw Data'!$B$6:$BE$43,'RevPAR Raw Data'!AW$1,FALSE))/100</f>
        <v>-0.20495085494808302</v>
      </c>
      <c r="BI48" s="119">
        <f>(VLOOKUP($A48,'RevPAR Raw Data'!$B$6:$BE$43,'RevPAR Raw Data'!AX$1,FALSE))/100</f>
        <v>-2.3275321270585198E-2</v>
      </c>
      <c r="BJ48" s="130">
        <f>(VLOOKUP($A48,'RevPAR Raw Data'!$B$6:$BE$43,'RevPAR Raw Data'!AY$1,FALSE))/100</f>
        <v>-2.1472720226320102E-2</v>
      </c>
      <c r="BK48" s="119">
        <f>(VLOOKUP($A48,'RevPAR Raw Data'!$B$6:$BE$43,'RevPAR Raw Data'!BA$1,FALSE))/100</f>
        <v>0.11823392464621101</v>
      </c>
      <c r="BL48" s="119">
        <f>(VLOOKUP($A48,'RevPAR Raw Data'!$B$6:$BE$43,'RevPAR Raw Data'!BB$1,FALSE))/100</f>
        <v>0.12044914589184</v>
      </c>
      <c r="BM48" s="130">
        <f>(VLOOKUP($A48,'RevPAR Raw Data'!$B$6:$BE$43,'RevPAR Raw Data'!BC$1,FALSE))/100</f>
        <v>0.119343567069019</v>
      </c>
      <c r="BN48" s="131">
        <f>(VLOOKUP($A48,'RevPAR Raw Data'!$B$6:$BE$43,'RevPAR Raw Data'!BE$1,FALSE))/100</f>
        <v>1.8070652231603101E-2</v>
      </c>
    </row>
    <row r="49" spans="1:66" x14ac:dyDescent="0.45">
      <c r="A49" s="59" t="s">
        <v>79</v>
      </c>
      <c r="B49" s="129">
        <f>(VLOOKUP($A49,'Occupancy Raw Data'!$B$8:$BE$45,'Occupancy Raw Data'!AG$3,FALSE))/100</f>
        <v>0.29026845637583798</v>
      </c>
      <c r="C49" s="119">
        <f>(VLOOKUP($A49,'Occupancy Raw Data'!$B$8:$BE$45,'Occupancy Raw Data'!AH$3,FALSE))/100</f>
        <v>0.33240119313944805</v>
      </c>
      <c r="D49" s="119">
        <f>(VLOOKUP($A49,'Occupancy Raw Data'!$B$8:$BE$45,'Occupancy Raw Data'!AI$3,FALSE))/100</f>
        <v>0.33967188665175202</v>
      </c>
      <c r="E49" s="119">
        <f>(VLOOKUP($A49,'Occupancy Raw Data'!$B$8:$BE$45,'Occupancy Raw Data'!AJ$3,FALSE))/100</f>
        <v>0.32475764354958897</v>
      </c>
      <c r="F49" s="119">
        <f>(VLOOKUP($A49,'Occupancy Raw Data'!$B$8:$BE$45,'Occupancy Raw Data'!AK$3,FALSE))/100</f>
        <v>0.34731543624160999</v>
      </c>
      <c r="G49" s="130">
        <f>(VLOOKUP($A49,'Occupancy Raw Data'!$B$8:$BE$45,'Occupancy Raw Data'!AL$3,FALSE))/100</f>
        <v>0.32688292319164802</v>
      </c>
      <c r="H49" s="119">
        <f>(VLOOKUP($A49,'Occupancy Raw Data'!$B$8:$BE$45,'Occupancy Raw Data'!AN$3,FALSE))/100</f>
        <v>0.37714392244593498</v>
      </c>
      <c r="I49" s="119">
        <f>(VLOOKUP($A49,'Occupancy Raw Data'!$B$8:$BE$45,'Occupancy Raw Data'!AO$3,FALSE))/100</f>
        <v>0.35794183445190098</v>
      </c>
      <c r="J49" s="130">
        <f>(VLOOKUP($A49,'Occupancy Raw Data'!$B$8:$BE$45,'Occupancy Raw Data'!AP$3,FALSE))/100</f>
        <v>0.36754287844891798</v>
      </c>
      <c r="K49" s="131">
        <f>(VLOOKUP($A49,'Occupancy Raw Data'!$B$8:$BE$45,'Occupancy Raw Data'!AR$3,FALSE))/100</f>
        <v>0.33850005326515303</v>
      </c>
      <c r="M49" s="118">
        <f>(VLOOKUP($A49,'Occupancy Raw Data'!$B$8:$BE$45,'Occupancy Raw Data'!AT$3,FALSE))/100</f>
        <v>-8.2816542311874297E-2</v>
      </c>
      <c r="N49" s="115">
        <f>(VLOOKUP($A49,'Occupancy Raw Data'!$B$8:$BE$45,'Occupancy Raw Data'!AU$3,FALSE))/100</f>
        <v>3.2343374582277803E-3</v>
      </c>
      <c r="O49" s="115">
        <f>(VLOOKUP($A49,'Occupancy Raw Data'!$B$8:$BE$45,'Occupancy Raw Data'!AV$3,FALSE))/100</f>
        <v>-0.109325827119929</v>
      </c>
      <c r="P49" s="115">
        <f>(VLOOKUP($A49,'Occupancy Raw Data'!$B$8:$BE$45,'Occupancy Raw Data'!AW$3,FALSE))/100</f>
        <v>-0.23016377539124799</v>
      </c>
      <c r="Q49" s="115">
        <f>(VLOOKUP($A49,'Occupancy Raw Data'!$B$8:$BE$45,'Occupancy Raw Data'!AX$3,FALSE))/100</f>
        <v>-0.121852432998412</v>
      </c>
      <c r="R49" s="116">
        <f>(VLOOKUP($A49,'Occupancy Raw Data'!$B$8:$BE$45,'Occupancy Raw Data'!AY$3,FALSE))/100</f>
        <v>-0.114874658381864</v>
      </c>
      <c r="S49" s="115">
        <f>(VLOOKUP($A49,'Occupancy Raw Data'!$B$8:$BE$45,'Occupancy Raw Data'!BA$3,FALSE))/100</f>
        <v>-1.5177273613013201E-2</v>
      </c>
      <c r="T49" s="115">
        <f>(VLOOKUP($A49,'Occupancy Raw Data'!$B$8:$BE$45,'Occupancy Raw Data'!BB$3,FALSE))/100</f>
        <v>-6.05480205754267E-2</v>
      </c>
      <c r="U49" s="116">
        <f>(VLOOKUP($A49,'Occupancy Raw Data'!$B$8:$BE$45,'Occupancy Raw Data'!BC$3,FALSE))/100</f>
        <v>-3.7804896779872997E-2</v>
      </c>
      <c r="V49" s="117">
        <f>(VLOOKUP($A49,'Occupancy Raw Data'!$B$8:$BE$45,'Occupancy Raw Data'!BE$3,FALSE))/100</f>
        <v>-9.2320073899493704E-2</v>
      </c>
      <c r="X49" s="49">
        <f>VLOOKUP($A49,'ADR Raw Data'!$B$6:$BE$43,'ADR Raw Data'!AG$1,FALSE)</f>
        <v>90.467347463069999</v>
      </c>
      <c r="Y49" s="50">
        <f>VLOOKUP($A49,'ADR Raw Data'!$B$6:$BE$43,'ADR Raw Data'!AH$1,FALSE)</f>
        <v>94.444935501962902</v>
      </c>
      <c r="Z49" s="50">
        <f>VLOOKUP($A49,'ADR Raw Data'!$B$6:$BE$43,'ADR Raw Data'!AI$1,FALSE)</f>
        <v>96.992371020856197</v>
      </c>
      <c r="AA49" s="50">
        <f>VLOOKUP($A49,'ADR Raw Data'!$B$6:$BE$43,'ADR Raw Data'!AJ$1,FALSE)</f>
        <v>93.710252583237605</v>
      </c>
      <c r="AB49" s="50">
        <f>VLOOKUP($A49,'ADR Raw Data'!$B$6:$BE$43,'ADR Raw Data'!AK$1,FALSE)</f>
        <v>91.674852388620494</v>
      </c>
      <c r="AC49" s="51">
        <f>VLOOKUP($A49,'ADR Raw Data'!$B$6:$BE$43,'ADR Raw Data'!AL$1,FALSE)</f>
        <v>93.533316984145003</v>
      </c>
      <c r="AD49" s="50">
        <f>VLOOKUP($A49,'ADR Raw Data'!$B$6:$BE$43,'ADR Raw Data'!AN$1,FALSE)</f>
        <v>95.527933761739902</v>
      </c>
      <c r="AE49" s="50">
        <f>VLOOKUP($A49,'ADR Raw Data'!$B$6:$BE$43,'ADR Raw Data'!AO$1,FALSE)</f>
        <v>95.936598958333306</v>
      </c>
      <c r="AF49" s="51">
        <f>VLOOKUP($A49,'ADR Raw Data'!$B$6:$BE$43,'ADR Raw Data'!AP$1,FALSE)</f>
        <v>95.7269287344661</v>
      </c>
      <c r="AG49" s="52">
        <f>VLOOKUP($A49,'ADR Raw Data'!$B$6:$BE$43,'ADR Raw Data'!AR$1,FALSE)</f>
        <v>94.213837136113199</v>
      </c>
      <c r="AI49" s="118">
        <f>(VLOOKUP($A49,'ADR Raw Data'!$B$6:$BE$43,'ADR Raw Data'!AT$1,FALSE))/100</f>
        <v>6.4043079477262097E-3</v>
      </c>
      <c r="AJ49" s="115">
        <f>(VLOOKUP($A49,'ADR Raw Data'!$B$6:$BE$43,'ADR Raw Data'!AU$1,FALSE))/100</f>
        <v>0.103633396090322</v>
      </c>
      <c r="AK49" s="115">
        <f>(VLOOKUP($A49,'ADR Raw Data'!$B$6:$BE$43,'ADR Raw Data'!AV$1,FALSE))/100</f>
        <v>0.11402290922091901</v>
      </c>
      <c r="AL49" s="115">
        <f>(VLOOKUP($A49,'ADR Raw Data'!$B$6:$BE$43,'ADR Raw Data'!AW$1,FALSE))/100</f>
        <v>6.5060633346061297E-2</v>
      </c>
      <c r="AM49" s="115">
        <f>(VLOOKUP($A49,'ADR Raw Data'!$B$6:$BE$43,'ADR Raw Data'!AX$1,FALSE))/100</f>
        <v>4.7803226780629399E-2</v>
      </c>
      <c r="AN49" s="116">
        <f>(VLOOKUP($A49,'ADR Raw Data'!$B$6:$BE$43,'ADR Raw Data'!AY$1,FALSE))/100</f>
        <v>6.792372226698179E-2</v>
      </c>
      <c r="AO49" s="115">
        <f>(VLOOKUP($A49,'ADR Raw Data'!$B$6:$BE$43,'ADR Raw Data'!BA$1,FALSE))/100</f>
        <v>5.57986300818923E-2</v>
      </c>
      <c r="AP49" s="115">
        <f>(VLOOKUP($A49,'ADR Raw Data'!$B$6:$BE$43,'ADR Raw Data'!BB$1,FALSE))/100</f>
        <v>1.5916573131574102E-2</v>
      </c>
      <c r="AQ49" s="116">
        <f>(VLOOKUP($A49,'ADR Raw Data'!$B$6:$BE$43,'ADR Raw Data'!BC$1,FALSE))/100</f>
        <v>3.54298126313983E-2</v>
      </c>
      <c r="AR49" s="117">
        <f>(VLOOKUP($A49,'ADR Raw Data'!$B$6:$BE$43,'ADR Raw Data'!BE$1,FALSE))/100</f>
        <v>5.8479691682989804E-2</v>
      </c>
      <c r="AT49" s="49">
        <f>VLOOKUP($A49,'RevPAR Raw Data'!$B$6:$BE$43,'RevPAR Raw Data'!AG$1,FALSE)</f>
        <v>26.259817300521899</v>
      </c>
      <c r="AU49" s="50">
        <f>VLOOKUP($A49,'RevPAR Raw Data'!$B$6:$BE$43,'RevPAR Raw Data'!AH$1,FALSE)</f>
        <v>31.3936092468307</v>
      </c>
      <c r="AV49" s="50">
        <f>VLOOKUP($A49,'RevPAR Raw Data'!$B$6:$BE$43,'RevPAR Raw Data'!AI$1,FALSE)</f>
        <v>32.9455816554809</v>
      </c>
      <c r="AW49" s="50">
        <f>VLOOKUP($A49,'RevPAR Raw Data'!$B$6:$BE$43,'RevPAR Raw Data'!AJ$1,FALSE)</f>
        <v>30.4331208053691</v>
      </c>
      <c r="AX49" s="50">
        <f>VLOOKUP($A49,'RevPAR Raw Data'!$B$6:$BE$43,'RevPAR Raw Data'!AK$1,FALSE)</f>
        <v>31.840091349739001</v>
      </c>
      <c r="AY49" s="51">
        <f>VLOOKUP($A49,'RevPAR Raw Data'!$B$6:$BE$43,'RevPAR Raw Data'!AL$1,FALSE)</f>
        <v>30.574444071588299</v>
      </c>
      <c r="AZ49" s="50">
        <f>VLOOKUP($A49,'RevPAR Raw Data'!$B$6:$BE$43,'RevPAR Raw Data'!AN$1,FALSE)</f>
        <v>36.0277796420581</v>
      </c>
      <c r="BA49" s="50">
        <f>VLOOKUP($A49,'RevPAR Raw Data'!$B$6:$BE$43,'RevPAR Raw Data'!AO$1,FALSE)</f>
        <v>34.3397222222222</v>
      </c>
      <c r="BB49" s="51">
        <f>VLOOKUP($A49,'RevPAR Raw Data'!$B$6:$BE$43,'RevPAR Raw Data'!AP$1,FALSE)</f>
        <v>35.1837509321401</v>
      </c>
      <c r="BC49" s="52">
        <f>VLOOKUP($A49,'RevPAR Raw Data'!$B$6:$BE$43,'RevPAR Raw Data'!AR$1,FALSE)</f>
        <v>31.891388888888802</v>
      </c>
      <c r="BE49" s="129">
        <f>(VLOOKUP($A49,'RevPAR Raw Data'!$B$6:$BE$43,'RevPAR Raw Data'!AT$1,FALSE))/100</f>
        <v>-7.6942617004279207E-2</v>
      </c>
      <c r="BF49" s="119">
        <f>(VLOOKUP($A49,'RevPAR Raw Data'!$B$6:$BE$43,'RevPAR Raw Data'!AU$1,FALSE))/100</f>
        <v>0.10720291892344801</v>
      </c>
      <c r="BG49" s="119">
        <f>(VLOOKUP($A49,'RevPAR Raw Data'!$B$6:$BE$43,'RevPAR Raw Data'!AV$1,FALSE))/100</f>
        <v>-7.7685667602074805E-3</v>
      </c>
      <c r="BH49" s="119">
        <f>(VLOOKUP($A49,'RevPAR Raw Data'!$B$6:$BE$43,'RevPAR Raw Data'!AW$1,FALSE))/100</f>
        <v>-0.18007774304546198</v>
      </c>
      <c r="BI49" s="119">
        <f>(VLOOKUP($A49,'RevPAR Raw Data'!$B$6:$BE$43,'RevPAR Raw Data'!AX$1,FALSE))/100</f>
        <v>-7.9874145706177999E-2</v>
      </c>
      <c r="BJ49" s="130">
        <f>(VLOOKUP($A49,'RevPAR Raw Data'!$B$6:$BE$43,'RevPAR Raw Data'!AY$1,FALSE))/100</f>
        <v>-5.4753650506326898E-2</v>
      </c>
      <c r="BK49" s="119">
        <f>(VLOOKUP($A49,'RevPAR Raw Data'!$B$6:$BE$43,'RevPAR Raw Data'!BA$1,FALSE))/100</f>
        <v>3.9774485392894895E-2</v>
      </c>
      <c r="BL49" s="119">
        <f>(VLOOKUP($A49,'RevPAR Raw Data'!$B$6:$BE$43,'RevPAR Raw Data'!BB$1,FALSE))/100</f>
        <v>-4.55951644413135E-2</v>
      </c>
      <c r="BM49" s="130">
        <f>(VLOOKUP($A49,'RevPAR Raw Data'!$B$6:$BE$43,'RevPAR Raw Data'!BC$1,FALSE))/100</f>
        <v>-3.7145045579349799E-3</v>
      </c>
      <c r="BN49" s="131">
        <f>(VLOOKUP($A49,'RevPAR Raw Data'!$B$6:$BE$43,'RevPAR Raw Data'!BE$1,FALSE))/100</f>
        <v>-3.9239231674297097E-2</v>
      </c>
    </row>
    <row r="50" spans="1:66" x14ac:dyDescent="0.45">
      <c r="A50" s="59" t="s">
        <v>80</v>
      </c>
      <c r="B50" s="129">
        <f>(VLOOKUP($A50,'Occupancy Raw Data'!$B$8:$BE$45,'Occupancy Raw Data'!AG$3,FALSE))/100</f>
        <v>0.36396997711202306</v>
      </c>
      <c r="C50" s="119">
        <f>(VLOOKUP($A50,'Occupancy Raw Data'!$B$8:$BE$45,'Occupancy Raw Data'!AH$3,FALSE))/100</f>
        <v>0.38626977124809697</v>
      </c>
      <c r="D50" s="119">
        <f>(VLOOKUP($A50,'Occupancy Raw Data'!$B$8:$BE$45,'Occupancy Raw Data'!AI$3,FALSE))/100</f>
        <v>0.43752956972060603</v>
      </c>
      <c r="E50" s="119">
        <f>(VLOOKUP($A50,'Occupancy Raw Data'!$B$8:$BE$45,'Occupancy Raw Data'!AJ$3,FALSE))/100</f>
        <v>0.40433159933025697</v>
      </c>
      <c r="F50" s="119">
        <f>(VLOOKUP($A50,'Occupancy Raw Data'!$B$8:$BE$45,'Occupancy Raw Data'!AK$3,FALSE))/100</f>
        <v>0.43286596198826599</v>
      </c>
      <c r="G50" s="130">
        <f>(VLOOKUP($A50,'Occupancy Raw Data'!$B$8:$BE$45,'Occupancy Raw Data'!AL$3,FALSE))/100</f>
        <v>0.40499543591487502</v>
      </c>
      <c r="H50" s="119">
        <f>(VLOOKUP($A50,'Occupancy Raw Data'!$B$8:$BE$45,'Occupancy Raw Data'!AN$3,FALSE))/100</f>
        <v>0.489027211492989</v>
      </c>
      <c r="I50" s="119">
        <f>(VLOOKUP($A50,'Occupancy Raw Data'!$B$8:$BE$45,'Occupancy Raw Data'!AO$3,FALSE))/100</f>
        <v>0.49501527371259796</v>
      </c>
      <c r="J50" s="130">
        <f>(VLOOKUP($A50,'Occupancy Raw Data'!$B$8:$BE$45,'Occupancy Raw Data'!AP$3,FALSE))/100</f>
        <v>0.49202124260279395</v>
      </c>
      <c r="K50" s="131">
        <f>(VLOOKUP($A50,'Occupancy Raw Data'!$B$8:$BE$45,'Occupancy Raw Data'!AR$3,FALSE))/100</f>
        <v>0.42986440213669297</v>
      </c>
      <c r="M50" s="118">
        <f>(VLOOKUP($A50,'Occupancy Raw Data'!$B$8:$BE$45,'Occupancy Raw Data'!AT$3,FALSE))/100</f>
        <v>-0.12618368157798002</v>
      </c>
      <c r="N50" s="115">
        <f>(VLOOKUP($A50,'Occupancy Raw Data'!$B$8:$BE$45,'Occupancy Raw Data'!AU$3,FALSE))/100</f>
        <v>5.4446229817436097E-2</v>
      </c>
      <c r="O50" s="115">
        <f>(VLOOKUP($A50,'Occupancy Raw Data'!$B$8:$BE$45,'Occupancy Raw Data'!AV$3,FALSE))/100</f>
        <v>9.4490298893978905E-2</v>
      </c>
      <c r="P50" s="115">
        <f>(VLOOKUP($A50,'Occupancy Raw Data'!$B$8:$BE$45,'Occupancy Raw Data'!AW$3,FALSE))/100</f>
        <v>-5.8619722564345604E-2</v>
      </c>
      <c r="Q50" s="115">
        <f>(VLOOKUP($A50,'Occupancy Raw Data'!$B$8:$BE$45,'Occupancy Raw Data'!AX$3,FALSE))/100</f>
        <v>-3.5127646884724605E-2</v>
      </c>
      <c r="R50" s="116">
        <f>(VLOOKUP($A50,'Occupancy Raw Data'!$B$8:$BE$45,'Occupancy Raw Data'!AY$3,FALSE))/100</f>
        <v>-1.73557384484718E-2</v>
      </c>
      <c r="S50" s="115">
        <f>(VLOOKUP($A50,'Occupancy Raw Data'!$B$8:$BE$45,'Occupancy Raw Data'!BA$3,FALSE))/100</f>
        <v>8.3413025606094305E-3</v>
      </c>
      <c r="T50" s="115">
        <f>(VLOOKUP($A50,'Occupancy Raw Data'!$B$8:$BE$45,'Occupancy Raw Data'!BB$3,FALSE))/100</f>
        <v>-8.2570391434343901E-3</v>
      </c>
      <c r="U50" s="116">
        <f>(VLOOKUP($A50,'Occupancy Raw Data'!$B$8:$BE$45,'Occupancy Raw Data'!BC$3,FALSE))/100</f>
        <v>-7.7237433601147005E-5</v>
      </c>
      <c r="V50" s="117">
        <f>(VLOOKUP($A50,'Occupancy Raw Data'!$B$8:$BE$45,'Occupancy Raw Data'!BE$3,FALSE))/100</f>
        <v>-1.1764233709351299E-2</v>
      </c>
      <c r="X50" s="49">
        <f>VLOOKUP($A50,'ADR Raw Data'!$B$6:$BE$43,'ADR Raw Data'!AG$1,FALSE)</f>
        <v>95.43316089935</v>
      </c>
      <c r="Y50" s="50">
        <f>VLOOKUP($A50,'ADR Raw Data'!$B$6:$BE$43,'ADR Raw Data'!AH$1,FALSE)</f>
        <v>95.701054156046197</v>
      </c>
      <c r="Z50" s="50">
        <f>VLOOKUP($A50,'ADR Raw Data'!$B$6:$BE$43,'ADR Raw Data'!AI$1,FALSE)</f>
        <v>103.690492883654</v>
      </c>
      <c r="AA50" s="50">
        <f>VLOOKUP($A50,'ADR Raw Data'!$B$6:$BE$43,'ADR Raw Data'!AJ$1,FALSE)</f>
        <v>95.245074839178699</v>
      </c>
      <c r="AB50" s="50">
        <f>VLOOKUP($A50,'ADR Raw Data'!$B$6:$BE$43,'ADR Raw Data'!AK$1,FALSE)</f>
        <v>97.757206868042601</v>
      </c>
      <c r="AC50" s="51">
        <f>VLOOKUP($A50,'ADR Raw Data'!$B$6:$BE$43,'ADR Raw Data'!AL$1,FALSE)</f>
        <v>97.727413292927295</v>
      </c>
      <c r="AD50" s="50">
        <f>VLOOKUP($A50,'ADR Raw Data'!$B$6:$BE$43,'ADR Raw Data'!AN$1,FALSE)</f>
        <v>108.80123912077499</v>
      </c>
      <c r="AE50" s="50">
        <f>VLOOKUP($A50,'ADR Raw Data'!$B$6:$BE$43,'ADR Raw Data'!AO$1,FALSE)</f>
        <v>111.35495462115399</v>
      </c>
      <c r="AF50" s="51">
        <f>VLOOKUP($A50,'ADR Raw Data'!$B$6:$BE$43,'ADR Raw Data'!AP$1,FALSE)</f>
        <v>110.085866762782</v>
      </c>
      <c r="AG50" s="52">
        <f>VLOOKUP($A50,'ADR Raw Data'!$B$6:$BE$43,'ADR Raw Data'!AR$1,FALSE)</f>
        <v>101.769691247881</v>
      </c>
      <c r="AI50" s="118">
        <f>(VLOOKUP($A50,'ADR Raw Data'!$B$6:$BE$43,'ADR Raw Data'!AT$1,FALSE))/100</f>
        <v>-0.102258984207171</v>
      </c>
      <c r="AJ50" s="115">
        <f>(VLOOKUP($A50,'ADR Raw Data'!$B$6:$BE$43,'ADR Raw Data'!AU$1,FALSE))/100</f>
        <v>2.2568940189047801E-2</v>
      </c>
      <c r="AK50" s="115">
        <f>(VLOOKUP($A50,'ADR Raw Data'!$B$6:$BE$43,'ADR Raw Data'!AV$1,FALSE))/100</f>
        <v>8.8292929303177503E-2</v>
      </c>
      <c r="AL50" s="115">
        <f>(VLOOKUP($A50,'ADR Raw Data'!$B$6:$BE$43,'ADR Raw Data'!AW$1,FALSE))/100</f>
        <v>-2.64066403777647E-2</v>
      </c>
      <c r="AM50" s="115">
        <f>(VLOOKUP($A50,'ADR Raw Data'!$B$6:$BE$43,'ADR Raw Data'!AX$1,FALSE))/100</f>
        <v>-3.4126330249558802E-3</v>
      </c>
      <c r="AN50" s="116">
        <f>(VLOOKUP($A50,'ADR Raw Data'!$B$6:$BE$43,'ADR Raw Data'!AY$1,FALSE))/100</f>
        <v>-6.3281094406944906E-3</v>
      </c>
      <c r="AO50" s="115">
        <f>(VLOOKUP($A50,'ADR Raw Data'!$B$6:$BE$43,'ADR Raw Data'!BA$1,FALSE))/100</f>
        <v>1.1263084846914899E-2</v>
      </c>
      <c r="AP50" s="115">
        <f>(VLOOKUP($A50,'ADR Raw Data'!$B$6:$BE$43,'ADR Raw Data'!BB$1,FALSE))/100</f>
        <v>1.37025282465837E-2</v>
      </c>
      <c r="AQ50" s="116">
        <f>(VLOOKUP($A50,'ADR Raw Data'!$B$6:$BE$43,'ADR Raw Data'!BC$1,FALSE))/100</f>
        <v>1.2415582196936401E-2</v>
      </c>
      <c r="AR50" s="117">
        <f>(VLOOKUP($A50,'ADR Raw Data'!$B$6:$BE$43,'ADR Raw Data'!BE$1,FALSE))/100</f>
        <v>6.1813168253410699E-4</v>
      </c>
      <c r="AT50" s="49">
        <f>VLOOKUP($A50,'RevPAR Raw Data'!$B$6:$BE$43,'RevPAR Raw Data'!AG$1,FALSE)</f>
        <v>34.734805388264398</v>
      </c>
      <c r="AU50" s="50">
        <f>VLOOKUP($A50,'RevPAR Raw Data'!$B$6:$BE$43,'RevPAR Raw Data'!AH$1,FALSE)</f>
        <v>36.966424297057799</v>
      </c>
      <c r="AV50" s="50">
        <f>VLOOKUP($A50,'RevPAR Raw Data'!$B$6:$BE$43,'RevPAR Raw Data'!AI$1,FALSE)</f>
        <v>45.367656735502798</v>
      </c>
      <c r="AW50" s="50">
        <f>VLOOKUP($A50,'RevPAR Raw Data'!$B$6:$BE$43,'RevPAR Raw Data'!AJ$1,FALSE)</f>
        <v>38.510593438055103</v>
      </c>
      <c r="AX50" s="50">
        <f>VLOOKUP($A50,'RevPAR Raw Data'!$B$6:$BE$43,'RevPAR Raw Data'!AK$1,FALSE)</f>
        <v>42.315767392221197</v>
      </c>
      <c r="AY50" s="51">
        <f>VLOOKUP($A50,'RevPAR Raw Data'!$B$6:$BE$43,'RevPAR Raw Data'!AL$1,FALSE)</f>
        <v>39.579156347402296</v>
      </c>
      <c r="AZ50" s="50">
        <f>VLOOKUP($A50,'RevPAR Raw Data'!$B$6:$BE$43,'RevPAR Raw Data'!AN$1,FALSE)</f>
        <v>53.206766574214903</v>
      </c>
      <c r="BA50" s="50">
        <f>VLOOKUP($A50,'RevPAR Raw Data'!$B$6:$BE$43,'RevPAR Raw Data'!AO$1,FALSE)</f>
        <v>55.122403341044702</v>
      </c>
      <c r="BB50" s="51">
        <f>VLOOKUP($A50,'RevPAR Raw Data'!$B$6:$BE$43,'RevPAR Raw Data'!AP$1,FALSE)</f>
        <v>54.164584957629799</v>
      </c>
      <c r="BC50" s="52">
        <f>VLOOKUP($A50,'RevPAR Raw Data'!$B$6:$BE$43,'RevPAR Raw Data'!AR$1,FALSE)</f>
        <v>43.747167483906303</v>
      </c>
      <c r="BE50" s="129">
        <f>(VLOOKUP($A50,'RevPAR Raw Data'!$B$6:$BE$43,'RevPAR Raw Data'!AT$1,FALSE))/100</f>
        <v>-0.21553925068346602</v>
      </c>
      <c r="BF50" s="119">
        <f>(VLOOKUP($A50,'RevPAR Raw Data'!$B$6:$BE$43,'RevPAR Raw Data'!AU$1,FALSE))/100</f>
        <v>7.8243963710752804E-2</v>
      </c>
      <c r="BG50" s="119">
        <f>(VLOOKUP($A50,'RevPAR Raw Data'!$B$6:$BE$43,'RevPAR Raw Data'!AV$1,FALSE))/100</f>
        <v>0.19112605347723799</v>
      </c>
      <c r="BH50" s="119">
        <f>(VLOOKUP($A50,'RevPAR Raw Data'!$B$6:$BE$43,'RevPAR Raw Data'!AW$1,FALSE))/100</f>
        <v>-8.3478413009309305E-2</v>
      </c>
      <c r="BI50" s="119">
        <f>(VLOOKUP($A50,'RevPAR Raw Data'!$B$6:$BE$43,'RevPAR Raw Data'!AX$1,FALSE))/100</f>
        <v>-3.8420402141832705E-2</v>
      </c>
      <c r="BJ50" s="130">
        <f>(VLOOKUP($A50,'RevPAR Raw Data'!$B$6:$BE$43,'RevPAR Raw Data'!AY$1,FALSE))/100</f>
        <v>-2.35740188768403E-2</v>
      </c>
      <c r="BK50" s="119">
        <f>(VLOOKUP($A50,'RevPAR Raw Data'!$B$6:$BE$43,'RevPAR Raw Data'!BA$1,FALSE))/100</f>
        <v>1.9698336205998299E-2</v>
      </c>
      <c r="BL50" s="119">
        <f>(VLOOKUP($A50,'RevPAR Raw Data'!$B$6:$BE$43,'RevPAR Raw Data'!BB$1,FALSE))/100</f>
        <v>5.3323467910532498E-3</v>
      </c>
      <c r="BM50" s="130">
        <f>(VLOOKUP($A50,'RevPAR Raw Data'!$B$6:$BE$43,'RevPAR Raw Data'!BC$1,FALSE))/100</f>
        <v>1.23373858156297E-2</v>
      </c>
      <c r="BN50" s="131">
        <f>(VLOOKUP($A50,'RevPAR Raw Data'!$B$6:$BE$43,'RevPAR Raw Data'!BE$1,FALSE))/100</f>
        <v>-1.11533738723937E-2</v>
      </c>
    </row>
    <row r="51" spans="1:66" x14ac:dyDescent="0.45">
      <c r="A51" s="62" t="s">
        <v>81</v>
      </c>
      <c r="B51" s="129">
        <f>(VLOOKUP($A51,'Occupancy Raw Data'!$B$8:$BE$45,'Occupancy Raw Data'!AG$3,FALSE))/100</f>
        <v>0.42660662810633604</v>
      </c>
      <c r="C51" s="119">
        <f>(VLOOKUP($A51,'Occupancy Raw Data'!$B$8:$BE$45,'Occupancy Raw Data'!AH$3,FALSE))/100</f>
        <v>0.47866778453944198</v>
      </c>
      <c r="D51" s="119">
        <f>(VLOOKUP($A51,'Occupancy Raw Data'!$B$8:$BE$45,'Occupancy Raw Data'!AI$3,FALSE))/100</f>
        <v>0.51717316351715392</v>
      </c>
      <c r="E51" s="119">
        <f>(VLOOKUP($A51,'Occupancy Raw Data'!$B$8:$BE$45,'Occupancy Raw Data'!AJ$3,FALSE))/100</f>
        <v>0.48973612563472102</v>
      </c>
      <c r="F51" s="119">
        <f>(VLOOKUP($A51,'Occupancy Raw Data'!$B$8:$BE$45,'Occupancy Raw Data'!AK$3,FALSE))/100</f>
        <v>0.48159662361397598</v>
      </c>
      <c r="G51" s="130">
        <f>(VLOOKUP($A51,'Occupancy Raw Data'!$B$8:$BE$45,'Occupancy Raw Data'!AL$3,FALSE))/100</f>
        <v>0.47875593488582402</v>
      </c>
      <c r="H51" s="119">
        <f>(VLOOKUP($A51,'Occupancy Raw Data'!$B$8:$BE$45,'Occupancy Raw Data'!AN$3,FALSE))/100</f>
        <v>0.50559590763926099</v>
      </c>
      <c r="I51" s="119">
        <f>(VLOOKUP($A51,'Occupancy Raw Data'!$B$8:$BE$45,'Occupancy Raw Data'!AO$3,FALSE))/100</f>
        <v>0.53705169149026299</v>
      </c>
      <c r="J51" s="130">
        <f>(VLOOKUP($A51,'Occupancy Raw Data'!$B$8:$BE$45,'Occupancy Raw Data'!AP$3,FALSE))/100</f>
        <v>0.52132379956476205</v>
      </c>
      <c r="K51" s="131">
        <f>(VLOOKUP($A51,'Occupancy Raw Data'!$B$8:$BE$45,'Occupancy Raw Data'!AR$3,FALSE))/100</f>
        <v>0.49091793641949799</v>
      </c>
      <c r="M51" s="118">
        <f>(VLOOKUP($A51,'Occupancy Raw Data'!$B$8:$BE$45,'Occupancy Raw Data'!AT$3,FALSE))/100</f>
        <v>-2.5799545024207199E-2</v>
      </c>
      <c r="N51" s="115">
        <f>(VLOOKUP($A51,'Occupancy Raw Data'!$B$8:$BE$45,'Occupancy Raw Data'!AU$3,FALSE))/100</f>
        <v>7.38951619372685E-2</v>
      </c>
      <c r="O51" s="115">
        <f>(VLOOKUP($A51,'Occupancy Raw Data'!$B$8:$BE$45,'Occupancy Raw Data'!AV$3,FALSE))/100</f>
        <v>2.8835321033245698E-2</v>
      </c>
      <c r="P51" s="115">
        <f>(VLOOKUP($A51,'Occupancy Raw Data'!$B$8:$BE$45,'Occupancy Raw Data'!AW$3,FALSE))/100</f>
        <v>-6.6371946296458498E-2</v>
      </c>
      <c r="Q51" s="115">
        <f>(VLOOKUP($A51,'Occupancy Raw Data'!$B$8:$BE$45,'Occupancy Raw Data'!AX$3,FALSE))/100</f>
        <v>-2.1056856422785902E-2</v>
      </c>
      <c r="R51" s="116">
        <f>(VLOOKUP($A51,'Occupancy Raw Data'!$B$8:$BE$45,'Occupancy Raw Data'!AY$3,FALSE))/100</f>
        <v>-3.7627147119049598E-3</v>
      </c>
      <c r="S51" s="115">
        <f>(VLOOKUP($A51,'Occupancy Raw Data'!$B$8:$BE$45,'Occupancy Raw Data'!BA$3,FALSE))/100</f>
        <v>5.0522049469696705E-2</v>
      </c>
      <c r="T51" s="115">
        <f>(VLOOKUP($A51,'Occupancy Raw Data'!$B$8:$BE$45,'Occupancy Raw Data'!BB$3,FALSE))/100</f>
        <v>8.7701593280422402E-2</v>
      </c>
      <c r="U51" s="116">
        <f>(VLOOKUP($A51,'Occupancy Raw Data'!$B$8:$BE$45,'Occupancy Raw Data'!BC$3,FALSE))/100</f>
        <v>6.9349543635216199E-2</v>
      </c>
      <c r="V51" s="117">
        <f>(VLOOKUP($A51,'Occupancy Raw Data'!$B$8:$BE$45,'Occupancy Raw Data'!BE$3,FALSE))/100</f>
        <v>1.7340909345766799E-2</v>
      </c>
      <c r="X51" s="49">
        <f>VLOOKUP($A51,'ADR Raw Data'!$B$6:$BE$43,'ADR Raw Data'!AG$1,FALSE)</f>
        <v>110.85352150775</v>
      </c>
      <c r="Y51" s="50">
        <f>VLOOKUP($A51,'ADR Raw Data'!$B$6:$BE$43,'ADR Raw Data'!AH$1,FALSE)</f>
        <v>126.519465682656</v>
      </c>
      <c r="Z51" s="50">
        <f>VLOOKUP($A51,'ADR Raw Data'!$B$6:$BE$43,'ADR Raw Data'!AI$1,FALSE)</f>
        <v>137.18297285974401</v>
      </c>
      <c r="AA51" s="50">
        <f>VLOOKUP($A51,'ADR Raw Data'!$B$6:$BE$43,'ADR Raw Data'!AJ$1,FALSE)</f>
        <v>132.33049716264301</v>
      </c>
      <c r="AB51" s="50">
        <f>VLOOKUP($A51,'ADR Raw Data'!$B$6:$BE$43,'ADR Raw Data'!AK$1,FALSE)</f>
        <v>123.52291709864799</v>
      </c>
      <c r="AC51" s="51">
        <f>VLOOKUP($A51,'ADR Raw Data'!$B$6:$BE$43,'ADR Raw Data'!AL$1,FALSE)</f>
        <v>126.617372281876</v>
      </c>
      <c r="AD51" s="50">
        <f>VLOOKUP($A51,'ADR Raw Data'!$B$6:$BE$43,'ADR Raw Data'!AN$1,FALSE)</f>
        <v>124.361284272897</v>
      </c>
      <c r="AE51" s="50">
        <f>VLOOKUP($A51,'ADR Raw Data'!$B$6:$BE$43,'ADR Raw Data'!AO$1,FALSE)</f>
        <v>142.11121712055399</v>
      </c>
      <c r="AF51" s="51">
        <f>VLOOKUP($A51,'ADR Raw Data'!$B$6:$BE$43,'ADR Raw Data'!AP$1,FALSE)</f>
        <v>133.50400082221901</v>
      </c>
      <c r="AG51" s="52">
        <f>VLOOKUP($A51,'ADR Raw Data'!$B$6:$BE$43,'ADR Raw Data'!AR$1,FALSE)</f>
        <v>128.70680551729001</v>
      </c>
      <c r="AI51" s="118">
        <f>(VLOOKUP($A51,'ADR Raw Data'!$B$6:$BE$43,'ADR Raw Data'!AT$1,FALSE))/100</f>
        <v>-4.79053416198858E-2</v>
      </c>
      <c r="AJ51" s="115">
        <f>(VLOOKUP($A51,'ADR Raw Data'!$B$6:$BE$43,'ADR Raw Data'!AU$1,FALSE))/100</f>
        <v>5.7761566104029195E-2</v>
      </c>
      <c r="AK51" s="115">
        <f>(VLOOKUP($A51,'ADR Raw Data'!$B$6:$BE$43,'ADR Raw Data'!AV$1,FALSE))/100</f>
        <v>7.9005410463602696E-2</v>
      </c>
      <c r="AL51" s="115">
        <f>(VLOOKUP($A51,'ADR Raw Data'!$B$6:$BE$43,'ADR Raw Data'!AW$1,FALSE))/100</f>
        <v>3.9200193169511101E-2</v>
      </c>
      <c r="AM51" s="115">
        <f>(VLOOKUP($A51,'ADR Raw Data'!$B$6:$BE$43,'ADR Raw Data'!AX$1,FALSE))/100</f>
        <v>4.1820801868153901E-2</v>
      </c>
      <c r="AN51" s="116">
        <f>(VLOOKUP($A51,'ADR Raw Data'!$B$6:$BE$43,'ADR Raw Data'!AY$1,FALSE))/100</f>
        <v>3.71762893006609E-2</v>
      </c>
      <c r="AO51" s="115">
        <f>(VLOOKUP($A51,'ADR Raw Data'!$B$6:$BE$43,'ADR Raw Data'!BA$1,FALSE))/100</f>
        <v>0.12595200457004199</v>
      </c>
      <c r="AP51" s="115">
        <f>(VLOOKUP($A51,'ADR Raw Data'!$B$6:$BE$43,'ADR Raw Data'!BB$1,FALSE))/100</f>
        <v>0.27523378146323102</v>
      </c>
      <c r="AQ51" s="116">
        <f>(VLOOKUP($A51,'ADR Raw Data'!$B$6:$BE$43,'ADR Raw Data'!BC$1,FALSE))/100</f>
        <v>0.20327048398634301</v>
      </c>
      <c r="AR51" s="117">
        <f>(VLOOKUP($A51,'ADR Raw Data'!$B$6:$BE$43,'ADR Raw Data'!BE$1,FALSE))/100</f>
        <v>8.2781866834283402E-2</v>
      </c>
      <c r="AT51" s="49">
        <f>VLOOKUP($A51,'RevPAR Raw Data'!$B$6:$BE$43,'RevPAR Raw Data'!AG$1,FALSE)</f>
        <v>47.290847024134699</v>
      </c>
      <c r="AU51" s="50">
        <f>VLOOKUP($A51,'RevPAR Raw Data'!$B$6:$BE$43,'RevPAR Raw Data'!AH$1,FALSE)</f>
        <v>60.560792339431302</v>
      </c>
      <c r="AV51" s="50">
        <f>VLOOKUP($A51,'RevPAR Raw Data'!$B$6:$BE$43,'RevPAR Raw Data'!AI$1,FALSE)</f>
        <v>70.947352054562202</v>
      </c>
      <c r="AW51" s="50">
        <f>VLOOKUP($A51,'RevPAR Raw Data'!$B$6:$BE$43,'RevPAR Raw Data'!AJ$1,FALSE)</f>
        <v>64.807024983749201</v>
      </c>
      <c r="AX51" s="50">
        <f>VLOOKUP($A51,'RevPAR Raw Data'!$B$6:$BE$43,'RevPAR Raw Data'!AK$1,FALSE)</f>
        <v>59.488219813658098</v>
      </c>
      <c r="AY51" s="51">
        <f>VLOOKUP($A51,'RevPAR Raw Data'!$B$6:$BE$43,'RevPAR Raw Data'!AL$1,FALSE)</f>
        <v>60.618818439595998</v>
      </c>
      <c r="AZ51" s="50">
        <f>VLOOKUP($A51,'RevPAR Raw Data'!$B$6:$BE$43,'RevPAR Raw Data'!AN$1,FALSE)</f>
        <v>62.876556397139801</v>
      </c>
      <c r="BA51" s="50">
        <f>VLOOKUP($A51,'RevPAR Raw Data'!$B$6:$BE$43,'RevPAR Raw Data'!AO$1,FALSE)</f>
        <v>76.321069534333802</v>
      </c>
      <c r="BB51" s="51">
        <f>VLOOKUP($A51,'RevPAR Raw Data'!$B$6:$BE$43,'RevPAR Raw Data'!AP$1,FALSE)</f>
        <v>69.598812965736798</v>
      </c>
      <c r="BC51" s="52">
        <f>VLOOKUP($A51,'RevPAR Raw Data'!$B$6:$BE$43,'RevPAR Raw Data'!AR$1,FALSE)</f>
        <v>63.184479367694003</v>
      </c>
      <c r="BE51" s="129">
        <f>(VLOOKUP($A51,'RevPAR Raw Data'!$B$6:$BE$43,'RevPAR Raw Data'!AT$1,FALSE))/100</f>
        <v>-7.2468950626070797E-2</v>
      </c>
      <c r="BF51" s="119">
        <f>(VLOOKUP($A51,'RevPAR Raw Data'!$B$6:$BE$43,'RevPAR Raw Data'!AU$1,FALSE))/100</f>
        <v>0.13592502832230499</v>
      </c>
      <c r="BG51" s="119">
        <f>(VLOOKUP($A51,'RevPAR Raw Data'!$B$6:$BE$43,'RevPAR Raw Data'!AV$1,FALSE))/100</f>
        <v>0.11011887787092901</v>
      </c>
      <c r="BH51" s="119">
        <f>(VLOOKUP($A51,'RevPAR Raw Data'!$B$6:$BE$43,'RevPAR Raw Data'!AW$1,FALSE))/100</f>
        <v>-2.9773546242804996E-2</v>
      </c>
      <c r="BI51" s="119">
        <f>(VLOOKUP($A51,'RevPAR Raw Data'!$B$6:$BE$43,'RevPAR Raw Data'!AX$1,FALSE))/100</f>
        <v>1.9883330824944499E-2</v>
      </c>
      <c r="BJ51" s="130">
        <f>(VLOOKUP($A51,'RevPAR Raw Data'!$B$6:$BE$43,'RevPAR Raw Data'!AY$1,FALSE))/100</f>
        <v>3.3273690818070301E-2</v>
      </c>
      <c r="BK51" s="119">
        <f>(VLOOKUP($A51,'RevPAR Raw Data'!$B$6:$BE$43,'RevPAR Raw Data'!BA$1,FALSE))/100</f>
        <v>0.182837407445434</v>
      </c>
      <c r="BL51" s="119">
        <f>(VLOOKUP($A51,'RevPAR Raw Data'!$B$6:$BE$43,'RevPAR Raw Data'!BB$1,FALSE))/100</f>
        <v>0.387073815902574</v>
      </c>
      <c r="BM51" s="130">
        <f>(VLOOKUP($A51,'RevPAR Raw Data'!$B$6:$BE$43,'RevPAR Raw Data'!BC$1,FALSE))/100</f>
        <v>0.28671674292052196</v>
      </c>
      <c r="BN51" s="131">
        <f>(VLOOKUP($A51,'RevPAR Raw Data'!$B$6:$BE$43,'RevPAR Raw Data'!BE$1,FALSE))/100</f>
        <v>0.10155828902829599</v>
      </c>
    </row>
    <row r="52" spans="1:66" x14ac:dyDescent="0.45">
      <c r="A52" s="59" t="s">
        <v>82</v>
      </c>
      <c r="B52" s="129">
        <f>(VLOOKUP($A52,'Occupancy Raw Data'!$B$8:$BE$45,'Occupancy Raw Data'!AG$3,FALSE))/100</f>
        <v>0.38015779259134197</v>
      </c>
      <c r="C52" s="119">
        <f>(VLOOKUP($A52,'Occupancy Raw Data'!$B$8:$BE$45,'Occupancy Raw Data'!AH$3,FALSE))/100</f>
        <v>0.37937726774111802</v>
      </c>
      <c r="D52" s="119">
        <f>(VLOOKUP($A52,'Occupancy Raw Data'!$B$8:$BE$45,'Occupancy Raw Data'!AI$3,FALSE))/100</f>
        <v>0.36150957725086402</v>
      </c>
      <c r="E52" s="119">
        <f>(VLOOKUP($A52,'Occupancy Raw Data'!$B$8:$BE$45,'Occupancy Raw Data'!AJ$3,FALSE))/100</f>
        <v>0.36319719854864502</v>
      </c>
      <c r="F52" s="119">
        <f>(VLOOKUP($A52,'Occupancy Raw Data'!$B$8:$BE$45,'Occupancy Raw Data'!AK$3,FALSE))/100</f>
        <v>0.41644165049362897</v>
      </c>
      <c r="G52" s="130">
        <f>(VLOOKUP($A52,'Occupancy Raw Data'!$B$8:$BE$45,'Occupancy Raw Data'!AL$3,FALSE))/100</f>
        <v>0.38013669732512001</v>
      </c>
      <c r="H52" s="119">
        <f>(VLOOKUP($A52,'Occupancy Raw Data'!$B$8:$BE$45,'Occupancy Raw Data'!AN$3,FALSE))/100</f>
        <v>0.46323095097460099</v>
      </c>
      <c r="I52" s="119">
        <f>(VLOOKUP($A52,'Occupancy Raw Data'!$B$8:$BE$45,'Occupancy Raw Data'!AO$3,FALSE))/100</f>
        <v>0.45437093916125199</v>
      </c>
      <c r="J52" s="130">
        <f>(VLOOKUP($A52,'Occupancy Raw Data'!$B$8:$BE$45,'Occupancy Raw Data'!AP$3,FALSE))/100</f>
        <v>0.45880094506792601</v>
      </c>
      <c r="K52" s="131">
        <f>(VLOOKUP($A52,'Occupancy Raw Data'!$B$8:$BE$45,'Occupancy Raw Data'!AR$3,FALSE))/100</f>
        <v>0.40261219668020698</v>
      </c>
      <c r="M52" s="118">
        <f>(VLOOKUP($A52,'Occupancy Raw Data'!$B$8:$BE$45,'Occupancy Raw Data'!AT$3,FALSE))/100</f>
        <v>0.15071612350711799</v>
      </c>
      <c r="N52" s="115">
        <f>(VLOOKUP($A52,'Occupancy Raw Data'!$B$8:$BE$45,'Occupancy Raw Data'!AU$3,FALSE))/100</f>
        <v>0.10648757798415801</v>
      </c>
      <c r="O52" s="115">
        <f>(VLOOKUP($A52,'Occupancy Raw Data'!$B$8:$BE$45,'Occupancy Raw Data'!AV$3,FALSE))/100</f>
        <v>-7.9216263616606997E-2</v>
      </c>
      <c r="P52" s="115">
        <f>(VLOOKUP($A52,'Occupancy Raw Data'!$B$8:$BE$45,'Occupancy Raw Data'!AW$3,FALSE))/100</f>
        <v>-0.15678348525019001</v>
      </c>
      <c r="Q52" s="115">
        <f>(VLOOKUP($A52,'Occupancy Raw Data'!$B$8:$BE$45,'Occupancy Raw Data'!AX$3,FALSE))/100</f>
        <v>1.2849591215083301E-2</v>
      </c>
      <c r="R52" s="116">
        <f>(VLOOKUP($A52,'Occupancy Raw Data'!$B$8:$BE$45,'Occupancy Raw Data'!AY$3,FALSE))/100</f>
        <v>-3.6936549729510598E-3</v>
      </c>
      <c r="S52" s="115">
        <f>(VLOOKUP($A52,'Occupancy Raw Data'!$B$8:$BE$45,'Occupancy Raw Data'!BA$3,FALSE))/100</f>
        <v>0.11224693004229801</v>
      </c>
      <c r="T52" s="115">
        <f>(VLOOKUP($A52,'Occupancy Raw Data'!$B$8:$BE$45,'Occupancy Raw Data'!BB$3,FALSE))/100</f>
        <v>4.4612714335278698E-2</v>
      </c>
      <c r="U52" s="116">
        <f>(VLOOKUP($A52,'Occupancy Raw Data'!$B$8:$BE$45,'Occupancy Raw Data'!BC$3,FALSE))/100</f>
        <v>7.7695697298411304E-2</v>
      </c>
      <c r="V52" s="117">
        <f>(VLOOKUP($A52,'Occupancy Raw Data'!$B$8:$BE$45,'Occupancy Raw Data'!BE$3,FALSE))/100</f>
        <v>2.14220874479467E-2</v>
      </c>
      <c r="X52" s="49">
        <f>VLOOKUP($A52,'ADR Raw Data'!$B$6:$BE$43,'ADR Raw Data'!AG$1,FALSE)</f>
        <v>89.184556350923899</v>
      </c>
      <c r="Y52" s="50">
        <f>VLOOKUP($A52,'ADR Raw Data'!$B$6:$BE$43,'ADR Raw Data'!AH$1,FALSE)</f>
        <v>90.700321952846906</v>
      </c>
      <c r="Z52" s="50">
        <f>VLOOKUP($A52,'ADR Raw Data'!$B$6:$BE$43,'ADR Raw Data'!AI$1,FALSE)</f>
        <v>91.730253253194803</v>
      </c>
      <c r="AA52" s="50">
        <f>VLOOKUP($A52,'ADR Raw Data'!$B$6:$BE$43,'ADR Raw Data'!AJ$1,FALSE)</f>
        <v>89.646282743799702</v>
      </c>
      <c r="AB52" s="50">
        <f>VLOOKUP($A52,'ADR Raw Data'!$B$6:$BE$43,'ADR Raw Data'!AK$1,FALSE)</f>
        <v>90.585593434982997</v>
      </c>
      <c r="AC52" s="51">
        <f>VLOOKUP($A52,'ADR Raw Data'!$B$6:$BE$43,'ADR Raw Data'!AL$1,FALSE)</f>
        <v>90.3664936736958</v>
      </c>
      <c r="AD52" s="50">
        <f>VLOOKUP($A52,'ADR Raw Data'!$B$6:$BE$43,'ADR Raw Data'!AN$1,FALSE)</f>
        <v>99.127171546973898</v>
      </c>
      <c r="AE52" s="50">
        <f>VLOOKUP($A52,'ADR Raw Data'!$B$6:$BE$43,'ADR Raw Data'!AO$1,FALSE)</f>
        <v>101.155926923255</v>
      </c>
      <c r="AF52" s="51">
        <f>VLOOKUP($A52,'ADR Raw Data'!$B$6:$BE$43,'ADR Raw Data'!AP$1,FALSE)</f>
        <v>100.131754793323</v>
      </c>
      <c r="AG52" s="52">
        <f>VLOOKUP($A52,'ADR Raw Data'!$B$6:$BE$43,'ADR Raw Data'!AR$1,FALSE)</f>
        <v>93.545952409467205</v>
      </c>
      <c r="AI52" s="118">
        <f>(VLOOKUP($A52,'ADR Raw Data'!$B$6:$BE$43,'ADR Raw Data'!AT$1,FALSE))/100</f>
        <v>-5.7072535406357601E-2</v>
      </c>
      <c r="AJ52" s="115">
        <f>(VLOOKUP($A52,'ADR Raw Data'!$B$6:$BE$43,'ADR Raw Data'!AU$1,FALSE))/100</f>
        <v>1.9608173775278098E-2</v>
      </c>
      <c r="AK52" s="115">
        <f>(VLOOKUP($A52,'ADR Raw Data'!$B$6:$BE$43,'ADR Raw Data'!AV$1,FALSE))/100</f>
        <v>8.66479300629216E-3</v>
      </c>
      <c r="AL52" s="115">
        <f>(VLOOKUP($A52,'ADR Raw Data'!$B$6:$BE$43,'ADR Raw Data'!AW$1,FALSE))/100</f>
        <v>-2.1006923659213399E-2</v>
      </c>
      <c r="AM52" s="115">
        <f>(VLOOKUP($A52,'ADR Raw Data'!$B$6:$BE$43,'ADR Raw Data'!AX$1,FALSE))/100</f>
        <v>-7.3414815928343306E-3</v>
      </c>
      <c r="AN52" s="116">
        <f>(VLOOKUP($A52,'ADR Raw Data'!$B$6:$BE$43,'ADR Raw Data'!AY$1,FALSE))/100</f>
        <v>-1.1577063290233301E-2</v>
      </c>
      <c r="AO52" s="115">
        <f>(VLOOKUP($A52,'ADR Raw Data'!$B$6:$BE$43,'ADR Raw Data'!BA$1,FALSE))/100</f>
        <v>-1.8743848702955099E-3</v>
      </c>
      <c r="AP52" s="115">
        <f>(VLOOKUP($A52,'ADR Raw Data'!$B$6:$BE$43,'ADR Raw Data'!BB$1,FALSE))/100</f>
        <v>-1.7857980823602802E-3</v>
      </c>
      <c r="AQ52" s="116">
        <f>(VLOOKUP($A52,'ADR Raw Data'!$B$6:$BE$43,'ADR Raw Data'!BC$1,FALSE))/100</f>
        <v>-2.1457355884994399E-3</v>
      </c>
      <c r="AR52" s="117">
        <f>(VLOOKUP($A52,'ADR Raw Data'!$B$6:$BE$43,'ADR Raw Data'!BE$1,FALSE))/100</f>
        <v>-6.7132014055739297E-3</v>
      </c>
      <c r="AT52" s="49">
        <f>VLOOKUP($A52,'RevPAR Raw Data'!$B$6:$BE$43,'RevPAR Raw Data'!AG$1,FALSE)</f>
        <v>33.904204075605399</v>
      </c>
      <c r="AU52" s="50">
        <f>VLOOKUP($A52,'RevPAR Raw Data'!$B$6:$BE$43,'RevPAR Raw Data'!AH$1,FALSE)</f>
        <v>34.409640325710903</v>
      </c>
      <c r="AV52" s="50">
        <f>VLOOKUP($A52,'RevPAR Raw Data'!$B$6:$BE$43,'RevPAR Raw Data'!AI$1,FALSE)</f>
        <v>33.1613650746772</v>
      </c>
      <c r="AW52" s="50">
        <f>VLOOKUP($A52,'RevPAR Raw Data'!$B$6:$BE$43,'RevPAR Raw Data'!AJ$1,FALSE)</f>
        <v>32.559278752847803</v>
      </c>
      <c r="AX52" s="50">
        <f>VLOOKUP($A52,'RevPAR Raw Data'!$B$6:$BE$43,'RevPAR Raw Data'!AK$1,FALSE)</f>
        <v>37.7236140410091</v>
      </c>
      <c r="AY52" s="51">
        <f>VLOOKUP($A52,'RevPAR Raw Data'!$B$6:$BE$43,'RevPAR Raw Data'!AL$1,FALSE)</f>
        <v>34.351620453970099</v>
      </c>
      <c r="AZ52" s="50">
        <f>VLOOKUP($A52,'RevPAR Raw Data'!$B$6:$BE$43,'RevPAR Raw Data'!AN$1,FALSE)</f>
        <v>45.9187739431271</v>
      </c>
      <c r="BA52" s="50">
        <f>VLOOKUP($A52,'RevPAR Raw Data'!$B$6:$BE$43,'RevPAR Raw Data'!AO$1,FALSE)</f>
        <v>45.962313517846503</v>
      </c>
      <c r="BB52" s="51">
        <f>VLOOKUP($A52,'RevPAR Raw Data'!$B$6:$BE$43,'RevPAR Raw Data'!AP$1,FALSE)</f>
        <v>45.940543730486802</v>
      </c>
      <c r="BC52" s="52">
        <f>VLOOKUP($A52,'RevPAR Raw Data'!$B$6:$BE$43,'RevPAR Raw Data'!AR$1,FALSE)</f>
        <v>37.662741390117702</v>
      </c>
      <c r="BE52" s="129">
        <f>(VLOOKUP($A52,'RevPAR Raw Data'!$B$6:$BE$43,'RevPAR Raw Data'!AT$1,FALSE))/100</f>
        <v>8.5041836805592297E-2</v>
      </c>
      <c r="BF52" s="119">
        <f>(VLOOKUP($A52,'RevPAR Raw Data'!$B$6:$BE$43,'RevPAR Raw Data'!AU$1,FALSE))/100</f>
        <v>0.12818377869345901</v>
      </c>
      <c r="BG52" s="119">
        <f>(VLOOKUP($A52,'RevPAR Raw Data'!$B$6:$BE$43,'RevPAR Raw Data'!AV$1,FALSE))/100</f>
        <v>-7.1237863137284599E-2</v>
      </c>
      <c r="BH52" s="119">
        <f>(VLOOKUP($A52,'RevPAR Raw Data'!$B$6:$BE$43,'RevPAR Raw Data'!AW$1,FALSE))/100</f>
        <v>-0.17449687020372701</v>
      </c>
      <c r="BI52" s="119">
        <f>(VLOOKUP($A52,'RevPAR Raw Data'!$B$6:$BE$43,'RevPAR Raw Data'!AX$1,FALSE))/100</f>
        <v>5.4137745848679896E-3</v>
      </c>
      <c r="BJ52" s="130">
        <f>(VLOOKUP($A52,'RevPAR Raw Data'!$B$6:$BE$43,'RevPAR Raw Data'!AY$1,FALSE))/100</f>
        <v>-1.5227956585790202E-2</v>
      </c>
      <c r="BK52" s="119">
        <f>(VLOOKUP($A52,'RevPAR Raw Data'!$B$6:$BE$43,'RevPAR Raw Data'!BA$1,FALSE))/100</f>
        <v>0.110162151224594</v>
      </c>
      <c r="BL52" s="119">
        <f>(VLOOKUP($A52,'RevPAR Raw Data'!$B$6:$BE$43,'RevPAR Raw Data'!BB$1,FALSE))/100</f>
        <v>4.2747246953209597E-2</v>
      </c>
      <c r="BM52" s="130">
        <f>(VLOOKUP($A52,'RevPAR Raw Data'!$B$6:$BE$43,'RevPAR Raw Data'!BC$1,FALSE))/100</f>
        <v>7.5383247287145391E-2</v>
      </c>
      <c r="BN52" s="131">
        <f>(VLOOKUP($A52,'RevPAR Raw Data'!$B$6:$BE$43,'RevPAR Raw Data'!BE$1,FALSE))/100</f>
        <v>1.4565075254806902E-2</v>
      </c>
    </row>
    <row r="53" spans="1:66" x14ac:dyDescent="0.45">
      <c r="A53" s="59" t="s">
        <v>83</v>
      </c>
      <c r="B53" s="129">
        <f>(VLOOKUP($A53,'Occupancy Raw Data'!$B$8:$BE$45,'Occupancy Raw Data'!AG$3,FALSE))/100</f>
        <v>0.39834554741283495</v>
      </c>
      <c r="C53" s="119">
        <f>(VLOOKUP($A53,'Occupancy Raw Data'!$B$8:$BE$45,'Occupancy Raw Data'!AH$3,FALSE))/100</f>
        <v>0.42843659782367299</v>
      </c>
      <c r="D53" s="119">
        <f>(VLOOKUP($A53,'Occupancy Raw Data'!$B$8:$BE$45,'Occupancy Raw Data'!AI$3,FALSE))/100</f>
        <v>0.45042194092827004</v>
      </c>
      <c r="E53" s="119">
        <f>(VLOOKUP($A53,'Occupancy Raw Data'!$B$8:$BE$45,'Occupancy Raw Data'!AJ$3,FALSE))/100</f>
        <v>0.44720186542305101</v>
      </c>
      <c r="F53" s="119">
        <f>(VLOOKUP($A53,'Occupancy Raw Data'!$B$8:$BE$45,'Occupancy Raw Data'!AK$3,FALSE))/100</f>
        <v>0.47795913835220899</v>
      </c>
      <c r="G53" s="130">
        <f>(VLOOKUP($A53,'Occupancy Raw Data'!$B$8:$BE$45,'Occupancy Raw Data'!AL$3,FALSE))/100</f>
        <v>0.44047301798800703</v>
      </c>
      <c r="H53" s="119">
        <f>(VLOOKUP($A53,'Occupancy Raw Data'!$B$8:$BE$45,'Occupancy Raw Data'!AN$3,FALSE))/100</f>
        <v>0.48067954696868703</v>
      </c>
      <c r="I53" s="119">
        <f>(VLOOKUP($A53,'Occupancy Raw Data'!$B$8:$BE$45,'Occupancy Raw Data'!AO$3,FALSE))/100</f>
        <v>0.45497446147013099</v>
      </c>
      <c r="J53" s="130">
        <f>(VLOOKUP($A53,'Occupancy Raw Data'!$B$8:$BE$45,'Occupancy Raw Data'!AP$3,FALSE))/100</f>
        <v>0.46782700421940904</v>
      </c>
      <c r="K53" s="131">
        <f>(VLOOKUP($A53,'Occupancy Raw Data'!$B$8:$BE$45,'Occupancy Raw Data'!AR$3,FALSE))/100</f>
        <v>0.44828844262555101</v>
      </c>
      <c r="M53" s="118">
        <f>(VLOOKUP($A53,'Occupancy Raw Data'!$B$8:$BE$45,'Occupancy Raw Data'!AT$3,FALSE))/100</f>
        <v>7.4751908313847398E-2</v>
      </c>
      <c r="N53" s="115">
        <f>(VLOOKUP($A53,'Occupancy Raw Data'!$B$8:$BE$45,'Occupancy Raw Data'!AU$3,FALSE))/100</f>
        <v>2.5744333982071601E-3</v>
      </c>
      <c r="O53" s="115">
        <f>(VLOOKUP($A53,'Occupancy Raw Data'!$B$8:$BE$45,'Occupancy Raw Data'!AV$3,FALSE))/100</f>
        <v>-0.10542649319118499</v>
      </c>
      <c r="P53" s="115">
        <f>(VLOOKUP($A53,'Occupancy Raw Data'!$B$8:$BE$45,'Occupancy Raw Data'!AW$3,FALSE))/100</f>
        <v>-0.18612778398611202</v>
      </c>
      <c r="Q53" s="115">
        <f>(VLOOKUP($A53,'Occupancy Raw Data'!$B$8:$BE$45,'Occupancy Raw Data'!AX$3,FALSE))/100</f>
        <v>-4.8085103700578197E-2</v>
      </c>
      <c r="R53" s="116">
        <f>(VLOOKUP($A53,'Occupancy Raw Data'!$B$8:$BE$45,'Occupancy Raw Data'!AY$3,FALSE))/100</f>
        <v>-6.3855529562620306E-2</v>
      </c>
      <c r="S53" s="115">
        <f>(VLOOKUP($A53,'Occupancy Raw Data'!$B$8:$BE$45,'Occupancy Raw Data'!BA$3,FALSE))/100</f>
        <v>8.6080750178689505E-2</v>
      </c>
      <c r="T53" s="115">
        <f>(VLOOKUP($A53,'Occupancy Raw Data'!$B$8:$BE$45,'Occupancy Raw Data'!BB$3,FALSE))/100</f>
        <v>5.4584725205611001E-2</v>
      </c>
      <c r="U53" s="116">
        <f>(VLOOKUP($A53,'Occupancy Raw Data'!$B$8:$BE$45,'Occupancy Raw Data'!BC$3,FALSE))/100</f>
        <v>7.0533758235151595E-2</v>
      </c>
      <c r="V53" s="117">
        <f>(VLOOKUP($A53,'Occupancy Raw Data'!$B$8:$BE$45,'Occupancy Raw Data'!BE$3,FALSE))/100</f>
        <v>-2.7466214887636703E-2</v>
      </c>
      <c r="X53" s="49">
        <f>VLOOKUP($A53,'ADR Raw Data'!$B$6:$BE$43,'ADR Raw Data'!AG$1,FALSE)</f>
        <v>92.698199303135794</v>
      </c>
      <c r="Y53" s="50">
        <f>VLOOKUP($A53,'ADR Raw Data'!$B$6:$BE$43,'ADR Raw Data'!AH$1,FALSE)</f>
        <v>99.883809770636205</v>
      </c>
      <c r="Z53" s="50">
        <f>VLOOKUP($A53,'ADR Raw Data'!$B$6:$BE$43,'ADR Raw Data'!AI$1,FALSE)</f>
        <v>103.75898557870001</v>
      </c>
      <c r="AA53" s="50">
        <f>VLOOKUP($A53,'ADR Raw Data'!$B$6:$BE$43,'ADR Raw Data'!AJ$1,FALSE)</f>
        <v>101.448120422098</v>
      </c>
      <c r="AB53" s="50">
        <f>VLOOKUP($A53,'ADR Raw Data'!$B$6:$BE$43,'ADR Raw Data'!AK$1,FALSE)</f>
        <v>98.928141479846602</v>
      </c>
      <c r="AC53" s="51">
        <f>VLOOKUP($A53,'ADR Raw Data'!$B$6:$BE$43,'ADR Raw Data'!AL$1,FALSE)</f>
        <v>99.486918500592395</v>
      </c>
      <c r="AD53" s="50">
        <f>VLOOKUP($A53,'ADR Raw Data'!$B$6:$BE$43,'ADR Raw Data'!AN$1,FALSE)</f>
        <v>100.907851697851</v>
      </c>
      <c r="AE53" s="50">
        <f>VLOOKUP($A53,'ADR Raw Data'!$B$6:$BE$43,'ADR Raw Data'!AO$1,FALSE)</f>
        <v>100.74908846857799</v>
      </c>
      <c r="AF53" s="51">
        <f>VLOOKUP($A53,'ADR Raw Data'!$B$6:$BE$43,'ADR Raw Data'!AP$1,FALSE)</f>
        <v>100.830650922684</v>
      </c>
      <c r="AG53" s="52">
        <f>VLOOKUP($A53,'ADR Raw Data'!$B$6:$BE$43,'ADR Raw Data'!AR$1,FALSE)</f>
        <v>99.8875752804217</v>
      </c>
      <c r="AI53" s="118">
        <f>(VLOOKUP($A53,'ADR Raw Data'!$B$6:$BE$43,'ADR Raw Data'!AT$1,FALSE))/100</f>
        <v>3.6549666626928295E-2</v>
      </c>
      <c r="AJ53" s="115">
        <f>(VLOOKUP($A53,'ADR Raw Data'!$B$6:$BE$43,'ADR Raw Data'!AU$1,FALSE))/100</f>
        <v>6.4719121441623007E-2</v>
      </c>
      <c r="AK53" s="115">
        <f>(VLOOKUP($A53,'ADR Raw Data'!$B$6:$BE$43,'ADR Raw Data'!AV$1,FALSE))/100</f>
        <v>6.7550015354823398E-2</v>
      </c>
      <c r="AL53" s="115">
        <f>(VLOOKUP($A53,'ADR Raw Data'!$B$6:$BE$43,'ADR Raw Data'!AW$1,FALSE))/100</f>
        <v>2.6893759339922801E-2</v>
      </c>
      <c r="AM53" s="115">
        <f>(VLOOKUP($A53,'ADR Raw Data'!$B$6:$BE$43,'ADR Raw Data'!AX$1,FALSE))/100</f>
        <v>4.6783628765109803E-2</v>
      </c>
      <c r="AN53" s="116">
        <f>(VLOOKUP($A53,'ADR Raw Data'!$B$6:$BE$43,'ADR Raw Data'!AY$1,FALSE))/100</f>
        <v>4.5556456974801804E-2</v>
      </c>
      <c r="AO53" s="115">
        <f>(VLOOKUP($A53,'ADR Raw Data'!$B$6:$BE$43,'ADR Raw Data'!BA$1,FALSE))/100</f>
        <v>7.6550013921366608E-2</v>
      </c>
      <c r="AP53" s="115">
        <f>(VLOOKUP($A53,'ADR Raw Data'!$B$6:$BE$43,'ADR Raw Data'!BB$1,FALSE))/100</f>
        <v>7.5690834118242789E-2</v>
      </c>
      <c r="AQ53" s="116">
        <f>(VLOOKUP($A53,'ADR Raw Data'!$B$6:$BE$43,'ADR Raw Data'!BC$1,FALSE))/100</f>
        <v>7.6138535270984409E-2</v>
      </c>
      <c r="AR53" s="117">
        <f>(VLOOKUP($A53,'ADR Raw Data'!$B$6:$BE$43,'ADR Raw Data'!BE$1,FALSE))/100</f>
        <v>5.4131653238346705E-2</v>
      </c>
      <c r="AT53" s="49">
        <f>VLOOKUP($A53,'RevPAR Raw Data'!$B$6:$BE$43,'RevPAR Raw Data'!AG$1,FALSE)</f>
        <v>36.925914945591799</v>
      </c>
      <c r="AU53" s="50">
        <f>VLOOKUP($A53,'RevPAR Raw Data'!$B$6:$BE$43,'RevPAR Raw Data'!AH$1,FALSE)</f>
        <v>42.793879635798298</v>
      </c>
      <c r="AV53" s="50">
        <f>VLOOKUP($A53,'RevPAR Raw Data'!$B$6:$BE$43,'RevPAR Raw Data'!AI$1,FALSE)</f>
        <v>46.735323673106798</v>
      </c>
      <c r="AW53" s="50">
        <f>VLOOKUP($A53,'RevPAR Raw Data'!$B$6:$BE$43,'RevPAR Raw Data'!AJ$1,FALSE)</f>
        <v>45.367788696424597</v>
      </c>
      <c r="AX53" s="50">
        <f>VLOOKUP($A53,'RevPAR Raw Data'!$B$6:$BE$43,'RevPAR Raw Data'!AK$1,FALSE)</f>
        <v>47.283609260493002</v>
      </c>
      <c r="AY53" s="51">
        <f>VLOOKUP($A53,'RevPAR Raw Data'!$B$6:$BE$43,'RevPAR Raw Data'!AL$1,FALSE)</f>
        <v>43.821303242282902</v>
      </c>
      <c r="AZ53" s="50">
        <f>VLOOKUP($A53,'RevPAR Raw Data'!$B$6:$BE$43,'RevPAR Raw Data'!AN$1,FALSE)</f>
        <v>48.504340439706802</v>
      </c>
      <c r="BA53" s="50">
        <f>VLOOKUP($A53,'RevPAR Raw Data'!$B$6:$BE$43,'RevPAR Raw Data'!AO$1,FALSE)</f>
        <v>45.838262269597998</v>
      </c>
      <c r="BB53" s="51">
        <f>VLOOKUP($A53,'RevPAR Raw Data'!$B$6:$BE$43,'RevPAR Raw Data'!AP$1,FALSE)</f>
        <v>47.1713013546524</v>
      </c>
      <c r="BC53" s="52">
        <f>VLOOKUP($A53,'RevPAR Raw Data'!$B$6:$BE$43,'RevPAR Raw Data'!AR$1,FALSE)</f>
        <v>44.778445560102703</v>
      </c>
      <c r="BE53" s="129">
        <f>(VLOOKUP($A53,'RevPAR Raw Data'!$B$6:$BE$43,'RevPAR Raw Data'!AT$1,FALSE))/100</f>
        <v>0.11403373226937299</v>
      </c>
      <c r="BF53" s="119">
        <f>(VLOOKUP($A53,'RevPAR Raw Data'!$B$6:$BE$43,'RevPAR Raw Data'!AU$1,FALSE))/100</f>
        <v>6.7460169907572101E-2</v>
      </c>
      <c r="BG53" s="119">
        <f>(VLOOKUP($A53,'RevPAR Raw Data'!$B$6:$BE$43,'RevPAR Raw Data'!AV$1,FALSE))/100</f>
        <v>-4.4998039070231498E-2</v>
      </c>
      <c r="BH53" s="119">
        <f>(VLOOKUP($A53,'RevPAR Raw Data'!$B$6:$BE$43,'RevPAR Raw Data'!AW$1,FALSE))/100</f>
        <v>-0.16423970047518502</v>
      </c>
      <c r="BI53" s="119">
        <f>(VLOOKUP($A53,'RevPAR Raw Data'!$B$6:$BE$43,'RevPAR Raw Data'!AX$1,FALSE))/100</f>
        <v>-3.5510705761280896E-3</v>
      </c>
      <c r="BJ53" s="130">
        <f>(VLOOKUP($A53,'RevPAR Raw Data'!$B$6:$BE$43,'RevPAR Raw Data'!AY$1,FALSE))/100</f>
        <v>-2.1208104272941099E-2</v>
      </c>
      <c r="BK53" s="119">
        <f>(VLOOKUP($A53,'RevPAR Raw Data'!$B$6:$BE$43,'RevPAR Raw Data'!BA$1,FALSE))/100</f>
        <v>0.16922024672459599</v>
      </c>
      <c r="BL53" s="119">
        <f>(VLOOKUP($A53,'RevPAR Raw Data'!$B$6:$BE$43,'RevPAR Raw Data'!BB$1,FALSE))/100</f>
        <v>0.134407122704781</v>
      </c>
      <c r="BM53" s="130">
        <f>(VLOOKUP($A53,'RevPAR Raw Data'!$B$6:$BE$43,'RevPAR Raw Data'!BC$1,FALSE))/100</f>
        <v>0.152042630545318</v>
      </c>
      <c r="BN53" s="131">
        <f>(VLOOKUP($A53,'RevPAR Raw Data'!$B$6:$BE$43,'RevPAR Raw Data'!BE$1,FALSE))/100</f>
        <v>2.51786467306425E-2</v>
      </c>
    </row>
    <row r="54" spans="1:66" x14ac:dyDescent="0.45">
      <c r="A54" s="62" t="s">
        <v>84</v>
      </c>
      <c r="B54" s="129">
        <f>(VLOOKUP($A54,'Occupancy Raw Data'!$B$8:$BE$45,'Occupancy Raw Data'!AG$3,FALSE))/100</f>
        <v>0.38717615114831899</v>
      </c>
      <c r="C54" s="119">
        <f>(VLOOKUP($A54,'Occupancy Raw Data'!$B$8:$BE$45,'Occupancy Raw Data'!AH$3,FALSE))/100</f>
        <v>0.37572123543387198</v>
      </c>
      <c r="D54" s="119">
        <f>(VLOOKUP($A54,'Occupancy Raw Data'!$B$8:$BE$45,'Occupancy Raw Data'!AI$3,FALSE))/100</f>
        <v>0.37023418938793901</v>
      </c>
      <c r="E54" s="119">
        <f>(VLOOKUP($A54,'Occupancy Raw Data'!$B$8:$BE$45,'Occupancy Raw Data'!AJ$3,FALSE))/100</f>
        <v>0.39077601311252996</v>
      </c>
      <c r="F54" s="119">
        <f>(VLOOKUP($A54,'Occupancy Raw Data'!$B$8:$BE$45,'Occupancy Raw Data'!AK$3,FALSE))/100</f>
        <v>0.44294353699202998</v>
      </c>
      <c r="G54" s="130">
        <f>(VLOOKUP($A54,'Occupancy Raw Data'!$B$8:$BE$45,'Occupancy Raw Data'!AL$3,FALSE))/100</f>
        <v>0.39337819497851101</v>
      </c>
      <c r="H54" s="119">
        <f>(VLOOKUP($A54,'Occupancy Raw Data'!$B$8:$BE$45,'Occupancy Raw Data'!AN$3,FALSE))/100</f>
        <v>0.50729101904708007</v>
      </c>
      <c r="I54" s="119">
        <f>(VLOOKUP($A54,'Occupancy Raw Data'!$B$8:$BE$45,'Occupancy Raw Data'!AO$3,FALSE))/100</f>
        <v>0.476290058215113</v>
      </c>
      <c r="J54" s="130">
        <f>(VLOOKUP($A54,'Occupancy Raw Data'!$B$8:$BE$45,'Occupancy Raw Data'!AP$3,FALSE))/100</f>
        <v>0.49179053863109701</v>
      </c>
      <c r="K54" s="131">
        <f>(VLOOKUP($A54,'Occupancy Raw Data'!$B$8:$BE$45,'Occupancy Raw Data'!AR$3,FALSE))/100</f>
        <v>0.42150622748493605</v>
      </c>
      <c r="M54" s="118">
        <f>(VLOOKUP($A54,'Occupancy Raw Data'!$B$8:$BE$45,'Occupancy Raw Data'!AT$3,FALSE))/100</f>
        <v>0.33051361385676004</v>
      </c>
      <c r="N54" s="115">
        <f>(VLOOKUP($A54,'Occupancy Raw Data'!$B$8:$BE$45,'Occupancy Raw Data'!AU$3,FALSE))/100</f>
        <v>0.17743298376973202</v>
      </c>
      <c r="O54" s="115">
        <f>(VLOOKUP($A54,'Occupancy Raw Data'!$B$8:$BE$45,'Occupancy Raw Data'!AV$3,FALSE))/100</f>
        <v>-5.0921011069605296E-2</v>
      </c>
      <c r="P54" s="115">
        <f>(VLOOKUP($A54,'Occupancy Raw Data'!$B$8:$BE$45,'Occupancy Raw Data'!AW$3,FALSE))/100</f>
        <v>-9.8613054733974095E-2</v>
      </c>
      <c r="Q54" s="115">
        <f>(VLOOKUP($A54,'Occupancy Raw Data'!$B$8:$BE$45,'Occupancy Raw Data'!AX$3,FALSE))/100</f>
        <v>7.3236077025014903E-2</v>
      </c>
      <c r="R54" s="116">
        <f>(VLOOKUP($A54,'Occupancy Raw Data'!$B$8:$BE$45,'Occupancy Raw Data'!AY$3,FALSE))/100</f>
        <v>6.5232371181379603E-2</v>
      </c>
      <c r="S54" s="115">
        <f>(VLOOKUP($A54,'Occupancy Raw Data'!$B$8:$BE$45,'Occupancy Raw Data'!BA$3,FALSE))/100</f>
        <v>0.22704614701526102</v>
      </c>
      <c r="T54" s="115">
        <f>(VLOOKUP($A54,'Occupancy Raw Data'!$B$8:$BE$45,'Occupancy Raw Data'!BB$3,FALSE))/100</f>
        <v>0.196748137180458</v>
      </c>
      <c r="U54" s="116">
        <f>(VLOOKUP($A54,'Occupancy Raw Data'!$B$8:$BE$45,'Occupancy Raw Data'!BC$3,FALSE))/100</f>
        <v>0.21218536276427902</v>
      </c>
      <c r="V54" s="117">
        <f>(VLOOKUP($A54,'Occupancy Raw Data'!$B$8:$BE$45,'Occupancy Raw Data'!BE$3,FALSE))/100</f>
        <v>0.11012229158442301</v>
      </c>
      <c r="X54" s="49">
        <f>VLOOKUP($A54,'ADR Raw Data'!$B$6:$BE$43,'ADR Raw Data'!AG$1,FALSE)</f>
        <v>98.494525531448602</v>
      </c>
      <c r="Y54" s="50">
        <f>VLOOKUP($A54,'ADR Raw Data'!$B$6:$BE$43,'ADR Raw Data'!AH$1,FALSE)</f>
        <v>100.500926678711</v>
      </c>
      <c r="Z54" s="50">
        <f>VLOOKUP($A54,'ADR Raw Data'!$B$6:$BE$43,'ADR Raw Data'!AI$1,FALSE)</f>
        <v>104.578779220779</v>
      </c>
      <c r="AA54" s="50">
        <f>VLOOKUP($A54,'ADR Raw Data'!$B$6:$BE$43,'ADR Raw Data'!AJ$1,FALSE)</f>
        <v>100.165263957188</v>
      </c>
      <c r="AB54" s="50">
        <f>VLOOKUP($A54,'ADR Raw Data'!$B$6:$BE$43,'ADR Raw Data'!AK$1,FALSE)</f>
        <v>101.98789141253</v>
      </c>
      <c r="AC54" s="51">
        <f>VLOOKUP($A54,'ADR Raw Data'!$B$6:$BE$43,'ADR Raw Data'!AL$1,FALSE)</f>
        <v>101.141746136706</v>
      </c>
      <c r="AD54" s="50">
        <f>VLOOKUP($A54,'ADR Raw Data'!$B$6:$BE$43,'ADR Raw Data'!AN$1,FALSE)</f>
        <v>115.513652164224</v>
      </c>
      <c r="AE54" s="50">
        <f>VLOOKUP($A54,'ADR Raw Data'!$B$6:$BE$43,'ADR Raw Data'!AO$1,FALSE)</f>
        <v>115.440980776076</v>
      </c>
      <c r="AF54" s="51">
        <f>VLOOKUP($A54,'ADR Raw Data'!$B$6:$BE$43,'ADR Raw Data'!AP$1,FALSE)</f>
        <v>115.47846171527</v>
      </c>
      <c r="AG54" s="52">
        <f>VLOOKUP($A54,'ADR Raw Data'!$B$6:$BE$43,'ADR Raw Data'!AR$1,FALSE)</f>
        <v>105.922711794576</v>
      </c>
      <c r="AI54" s="118">
        <f>(VLOOKUP($A54,'ADR Raw Data'!$B$6:$BE$43,'ADR Raw Data'!AT$1,FALSE))/100</f>
        <v>5.0722071191801697E-3</v>
      </c>
      <c r="AJ54" s="115">
        <f>(VLOOKUP($A54,'ADR Raw Data'!$B$6:$BE$43,'ADR Raw Data'!AU$1,FALSE))/100</f>
        <v>0.11280284823282899</v>
      </c>
      <c r="AK54" s="115">
        <f>(VLOOKUP($A54,'ADR Raw Data'!$B$6:$BE$43,'ADR Raw Data'!AV$1,FALSE))/100</f>
        <v>0.13364697770432302</v>
      </c>
      <c r="AL54" s="115">
        <f>(VLOOKUP($A54,'ADR Raw Data'!$B$6:$BE$43,'ADR Raw Data'!AW$1,FALSE))/100</f>
        <v>7.3150978838045902E-2</v>
      </c>
      <c r="AM54" s="115">
        <f>(VLOOKUP($A54,'ADR Raw Data'!$B$6:$BE$43,'ADR Raw Data'!AX$1,FALSE))/100</f>
        <v>8.5674737753521801E-2</v>
      </c>
      <c r="AN54" s="116">
        <f>(VLOOKUP($A54,'ADR Raw Data'!$B$6:$BE$43,'ADR Raw Data'!AY$1,FALSE))/100</f>
        <v>8.2261424139565692E-2</v>
      </c>
      <c r="AO54" s="115">
        <f>(VLOOKUP($A54,'ADR Raw Data'!$B$6:$BE$43,'ADR Raw Data'!BA$1,FALSE))/100</f>
        <v>0.10152969247980299</v>
      </c>
      <c r="AP54" s="115">
        <f>(VLOOKUP($A54,'ADR Raw Data'!$B$6:$BE$43,'ADR Raw Data'!BB$1,FALSE))/100</f>
        <v>8.9541023020012406E-2</v>
      </c>
      <c r="AQ54" s="116">
        <f>(VLOOKUP($A54,'ADR Raw Data'!$B$6:$BE$43,'ADR Raw Data'!BC$1,FALSE))/100</f>
        <v>9.5622806667572793E-2</v>
      </c>
      <c r="AR54" s="117">
        <f>(VLOOKUP($A54,'ADR Raw Data'!$B$6:$BE$43,'ADR Raw Data'!BE$1,FALSE))/100</f>
        <v>9.0851142407520888E-2</v>
      </c>
      <c r="AT54" s="49">
        <f>VLOOKUP($A54,'RevPAR Raw Data'!$B$6:$BE$43,'RevPAR Raw Data'!AG$1,FALSE)</f>
        <v>38.134731304446198</v>
      </c>
      <c r="AU54" s="50">
        <f>VLOOKUP($A54,'RevPAR Raw Data'!$B$6:$BE$43,'RevPAR Raw Data'!AH$1,FALSE)</f>
        <v>37.760332333974397</v>
      </c>
      <c r="AV54" s="50">
        <f>VLOOKUP($A54,'RevPAR Raw Data'!$B$6:$BE$43,'RevPAR Raw Data'!AI$1,FALSE)</f>
        <v>38.718639551985497</v>
      </c>
      <c r="AW54" s="50">
        <f>VLOOKUP($A54,'RevPAR Raw Data'!$B$6:$BE$43,'RevPAR Raw Data'!AJ$1,FALSE)</f>
        <v>39.142182501554203</v>
      </c>
      <c r="AX54" s="50">
        <f>VLOOKUP($A54,'RevPAR Raw Data'!$B$6:$BE$43,'RevPAR Raw Data'!AK$1,FALSE)</f>
        <v>45.174877352625302</v>
      </c>
      <c r="AY54" s="51">
        <f>VLOOKUP($A54,'RevPAR Raw Data'!$B$6:$BE$43,'RevPAR Raw Data'!AL$1,FALSE)</f>
        <v>39.786957532232499</v>
      </c>
      <c r="AZ54" s="50">
        <f>VLOOKUP($A54,'RevPAR Raw Data'!$B$6:$BE$43,'RevPAR Raw Data'!AN$1,FALSE)</f>
        <v>58.5990383202396</v>
      </c>
      <c r="BA54" s="50">
        <f>VLOOKUP($A54,'RevPAR Raw Data'!$B$6:$BE$43,'RevPAR Raw Data'!AO$1,FALSE)</f>
        <v>54.983391454247403</v>
      </c>
      <c r="BB54" s="51">
        <f>VLOOKUP($A54,'RevPAR Raw Data'!$B$6:$BE$43,'RevPAR Raw Data'!AP$1,FALSE)</f>
        <v>56.791214887243498</v>
      </c>
      <c r="BC54" s="52">
        <f>VLOOKUP($A54,'RevPAR Raw Data'!$B$6:$BE$43,'RevPAR Raw Data'!AR$1,FALSE)</f>
        <v>44.647082653506203</v>
      </c>
      <c r="BE54" s="129">
        <f>(VLOOKUP($A54,'RevPAR Raw Data'!$B$6:$BE$43,'RevPAR Raw Data'!AT$1,FALSE))/100</f>
        <v>0.33726225448113001</v>
      </c>
      <c r="BF54" s="119">
        <f>(VLOOKUP($A54,'RevPAR Raw Data'!$B$6:$BE$43,'RevPAR Raw Data'!AU$1,FALSE))/100</f>
        <v>0.31025077794223699</v>
      </c>
      <c r="BG54" s="119">
        <f>(VLOOKUP($A54,'RevPAR Raw Data'!$B$6:$BE$43,'RevPAR Raw Data'!AV$1,FALSE))/100</f>
        <v>7.5920527403616711E-2</v>
      </c>
      <c r="BH54" s="119">
        <f>(VLOOKUP($A54,'RevPAR Raw Data'!$B$6:$BE$43,'RevPAR Raw Data'!AW$1,FALSE))/100</f>
        <v>-3.2675717375928101E-2</v>
      </c>
      <c r="BI54" s="119">
        <f>(VLOOKUP($A54,'RevPAR Raw Data'!$B$6:$BE$43,'RevPAR Raw Data'!AX$1,FALSE))/100</f>
        <v>0.16518529647175101</v>
      </c>
      <c r="BJ54" s="130">
        <f>(VLOOKUP($A54,'RevPAR Raw Data'!$B$6:$BE$43,'RevPAR Raw Data'!AY$1,FALSE))/100</f>
        <v>0.15285990307432601</v>
      </c>
      <c r="BK54" s="119">
        <f>(VLOOKUP($A54,'RevPAR Raw Data'!$B$6:$BE$43,'RevPAR Raw Data'!BA$1,FALSE))/100</f>
        <v>0.35162776498024795</v>
      </c>
      <c r="BL54" s="119">
        <f>(VLOOKUP($A54,'RevPAR Raw Data'!$B$6:$BE$43,'RevPAR Raw Data'!BB$1,FALSE))/100</f>
        <v>0.30390618968089</v>
      </c>
      <c r="BM54" s="130">
        <f>(VLOOKUP($A54,'RevPAR Raw Data'!$B$6:$BE$43,'RevPAR Raw Data'!BC$1,FALSE))/100</f>
        <v>0.32809792935314902</v>
      </c>
      <c r="BN54" s="131">
        <f>(VLOOKUP($A54,'RevPAR Raw Data'!$B$6:$BE$43,'RevPAR Raw Data'!BE$1,FALSE))/100</f>
        <v>0.21097816998692298</v>
      </c>
    </row>
    <row r="55" spans="1:66" x14ac:dyDescent="0.45">
      <c r="A55" s="59" t="s">
        <v>85</v>
      </c>
      <c r="B55" s="129">
        <f>(VLOOKUP($A55,'Occupancy Raw Data'!$B$8:$BE$45,'Occupancy Raw Data'!AG$3,FALSE))/100</f>
        <v>0.29273149684699601</v>
      </c>
      <c r="C55" s="119">
        <f>(VLOOKUP($A55,'Occupancy Raw Data'!$B$8:$BE$45,'Occupancy Raw Data'!AH$3,FALSE))/100</f>
        <v>0.32293395287089199</v>
      </c>
      <c r="D55" s="119">
        <f>(VLOOKUP($A55,'Occupancy Raw Data'!$B$8:$BE$45,'Occupancy Raw Data'!AI$3,FALSE))/100</f>
        <v>0.336873547958845</v>
      </c>
      <c r="E55" s="119">
        <f>(VLOOKUP($A55,'Occupancy Raw Data'!$B$8:$BE$45,'Occupancy Raw Data'!AJ$3,FALSE))/100</f>
        <v>0.33148241628806902</v>
      </c>
      <c r="F55" s="119">
        <f>(VLOOKUP($A55,'Occupancy Raw Data'!$B$8:$BE$45,'Occupancy Raw Data'!AK$3,FALSE))/100</f>
        <v>0.35184250378596604</v>
      </c>
      <c r="G55" s="130">
        <f>(VLOOKUP($A55,'Occupancy Raw Data'!$B$8:$BE$45,'Occupancy Raw Data'!AL$3,FALSE))/100</f>
        <v>0.32709251101321501</v>
      </c>
      <c r="H55" s="119">
        <f>(VLOOKUP($A55,'Occupancy Raw Data'!$B$8:$BE$45,'Occupancy Raw Data'!AN$3,FALSE))/100</f>
        <v>0.36698637051993899</v>
      </c>
      <c r="I55" s="119">
        <f>(VLOOKUP($A55,'Occupancy Raw Data'!$B$8:$BE$45,'Occupancy Raw Data'!AO$3,FALSE))/100</f>
        <v>0.32979976442873898</v>
      </c>
      <c r="J55" s="130">
        <f>(VLOOKUP($A55,'Occupancy Raw Data'!$B$8:$BE$45,'Occupancy Raw Data'!AP$3,FALSE))/100</f>
        <v>0.34839306747433901</v>
      </c>
      <c r="K55" s="131">
        <f>(VLOOKUP($A55,'Occupancy Raw Data'!$B$8:$BE$45,'Occupancy Raw Data'!AR$3,FALSE))/100</f>
        <v>0.33314217443249705</v>
      </c>
      <c r="M55" s="118">
        <f>(VLOOKUP($A55,'Occupancy Raw Data'!$B$8:$BE$45,'Occupancy Raw Data'!AT$3,FALSE))/100</f>
        <v>-6.5179846607386002E-2</v>
      </c>
      <c r="N55" s="115">
        <f>(VLOOKUP($A55,'Occupancy Raw Data'!$B$8:$BE$45,'Occupancy Raw Data'!AU$3,FALSE))/100</f>
        <v>-0.13129517416790201</v>
      </c>
      <c r="O55" s="115">
        <f>(VLOOKUP($A55,'Occupancy Raw Data'!$B$8:$BE$45,'Occupancy Raw Data'!AV$3,FALSE))/100</f>
        <v>-0.20927107709069401</v>
      </c>
      <c r="P55" s="115">
        <f>(VLOOKUP($A55,'Occupancy Raw Data'!$B$8:$BE$45,'Occupancy Raw Data'!AW$3,FALSE))/100</f>
        <v>-0.28414725084994802</v>
      </c>
      <c r="Q55" s="115">
        <f>(VLOOKUP($A55,'Occupancy Raw Data'!$B$8:$BE$45,'Occupancy Raw Data'!AX$3,FALSE))/100</f>
        <v>-0.176567165098303</v>
      </c>
      <c r="R55" s="116">
        <f>(VLOOKUP($A55,'Occupancy Raw Data'!$B$8:$BE$45,'Occupancy Raw Data'!AY$3,FALSE))/100</f>
        <v>-0.18225406647130601</v>
      </c>
      <c r="S55" s="115">
        <f>(VLOOKUP($A55,'Occupancy Raw Data'!$B$8:$BE$45,'Occupancy Raw Data'!BA$3,FALSE))/100</f>
        <v>-1.70702074133736E-2</v>
      </c>
      <c r="T55" s="115">
        <f>(VLOOKUP($A55,'Occupancy Raw Data'!$B$8:$BE$45,'Occupancy Raw Data'!BB$3,FALSE))/100</f>
        <v>-5.9622711677560697E-2</v>
      </c>
      <c r="U55" s="116">
        <f>(VLOOKUP($A55,'Occupancy Raw Data'!$B$8:$BE$45,'Occupancy Raw Data'!BC$3,FALSE))/100</f>
        <v>-3.76809164052875E-2</v>
      </c>
      <c r="V55" s="117">
        <f>(VLOOKUP($A55,'Occupancy Raw Data'!$B$8:$BE$45,'Occupancy Raw Data'!BE$3,FALSE))/100</f>
        <v>-0.143969170010287</v>
      </c>
      <c r="X55" s="49">
        <f>VLOOKUP($A55,'ADR Raw Data'!$B$6:$BE$43,'ADR Raw Data'!AG$1,FALSE)</f>
        <v>78.139251700680205</v>
      </c>
      <c r="Y55" s="50">
        <f>VLOOKUP($A55,'ADR Raw Data'!$B$6:$BE$43,'ADR Raw Data'!AH$1,FALSE)</f>
        <v>81.542127440904395</v>
      </c>
      <c r="Z55" s="50">
        <f>VLOOKUP($A55,'ADR Raw Data'!$B$6:$BE$43,'ADR Raw Data'!AI$1,FALSE)</f>
        <v>82.951004926108297</v>
      </c>
      <c r="AA55" s="50">
        <f>VLOOKUP($A55,'ADR Raw Data'!$B$6:$BE$43,'ADR Raw Data'!AJ$1,FALSE)</f>
        <v>81.8120050761421</v>
      </c>
      <c r="AB55" s="50">
        <f>VLOOKUP($A55,'ADR Raw Data'!$B$6:$BE$43,'ADR Raw Data'!AK$1,FALSE)</f>
        <v>81.420951697752201</v>
      </c>
      <c r="AC55" s="51">
        <f>VLOOKUP($A55,'ADR Raw Data'!$B$6:$BE$43,'ADR Raw Data'!AL$1,FALSE)</f>
        <v>81.249874502601699</v>
      </c>
      <c r="AD55" s="50">
        <f>VLOOKUP($A55,'ADR Raw Data'!$B$6:$BE$43,'ADR Raw Data'!AN$1,FALSE)</f>
        <v>82.374951856946296</v>
      </c>
      <c r="AE55" s="50">
        <f>VLOOKUP($A55,'ADR Raw Data'!$B$6:$BE$43,'ADR Raw Data'!AO$1,FALSE)</f>
        <v>82.425678571428506</v>
      </c>
      <c r="AF55" s="51">
        <f>VLOOKUP($A55,'ADR Raw Data'!$B$6:$BE$43,'ADR Raw Data'!AP$1,FALSE)</f>
        <v>82.398961603477403</v>
      </c>
      <c r="AG55" s="52">
        <f>VLOOKUP($A55,'ADR Raw Data'!$B$6:$BE$43,'ADR Raw Data'!AR$1,FALSE)</f>
        <v>81.591171998278497</v>
      </c>
      <c r="AI55" s="118">
        <f>(VLOOKUP($A55,'ADR Raw Data'!$B$6:$BE$43,'ADR Raw Data'!AT$1,FALSE))/100</f>
        <v>-2.6637699942861401E-2</v>
      </c>
      <c r="AJ55" s="115">
        <f>(VLOOKUP($A55,'ADR Raw Data'!$B$6:$BE$43,'ADR Raw Data'!AU$1,FALSE))/100</f>
        <v>-3.0880774679952202E-2</v>
      </c>
      <c r="AK55" s="115">
        <f>(VLOOKUP($A55,'ADR Raw Data'!$B$6:$BE$43,'ADR Raw Data'!AV$1,FALSE))/100</f>
        <v>-2.31278369187039E-2</v>
      </c>
      <c r="AL55" s="115">
        <f>(VLOOKUP($A55,'ADR Raw Data'!$B$6:$BE$43,'ADR Raw Data'!AW$1,FALSE))/100</f>
        <v>-3.95978641148595E-2</v>
      </c>
      <c r="AM55" s="115">
        <f>(VLOOKUP($A55,'ADR Raw Data'!$B$6:$BE$43,'ADR Raw Data'!AX$1,FALSE))/100</f>
        <v>-2.1084464171357998E-2</v>
      </c>
      <c r="AN55" s="116">
        <f>(VLOOKUP($A55,'ADR Raw Data'!$B$6:$BE$43,'ADR Raw Data'!AY$1,FALSE))/100</f>
        <v>-2.9601506150229499E-2</v>
      </c>
      <c r="AO55" s="115">
        <f>(VLOOKUP($A55,'ADR Raw Data'!$B$6:$BE$43,'ADR Raw Data'!BA$1,FALSE))/100</f>
        <v>1.1557039486076399E-2</v>
      </c>
      <c r="AP55" s="115">
        <f>(VLOOKUP($A55,'ADR Raw Data'!$B$6:$BE$43,'ADR Raw Data'!BB$1,FALSE))/100</f>
        <v>1.8529841699684798E-2</v>
      </c>
      <c r="AQ55" s="116">
        <f>(VLOOKUP($A55,'ADR Raw Data'!$B$6:$BE$43,'ADR Raw Data'!BC$1,FALSE))/100</f>
        <v>1.49165921019323E-2</v>
      </c>
      <c r="AR55" s="117">
        <f>(VLOOKUP($A55,'ADR Raw Data'!$B$6:$BE$43,'ADR Raw Data'!BE$1,FALSE))/100</f>
        <v>-1.7619666487683601E-2</v>
      </c>
      <c r="AT55" s="49">
        <f>VLOOKUP($A55,'RevPAR Raw Data'!$B$6:$BE$43,'RevPAR Raw Data'!AG$1,FALSE)</f>
        <v>22.8738201128443</v>
      </c>
      <c r="AU55" s="50">
        <f>VLOOKUP($A55,'RevPAR Raw Data'!$B$6:$BE$43,'RevPAR Raw Data'!AH$1,FALSE)</f>
        <v>26.332721539993301</v>
      </c>
      <c r="AV55" s="50">
        <f>VLOOKUP($A55,'RevPAR Raw Data'!$B$6:$BE$43,'RevPAR Raw Data'!AI$1,FALSE)</f>
        <v>27.9439993362097</v>
      </c>
      <c r="AW55" s="50">
        <f>VLOOKUP($A55,'RevPAR Raw Data'!$B$6:$BE$43,'RevPAR Raw Data'!AJ$1,FALSE)</f>
        <v>27.119241124011399</v>
      </c>
      <c r="AX55" s="50">
        <f>VLOOKUP($A55,'RevPAR Raw Data'!$B$6:$BE$43,'RevPAR Raw Data'!AK$1,FALSE)</f>
        <v>28.647351505973401</v>
      </c>
      <c r="AY55" s="51">
        <f>VLOOKUP($A55,'RevPAR Raw Data'!$B$6:$BE$43,'RevPAR Raw Data'!AL$1,FALSE)</f>
        <v>26.576225470564601</v>
      </c>
      <c r="AZ55" s="50">
        <f>VLOOKUP($A55,'RevPAR Raw Data'!$B$6:$BE$43,'RevPAR Raw Data'!AN$1,FALSE)</f>
        <v>30.230484603735398</v>
      </c>
      <c r="BA55" s="50">
        <f>VLOOKUP($A55,'RevPAR Raw Data'!$B$6:$BE$43,'RevPAR Raw Data'!AO$1,FALSE)</f>
        <v>27.183969375736101</v>
      </c>
      <c r="BB55" s="51">
        <f>VLOOKUP($A55,'RevPAR Raw Data'!$B$6:$BE$43,'RevPAR Raw Data'!AP$1,FALSE)</f>
        <v>28.707226989735801</v>
      </c>
      <c r="BC55" s="52">
        <f>VLOOKUP($A55,'RevPAR Raw Data'!$B$6:$BE$43,'RevPAR Raw Data'!AR$1,FALSE)</f>
        <v>27.181460454002298</v>
      </c>
      <c r="BE55" s="129">
        <f>(VLOOKUP($A55,'RevPAR Raw Data'!$B$6:$BE$43,'RevPAR Raw Data'!AT$1,FALSE))/100</f>
        <v>-9.0081305353998206E-2</v>
      </c>
      <c r="BF55" s="119">
        <f>(VLOOKUP($A55,'RevPAR Raw Data'!$B$6:$BE$43,'RevPAR Raw Data'!AU$1,FALSE))/100</f>
        <v>-0.15812145215781101</v>
      </c>
      <c r="BG55" s="119">
        <f>(VLOOKUP($A55,'RevPAR Raw Data'!$B$6:$BE$43,'RevPAR Raw Data'!AV$1,FALSE))/100</f>
        <v>-0.22755892666664301</v>
      </c>
      <c r="BH55" s="119">
        <f>(VLOOKUP($A55,'RevPAR Raw Data'!$B$6:$BE$43,'RevPAR Raw Data'!AW$1,FALSE))/100</f>
        <v>-0.31249349073704002</v>
      </c>
      <c r="BI55" s="119">
        <f>(VLOOKUP($A55,'RevPAR Raw Data'!$B$6:$BE$43,'RevPAR Raw Data'!AX$1,FALSE))/100</f>
        <v>-0.19392880520330799</v>
      </c>
      <c r="BJ55" s="130">
        <f>(VLOOKUP($A55,'RevPAR Raw Data'!$B$6:$BE$43,'RevPAR Raw Data'!AY$1,FALSE))/100</f>
        <v>-0.20646057775197998</v>
      </c>
      <c r="BK55" s="119">
        <f>(VLOOKUP($A55,'RevPAR Raw Data'!$B$6:$BE$43,'RevPAR Raw Data'!BA$1,FALSE))/100</f>
        <v>-5.7104489884090203E-3</v>
      </c>
      <c r="BL55" s="119">
        <f>(VLOOKUP($A55,'RevPAR Raw Data'!$B$6:$BE$43,'RevPAR Raw Data'!BB$1,FALSE))/100</f>
        <v>-4.2197669386967E-2</v>
      </c>
      <c r="BM55" s="130">
        <f>(VLOOKUP($A55,'RevPAR Raw Data'!$B$6:$BE$43,'RevPAR Raw Data'!BC$1,FALSE))/100</f>
        <v>-2.33263951633998E-2</v>
      </c>
      <c r="BN55" s="131">
        <f>(VLOOKUP($A55,'RevPAR Raw Data'!$B$6:$BE$43,'RevPAR Raw Data'!BE$1,FALSE))/100</f>
        <v>-0.15905214773788098</v>
      </c>
    </row>
    <row r="56" spans="1:66" ht="16.5" thickBot="1" x14ac:dyDescent="0.5">
      <c r="A56" s="59" t="s">
        <v>86</v>
      </c>
      <c r="B56" s="140">
        <f>(VLOOKUP($A56,'Occupancy Raw Data'!$B$8:$BE$45,'Occupancy Raw Data'!AG$3,FALSE))/100</f>
        <v>0.38837931034482698</v>
      </c>
      <c r="C56" s="127">
        <f>(VLOOKUP($A56,'Occupancy Raw Data'!$B$8:$BE$45,'Occupancy Raw Data'!AH$3,FALSE))/100</f>
        <v>0.41799999999999998</v>
      </c>
      <c r="D56" s="127">
        <f>(VLOOKUP($A56,'Occupancy Raw Data'!$B$8:$BE$45,'Occupancy Raw Data'!AI$3,FALSE))/100</f>
        <v>0.43279310344827499</v>
      </c>
      <c r="E56" s="127">
        <f>(VLOOKUP($A56,'Occupancy Raw Data'!$B$8:$BE$45,'Occupancy Raw Data'!AJ$3,FALSE))/100</f>
        <v>0.42196551724137898</v>
      </c>
      <c r="F56" s="127">
        <f>(VLOOKUP($A56,'Occupancy Raw Data'!$B$8:$BE$45,'Occupancy Raw Data'!AK$3,FALSE))/100</f>
        <v>0.45203448275862002</v>
      </c>
      <c r="G56" s="141">
        <f>(VLOOKUP($A56,'Occupancy Raw Data'!$B$8:$BE$45,'Occupancy Raw Data'!AL$3,FALSE))/100</f>
        <v>0.42263448275861998</v>
      </c>
      <c r="H56" s="127">
        <f>(VLOOKUP($A56,'Occupancy Raw Data'!$B$8:$BE$45,'Occupancy Raw Data'!AN$3,FALSE))/100</f>
        <v>0.49713793103448195</v>
      </c>
      <c r="I56" s="127">
        <f>(VLOOKUP($A56,'Occupancy Raw Data'!$B$8:$BE$45,'Occupancy Raw Data'!AO$3,FALSE))/100</f>
        <v>0.48299999999999998</v>
      </c>
      <c r="J56" s="141">
        <f>(VLOOKUP($A56,'Occupancy Raw Data'!$B$8:$BE$45,'Occupancy Raw Data'!AP$3,FALSE))/100</f>
        <v>0.490068965517241</v>
      </c>
      <c r="K56" s="142">
        <f>(VLOOKUP($A56,'Occupancy Raw Data'!$B$8:$BE$45,'Occupancy Raw Data'!AR$3,FALSE))/100</f>
        <v>0.44190147783251199</v>
      </c>
      <c r="M56" s="124">
        <f>(VLOOKUP($A56,'Occupancy Raw Data'!$B$8:$BE$45,'Occupancy Raw Data'!AT$3,FALSE))/100</f>
        <v>2.3805054931097903E-2</v>
      </c>
      <c r="N56" s="125">
        <f>(VLOOKUP($A56,'Occupancy Raw Data'!$B$8:$BE$45,'Occupancy Raw Data'!AU$3,FALSE))/100</f>
        <v>1.7386838972963701E-2</v>
      </c>
      <c r="O56" s="125">
        <f>(VLOOKUP($A56,'Occupancy Raw Data'!$B$8:$BE$45,'Occupancy Raw Data'!AV$3,FALSE))/100</f>
        <v>-8.4324812244679498E-2</v>
      </c>
      <c r="P56" s="125">
        <f>(VLOOKUP($A56,'Occupancy Raw Data'!$B$8:$BE$45,'Occupancy Raw Data'!AW$3,FALSE))/100</f>
        <v>-0.179513086491461</v>
      </c>
      <c r="Q56" s="125">
        <f>(VLOOKUP($A56,'Occupancy Raw Data'!$B$8:$BE$45,'Occupancy Raw Data'!AX$3,FALSE))/100</f>
        <v>-9.0658198832563097E-2</v>
      </c>
      <c r="R56" s="126">
        <f>(VLOOKUP($A56,'Occupancy Raw Data'!$B$8:$BE$45,'Occupancy Raw Data'!AY$3,FALSE))/100</f>
        <v>-7.0823415883561405E-2</v>
      </c>
      <c r="S56" s="125">
        <f>(VLOOKUP($A56,'Occupancy Raw Data'!$B$8:$BE$45,'Occupancy Raw Data'!BA$3,FALSE))/100</f>
        <v>2.0463767975196999E-3</v>
      </c>
      <c r="T56" s="125">
        <f>(VLOOKUP($A56,'Occupancy Raw Data'!$B$8:$BE$45,'Occupancy Raw Data'!BB$3,FALSE))/100</f>
        <v>1.09170931422722E-2</v>
      </c>
      <c r="U56" s="126">
        <f>(VLOOKUP($A56,'Occupancy Raw Data'!$B$8:$BE$45,'Occupancy Raw Data'!BC$3,FALSE))/100</f>
        <v>6.3982170530171899E-3</v>
      </c>
      <c r="V56" s="128">
        <f>(VLOOKUP($A56,'Occupancy Raw Data'!$B$8:$BE$45,'Occupancy Raw Data'!BE$3,FALSE))/100</f>
        <v>-4.7669714890909098E-2</v>
      </c>
      <c r="X56" s="63">
        <f>VLOOKUP($A56,'ADR Raw Data'!$B$6:$BE$43,'ADR Raw Data'!AG$1,FALSE)</f>
        <v>119.002747047855</v>
      </c>
      <c r="Y56" s="64">
        <f>VLOOKUP($A56,'ADR Raw Data'!$B$6:$BE$43,'ADR Raw Data'!AH$1,FALSE)</f>
        <v>121.837018643788</v>
      </c>
      <c r="Z56" s="64">
        <f>VLOOKUP($A56,'ADR Raw Data'!$B$6:$BE$43,'ADR Raw Data'!AI$1,FALSE)</f>
        <v>129.32877778663001</v>
      </c>
      <c r="AA56" s="64">
        <f>VLOOKUP($A56,'ADR Raw Data'!$B$6:$BE$43,'ADR Raw Data'!AJ$1,FALSE)</f>
        <v>112.10082373130599</v>
      </c>
      <c r="AB56" s="64">
        <f>VLOOKUP($A56,'ADR Raw Data'!$B$6:$BE$43,'ADR Raw Data'!AK$1,FALSE)</f>
        <v>114.542019986268</v>
      </c>
      <c r="AC56" s="65">
        <f>VLOOKUP($A56,'ADR Raw Data'!$B$6:$BE$43,'ADR Raw Data'!AL$1,FALSE)</f>
        <v>119.34582569106701</v>
      </c>
      <c r="AD56" s="64">
        <f>VLOOKUP($A56,'ADR Raw Data'!$B$6:$BE$43,'ADR Raw Data'!AN$1,FALSE)</f>
        <v>132.11760144274101</v>
      </c>
      <c r="AE56" s="64">
        <f>VLOOKUP($A56,'ADR Raw Data'!$B$6:$BE$43,'ADR Raw Data'!AO$1,FALSE)</f>
        <v>137.53082815734899</v>
      </c>
      <c r="AF56" s="65">
        <f>VLOOKUP($A56,'ADR Raw Data'!$B$6:$BE$43,'ADR Raw Data'!AP$1,FALSE)</f>
        <v>134.78517344497601</v>
      </c>
      <c r="AG56" s="66">
        <f>VLOOKUP($A56,'ADR Raw Data'!$B$6:$BE$43,'ADR Raw Data'!AR$1,FALSE)</f>
        <v>124.23789556997301</v>
      </c>
      <c r="AI56" s="124">
        <f>(VLOOKUP($A56,'ADR Raw Data'!$B$6:$BE$43,'ADR Raw Data'!AT$1,FALSE))/100</f>
        <v>-1.2030738380073E-2</v>
      </c>
      <c r="AJ56" s="125">
        <f>(VLOOKUP($A56,'ADR Raw Data'!$B$6:$BE$43,'ADR Raw Data'!AU$1,FALSE))/100</f>
        <v>0.20913442255493797</v>
      </c>
      <c r="AK56" s="125">
        <f>(VLOOKUP($A56,'ADR Raw Data'!$B$6:$BE$43,'ADR Raw Data'!AV$1,FALSE))/100</f>
        <v>0.22748588893064098</v>
      </c>
      <c r="AL56" s="125">
        <f>(VLOOKUP($A56,'ADR Raw Data'!$B$6:$BE$43,'ADR Raw Data'!AW$1,FALSE))/100</f>
        <v>2.40323717119456E-2</v>
      </c>
      <c r="AM56" s="125">
        <f>(VLOOKUP($A56,'ADR Raw Data'!$B$6:$BE$43,'ADR Raw Data'!AX$1,FALSE))/100</f>
        <v>4.6349221836123701E-2</v>
      </c>
      <c r="AN56" s="126">
        <f>(VLOOKUP($A56,'ADR Raw Data'!$B$6:$BE$43,'ADR Raw Data'!AY$1,FALSE))/100</f>
        <v>9.6177226314401509E-2</v>
      </c>
      <c r="AO56" s="125">
        <f>(VLOOKUP($A56,'ADR Raw Data'!$B$6:$BE$43,'ADR Raw Data'!BA$1,FALSE))/100</f>
        <v>9.1055253984900608E-2</v>
      </c>
      <c r="AP56" s="125">
        <f>(VLOOKUP($A56,'ADR Raw Data'!$B$6:$BE$43,'ADR Raw Data'!BB$1,FALSE))/100</f>
        <v>0.111983493147994</v>
      </c>
      <c r="AQ56" s="126">
        <f>(VLOOKUP($A56,'ADR Raw Data'!$B$6:$BE$43,'ADR Raw Data'!BC$1,FALSE))/100</f>
        <v>0.10153045100564601</v>
      </c>
      <c r="AR56" s="128">
        <f>(VLOOKUP($A56,'ADR Raw Data'!$B$6:$BE$43,'ADR Raw Data'!BE$1,FALSE))/100</f>
        <v>0.100244080152425</v>
      </c>
      <c r="AT56" s="63">
        <f>VLOOKUP($A56,'RevPAR Raw Data'!$B$6:$BE$43,'RevPAR Raw Data'!AG$1,FALSE)</f>
        <v>46.218204827586199</v>
      </c>
      <c r="AU56" s="64">
        <f>VLOOKUP($A56,'RevPAR Raw Data'!$B$6:$BE$43,'RevPAR Raw Data'!AH$1,FALSE)</f>
        <v>50.927873793103402</v>
      </c>
      <c r="AV56" s="64">
        <f>VLOOKUP($A56,'RevPAR Raw Data'!$B$6:$BE$43,'RevPAR Raw Data'!AI$1,FALSE)</f>
        <v>55.972603103448201</v>
      </c>
      <c r="AW56" s="64">
        <f>VLOOKUP($A56,'RevPAR Raw Data'!$B$6:$BE$43,'RevPAR Raw Data'!AJ$1,FALSE)</f>
        <v>47.302682068965503</v>
      </c>
      <c r="AX56" s="64">
        <f>VLOOKUP($A56,'RevPAR Raw Data'!$B$6:$BE$43,'RevPAR Raw Data'!AK$1,FALSE)</f>
        <v>51.776942758620599</v>
      </c>
      <c r="AY56" s="65">
        <f>VLOOKUP($A56,'RevPAR Raw Data'!$B$6:$BE$43,'RevPAR Raw Data'!AL$1,FALSE)</f>
        <v>50.439661310344803</v>
      </c>
      <c r="AZ56" s="64">
        <f>VLOOKUP($A56,'RevPAR Raw Data'!$B$6:$BE$43,'RevPAR Raw Data'!AN$1,FALSE)</f>
        <v>65.6806710344827</v>
      </c>
      <c r="BA56" s="64">
        <f>VLOOKUP($A56,'RevPAR Raw Data'!$B$6:$BE$43,'RevPAR Raw Data'!AO$1,FALSE)</f>
        <v>66.427390000000003</v>
      </c>
      <c r="BB56" s="65">
        <f>VLOOKUP($A56,'RevPAR Raw Data'!$B$6:$BE$43,'RevPAR Raw Data'!AP$1,FALSE)</f>
        <v>66.054030517241301</v>
      </c>
      <c r="BC56" s="66">
        <f>VLOOKUP($A56,'RevPAR Raw Data'!$B$6:$BE$43,'RevPAR Raw Data'!AR$1,FALSE)</f>
        <v>54.900909655172399</v>
      </c>
      <c r="BE56" s="140">
        <f>(VLOOKUP($A56,'RevPAR Raw Data'!$B$6:$BE$43,'RevPAR Raw Data'!AT$1,FALSE))/100</f>
        <v>1.14879241630256E-2</v>
      </c>
      <c r="BF56" s="127">
        <f>(VLOOKUP($A56,'RevPAR Raw Data'!$B$6:$BE$43,'RevPAR Raw Data'!AU$1,FALSE))/100</f>
        <v>0.23015744805656801</v>
      </c>
      <c r="BG56" s="127">
        <f>(VLOOKUP($A56,'RevPAR Raw Data'!$B$6:$BE$43,'RevPAR Raw Data'!AV$1,FALSE))/100</f>
        <v>0.12397837181357101</v>
      </c>
      <c r="BH56" s="127">
        <f>(VLOOKUP($A56,'RevPAR Raw Data'!$B$6:$BE$43,'RevPAR Raw Data'!AW$1,FALSE))/100</f>
        <v>-0.159794840001237</v>
      </c>
      <c r="BI56" s="127">
        <f>(VLOOKUP($A56,'RevPAR Raw Data'!$B$6:$BE$43,'RevPAR Raw Data'!AX$1,FALSE))/100</f>
        <v>-4.8510913965393296E-2</v>
      </c>
      <c r="BJ56" s="141">
        <f>(VLOOKUP($A56,'RevPAR Raw Data'!$B$6:$BE$43,'RevPAR Raw Data'!AY$1,FALSE))/100</f>
        <v>1.8542210733047799E-2</v>
      </c>
      <c r="BK56" s="127">
        <f>(VLOOKUP($A56,'RevPAR Raw Data'!$B$6:$BE$43,'RevPAR Raw Data'!BA$1,FALSE))/100</f>
        <v>9.3287964141467297E-2</v>
      </c>
      <c r="BL56" s="127">
        <f>(VLOOKUP($A56,'RevPAR Raw Data'!$B$6:$BE$43,'RevPAR Raw Data'!BB$1,FALSE))/100</f>
        <v>0.12412312051536001</v>
      </c>
      <c r="BM56" s="141">
        <f>(VLOOKUP($A56,'RevPAR Raw Data'!$B$6:$BE$43,'RevPAR Raw Data'!BC$1,FALSE))/100</f>
        <v>0.108578281921688</v>
      </c>
      <c r="BN56" s="142">
        <f>(VLOOKUP($A56,'RevPAR Raw Data'!$B$6:$BE$43,'RevPAR Raw Data'!BE$1,FALSE))/100</f>
        <v>4.7795758541148793E-2</v>
      </c>
    </row>
    <row r="57" spans="1:66" ht="14.25" customHeight="1" x14ac:dyDescent="0.45">
      <c r="A57" s="199" t="s">
        <v>122</v>
      </c>
      <c r="B57" s="199"/>
      <c r="C57" s="199"/>
      <c r="D57" s="199"/>
      <c r="E57" s="199"/>
      <c r="F57" s="199"/>
      <c r="G57" s="199"/>
      <c r="H57" s="199"/>
      <c r="I57" s="199"/>
      <c r="J57" s="199"/>
      <c r="K57" s="199"/>
    </row>
    <row r="58" spans="1:66" x14ac:dyDescent="0.45">
      <c r="A58" s="199"/>
      <c r="B58" s="199"/>
      <c r="C58" s="199"/>
      <c r="D58" s="199"/>
      <c r="E58" s="199"/>
      <c r="F58" s="199"/>
      <c r="G58" s="199"/>
      <c r="H58" s="199"/>
      <c r="I58" s="199"/>
      <c r="J58" s="199"/>
      <c r="K58" s="199"/>
    </row>
    <row r="59" spans="1:66" x14ac:dyDescent="0.45">
      <c r="A59" s="199"/>
      <c r="B59" s="199"/>
      <c r="C59" s="199"/>
      <c r="D59" s="199"/>
      <c r="E59" s="199"/>
      <c r="F59" s="199"/>
      <c r="G59" s="199"/>
      <c r="H59" s="199"/>
      <c r="I59" s="199"/>
      <c r="J59" s="199"/>
      <c r="K59" s="199"/>
    </row>
  </sheetData>
  <sheetProtection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5" zoomScaleNormal="100" zoomScaleSheetLayoutView="100" workbookViewId="0">
      <selection activeCell="AB15" sqref="AB1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148</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6" t="s">
        <v>135</v>
      </c>
      <c r="E8" s="206"/>
      <c r="F8" s="206"/>
      <c r="G8" s="206"/>
      <c r="H8" s="206"/>
      <c r="I8" s="206"/>
      <c r="J8" s="206"/>
      <c r="K8" s="79"/>
      <c r="L8" s="79"/>
      <c r="M8" s="79"/>
      <c r="N8" s="79"/>
      <c r="O8" s="147"/>
      <c r="P8" s="206" t="s">
        <v>136</v>
      </c>
      <c r="Q8" s="206"/>
      <c r="R8" s="206"/>
      <c r="S8" s="206"/>
      <c r="T8" s="206"/>
      <c r="U8" s="206"/>
      <c r="V8" s="206"/>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124</v>
      </c>
      <c r="D10" s="86">
        <v>22</v>
      </c>
      <c r="E10" s="87">
        <v>23</v>
      </c>
      <c r="F10" s="87">
        <v>24</v>
      </c>
      <c r="G10" s="87">
        <v>25</v>
      </c>
      <c r="H10" s="87">
        <v>26</v>
      </c>
      <c r="I10" s="87">
        <v>27</v>
      </c>
      <c r="J10" s="88">
        <v>28</v>
      </c>
      <c r="K10" s="149"/>
      <c r="L10" s="149"/>
      <c r="M10" s="201" t="s">
        <v>101</v>
      </c>
      <c r="N10" s="202"/>
      <c r="O10" s="85" t="s">
        <v>124</v>
      </c>
      <c r="P10" s="86">
        <v>24</v>
      </c>
      <c r="Q10" s="87">
        <v>25</v>
      </c>
      <c r="R10" s="87">
        <v>26</v>
      </c>
      <c r="S10" s="87">
        <v>27</v>
      </c>
      <c r="T10" s="87">
        <v>28</v>
      </c>
      <c r="U10" s="87">
        <v>29</v>
      </c>
      <c r="V10" s="88">
        <v>30</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137</v>
      </c>
      <c r="D11" s="89">
        <v>29</v>
      </c>
      <c r="E11" s="90">
        <v>30</v>
      </c>
      <c r="F11" s="90">
        <v>31</v>
      </c>
      <c r="G11" s="90">
        <v>1</v>
      </c>
      <c r="H11" s="90">
        <v>2</v>
      </c>
      <c r="I11" s="90">
        <v>3</v>
      </c>
      <c r="J11" s="91">
        <v>4</v>
      </c>
      <c r="K11" s="149"/>
      <c r="L11" s="149"/>
      <c r="M11" s="201" t="s">
        <v>101</v>
      </c>
      <c r="N11" s="202"/>
      <c r="O11" s="85" t="s">
        <v>137</v>
      </c>
      <c r="P11" s="89">
        <v>31</v>
      </c>
      <c r="Q11" s="90">
        <v>1</v>
      </c>
      <c r="R11" s="90">
        <v>2</v>
      </c>
      <c r="S11" s="90">
        <v>3</v>
      </c>
      <c r="T11" s="90">
        <v>4</v>
      </c>
      <c r="U11" s="90">
        <v>5</v>
      </c>
      <c r="V11" s="91">
        <v>6</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144</v>
      </c>
      <c r="D12" s="92">
        <v>5</v>
      </c>
      <c r="E12" s="93">
        <v>6</v>
      </c>
      <c r="F12" s="93">
        <v>7</v>
      </c>
      <c r="G12" s="93">
        <v>8</v>
      </c>
      <c r="H12" s="93">
        <v>9</v>
      </c>
      <c r="I12" s="93">
        <v>10</v>
      </c>
      <c r="J12" s="94">
        <v>11</v>
      </c>
      <c r="K12" s="149"/>
      <c r="L12" s="149"/>
      <c r="M12" s="201" t="s">
        <v>101</v>
      </c>
      <c r="N12" s="202"/>
      <c r="O12" s="85" t="s">
        <v>144</v>
      </c>
      <c r="P12" s="92">
        <v>7</v>
      </c>
      <c r="Q12" s="93">
        <v>8</v>
      </c>
      <c r="R12" s="93">
        <v>9</v>
      </c>
      <c r="S12" s="93">
        <v>10</v>
      </c>
      <c r="T12" s="93">
        <v>11</v>
      </c>
      <c r="U12" s="93">
        <v>12</v>
      </c>
      <c r="V12" s="94">
        <v>13</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144</v>
      </c>
      <c r="D13" s="106">
        <v>12</v>
      </c>
      <c r="E13" s="107">
        <v>13</v>
      </c>
      <c r="F13" s="107">
        <v>14</v>
      </c>
      <c r="G13" s="107">
        <v>15</v>
      </c>
      <c r="H13" s="107">
        <v>16</v>
      </c>
      <c r="I13" s="107">
        <v>17</v>
      </c>
      <c r="J13" s="108">
        <v>18</v>
      </c>
      <c r="K13" s="149"/>
      <c r="L13" s="149"/>
      <c r="M13" s="201" t="s">
        <v>101</v>
      </c>
      <c r="N13" s="202"/>
      <c r="O13" s="85" t="s">
        <v>144</v>
      </c>
      <c r="P13" s="106">
        <v>14</v>
      </c>
      <c r="Q13" s="107">
        <v>15</v>
      </c>
      <c r="R13" s="107">
        <v>16</v>
      </c>
      <c r="S13" s="107">
        <v>17</v>
      </c>
      <c r="T13" s="107">
        <v>18</v>
      </c>
      <c r="U13" s="107">
        <v>19</v>
      </c>
      <c r="V13" s="108">
        <v>20</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144</v>
      </c>
      <c r="D14" s="95">
        <v>19</v>
      </c>
      <c r="E14" s="96">
        <v>20</v>
      </c>
      <c r="F14" s="96">
        <v>21</v>
      </c>
      <c r="G14" s="96">
        <v>22</v>
      </c>
      <c r="H14" s="96">
        <v>23</v>
      </c>
      <c r="I14" s="96">
        <v>24</v>
      </c>
      <c r="J14" s="97">
        <v>25</v>
      </c>
      <c r="K14" s="149"/>
      <c r="L14" s="149"/>
      <c r="M14" s="201" t="s">
        <v>101</v>
      </c>
      <c r="N14" s="202"/>
      <c r="O14" s="85" t="s">
        <v>144</v>
      </c>
      <c r="P14" s="95">
        <v>21</v>
      </c>
      <c r="Q14" s="96">
        <v>22</v>
      </c>
      <c r="R14" s="96">
        <v>23</v>
      </c>
      <c r="S14" s="96">
        <v>24</v>
      </c>
      <c r="T14" s="96">
        <v>25</v>
      </c>
      <c r="U14" s="96">
        <v>26</v>
      </c>
      <c r="V14" s="97">
        <v>27</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149</v>
      </c>
      <c r="D15" s="109">
        <v>26</v>
      </c>
      <c r="E15" s="110">
        <v>27</v>
      </c>
      <c r="F15" s="110">
        <v>28</v>
      </c>
      <c r="G15" s="110">
        <v>29</v>
      </c>
      <c r="H15" s="110">
        <v>30</v>
      </c>
      <c r="I15" s="110">
        <v>31</v>
      </c>
      <c r="J15" s="111">
        <v>1</v>
      </c>
      <c r="K15" s="149"/>
      <c r="L15" s="149"/>
      <c r="M15" s="201" t="s">
        <v>101</v>
      </c>
      <c r="N15" s="202"/>
      <c r="O15" s="85" t="s">
        <v>149</v>
      </c>
      <c r="P15" s="109">
        <v>28</v>
      </c>
      <c r="Q15" s="110">
        <v>29</v>
      </c>
      <c r="R15" s="110">
        <v>30</v>
      </c>
      <c r="S15" s="110">
        <v>31</v>
      </c>
      <c r="T15" s="110">
        <v>1</v>
      </c>
      <c r="U15" s="110">
        <v>2</v>
      </c>
      <c r="V15" s="111">
        <v>3</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7" t="s">
        <v>102</v>
      </c>
      <c r="E18" s="207"/>
      <c r="F18" s="207"/>
      <c r="G18" s="207"/>
      <c r="H18" s="207"/>
      <c r="I18" s="207"/>
      <c r="J18" s="207"/>
      <c r="K18" s="147"/>
      <c r="L18" s="147"/>
      <c r="M18" s="147"/>
      <c r="N18" s="147"/>
      <c r="O18" s="147"/>
      <c r="P18" s="207" t="s">
        <v>103</v>
      </c>
      <c r="Q18" s="207"/>
      <c r="R18" s="207"/>
      <c r="S18" s="207"/>
      <c r="T18" s="207"/>
      <c r="U18" s="207"/>
      <c r="V18" s="207"/>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3" t="s">
        <v>126</v>
      </c>
      <c r="D19" s="203"/>
      <c r="E19" s="203"/>
      <c r="F19" s="203"/>
      <c r="G19" s="147"/>
      <c r="H19" s="147" t="s">
        <v>127</v>
      </c>
      <c r="I19" s="147"/>
      <c r="J19" s="147"/>
      <c r="K19" s="147"/>
      <c r="L19" s="147"/>
      <c r="M19" s="147"/>
      <c r="N19" s="147"/>
      <c r="O19" s="203" t="s">
        <v>130</v>
      </c>
      <c r="P19" s="203"/>
      <c r="Q19" s="203"/>
      <c r="R19" s="203"/>
      <c r="S19" s="147"/>
      <c r="T19" s="147" t="s">
        <v>127</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3" t="s">
        <v>128</v>
      </c>
      <c r="D20" s="203"/>
      <c r="E20" s="203"/>
      <c r="F20" s="203"/>
      <c r="G20" s="7"/>
      <c r="H20" s="7" t="s">
        <v>129</v>
      </c>
      <c r="I20" s="7"/>
      <c r="J20" s="7"/>
      <c r="K20" s="98"/>
      <c r="L20" s="98"/>
      <c r="M20" s="98"/>
      <c r="N20" s="98"/>
      <c r="O20" s="203" t="s">
        <v>133</v>
      </c>
      <c r="P20" s="203"/>
      <c r="Q20" s="203"/>
      <c r="R20" s="203"/>
      <c r="S20" s="7"/>
      <c r="T20" s="7" t="s">
        <v>129</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3" t="s">
        <v>131</v>
      </c>
      <c r="D21" s="203"/>
      <c r="E21" s="203"/>
      <c r="F21" s="203"/>
      <c r="G21" s="7"/>
      <c r="H21" s="7" t="s">
        <v>132</v>
      </c>
      <c r="I21" s="7"/>
      <c r="J21" s="7"/>
      <c r="K21" s="98"/>
      <c r="L21" s="98"/>
      <c r="M21" s="98"/>
      <c r="N21" s="98"/>
      <c r="O21" s="203" t="s">
        <v>134</v>
      </c>
      <c r="P21" s="203"/>
      <c r="Q21" s="203"/>
      <c r="R21" s="203"/>
      <c r="S21" s="101"/>
      <c r="T21" s="101" t="s">
        <v>132</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3" t="s">
        <v>131</v>
      </c>
      <c r="D22" s="203"/>
      <c r="E22" s="203"/>
      <c r="F22" s="203"/>
      <c r="G22" s="7"/>
      <c r="H22" s="7" t="s">
        <v>125</v>
      </c>
      <c r="I22" s="7"/>
      <c r="J22" s="7"/>
      <c r="K22" s="98"/>
      <c r="L22" s="98"/>
      <c r="M22" s="98"/>
      <c r="N22" s="98"/>
      <c r="O22" s="203" t="s">
        <v>138</v>
      </c>
      <c r="P22" s="203"/>
      <c r="Q22" s="203"/>
      <c r="R22" s="203"/>
      <c r="S22" s="7"/>
      <c r="T22" s="7" t="s">
        <v>139</v>
      </c>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3" t="s">
        <v>140</v>
      </c>
      <c r="D23" s="203"/>
      <c r="E23" s="203"/>
      <c r="F23" s="203"/>
      <c r="G23" s="7"/>
      <c r="H23" s="7" t="s">
        <v>139</v>
      </c>
      <c r="I23" s="7"/>
      <c r="J23" s="98"/>
      <c r="K23" s="98"/>
      <c r="L23" s="98"/>
      <c r="M23" s="98"/>
      <c r="N23" s="98"/>
      <c r="O23" s="203" t="s">
        <v>141</v>
      </c>
      <c r="P23" s="203"/>
      <c r="Q23" s="203"/>
      <c r="R23" s="203"/>
      <c r="S23" s="7"/>
      <c r="T23" s="7" t="s">
        <v>142</v>
      </c>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3" t="s">
        <v>143</v>
      </c>
      <c r="D24" s="203"/>
      <c r="E24" s="203"/>
      <c r="F24" s="203"/>
      <c r="G24" s="7"/>
      <c r="H24" s="7" t="s">
        <v>142</v>
      </c>
      <c r="I24" s="7"/>
      <c r="J24" s="147"/>
      <c r="K24" s="147"/>
      <c r="L24" s="147"/>
      <c r="M24" s="147"/>
      <c r="N24" s="147"/>
      <c r="O24" s="203" t="s">
        <v>146</v>
      </c>
      <c r="P24" s="203"/>
      <c r="Q24" s="203"/>
      <c r="R24" s="203"/>
      <c r="S24" s="7"/>
      <c r="T24" s="7" t="s">
        <v>147</v>
      </c>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3" t="s">
        <v>153</v>
      </c>
      <c r="D26" s="203"/>
      <c r="E26" s="203"/>
      <c r="F26" s="203"/>
      <c r="G26" s="7"/>
      <c r="H26" s="7" t="s">
        <v>147</v>
      </c>
      <c r="I26" s="7"/>
      <c r="J26" s="147"/>
      <c r="K26" s="147"/>
      <c r="L26" s="147"/>
      <c r="M26" s="147"/>
      <c r="N26" s="147"/>
      <c r="O26" s="203"/>
      <c r="P26" s="203"/>
      <c r="Q26" s="203"/>
      <c r="R26" s="203"/>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3"/>
      <c r="D27" s="204"/>
      <c r="E27" s="204"/>
      <c r="F27" s="7"/>
      <c r="G27" s="7"/>
      <c r="H27" s="7"/>
      <c r="I27" s="7"/>
      <c r="J27" s="147"/>
      <c r="K27" s="147"/>
      <c r="L27" s="147"/>
      <c r="M27" s="147"/>
      <c r="N27" s="147"/>
      <c r="O27" s="203"/>
      <c r="P27" s="204"/>
      <c r="Q27" s="204"/>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3"/>
      <c r="D28" s="204"/>
      <c r="E28" s="204"/>
      <c r="F28" s="147"/>
      <c r="G28" s="147"/>
      <c r="H28" s="147"/>
      <c r="I28" s="147"/>
      <c r="J28" s="147"/>
      <c r="K28" s="147"/>
      <c r="L28" s="147"/>
      <c r="M28" s="147"/>
      <c r="N28" s="147"/>
      <c r="O28" s="203"/>
      <c r="P28" s="204"/>
      <c r="Q28" s="204"/>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3"/>
      <c r="D29" s="204"/>
      <c r="E29" s="204"/>
      <c r="F29" s="147"/>
      <c r="G29" s="147"/>
      <c r="H29" s="147"/>
      <c r="I29" s="147"/>
      <c r="J29" s="147"/>
      <c r="K29" s="147"/>
      <c r="L29" s="147"/>
      <c r="M29" s="147"/>
      <c r="N29" s="147"/>
      <c r="O29" s="203"/>
      <c r="P29" s="204"/>
      <c r="Q29" s="204"/>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150</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5" t="s">
        <v>145</v>
      </c>
      <c r="C44" s="205"/>
      <c r="D44" s="205"/>
      <c r="E44" s="205"/>
      <c r="F44" s="205"/>
      <c r="G44" s="205"/>
      <c r="H44" s="205"/>
      <c r="I44" s="205"/>
      <c r="J44" s="205"/>
      <c r="K44" s="205"/>
      <c r="L44" s="205"/>
      <c r="M44" s="205"/>
      <c r="N44" s="205"/>
      <c r="O44" s="205"/>
      <c r="P44" s="205"/>
      <c r="Q44" s="205"/>
      <c r="R44" s="205"/>
      <c r="S44" s="205"/>
      <c r="T44" s="205"/>
      <c r="U44" s="205"/>
      <c r="V44" s="205"/>
      <c r="W44" s="205"/>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T41" sqref="T41"/>
    </sheetView>
  </sheetViews>
  <sheetFormatPr defaultRowHeight="12.5" x14ac:dyDescent="0.25"/>
  <cols>
    <col min="1" max="1" width="28" customWidth="1"/>
    <col min="2" max="2" width="19.6328125" customWidth="1"/>
    <col min="3" max="3" width="2.81640625" customWidth="1"/>
    <col min="4" max="5" width="5.453125" customWidth="1"/>
    <col min="6" max="6" width="4.453125" customWidth="1"/>
  </cols>
  <sheetData>
    <row r="1" spans="1:57" ht="18" x14ac:dyDescent="0.4">
      <c r="A1" s="71" t="s">
        <v>108</v>
      </c>
      <c r="B1" s="71" t="s">
        <v>151</v>
      </c>
    </row>
    <row r="2" spans="1:57" ht="90" x14ac:dyDescent="0.4">
      <c r="A2" s="72" t="s">
        <v>107</v>
      </c>
      <c r="B2" s="72" t="s">
        <v>152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08" t="s">
        <v>5</v>
      </c>
      <c r="E4" s="209"/>
      <c r="G4" s="210" t="s">
        <v>6</v>
      </c>
      <c r="H4" s="211"/>
      <c r="I4" s="211"/>
      <c r="J4" s="211"/>
      <c r="K4" s="211"/>
      <c r="L4" s="211"/>
      <c r="M4" s="211"/>
      <c r="N4" s="211"/>
      <c r="O4" s="211"/>
      <c r="P4" s="211"/>
      <c r="Q4" s="211"/>
      <c r="R4" s="211"/>
      <c r="T4" s="210" t="s">
        <v>7</v>
      </c>
      <c r="U4" s="211"/>
      <c r="V4" s="211"/>
      <c r="W4" s="211"/>
      <c r="X4" s="211"/>
      <c r="Y4" s="211"/>
      <c r="Z4" s="211"/>
      <c r="AA4" s="211"/>
      <c r="AB4" s="211"/>
      <c r="AC4" s="211"/>
      <c r="AD4" s="211"/>
      <c r="AE4" s="211"/>
      <c r="AF4" s="4"/>
      <c r="AG4" s="210" t="s">
        <v>34</v>
      </c>
      <c r="AH4" s="211"/>
      <c r="AI4" s="211"/>
      <c r="AJ4" s="211"/>
      <c r="AK4" s="211"/>
      <c r="AL4" s="211"/>
      <c r="AM4" s="211"/>
      <c r="AN4" s="211"/>
      <c r="AO4" s="211"/>
      <c r="AP4" s="211"/>
      <c r="AQ4" s="211"/>
      <c r="AR4" s="211"/>
      <c r="AT4" s="210" t="s">
        <v>35</v>
      </c>
      <c r="AU4" s="211"/>
      <c r="AV4" s="211"/>
      <c r="AW4" s="211"/>
      <c r="AX4" s="211"/>
      <c r="AY4" s="211"/>
      <c r="AZ4" s="211"/>
      <c r="BA4" s="211"/>
      <c r="BB4" s="211"/>
      <c r="BC4" s="211"/>
      <c r="BD4" s="211"/>
      <c r="BE4" s="211"/>
    </row>
    <row r="5" spans="1:57" ht="13" x14ac:dyDescent="0.25">
      <c r="A5" s="32"/>
      <c r="B5" s="32"/>
      <c r="C5" s="3"/>
      <c r="D5" s="212" t="s">
        <v>8</v>
      </c>
      <c r="E5" s="214" t="s">
        <v>9</v>
      </c>
      <c r="F5" s="5"/>
      <c r="G5" s="216" t="s">
        <v>0</v>
      </c>
      <c r="H5" s="218" t="s">
        <v>1</v>
      </c>
      <c r="I5" s="218" t="s">
        <v>10</v>
      </c>
      <c r="J5" s="218" t="s">
        <v>2</v>
      </c>
      <c r="K5" s="218" t="s">
        <v>11</v>
      </c>
      <c r="L5" s="220" t="s">
        <v>12</v>
      </c>
      <c r="M5" s="5"/>
      <c r="N5" s="216" t="s">
        <v>3</v>
      </c>
      <c r="O5" s="218" t="s">
        <v>4</v>
      </c>
      <c r="P5" s="220" t="s">
        <v>13</v>
      </c>
      <c r="Q5" s="2"/>
      <c r="R5" s="222" t="s">
        <v>14</v>
      </c>
      <c r="S5" s="2"/>
      <c r="T5" s="216" t="s">
        <v>0</v>
      </c>
      <c r="U5" s="218" t="s">
        <v>1</v>
      </c>
      <c r="V5" s="218" t="s">
        <v>10</v>
      </c>
      <c r="W5" s="218" t="s">
        <v>2</v>
      </c>
      <c r="X5" s="218" t="s">
        <v>11</v>
      </c>
      <c r="Y5" s="220" t="s">
        <v>12</v>
      </c>
      <c r="Z5" s="2"/>
      <c r="AA5" s="216" t="s">
        <v>3</v>
      </c>
      <c r="AB5" s="218" t="s">
        <v>4</v>
      </c>
      <c r="AC5" s="220" t="s">
        <v>13</v>
      </c>
      <c r="AD5" s="1"/>
      <c r="AE5" s="224" t="s">
        <v>14</v>
      </c>
      <c r="AF5" s="38"/>
      <c r="AG5" s="216" t="s">
        <v>0</v>
      </c>
      <c r="AH5" s="218" t="s">
        <v>1</v>
      </c>
      <c r="AI5" s="218" t="s">
        <v>10</v>
      </c>
      <c r="AJ5" s="218" t="s">
        <v>2</v>
      </c>
      <c r="AK5" s="218" t="s">
        <v>11</v>
      </c>
      <c r="AL5" s="220" t="s">
        <v>12</v>
      </c>
      <c r="AM5" s="5"/>
      <c r="AN5" s="216" t="s">
        <v>3</v>
      </c>
      <c r="AO5" s="218" t="s">
        <v>4</v>
      </c>
      <c r="AP5" s="220" t="s">
        <v>13</v>
      </c>
      <c r="AQ5" s="2"/>
      <c r="AR5" s="222" t="s">
        <v>14</v>
      </c>
      <c r="AS5" s="2"/>
      <c r="AT5" s="216" t="s">
        <v>0</v>
      </c>
      <c r="AU5" s="218" t="s">
        <v>1</v>
      </c>
      <c r="AV5" s="218" t="s">
        <v>10</v>
      </c>
      <c r="AW5" s="218" t="s">
        <v>2</v>
      </c>
      <c r="AX5" s="218" t="s">
        <v>11</v>
      </c>
      <c r="AY5" s="220" t="s">
        <v>12</v>
      </c>
      <c r="AZ5" s="2"/>
      <c r="BA5" s="216" t="s">
        <v>3</v>
      </c>
      <c r="BB5" s="218" t="s">
        <v>4</v>
      </c>
      <c r="BC5" s="220" t="s">
        <v>13</v>
      </c>
      <c r="BD5" s="1"/>
      <c r="BE5" s="224" t="s">
        <v>14</v>
      </c>
    </row>
    <row r="6" spans="1:57" ht="13" x14ac:dyDescent="0.25">
      <c r="A6" s="32"/>
      <c r="B6" s="32"/>
      <c r="C6" s="3"/>
      <c r="D6" s="213"/>
      <c r="E6" s="215"/>
      <c r="F6" s="5"/>
      <c r="G6" s="217"/>
      <c r="H6" s="219"/>
      <c r="I6" s="219"/>
      <c r="J6" s="219"/>
      <c r="K6" s="219"/>
      <c r="L6" s="221"/>
      <c r="M6" s="5"/>
      <c r="N6" s="217"/>
      <c r="O6" s="219"/>
      <c r="P6" s="221"/>
      <c r="Q6" s="2"/>
      <c r="R6" s="223"/>
      <c r="S6" s="2"/>
      <c r="T6" s="217"/>
      <c r="U6" s="219"/>
      <c r="V6" s="219"/>
      <c r="W6" s="219"/>
      <c r="X6" s="219"/>
      <c r="Y6" s="221"/>
      <c r="Z6" s="2"/>
      <c r="AA6" s="217"/>
      <c r="AB6" s="219"/>
      <c r="AC6" s="221"/>
      <c r="AD6" s="1"/>
      <c r="AE6" s="225"/>
      <c r="AF6" s="39"/>
      <c r="AG6" s="217"/>
      <c r="AH6" s="219"/>
      <c r="AI6" s="219"/>
      <c r="AJ6" s="219"/>
      <c r="AK6" s="219"/>
      <c r="AL6" s="221"/>
      <c r="AM6" s="5"/>
      <c r="AN6" s="217"/>
      <c r="AO6" s="219"/>
      <c r="AP6" s="221"/>
      <c r="AQ6" s="2"/>
      <c r="AR6" s="223"/>
      <c r="AS6" s="2"/>
      <c r="AT6" s="217"/>
      <c r="AU6" s="219"/>
      <c r="AV6" s="219"/>
      <c r="AW6" s="219"/>
      <c r="AX6" s="219"/>
      <c r="AY6" s="221"/>
      <c r="AZ6" s="2"/>
      <c r="BA6" s="217"/>
      <c r="BB6" s="219"/>
      <c r="BC6" s="221"/>
      <c r="BD6" s="1"/>
      <c r="BE6" s="225"/>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1">
        <v>41.482975145931697</v>
      </c>
      <c r="H8" s="152">
        <v>54.0260220246128</v>
      </c>
      <c r="I8" s="152">
        <v>58.864741436057201</v>
      </c>
      <c r="J8" s="152">
        <v>58.391333136615103</v>
      </c>
      <c r="K8" s="152">
        <v>54.6292526467317</v>
      </c>
      <c r="L8" s="153">
        <v>53.478771060074202</v>
      </c>
      <c r="M8" s="154"/>
      <c r="N8" s="155">
        <v>59.257196639100897</v>
      </c>
      <c r="O8" s="156">
        <v>63.910678600842999</v>
      </c>
      <c r="P8" s="157">
        <v>61.583931606713499</v>
      </c>
      <c r="Q8" s="154"/>
      <c r="R8" s="158">
        <v>55.794662330866799</v>
      </c>
      <c r="S8" s="159"/>
      <c r="T8" s="151">
        <v>-14.531620562253</v>
      </c>
      <c r="U8" s="152">
        <v>13.5296218241355</v>
      </c>
      <c r="V8" s="152">
        <v>10.7332938776866</v>
      </c>
      <c r="W8" s="152">
        <v>6.2220897998263398</v>
      </c>
      <c r="X8" s="152">
        <v>3.7274579833761101</v>
      </c>
      <c r="Y8" s="153">
        <v>4.07666322516154</v>
      </c>
      <c r="Z8" s="154"/>
      <c r="AA8" s="155">
        <v>9.99006026030737</v>
      </c>
      <c r="AB8" s="156">
        <v>15.5469234631395</v>
      </c>
      <c r="AC8" s="157">
        <v>12.8050339646538</v>
      </c>
      <c r="AD8" s="154"/>
      <c r="AE8" s="158">
        <v>6.6799444466348499</v>
      </c>
      <c r="AF8" s="29"/>
      <c r="AG8" s="151">
        <v>43.100921799886599</v>
      </c>
      <c r="AH8" s="152">
        <v>46.660424983571801</v>
      </c>
      <c r="AI8" s="152">
        <v>51.280812351066402</v>
      </c>
      <c r="AJ8" s="152">
        <v>48.5313969005948</v>
      </c>
      <c r="AK8" s="152">
        <v>50.551269727194402</v>
      </c>
      <c r="AL8" s="153">
        <v>48.024822307949798</v>
      </c>
      <c r="AM8" s="154"/>
      <c r="AN8" s="155">
        <v>55.340868082095</v>
      </c>
      <c r="AO8" s="156">
        <v>56.237914662582</v>
      </c>
      <c r="AP8" s="157">
        <v>55.7893902933994</v>
      </c>
      <c r="AQ8" s="154"/>
      <c r="AR8" s="158">
        <v>50.243178428457099</v>
      </c>
      <c r="AS8" s="159"/>
      <c r="AT8" s="151">
        <v>-8.5276821750799208</v>
      </c>
      <c r="AU8" s="152">
        <v>5.7861150592725403</v>
      </c>
      <c r="AV8" s="152">
        <v>4.1070279844658799</v>
      </c>
      <c r="AW8" s="152">
        <v>-6.99317110758928</v>
      </c>
      <c r="AX8" s="152">
        <v>-2.2669254384155502</v>
      </c>
      <c r="AY8" s="153">
        <v>-1.7450472233726999</v>
      </c>
      <c r="AZ8" s="154"/>
      <c r="BA8" s="155">
        <v>1.68812337533588</v>
      </c>
      <c r="BB8" s="156">
        <v>0.42211088134806202</v>
      </c>
      <c r="BC8" s="157">
        <v>1.0460602923203199</v>
      </c>
      <c r="BD8" s="154"/>
      <c r="BE8" s="158">
        <v>-0.87654411011747102</v>
      </c>
    </row>
    <row r="9" spans="1:57" x14ac:dyDescent="0.25">
      <c r="A9" s="20" t="s">
        <v>18</v>
      </c>
      <c r="B9" s="3" t="str">
        <f>TRIM(A9)</f>
        <v>Virginia</v>
      </c>
      <c r="C9" s="10"/>
      <c r="D9" s="24" t="s">
        <v>16</v>
      </c>
      <c r="E9" s="27" t="s">
        <v>17</v>
      </c>
      <c r="F9" s="3"/>
      <c r="G9" s="160">
        <v>37.5165019058539</v>
      </c>
      <c r="H9" s="154">
        <v>52.111314264464298</v>
      </c>
      <c r="I9" s="154">
        <v>58.214329986364099</v>
      </c>
      <c r="J9" s="154">
        <v>57.4686996405107</v>
      </c>
      <c r="K9" s="154">
        <v>52.359613239122297</v>
      </c>
      <c r="L9" s="161">
        <v>51.534008503675402</v>
      </c>
      <c r="M9" s="154"/>
      <c r="N9" s="162">
        <v>55.868352547415299</v>
      </c>
      <c r="O9" s="163">
        <v>62.885211354902601</v>
      </c>
      <c r="P9" s="164">
        <v>59.376781951159003</v>
      </c>
      <c r="Q9" s="154"/>
      <c r="R9" s="165">
        <v>53.774781076510301</v>
      </c>
      <c r="S9" s="159"/>
      <c r="T9" s="160">
        <v>-15.0735311424051</v>
      </c>
      <c r="U9" s="154">
        <v>13.2216168527994</v>
      </c>
      <c r="V9" s="154">
        <v>17.350461222813301</v>
      </c>
      <c r="W9" s="154">
        <v>8.1736567014082109</v>
      </c>
      <c r="X9" s="154">
        <v>4.29844622989995</v>
      </c>
      <c r="Y9" s="161">
        <v>5.9775171514530197</v>
      </c>
      <c r="Z9" s="154"/>
      <c r="AA9" s="162">
        <v>16.440206904538201</v>
      </c>
      <c r="AB9" s="163">
        <v>30.208570189298801</v>
      </c>
      <c r="AC9" s="164">
        <v>23.346945491062201</v>
      </c>
      <c r="AD9" s="154"/>
      <c r="AE9" s="165">
        <v>10.9044002485969</v>
      </c>
      <c r="AF9" s="30"/>
      <c r="AG9" s="160">
        <v>39.311524587522101</v>
      </c>
      <c r="AH9" s="154">
        <v>42.789695181663703</v>
      </c>
      <c r="AI9" s="154">
        <v>46.038979552624497</v>
      </c>
      <c r="AJ9" s="154">
        <v>43.882027181348903</v>
      </c>
      <c r="AK9" s="154">
        <v>45.285100461906197</v>
      </c>
      <c r="AL9" s="161">
        <v>43.461462893395897</v>
      </c>
      <c r="AM9" s="154"/>
      <c r="AN9" s="162">
        <v>49.276460443560097</v>
      </c>
      <c r="AO9" s="163">
        <v>50.170987450590196</v>
      </c>
      <c r="AP9" s="164">
        <v>49.7237239470752</v>
      </c>
      <c r="AQ9" s="154"/>
      <c r="AR9" s="165">
        <v>45.250683109702997</v>
      </c>
      <c r="AS9" s="159"/>
      <c r="AT9" s="160">
        <v>-3.46341795334969</v>
      </c>
      <c r="AU9" s="154">
        <v>6.1420192727151699</v>
      </c>
      <c r="AV9" s="154">
        <v>0.73267712543701002</v>
      </c>
      <c r="AW9" s="154">
        <v>-9.9438764632310406</v>
      </c>
      <c r="AX9" s="154">
        <v>-3.2266917489040399</v>
      </c>
      <c r="AY9" s="161">
        <v>-2.2290085481449098</v>
      </c>
      <c r="AZ9" s="154"/>
      <c r="BA9" s="162">
        <v>4.4719841880128097</v>
      </c>
      <c r="BB9" s="163">
        <v>3.7700553998025801</v>
      </c>
      <c r="BC9" s="164">
        <v>4.1166800025358397</v>
      </c>
      <c r="BD9" s="154"/>
      <c r="BE9" s="165">
        <v>-0.32161212064935102</v>
      </c>
    </row>
    <row r="10" spans="1:57" x14ac:dyDescent="0.25">
      <c r="A10" s="21" t="s">
        <v>19</v>
      </c>
      <c r="B10" s="3" t="str">
        <f t="shared" ref="B10:B45" si="0">TRIM(A10)</f>
        <v>Norfolk/Virginia Beach, VA</v>
      </c>
      <c r="C10" s="3"/>
      <c r="D10" s="24" t="s">
        <v>16</v>
      </c>
      <c r="E10" s="27" t="s">
        <v>17</v>
      </c>
      <c r="F10" s="3"/>
      <c r="G10" s="160">
        <v>35.020621461690098</v>
      </c>
      <c r="H10" s="154">
        <v>43.018162256320899</v>
      </c>
      <c r="I10" s="154">
        <v>47.038327526132399</v>
      </c>
      <c r="J10" s="154">
        <v>46.835929493748701</v>
      </c>
      <c r="K10" s="154">
        <v>48.975199836031898</v>
      </c>
      <c r="L10" s="161">
        <v>44.1773838192345</v>
      </c>
      <c r="M10" s="154"/>
      <c r="N10" s="162">
        <v>57.137733142037298</v>
      </c>
      <c r="O10" s="163">
        <v>59.807337569174003</v>
      </c>
      <c r="P10" s="164">
        <v>58.472535355605601</v>
      </c>
      <c r="Q10" s="154"/>
      <c r="R10" s="165">
        <v>48.261563348631498</v>
      </c>
      <c r="S10" s="159"/>
      <c r="T10" s="160">
        <v>-16.1328895116784</v>
      </c>
      <c r="U10" s="154">
        <v>11.659195843835199</v>
      </c>
      <c r="V10" s="154">
        <v>9.3400374307690708</v>
      </c>
      <c r="W10" s="154">
        <v>-0.464330969402456</v>
      </c>
      <c r="X10" s="154">
        <v>2.1532490681097798</v>
      </c>
      <c r="Y10" s="161">
        <v>1.1845229814574001</v>
      </c>
      <c r="Z10" s="154"/>
      <c r="AA10" s="162">
        <v>15.0510109483874</v>
      </c>
      <c r="AB10" s="163">
        <v>17.404193030868399</v>
      </c>
      <c r="AC10" s="164">
        <v>16.242553663835601</v>
      </c>
      <c r="AD10" s="154"/>
      <c r="AE10" s="165">
        <v>5.9345165421063104</v>
      </c>
      <c r="AF10" s="30"/>
      <c r="AG10" s="160">
        <v>36.470098070636404</v>
      </c>
      <c r="AH10" s="154">
        <v>38.686622652394</v>
      </c>
      <c r="AI10" s="154">
        <v>43.831647500737098</v>
      </c>
      <c r="AJ10" s="154">
        <v>40.4852826223458</v>
      </c>
      <c r="AK10" s="154">
        <v>43.378141138178002</v>
      </c>
      <c r="AL10" s="161">
        <v>40.570565027801401</v>
      </c>
      <c r="AM10" s="154"/>
      <c r="AN10" s="162">
        <v>48.957545779566097</v>
      </c>
      <c r="AO10" s="163">
        <v>49.576482950395302</v>
      </c>
      <c r="AP10" s="164">
        <v>49.267014364980703</v>
      </c>
      <c r="AQ10" s="154"/>
      <c r="AR10" s="165">
        <v>43.055710678719201</v>
      </c>
      <c r="AS10" s="159"/>
      <c r="AT10" s="160">
        <v>-12.437812638474901</v>
      </c>
      <c r="AU10" s="154">
        <v>5.6372575505665896</v>
      </c>
      <c r="AV10" s="154">
        <v>9.5493975830499895</v>
      </c>
      <c r="AW10" s="154">
        <v>-5.87442356951746</v>
      </c>
      <c r="AX10" s="154">
        <v>-3.3633145298738398</v>
      </c>
      <c r="AY10" s="161">
        <v>-1.6152357573080101</v>
      </c>
      <c r="AZ10" s="154"/>
      <c r="BA10" s="162">
        <v>1.0414716506428401</v>
      </c>
      <c r="BB10" s="163">
        <v>-0.59918699945863196</v>
      </c>
      <c r="BC10" s="164">
        <v>0.209275519825705</v>
      </c>
      <c r="BD10" s="154"/>
      <c r="BE10" s="165">
        <v>-1.0253905067417599</v>
      </c>
    </row>
    <row r="11" spans="1:57" x14ac:dyDescent="0.25">
      <c r="A11" s="21" t="s">
        <v>20</v>
      </c>
      <c r="B11" s="2" t="s">
        <v>71</v>
      </c>
      <c r="C11" s="3"/>
      <c r="D11" s="24" t="s">
        <v>16</v>
      </c>
      <c r="E11" s="27" t="s">
        <v>17</v>
      </c>
      <c r="F11" s="3"/>
      <c r="G11" s="160">
        <v>39.629821830133103</v>
      </c>
      <c r="H11" s="154">
        <v>56.616502335236099</v>
      </c>
      <c r="I11" s="154">
        <v>65.040650406504</v>
      </c>
      <c r="J11" s="154">
        <v>62.1605258605777</v>
      </c>
      <c r="K11" s="154">
        <v>54.389379000172902</v>
      </c>
      <c r="L11" s="161">
        <v>55.5673758865248</v>
      </c>
      <c r="M11" s="154"/>
      <c r="N11" s="162">
        <v>62.584327970939199</v>
      </c>
      <c r="O11" s="163">
        <v>69.075419477598999</v>
      </c>
      <c r="P11" s="164">
        <v>65.829873724269106</v>
      </c>
      <c r="Q11" s="154"/>
      <c r="R11" s="165">
        <v>58.4995181258803</v>
      </c>
      <c r="S11" s="159"/>
      <c r="T11" s="160">
        <v>-31.047472360652101</v>
      </c>
      <c r="U11" s="154">
        <v>9.58941648174501</v>
      </c>
      <c r="V11" s="154">
        <v>13.5593646958141</v>
      </c>
      <c r="W11" s="154">
        <v>5.6124984833104596</v>
      </c>
      <c r="X11" s="154">
        <v>4.5250989509202597</v>
      </c>
      <c r="Y11" s="161">
        <v>0.192542862824675</v>
      </c>
      <c r="Z11" s="154"/>
      <c r="AA11" s="162">
        <v>26.594088088992802</v>
      </c>
      <c r="AB11" s="163">
        <v>32.309018644449203</v>
      </c>
      <c r="AC11" s="164">
        <v>29.5294423195135</v>
      </c>
      <c r="AD11" s="154"/>
      <c r="AE11" s="165">
        <v>8.0615433382691499</v>
      </c>
      <c r="AF11" s="30"/>
      <c r="AG11" s="160">
        <v>39.547656114859002</v>
      </c>
      <c r="AH11" s="154">
        <v>44.130556997059301</v>
      </c>
      <c r="AI11" s="154">
        <v>49.138341117453699</v>
      </c>
      <c r="AJ11" s="154">
        <v>46.471198754540701</v>
      </c>
      <c r="AK11" s="154">
        <v>46.164158450095101</v>
      </c>
      <c r="AL11" s="161">
        <v>45.0903822868015</v>
      </c>
      <c r="AM11" s="154"/>
      <c r="AN11" s="162">
        <v>50.752464971458203</v>
      </c>
      <c r="AO11" s="163">
        <v>51.115723923196597</v>
      </c>
      <c r="AP11" s="164">
        <v>50.934094447327404</v>
      </c>
      <c r="AQ11" s="154"/>
      <c r="AR11" s="165">
        <v>46.760014332666103</v>
      </c>
      <c r="AS11" s="159"/>
      <c r="AT11" s="160">
        <v>-13.118980679376699</v>
      </c>
      <c r="AU11" s="154">
        <v>-0.81232454145723898</v>
      </c>
      <c r="AV11" s="154">
        <v>-3.7813676849442301</v>
      </c>
      <c r="AW11" s="154">
        <v>-13.087319031220799</v>
      </c>
      <c r="AX11" s="154">
        <v>-7.2935915323380902</v>
      </c>
      <c r="AY11" s="161">
        <v>-7.7323956471239397</v>
      </c>
      <c r="AZ11" s="154"/>
      <c r="BA11" s="162">
        <v>1.0904046114791801</v>
      </c>
      <c r="BB11" s="163">
        <v>-4.2043325432969203</v>
      </c>
      <c r="BC11" s="164">
        <v>-1.6375907419901801</v>
      </c>
      <c r="BD11" s="154"/>
      <c r="BE11" s="165">
        <v>-5.9181230836059804</v>
      </c>
    </row>
    <row r="12" spans="1:57" x14ac:dyDescent="0.25">
      <c r="A12" s="21" t="s">
        <v>21</v>
      </c>
      <c r="B12" s="3" t="str">
        <f t="shared" si="0"/>
        <v>Virginia Area</v>
      </c>
      <c r="C12" s="3"/>
      <c r="D12" s="24" t="s">
        <v>16</v>
      </c>
      <c r="E12" s="27" t="s">
        <v>17</v>
      </c>
      <c r="F12" s="3"/>
      <c r="G12" s="160">
        <v>32.901644272796602</v>
      </c>
      <c r="H12" s="154">
        <v>44.735320644758403</v>
      </c>
      <c r="I12" s="154">
        <v>48.102495316944498</v>
      </c>
      <c r="J12" s="154">
        <v>48.763904627552499</v>
      </c>
      <c r="K12" s="154">
        <v>44.6312527462362</v>
      </c>
      <c r="L12" s="161">
        <v>43.826923521657598</v>
      </c>
      <c r="M12" s="154"/>
      <c r="N12" s="162">
        <v>48.070118637404299</v>
      </c>
      <c r="O12" s="163">
        <v>52.558913993663403</v>
      </c>
      <c r="P12" s="164">
        <v>50.314516315533801</v>
      </c>
      <c r="Q12" s="154"/>
      <c r="R12" s="165">
        <v>45.6805214627651</v>
      </c>
      <c r="S12" s="159"/>
      <c r="T12" s="160">
        <v>-17.079632476193499</v>
      </c>
      <c r="U12" s="154">
        <v>1.1733424791868099</v>
      </c>
      <c r="V12" s="154">
        <v>9.9459889486044197</v>
      </c>
      <c r="W12" s="154">
        <v>3.1879268788050901</v>
      </c>
      <c r="X12" s="154">
        <v>2.36216127437469</v>
      </c>
      <c r="Y12" s="161">
        <v>0.28822580767065198</v>
      </c>
      <c r="Z12" s="154"/>
      <c r="AA12" s="162">
        <v>9.7487659208369397</v>
      </c>
      <c r="AB12" s="163">
        <v>19.690306937788499</v>
      </c>
      <c r="AC12" s="164">
        <v>14.7258993549196</v>
      </c>
      <c r="AD12" s="154"/>
      <c r="AE12" s="165">
        <v>4.42373682412261</v>
      </c>
      <c r="AF12" s="30"/>
      <c r="AG12" s="160">
        <v>37.339804703299201</v>
      </c>
      <c r="AH12" s="154">
        <v>39.6677644883573</v>
      </c>
      <c r="AI12" s="154">
        <v>39.629629629629598</v>
      </c>
      <c r="AJ12" s="154">
        <v>39.368963743447097</v>
      </c>
      <c r="AK12" s="154">
        <v>42.897518740932902</v>
      </c>
      <c r="AL12" s="161">
        <v>39.780570567377502</v>
      </c>
      <c r="AM12" s="154"/>
      <c r="AN12" s="162">
        <v>46.774016426131503</v>
      </c>
      <c r="AO12" s="163">
        <v>45.586271869238203</v>
      </c>
      <c r="AP12" s="164">
        <v>46.180144147684899</v>
      </c>
      <c r="AQ12" s="154"/>
      <c r="AR12" s="165">
        <v>41.608780147909798</v>
      </c>
      <c r="AS12" s="159"/>
      <c r="AT12" s="160">
        <v>9.1413392216503908</v>
      </c>
      <c r="AU12" s="154">
        <v>8.0217042792836892</v>
      </c>
      <c r="AV12" s="154">
        <v>-7.2092141934692799</v>
      </c>
      <c r="AW12" s="154">
        <v>-16.274244678205498</v>
      </c>
      <c r="AX12" s="154">
        <v>-3.3634335720397699</v>
      </c>
      <c r="AY12" s="161">
        <v>-2.9971090509567802</v>
      </c>
      <c r="AZ12" s="154"/>
      <c r="BA12" s="162">
        <v>7.4566889862783698</v>
      </c>
      <c r="BB12" s="163">
        <v>4.8419939138986701</v>
      </c>
      <c r="BC12" s="164">
        <v>6.1500524850673504</v>
      </c>
      <c r="BD12" s="154"/>
      <c r="BE12" s="165">
        <v>-0.27234924244877501</v>
      </c>
    </row>
    <row r="13" spans="1:57" x14ac:dyDescent="0.25">
      <c r="A13" s="34" t="s">
        <v>22</v>
      </c>
      <c r="B13" s="2" t="s">
        <v>87</v>
      </c>
      <c r="C13" s="3"/>
      <c r="D13" s="24" t="s">
        <v>16</v>
      </c>
      <c r="E13" s="27" t="s">
        <v>17</v>
      </c>
      <c r="F13" s="3"/>
      <c r="G13" s="160">
        <v>41.008836652141397</v>
      </c>
      <c r="H13" s="154">
        <v>57.979896182357898</v>
      </c>
      <c r="I13" s="154">
        <v>65.606499887154698</v>
      </c>
      <c r="J13" s="154">
        <v>63.800107637020098</v>
      </c>
      <c r="K13" s="154">
        <v>54.887935973333697</v>
      </c>
      <c r="L13" s="161">
        <v>56.6566552664016</v>
      </c>
      <c r="M13" s="154"/>
      <c r="N13" s="162">
        <v>57.250742174614999</v>
      </c>
      <c r="O13" s="163">
        <v>73.758268085623499</v>
      </c>
      <c r="P13" s="164">
        <v>65.504505130119199</v>
      </c>
      <c r="Q13" s="154"/>
      <c r="R13" s="165">
        <v>59.184612370320899</v>
      </c>
      <c r="S13" s="159"/>
      <c r="T13" s="160">
        <v>-2.0715301888269302</v>
      </c>
      <c r="U13" s="154">
        <v>38.568897086784702</v>
      </c>
      <c r="V13" s="154">
        <v>31.762576936208401</v>
      </c>
      <c r="W13" s="154">
        <v>12.226397281809801</v>
      </c>
      <c r="X13" s="154">
        <v>-1.6549231627382199</v>
      </c>
      <c r="Y13" s="161">
        <v>15.0759349699235</v>
      </c>
      <c r="Z13" s="154"/>
      <c r="AA13" s="162">
        <v>15.024822341047299</v>
      </c>
      <c r="AB13" s="163">
        <v>52.797879299432502</v>
      </c>
      <c r="AC13" s="164">
        <v>33.622262636780498</v>
      </c>
      <c r="AD13" s="154"/>
      <c r="AE13" s="165">
        <v>20.358576334715501</v>
      </c>
      <c r="AF13" s="30"/>
      <c r="AG13" s="160">
        <v>43.153410817050997</v>
      </c>
      <c r="AH13" s="154">
        <v>45.839879521209603</v>
      </c>
      <c r="AI13" s="154">
        <v>50.794005572578001</v>
      </c>
      <c r="AJ13" s="154">
        <v>46.667664891562303</v>
      </c>
      <c r="AK13" s="154">
        <v>46.886189341562101</v>
      </c>
      <c r="AL13" s="161">
        <v>46.668229085290598</v>
      </c>
      <c r="AM13" s="154"/>
      <c r="AN13" s="162">
        <v>51.409884162510998</v>
      </c>
      <c r="AO13" s="163">
        <v>56.5203616178187</v>
      </c>
      <c r="AP13" s="164">
        <v>53.9651228901648</v>
      </c>
      <c r="AQ13" s="154"/>
      <c r="AR13" s="165">
        <v>48.753036497490797</v>
      </c>
      <c r="AS13" s="159"/>
      <c r="AT13" s="160">
        <v>-3.66537556910927</v>
      </c>
      <c r="AU13" s="154">
        <v>11.382182725914999</v>
      </c>
      <c r="AV13" s="154">
        <v>7.4429577606529396</v>
      </c>
      <c r="AW13" s="154">
        <v>-7.4283295904449398</v>
      </c>
      <c r="AX13" s="154">
        <v>-3.6695753506261699</v>
      </c>
      <c r="AY13" s="161">
        <v>0.443874711644627</v>
      </c>
      <c r="AZ13" s="154"/>
      <c r="BA13" s="162">
        <v>3.3940773513599898</v>
      </c>
      <c r="BB13" s="163">
        <v>7.8969326652260703</v>
      </c>
      <c r="BC13" s="164">
        <v>5.7041883912965199</v>
      </c>
      <c r="BD13" s="154"/>
      <c r="BE13" s="165">
        <v>2.0501175503571298</v>
      </c>
    </row>
    <row r="14" spans="1:57" x14ac:dyDescent="0.25">
      <c r="A14" s="21" t="s">
        <v>23</v>
      </c>
      <c r="B14" s="3" t="str">
        <f t="shared" si="0"/>
        <v>Arlington, VA</v>
      </c>
      <c r="C14" s="3"/>
      <c r="D14" s="24" t="s">
        <v>16</v>
      </c>
      <c r="E14" s="27" t="s">
        <v>17</v>
      </c>
      <c r="F14" s="3"/>
      <c r="G14" s="160">
        <v>42.2002085505735</v>
      </c>
      <c r="H14" s="154">
        <v>71.021897810218903</v>
      </c>
      <c r="I14" s="154">
        <v>84.191866527632897</v>
      </c>
      <c r="J14" s="154">
        <v>81.637122002085505</v>
      </c>
      <c r="K14" s="154">
        <v>67.945776850886304</v>
      </c>
      <c r="L14" s="161">
        <v>69.399374348279395</v>
      </c>
      <c r="M14" s="154"/>
      <c r="N14" s="162">
        <v>60.980187695516101</v>
      </c>
      <c r="O14" s="163">
        <v>83.618352450469203</v>
      </c>
      <c r="P14" s="164">
        <v>72.299270072992698</v>
      </c>
      <c r="Q14" s="154"/>
      <c r="R14" s="165">
        <v>70.227915983911799</v>
      </c>
      <c r="S14" s="159"/>
      <c r="T14" s="160">
        <v>1.4395886091662899</v>
      </c>
      <c r="U14" s="154">
        <v>24.858377213249099</v>
      </c>
      <c r="V14" s="154">
        <v>39.485054766806499</v>
      </c>
      <c r="W14" s="154">
        <v>27.0231154991511</v>
      </c>
      <c r="X14" s="154">
        <v>8.9020124423334508</v>
      </c>
      <c r="Y14" s="161">
        <v>21.538566763673899</v>
      </c>
      <c r="Z14" s="154"/>
      <c r="AA14" s="162">
        <v>11.8085469438029</v>
      </c>
      <c r="AB14" s="163">
        <v>93.419826241037597</v>
      </c>
      <c r="AC14" s="164">
        <v>47.894581162398701</v>
      </c>
      <c r="AD14" s="154"/>
      <c r="AE14" s="165">
        <v>28.2618443484672</v>
      </c>
      <c r="AF14" s="30"/>
      <c r="AG14" s="160">
        <v>40.732533889468101</v>
      </c>
      <c r="AH14" s="154">
        <v>46.895203336809097</v>
      </c>
      <c r="AI14" s="154">
        <v>52.502606882168898</v>
      </c>
      <c r="AJ14" s="154">
        <v>49.004171011470198</v>
      </c>
      <c r="AK14" s="154">
        <v>48.871220020854999</v>
      </c>
      <c r="AL14" s="161">
        <v>47.601147028154301</v>
      </c>
      <c r="AM14" s="154"/>
      <c r="AN14" s="162">
        <v>51.235662148070901</v>
      </c>
      <c r="AO14" s="163">
        <v>56.2460896767466</v>
      </c>
      <c r="AP14" s="164">
        <v>53.740875912408697</v>
      </c>
      <c r="AQ14" s="154"/>
      <c r="AR14" s="165">
        <v>49.355355280798399</v>
      </c>
      <c r="AS14" s="159"/>
      <c r="AT14" s="160">
        <v>-2.7576283128946901</v>
      </c>
      <c r="AU14" s="154">
        <v>2.6963363814843802</v>
      </c>
      <c r="AV14" s="154">
        <v>1.0134522882344801</v>
      </c>
      <c r="AW14" s="154">
        <v>-8.9046414877640903</v>
      </c>
      <c r="AX14" s="154">
        <v>-2.4889625440808598</v>
      </c>
      <c r="AY14" s="161">
        <v>-2.2324682927256099</v>
      </c>
      <c r="AZ14" s="154"/>
      <c r="BA14" s="162">
        <v>6.7962874432180698</v>
      </c>
      <c r="BB14" s="163">
        <v>20.345957535631801</v>
      </c>
      <c r="BC14" s="164">
        <v>13.482557730391701</v>
      </c>
      <c r="BD14" s="154"/>
      <c r="BE14" s="165">
        <v>2.1691055698688699</v>
      </c>
    </row>
    <row r="15" spans="1:57" x14ac:dyDescent="0.25">
      <c r="A15" s="21" t="s">
        <v>24</v>
      </c>
      <c r="B15" s="3" t="str">
        <f t="shared" si="0"/>
        <v>Suburban Virginia Area</v>
      </c>
      <c r="C15" s="3"/>
      <c r="D15" s="24" t="s">
        <v>16</v>
      </c>
      <c r="E15" s="27" t="s">
        <v>17</v>
      </c>
      <c r="F15" s="3"/>
      <c r="G15" s="160">
        <v>38.4509163946773</v>
      </c>
      <c r="H15" s="154">
        <v>56.916896811448602</v>
      </c>
      <c r="I15" s="154">
        <v>61.712277178006502</v>
      </c>
      <c r="J15" s="154">
        <v>62.239517951292903</v>
      </c>
      <c r="K15" s="154">
        <v>54.054732613607797</v>
      </c>
      <c r="L15" s="161">
        <v>54.674868189806602</v>
      </c>
      <c r="M15" s="154"/>
      <c r="N15" s="162">
        <v>54.833040421792603</v>
      </c>
      <c r="O15" s="163">
        <v>62.076324378609002</v>
      </c>
      <c r="P15" s="164">
        <v>58.454682400200802</v>
      </c>
      <c r="Q15" s="154"/>
      <c r="R15" s="165">
        <v>55.7548151070621</v>
      </c>
      <c r="S15" s="159"/>
      <c r="T15" s="160">
        <v>-1.1084670430914501</v>
      </c>
      <c r="U15" s="154">
        <v>22.613937380008402</v>
      </c>
      <c r="V15" s="154">
        <v>23.115219633316201</v>
      </c>
      <c r="W15" s="154">
        <v>16.90102946963</v>
      </c>
      <c r="X15" s="154">
        <v>15.914782220990899</v>
      </c>
      <c r="Y15" s="161">
        <v>16.180446019984199</v>
      </c>
      <c r="Z15" s="154"/>
      <c r="AA15" s="162">
        <v>33.151617375676999</v>
      </c>
      <c r="AB15" s="163">
        <v>41.827652713469597</v>
      </c>
      <c r="AC15" s="164">
        <v>37.621789975036599</v>
      </c>
      <c r="AD15" s="154"/>
      <c r="AE15" s="165">
        <v>21.867970255982399</v>
      </c>
      <c r="AF15" s="30"/>
      <c r="AG15" s="160">
        <v>39.063480115418301</v>
      </c>
      <c r="AH15" s="154">
        <v>44.166353029732697</v>
      </c>
      <c r="AI15" s="154">
        <v>48.155814828754202</v>
      </c>
      <c r="AJ15" s="154">
        <v>44.653949927840799</v>
      </c>
      <c r="AK15" s="154">
        <v>42.969191190311797</v>
      </c>
      <c r="AL15" s="161">
        <v>43.801756587202</v>
      </c>
      <c r="AM15" s="154"/>
      <c r="AN15" s="162">
        <v>45.664177699692502</v>
      </c>
      <c r="AO15" s="163">
        <v>49.234485787789403</v>
      </c>
      <c r="AP15" s="164">
        <v>47.449331743740899</v>
      </c>
      <c r="AQ15" s="154"/>
      <c r="AR15" s="165">
        <v>44.843780809149003</v>
      </c>
      <c r="AS15" s="159"/>
      <c r="AT15" s="160">
        <v>-1.9718468730358101</v>
      </c>
      <c r="AU15" s="154">
        <v>10.5634625730554</v>
      </c>
      <c r="AV15" s="154">
        <v>8.4510640930495597</v>
      </c>
      <c r="AW15" s="154">
        <v>-5.9357085211741003</v>
      </c>
      <c r="AX15" s="154">
        <v>-0.52068294193780196</v>
      </c>
      <c r="AY15" s="161">
        <v>1.9285756900378499</v>
      </c>
      <c r="AZ15" s="154"/>
      <c r="BA15" s="162">
        <v>12.491096166979499</v>
      </c>
      <c r="BB15" s="163">
        <v>13.1696525760334</v>
      </c>
      <c r="BC15" s="164">
        <v>12.8421199328313</v>
      </c>
      <c r="BD15" s="154"/>
      <c r="BE15" s="165">
        <v>4.9982337088260103</v>
      </c>
    </row>
    <row r="16" spans="1:57" x14ac:dyDescent="0.25">
      <c r="A16" s="21" t="s">
        <v>25</v>
      </c>
      <c r="B16" s="3" t="str">
        <f t="shared" si="0"/>
        <v>Alexandria, VA</v>
      </c>
      <c r="C16" s="3"/>
      <c r="D16" s="24" t="s">
        <v>16</v>
      </c>
      <c r="E16" s="27" t="s">
        <v>17</v>
      </c>
      <c r="F16" s="3"/>
      <c r="G16" s="160">
        <v>38.574910061506301</v>
      </c>
      <c r="H16" s="154">
        <v>52.268771034002498</v>
      </c>
      <c r="I16" s="154">
        <v>62.632006498781401</v>
      </c>
      <c r="J16" s="154">
        <v>59.521875362655202</v>
      </c>
      <c r="K16" s="154">
        <v>56.690263432749198</v>
      </c>
      <c r="L16" s="161">
        <v>53.937565277938901</v>
      </c>
      <c r="M16" s="154"/>
      <c r="N16" s="162">
        <v>57.479401183706599</v>
      </c>
      <c r="O16" s="163">
        <v>72.403388650342293</v>
      </c>
      <c r="P16" s="164">
        <v>64.941394917024397</v>
      </c>
      <c r="Q16" s="154"/>
      <c r="R16" s="165">
        <v>57.081516603391897</v>
      </c>
      <c r="S16" s="159"/>
      <c r="T16" s="160">
        <v>-6.8885253733748302</v>
      </c>
      <c r="U16" s="154">
        <v>26.5603158663999</v>
      </c>
      <c r="V16" s="154">
        <v>37.599640503647102</v>
      </c>
      <c r="W16" s="154">
        <v>8.57065606762934</v>
      </c>
      <c r="X16" s="154">
        <v>-7.0345217579713699</v>
      </c>
      <c r="Y16" s="161">
        <v>10.5056612778726</v>
      </c>
      <c r="Z16" s="154"/>
      <c r="AA16" s="162">
        <v>-1.9035124374318999</v>
      </c>
      <c r="AB16" s="163">
        <v>23.839477653348801</v>
      </c>
      <c r="AC16" s="164">
        <v>10.953771381872</v>
      </c>
      <c r="AD16" s="154"/>
      <c r="AE16" s="165">
        <v>10.650924535702501</v>
      </c>
      <c r="AF16" s="30"/>
      <c r="AG16" s="160">
        <v>38.705465939421998</v>
      </c>
      <c r="AH16" s="154">
        <v>41.426830683532501</v>
      </c>
      <c r="AI16" s="154">
        <v>47.571660670767002</v>
      </c>
      <c r="AJ16" s="154">
        <v>43.4489961703609</v>
      </c>
      <c r="AK16" s="154">
        <v>45.514680283161098</v>
      </c>
      <c r="AL16" s="161">
        <v>43.333526749448701</v>
      </c>
      <c r="AM16" s="154"/>
      <c r="AN16" s="162">
        <v>49.886851572472999</v>
      </c>
      <c r="AO16" s="163">
        <v>53.231983288847601</v>
      </c>
      <c r="AP16" s="164">
        <v>51.559417430660297</v>
      </c>
      <c r="AQ16" s="154"/>
      <c r="AR16" s="165">
        <v>45.683781229794903</v>
      </c>
      <c r="AS16" s="159"/>
      <c r="AT16" s="160">
        <v>-14.921519790878699</v>
      </c>
      <c r="AU16" s="154">
        <v>2.89054193844852</v>
      </c>
      <c r="AV16" s="154">
        <v>7.7224572411460803</v>
      </c>
      <c r="AW16" s="154">
        <v>-9.5108529800760806</v>
      </c>
      <c r="AX16" s="154">
        <v>-4.3393210890752396</v>
      </c>
      <c r="AY16" s="161">
        <v>-3.9228857223288398</v>
      </c>
      <c r="AZ16" s="154"/>
      <c r="BA16" s="162">
        <v>1.1152729735201099</v>
      </c>
      <c r="BB16" s="163">
        <v>-0.296252924947911</v>
      </c>
      <c r="BC16" s="164">
        <v>0.38166102155644599</v>
      </c>
      <c r="BD16" s="154"/>
      <c r="BE16" s="165">
        <v>-2.5741901954764099</v>
      </c>
    </row>
    <row r="17" spans="1:57" x14ac:dyDescent="0.25">
      <c r="A17" s="21" t="s">
        <v>26</v>
      </c>
      <c r="B17" s="3" t="str">
        <f t="shared" si="0"/>
        <v>Fairfax/Tysons Corner, VA</v>
      </c>
      <c r="C17" s="3"/>
      <c r="D17" s="24" t="s">
        <v>16</v>
      </c>
      <c r="E17" s="27" t="s">
        <v>17</v>
      </c>
      <c r="F17" s="3"/>
      <c r="G17" s="160">
        <v>41.017688950149299</v>
      </c>
      <c r="H17" s="154">
        <v>67.849758787043399</v>
      </c>
      <c r="I17" s="154">
        <v>78.704341833218393</v>
      </c>
      <c r="J17" s="154">
        <v>76.855042499425593</v>
      </c>
      <c r="K17" s="154">
        <v>60.142430507695799</v>
      </c>
      <c r="L17" s="161">
        <v>64.913852515506505</v>
      </c>
      <c r="M17" s="154"/>
      <c r="N17" s="162">
        <v>57.799218929473902</v>
      </c>
      <c r="O17" s="163">
        <v>71.858488398805406</v>
      </c>
      <c r="P17" s="164">
        <v>64.828853664139601</v>
      </c>
      <c r="Q17" s="154"/>
      <c r="R17" s="165">
        <v>64.889567129401698</v>
      </c>
      <c r="S17" s="159"/>
      <c r="T17" s="160">
        <v>-1.76398127803406</v>
      </c>
      <c r="U17" s="154">
        <v>52.840876753113399</v>
      </c>
      <c r="V17" s="154">
        <v>39.755671687621302</v>
      </c>
      <c r="W17" s="154">
        <v>25.736687616773398</v>
      </c>
      <c r="X17" s="154">
        <v>13.419582495236799</v>
      </c>
      <c r="Y17" s="161">
        <v>26.482196053623898</v>
      </c>
      <c r="Z17" s="154"/>
      <c r="AA17" s="162">
        <v>31.349587580190398</v>
      </c>
      <c r="AB17" s="163">
        <v>54.859198725065198</v>
      </c>
      <c r="AC17" s="164">
        <v>43.416231097323603</v>
      </c>
      <c r="AD17" s="154"/>
      <c r="AE17" s="165">
        <v>30.893906483307202</v>
      </c>
      <c r="AF17" s="30"/>
      <c r="AG17" s="160">
        <v>42.235240064323399</v>
      </c>
      <c r="AH17" s="154">
        <v>49.773144957500499</v>
      </c>
      <c r="AI17" s="154">
        <v>56.7539627842866</v>
      </c>
      <c r="AJ17" s="154">
        <v>51.921088904203899</v>
      </c>
      <c r="AK17" s="154">
        <v>48.555593843326399</v>
      </c>
      <c r="AL17" s="161">
        <v>49.8478061107282</v>
      </c>
      <c r="AM17" s="154"/>
      <c r="AN17" s="162">
        <v>50.559958649207402</v>
      </c>
      <c r="AO17" s="163">
        <v>53.069722030783304</v>
      </c>
      <c r="AP17" s="164">
        <v>51.814840339995399</v>
      </c>
      <c r="AQ17" s="154"/>
      <c r="AR17" s="165">
        <v>50.4098158905188</v>
      </c>
      <c r="AS17" s="159"/>
      <c r="AT17" s="160">
        <v>-6.3536752932269103</v>
      </c>
      <c r="AU17" s="154">
        <v>13.0701581572102</v>
      </c>
      <c r="AV17" s="154">
        <v>11.149542525552</v>
      </c>
      <c r="AW17" s="154">
        <v>-1.8065532437173</v>
      </c>
      <c r="AX17" s="154">
        <v>-0.899596529104709</v>
      </c>
      <c r="AY17" s="161">
        <v>2.9642434410930298</v>
      </c>
      <c r="AZ17" s="154"/>
      <c r="BA17" s="162">
        <v>6.5089537885312696</v>
      </c>
      <c r="BB17" s="163">
        <v>9.3617691910690706</v>
      </c>
      <c r="BC17" s="164">
        <v>7.9510615477201796</v>
      </c>
      <c r="BD17" s="154"/>
      <c r="BE17" s="165">
        <v>4.3804241179472099</v>
      </c>
    </row>
    <row r="18" spans="1:57" x14ac:dyDescent="0.25">
      <c r="A18" s="21" t="s">
        <v>27</v>
      </c>
      <c r="B18" s="3" t="str">
        <f t="shared" si="0"/>
        <v>I-95 Fredericksburg, VA</v>
      </c>
      <c r="C18" s="3"/>
      <c r="D18" s="24" t="s">
        <v>16</v>
      </c>
      <c r="E18" s="27" t="s">
        <v>17</v>
      </c>
      <c r="F18" s="3"/>
      <c r="G18" s="160">
        <v>45.075715706864102</v>
      </c>
      <c r="H18" s="154">
        <v>53.841052282524501</v>
      </c>
      <c r="I18" s="154">
        <v>56.70387973914</v>
      </c>
      <c r="J18" s="154">
        <v>57.466563501713203</v>
      </c>
      <c r="K18" s="154">
        <v>51.774068752072502</v>
      </c>
      <c r="L18" s="161">
        <v>52.972255996462899</v>
      </c>
      <c r="M18" s="154"/>
      <c r="N18" s="162">
        <v>54.139493754835797</v>
      </c>
      <c r="O18" s="163">
        <v>60.948380678677999</v>
      </c>
      <c r="P18" s="164">
        <v>57.543937216756902</v>
      </c>
      <c r="Q18" s="154"/>
      <c r="R18" s="165">
        <v>54.278450630832602</v>
      </c>
      <c r="S18" s="159"/>
      <c r="T18" s="160">
        <v>2.1531271933188401</v>
      </c>
      <c r="U18" s="154">
        <v>9.6369011254389907</v>
      </c>
      <c r="V18" s="154">
        <v>17.443178652672302</v>
      </c>
      <c r="W18" s="154">
        <v>15.2461108917853</v>
      </c>
      <c r="X18" s="154">
        <v>5.47861156153526</v>
      </c>
      <c r="Y18" s="161">
        <v>10.145356256824</v>
      </c>
      <c r="Z18" s="154"/>
      <c r="AA18" s="162">
        <v>15.000595086457199</v>
      </c>
      <c r="AB18" s="163">
        <v>18.036093292413401</v>
      </c>
      <c r="AC18" s="164">
        <v>16.588422078639798</v>
      </c>
      <c r="AD18" s="154"/>
      <c r="AE18" s="165">
        <v>12.0205183201967</v>
      </c>
      <c r="AF18" s="30"/>
      <c r="AG18" s="160">
        <v>43.542058140820103</v>
      </c>
      <c r="AH18" s="154">
        <v>44.550679783353502</v>
      </c>
      <c r="AI18" s="154">
        <v>46.393832209572203</v>
      </c>
      <c r="AJ18" s="154">
        <v>46.402122250469702</v>
      </c>
      <c r="AK18" s="154">
        <v>47.430087321764098</v>
      </c>
      <c r="AL18" s="161">
        <v>45.663755941195902</v>
      </c>
      <c r="AM18" s="154"/>
      <c r="AN18" s="162">
        <v>50.936774621421399</v>
      </c>
      <c r="AO18" s="163">
        <v>53.025864927600303</v>
      </c>
      <c r="AP18" s="164">
        <v>51.981319774510801</v>
      </c>
      <c r="AQ18" s="154"/>
      <c r="AR18" s="165">
        <v>47.468774179285901</v>
      </c>
      <c r="AS18" s="159"/>
      <c r="AT18" s="160">
        <v>1.8667653023773301</v>
      </c>
      <c r="AU18" s="154">
        <v>2.2838921274745099</v>
      </c>
      <c r="AV18" s="154">
        <v>-0.30211494979262898</v>
      </c>
      <c r="AW18" s="154">
        <v>-5.7263827901574897</v>
      </c>
      <c r="AX18" s="154">
        <v>-1.7343503081107301</v>
      </c>
      <c r="AY18" s="161">
        <v>-0.86989924485062897</v>
      </c>
      <c r="AZ18" s="154"/>
      <c r="BA18" s="162">
        <v>2.1993708289074601</v>
      </c>
      <c r="BB18" s="163">
        <v>2.6107734655197099</v>
      </c>
      <c r="BC18" s="164">
        <v>2.4087925955993499</v>
      </c>
      <c r="BD18" s="154"/>
      <c r="BE18" s="165">
        <v>0.133127178842814</v>
      </c>
    </row>
    <row r="19" spans="1:57" x14ac:dyDescent="0.25">
      <c r="A19" s="21" t="s">
        <v>28</v>
      </c>
      <c r="B19" s="3" t="str">
        <f t="shared" si="0"/>
        <v>Dulles Airport Area, VA</v>
      </c>
      <c r="C19" s="3"/>
      <c r="D19" s="24" t="s">
        <v>16</v>
      </c>
      <c r="E19" s="27" t="s">
        <v>17</v>
      </c>
      <c r="F19" s="3"/>
      <c r="G19" s="160">
        <v>46.110794915575703</v>
      </c>
      <c r="H19" s="154">
        <v>72.917852399924101</v>
      </c>
      <c r="I19" s="154">
        <v>82.289888066780406</v>
      </c>
      <c r="J19" s="154">
        <v>79.937393284006802</v>
      </c>
      <c r="K19" s="154">
        <v>67.453993549610999</v>
      </c>
      <c r="L19" s="161">
        <v>69.741984443179604</v>
      </c>
      <c r="M19" s="154"/>
      <c r="N19" s="162">
        <v>61.705558717510897</v>
      </c>
      <c r="O19" s="163">
        <v>73.117055587175102</v>
      </c>
      <c r="P19" s="164">
        <v>67.411307152342999</v>
      </c>
      <c r="Q19" s="154"/>
      <c r="R19" s="165">
        <v>69.076076645797698</v>
      </c>
      <c r="S19" s="159"/>
      <c r="T19" s="160">
        <v>-17.1749872209916</v>
      </c>
      <c r="U19" s="154">
        <v>16.0827544548474</v>
      </c>
      <c r="V19" s="154">
        <v>14.415721445528799</v>
      </c>
      <c r="W19" s="154">
        <v>8.3301195526417207</v>
      </c>
      <c r="X19" s="154">
        <v>3.87087350277534</v>
      </c>
      <c r="Y19" s="161">
        <v>5.9455876419390101</v>
      </c>
      <c r="Z19" s="154"/>
      <c r="AA19" s="162">
        <v>19.819487935163</v>
      </c>
      <c r="AB19" s="163">
        <v>51.285574092247302</v>
      </c>
      <c r="AC19" s="164">
        <v>35.053211706575397</v>
      </c>
      <c r="AD19" s="154"/>
      <c r="AE19" s="165">
        <v>12.719472822962199</v>
      </c>
      <c r="AF19" s="30"/>
      <c r="AG19" s="160">
        <v>48.996869664200297</v>
      </c>
      <c r="AH19" s="154">
        <v>56.5120470498956</v>
      </c>
      <c r="AI19" s="154">
        <v>56.474103585657303</v>
      </c>
      <c r="AJ19" s="154">
        <v>54.878106621134499</v>
      </c>
      <c r="AK19" s="154">
        <v>52.150920129007702</v>
      </c>
      <c r="AL19" s="161">
        <v>53.802409409979099</v>
      </c>
      <c r="AM19" s="154"/>
      <c r="AN19" s="162">
        <v>52.461582242458697</v>
      </c>
      <c r="AO19" s="163">
        <v>55.636975905900201</v>
      </c>
      <c r="AP19" s="164">
        <v>54.049279074179402</v>
      </c>
      <c r="AQ19" s="154"/>
      <c r="AR19" s="165">
        <v>53.872943599750599</v>
      </c>
      <c r="AS19" s="159"/>
      <c r="AT19" s="160">
        <v>5.0327893853896501</v>
      </c>
      <c r="AU19" s="154">
        <v>11.7467760844079</v>
      </c>
      <c r="AV19" s="154">
        <v>-3.3914807302231198</v>
      </c>
      <c r="AW19" s="154">
        <v>-7.0642570281124399</v>
      </c>
      <c r="AX19" s="154">
        <v>-2.3663647664713099</v>
      </c>
      <c r="AY19" s="161">
        <v>0.32457769523304097</v>
      </c>
      <c r="AZ19" s="154"/>
      <c r="BA19" s="162">
        <v>3.6741962695660302</v>
      </c>
      <c r="BB19" s="163">
        <v>8.5504094757784603</v>
      </c>
      <c r="BC19" s="164">
        <v>6.1279132034178403</v>
      </c>
      <c r="BD19" s="154"/>
      <c r="BE19" s="165">
        <v>1.9221771428205101</v>
      </c>
    </row>
    <row r="20" spans="1:57" x14ac:dyDescent="0.25">
      <c r="A20" s="21" t="s">
        <v>29</v>
      </c>
      <c r="B20" s="3" t="str">
        <f t="shared" si="0"/>
        <v>Williamsburg, VA</v>
      </c>
      <c r="C20" s="3"/>
      <c r="D20" s="24" t="s">
        <v>16</v>
      </c>
      <c r="E20" s="27" t="s">
        <v>17</v>
      </c>
      <c r="F20" s="3"/>
      <c r="G20" s="160">
        <v>26.5572061506385</v>
      </c>
      <c r="H20" s="154">
        <v>26.635392233515699</v>
      </c>
      <c r="I20" s="154">
        <v>27.1826948136565</v>
      </c>
      <c r="J20" s="154">
        <v>26.8438884545217</v>
      </c>
      <c r="K20" s="154">
        <v>28.837633567891501</v>
      </c>
      <c r="L20" s="161">
        <v>27.211363044044798</v>
      </c>
      <c r="M20" s="154"/>
      <c r="N20" s="162">
        <v>36.6692728694292</v>
      </c>
      <c r="O20" s="163">
        <v>40.409173833724203</v>
      </c>
      <c r="P20" s="164">
        <v>38.539223351576702</v>
      </c>
      <c r="Q20" s="154"/>
      <c r="R20" s="165">
        <v>30.447894560482499</v>
      </c>
      <c r="S20" s="159"/>
      <c r="T20" s="160">
        <v>-13.807337289721501</v>
      </c>
      <c r="U20" s="154">
        <v>6.61122215643105</v>
      </c>
      <c r="V20" s="154">
        <v>7.7313119673294697</v>
      </c>
      <c r="W20" s="154">
        <v>-0.51511944675300503</v>
      </c>
      <c r="X20" s="154">
        <v>-10.7944989106409</v>
      </c>
      <c r="Y20" s="161">
        <v>-3.0500179813430801</v>
      </c>
      <c r="Z20" s="154"/>
      <c r="AA20" s="162">
        <v>0.58420977410107</v>
      </c>
      <c r="AB20" s="163">
        <v>14.157034828162301</v>
      </c>
      <c r="AC20" s="164">
        <v>7.27065877782029</v>
      </c>
      <c r="AD20" s="154"/>
      <c r="AE20" s="165">
        <v>0.44486480076415202</v>
      </c>
      <c r="AF20" s="30"/>
      <c r="AG20" s="160">
        <v>36.604117800364797</v>
      </c>
      <c r="AH20" s="154">
        <v>35.157675267135701</v>
      </c>
      <c r="AI20" s="154">
        <v>35.737555381808697</v>
      </c>
      <c r="AJ20" s="154">
        <v>32.730648944487797</v>
      </c>
      <c r="AK20" s="154">
        <v>38.552254365389601</v>
      </c>
      <c r="AL20" s="161">
        <v>35.756450351837302</v>
      </c>
      <c r="AM20" s="154"/>
      <c r="AN20" s="162">
        <v>44.442272608808899</v>
      </c>
      <c r="AO20" s="163">
        <v>44.592129267657</v>
      </c>
      <c r="AP20" s="164">
        <v>44.517200938232897</v>
      </c>
      <c r="AQ20" s="154"/>
      <c r="AR20" s="165">
        <v>38.259521947950397</v>
      </c>
      <c r="AS20" s="159"/>
      <c r="AT20" s="160">
        <v>-0.433156734959183</v>
      </c>
      <c r="AU20" s="154">
        <v>21.5136903327944</v>
      </c>
      <c r="AV20" s="154">
        <v>14.1126572804764</v>
      </c>
      <c r="AW20" s="154">
        <v>-5.9024581622217296</v>
      </c>
      <c r="AX20" s="154">
        <v>-2.4095252928713</v>
      </c>
      <c r="AY20" s="161">
        <v>4.3666410658522903</v>
      </c>
      <c r="AZ20" s="154"/>
      <c r="BA20" s="162">
        <v>6.0875584139784804</v>
      </c>
      <c r="BB20" s="163">
        <v>8.1231097933874707</v>
      </c>
      <c r="BC20" s="164">
        <v>7.0973755449085099</v>
      </c>
      <c r="BD20" s="154"/>
      <c r="BE20" s="165">
        <v>5.2588768628621203</v>
      </c>
    </row>
    <row r="21" spans="1:57" x14ac:dyDescent="0.25">
      <c r="A21" s="21" t="s">
        <v>30</v>
      </c>
      <c r="B21" s="3" t="str">
        <f t="shared" si="0"/>
        <v>Virginia Beach, VA</v>
      </c>
      <c r="C21" s="3"/>
      <c r="D21" s="24" t="s">
        <v>16</v>
      </c>
      <c r="E21" s="27" t="s">
        <v>17</v>
      </c>
      <c r="F21" s="3"/>
      <c r="G21" s="160">
        <v>27.143762878427601</v>
      </c>
      <c r="H21" s="154">
        <v>35.1323506102393</v>
      </c>
      <c r="I21" s="154">
        <v>39.966714217784101</v>
      </c>
      <c r="J21" s="154">
        <v>39.657631954350897</v>
      </c>
      <c r="K21" s="154">
        <v>44.658424472975099</v>
      </c>
      <c r="L21" s="161">
        <v>37.311776826755398</v>
      </c>
      <c r="M21" s="154"/>
      <c r="N21" s="162">
        <v>64.130607069266105</v>
      </c>
      <c r="O21" s="163">
        <v>65.985100649865203</v>
      </c>
      <c r="P21" s="164">
        <v>65.057853859565597</v>
      </c>
      <c r="Q21" s="154"/>
      <c r="R21" s="165">
        <v>45.239227407558303</v>
      </c>
      <c r="S21" s="159"/>
      <c r="T21" s="160">
        <v>-30.252306997660099</v>
      </c>
      <c r="U21" s="154">
        <v>7.7460419639093203</v>
      </c>
      <c r="V21" s="154">
        <v>3.5833435675218501</v>
      </c>
      <c r="W21" s="154">
        <v>-4.5705132636049903</v>
      </c>
      <c r="X21" s="154">
        <v>5.7681874393744001</v>
      </c>
      <c r="Y21" s="161">
        <v>-3.7799499340285001</v>
      </c>
      <c r="Z21" s="154"/>
      <c r="AA21" s="162">
        <v>29.555329527822298</v>
      </c>
      <c r="AB21" s="163">
        <v>24.769308888832299</v>
      </c>
      <c r="AC21" s="164">
        <v>27.0832007099592</v>
      </c>
      <c r="AD21" s="154"/>
      <c r="AE21" s="165">
        <v>6.8857246503421896</v>
      </c>
      <c r="AF21" s="30"/>
      <c r="AG21" s="160">
        <v>30.0274168554058</v>
      </c>
      <c r="AH21" s="154">
        <v>32.500894027893601</v>
      </c>
      <c r="AI21" s="154">
        <v>40.097347769941301</v>
      </c>
      <c r="AJ21" s="154">
        <v>35.019740888439102</v>
      </c>
      <c r="AK21" s="154">
        <v>37.341031287820101</v>
      </c>
      <c r="AL21" s="161">
        <v>34.997954799073902</v>
      </c>
      <c r="AM21" s="154"/>
      <c r="AN21" s="162">
        <v>47.582485169533498</v>
      </c>
      <c r="AO21" s="163">
        <v>49.300636866853097</v>
      </c>
      <c r="AP21" s="164">
        <v>48.441561018193298</v>
      </c>
      <c r="AQ21" s="154"/>
      <c r="AR21" s="165">
        <v>38.841229102562203</v>
      </c>
      <c r="AS21" s="159"/>
      <c r="AT21" s="160">
        <v>-24.0866350399907</v>
      </c>
      <c r="AU21" s="154">
        <v>4.1434052958668497</v>
      </c>
      <c r="AV21" s="154">
        <v>16.377233997569601</v>
      </c>
      <c r="AW21" s="154">
        <v>-4.6536605669922997</v>
      </c>
      <c r="AX21" s="154">
        <v>-3.9883714583516499</v>
      </c>
      <c r="AY21" s="161">
        <v>-3.2317729910604198</v>
      </c>
      <c r="AZ21" s="154"/>
      <c r="BA21" s="162">
        <v>-1.09375592085899</v>
      </c>
      <c r="BB21" s="163">
        <v>-3.69231253597746</v>
      </c>
      <c r="BC21" s="164">
        <v>-2.4333615835024598</v>
      </c>
      <c r="BD21" s="154"/>
      <c r="BE21" s="165">
        <v>-2.94495276973276</v>
      </c>
    </row>
    <row r="22" spans="1:57" x14ac:dyDescent="0.25">
      <c r="A22" s="34" t="s">
        <v>31</v>
      </c>
      <c r="B22" s="3" t="str">
        <f t="shared" si="0"/>
        <v>Norfolk/Portsmouth, VA</v>
      </c>
      <c r="C22" s="3"/>
      <c r="D22" s="24" t="s">
        <v>16</v>
      </c>
      <c r="E22" s="27" t="s">
        <v>17</v>
      </c>
      <c r="F22" s="3"/>
      <c r="G22" s="160">
        <v>42.346133613887403</v>
      </c>
      <c r="H22" s="154">
        <v>53.796247588988201</v>
      </c>
      <c r="I22" s="154">
        <v>58.810108810108801</v>
      </c>
      <c r="J22" s="154">
        <v>58.424008424008399</v>
      </c>
      <c r="K22" s="154">
        <v>58.301158301158303</v>
      </c>
      <c r="L22" s="161">
        <v>54.3333333333333</v>
      </c>
      <c r="M22" s="154"/>
      <c r="N22" s="162">
        <v>61.530361530361503</v>
      </c>
      <c r="O22" s="163">
        <v>65.356265356265297</v>
      </c>
      <c r="P22" s="164">
        <v>63.4433134433134</v>
      </c>
      <c r="Q22" s="154"/>
      <c r="R22" s="165">
        <v>56.935532384198901</v>
      </c>
      <c r="S22" s="159"/>
      <c r="T22" s="160">
        <v>3.0579556300339799</v>
      </c>
      <c r="U22" s="154">
        <v>19.151673328666</v>
      </c>
      <c r="V22" s="154">
        <v>16.5956512646408</v>
      </c>
      <c r="W22" s="154">
        <v>-4.3084030130662203</v>
      </c>
      <c r="X22" s="154">
        <v>-2.5173109804317502</v>
      </c>
      <c r="Y22" s="161">
        <v>5.4854192256949101</v>
      </c>
      <c r="Z22" s="154"/>
      <c r="AA22" s="162">
        <v>3.1245234485293301</v>
      </c>
      <c r="AB22" s="163">
        <v>8.7360087360087295</v>
      </c>
      <c r="AC22" s="164">
        <v>5.9405586184749701</v>
      </c>
      <c r="AD22" s="154"/>
      <c r="AE22" s="165">
        <v>5.6286857730980797</v>
      </c>
      <c r="AF22" s="30"/>
      <c r="AG22" s="160">
        <v>37.53287743293</v>
      </c>
      <c r="AH22" s="154">
        <v>41.096791162545998</v>
      </c>
      <c r="AI22" s="154">
        <v>46.2533432718025</v>
      </c>
      <c r="AJ22" s="154">
        <v>42.517648090498497</v>
      </c>
      <c r="AK22" s="154">
        <v>44.674880519138803</v>
      </c>
      <c r="AL22" s="161">
        <v>42.414836248849099</v>
      </c>
      <c r="AM22" s="154"/>
      <c r="AN22" s="162">
        <v>48.191344762572797</v>
      </c>
      <c r="AO22" s="163">
        <v>49.598807383697903</v>
      </c>
      <c r="AP22" s="164">
        <v>48.895076073135399</v>
      </c>
      <c r="AQ22" s="154"/>
      <c r="AR22" s="165">
        <v>44.266217375782098</v>
      </c>
      <c r="AS22" s="159"/>
      <c r="AT22" s="160">
        <v>-7.1469249594035098</v>
      </c>
      <c r="AU22" s="154">
        <v>5.6549154930021004</v>
      </c>
      <c r="AV22" s="154">
        <v>6.0894984244910999</v>
      </c>
      <c r="AW22" s="154">
        <v>-12.583408261992099</v>
      </c>
      <c r="AX22" s="154">
        <v>-8.2641392443521706</v>
      </c>
      <c r="AY22" s="161">
        <v>-3.7141758404342302</v>
      </c>
      <c r="AZ22" s="154"/>
      <c r="BA22" s="162">
        <v>-3.4306209899490101</v>
      </c>
      <c r="BB22" s="163">
        <v>-4.9933634023761799</v>
      </c>
      <c r="BC22" s="164">
        <v>-4.22961003230958</v>
      </c>
      <c r="BD22" s="154"/>
      <c r="BE22" s="165">
        <v>-3.87769180442129</v>
      </c>
    </row>
    <row r="23" spans="1:57" x14ac:dyDescent="0.25">
      <c r="A23" s="35" t="s">
        <v>32</v>
      </c>
      <c r="B23" s="3" t="str">
        <f t="shared" si="0"/>
        <v>Newport News/Hampton, VA</v>
      </c>
      <c r="C23" s="3"/>
      <c r="D23" s="24" t="s">
        <v>16</v>
      </c>
      <c r="E23" s="27" t="s">
        <v>17</v>
      </c>
      <c r="F23" s="3"/>
      <c r="G23" s="160">
        <v>43.542226623284698</v>
      </c>
      <c r="H23" s="154">
        <v>51.902673645494403</v>
      </c>
      <c r="I23" s="154">
        <v>55.156316310652102</v>
      </c>
      <c r="J23" s="154">
        <v>56.627528646201696</v>
      </c>
      <c r="K23" s="154">
        <v>61.281652284623</v>
      </c>
      <c r="L23" s="161">
        <v>53.702079502051198</v>
      </c>
      <c r="M23" s="154"/>
      <c r="N23" s="162">
        <v>60.772386476163497</v>
      </c>
      <c r="O23" s="163">
        <v>61.564577733767102</v>
      </c>
      <c r="P23" s="164">
        <v>61.1684821049653</v>
      </c>
      <c r="Q23" s="154"/>
      <c r="R23" s="165">
        <v>55.835337388598099</v>
      </c>
      <c r="S23" s="159"/>
      <c r="T23" s="160">
        <v>-16.761736832152099</v>
      </c>
      <c r="U23" s="154">
        <v>12.396469393781</v>
      </c>
      <c r="V23" s="154">
        <v>9.0722827811273596</v>
      </c>
      <c r="W23" s="154">
        <v>2.8205544969062699</v>
      </c>
      <c r="X23" s="154">
        <v>7.9147372424020199</v>
      </c>
      <c r="Y23" s="161">
        <v>2.9097280979669402</v>
      </c>
      <c r="Z23" s="154"/>
      <c r="AA23" s="162">
        <v>13.6129625537965</v>
      </c>
      <c r="AB23" s="163">
        <v>13.898567647531401</v>
      </c>
      <c r="AC23" s="164">
        <v>13.756510556336201</v>
      </c>
      <c r="AD23" s="154"/>
      <c r="AE23" s="165">
        <v>6.0755800238362703</v>
      </c>
      <c r="AF23" s="30"/>
      <c r="AG23" s="160">
        <v>41.5617484792757</v>
      </c>
      <c r="AH23" s="154">
        <v>44.040882727401303</v>
      </c>
      <c r="AI23" s="154">
        <v>48.786957136794399</v>
      </c>
      <c r="AJ23" s="154">
        <v>47.580987409817503</v>
      </c>
      <c r="AK23" s="154">
        <v>51.326213042863202</v>
      </c>
      <c r="AL23" s="161">
        <v>46.659357759230403</v>
      </c>
      <c r="AM23" s="154"/>
      <c r="AN23" s="162">
        <v>54.279247418305197</v>
      </c>
      <c r="AO23" s="163">
        <v>52.571085019097403</v>
      </c>
      <c r="AP23" s="164">
        <v>53.4251662187013</v>
      </c>
      <c r="AQ23" s="154"/>
      <c r="AR23" s="165">
        <v>48.592445890507797</v>
      </c>
      <c r="AS23" s="159"/>
      <c r="AT23" s="160">
        <v>-10.741334976264501</v>
      </c>
      <c r="AU23" s="154">
        <v>0.83282930122997001</v>
      </c>
      <c r="AV23" s="154">
        <v>4.0998206954806298</v>
      </c>
      <c r="AW23" s="154">
        <v>-3.0232889728612902</v>
      </c>
      <c r="AX23" s="154">
        <v>-1.58343858438567</v>
      </c>
      <c r="AY23" s="161">
        <v>-2.1087026490377001</v>
      </c>
      <c r="AZ23" s="154"/>
      <c r="BA23" s="162">
        <v>2.5643769386554398</v>
      </c>
      <c r="BB23" s="163">
        <v>0.59532505926734802</v>
      </c>
      <c r="BC23" s="164">
        <v>1.5860489178372601</v>
      </c>
      <c r="BD23" s="154"/>
      <c r="BE23" s="165">
        <v>-0.97735843988114302</v>
      </c>
    </row>
    <row r="24" spans="1:57" x14ac:dyDescent="0.25">
      <c r="A24" s="36" t="s">
        <v>33</v>
      </c>
      <c r="B24" s="3" t="str">
        <f t="shared" si="0"/>
        <v>Chesapeake/Suffolk, VA</v>
      </c>
      <c r="C24" s="3"/>
      <c r="D24" s="25" t="s">
        <v>16</v>
      </c>
      <c r="E24" s="28" t="s">
        <v>17</v>
      </c>
      <c r="F24" s="3"/>
      <c r="G24" s="166">
        <v>45.454545454545404</v>
      </c>
      <c r="H24" s="167">
        <v>59.919638372676999</v>
      </c>
      <c r="I24" s="167">
        <v>66.649924660974307</v>
      </c>
      <c r="J24" s="167">
        <v>65.042692114515305</v>
      </c>
      <c r="K24" s="167">
        <v>60.505608571906897</v>
      </c>
      <c r="L24" s="168">
        <v>59.514481834923799</v>
      </c>
      <c r="M24" s="154"/>
      <c r="N24" s="169">
        <v>60.170768458061197</v>
      </c>
      <c r="O24" s="170">
        <v>64.306043864054899</v>
      </c>
      <c r="P24" s="171">
        <v>62.238406161058002</v>
      </c>
      <c r="Q24" s="154"/>
      <c r="R24" s="172">
        <v>60.292745928104999</v>
      </c>
      <c r="S24" s="159"/>
      <c r="T24" s="166">
        <v>-9.7582172010304404</v>
      </c>
      <c r="U24" s="167">
        <v>11.856403575318399</v>
      </c>
      <c r="V24" s="167">
        <v>11.4986512956173</v>
      </c>
      <c r="W24" s="167">
        <v>4.7129719396197602</v>
      </c>
      <c r="X24" s="167">
        <v>3.0278517849600899</v>
      </c>
      <c r="Y24" s="168">
        <v>4.5738538315350299</v>
      </c>
      <c r="Z24" s="154"/>
      <c r="AA24" s="169">
        <v>13.4542861814611</v>
      </c>
      <c r="AB24" s="170">
        <v>17.999256885288499</v>
      </c>
      <c r="AC24" s="171">
        <v>15.7576625064937</v>
      </c>
      <c r="AD24" s="154"/>
      <c r="AE24" s="172">
        <v>7.6410624124349003</v>
      </c>
      <c r="AF24" s="31"/>
      <c r="AG24" s="166">
        <v>42.8302360622802</v>
      </c>
      <c r="AH24" s="167">
        <v>47.614264188849802</v>
      </c>
      <c r="AI24" s="167">
        <v>53.921814833417002</v>
      </c>
      <c r="AJ24" s="167">
        <v>51.640716557843596</v>
      </c>
      <c r="AK24" s="167">
        <v>51.670015067805103</v>
      </c>
      <c r="AL24" s="168">
        <v>49.535409342039102</v>
      </c>
      <c r="AM24" s="154"/>
      <c r="AN24" s="169">
        <v>52.092750711535203</v>
      </c>
      <c r="AO24" s="170">
        <v>52.996819018918401</v>
      </c>
      <c r="AP24" s="171">
        <v>52.544784865226802</v>
      </c>
      <c r="AQ24" s="154"/>
      <c r="AR24" s="172">
        <v>50.3952309200927</v>
      </c>
      <c r="AS24" s="67"/>
      <c r="AT24" s="166">
        <v>-10.675935550198201</v>
      </c>
      <c r="AU24" s="167">
        <v>-0.42188589888087402</v>
      </c>
      <c r="AV24" s="167">
        <v>4.1193269986120198</v>
      </c>
      <c r="AW24" s="167">
        <v>-5.6208794582035901</v>
      </c>
      <c r="AX24" s="167">
        <v>-1.68156491515484</v>
      </c>
      <c r="AY24" s="168">
        <v>-2.8045602227163502</v>
      </c>
      <c r="AZ24" s="154"/>
      <c r="BA24" s="169">
        <v>1.9930455850429001</v>
      </c>
      <c r="BB24" s="170">
        <v>-0.491926834029421</v>
      </c>
      <c r="BC24" s="171">
        <v>0.72455051633234102</v>
      </c>
      <c r="BD24" s="154"/>
      <c r="BE24" s="172">
        <v>-1.7793691835107699</v>
      </c>
    </row>
    <row r="25" spans="1:57" ht="13" x14ac:dyDescent="0.3">
      <c r="A25" s="35" t="s">
        <v>109</v>
      </c>
      <c r="B25" s="3" t="s">
        <v>109</v>
      </c>
      <c r="C25" s="9"/>
      <c r="D25" s="23" t="s">
        <v>16</v>
      </c>
      <c r="E25" s="26" t="s">
        <v>17</v>
      </c>
      <c r="F25" s="3"/>
      <c r="G25" s="151">
        <v>35.347129506008002</v>
      </c>
      <c r="H25" s="152">
        <v>62.716955941255002</v>
      </c>
      <c r="I25" s="152">
        <v>80.040053404539293</v>
      </c>
      <c r="J25" s="152">
        <v>68.991989319092099</v>
      </c>
      <c r="K25" s="152">
        <v>54.539385847797</v>
      </c>
      <c r="L25" s="153">
        <v>60.327102803738299</v>
      </c>
      <c r="M25" s="154"/>
      <c r="N25" s="155">
        <v>77.670226969292301</v>
      </c>
      <c r="O25" s="156">
        <v>83.644859813084096</v>
      </c>
      <c r="P25" s="157">
        <v>80.657543391188199</v>
      </c>
      <c r="Q25" s="154"/>
      <c r="R25" s="158">
        <v>66.135800114438197</v>
      </c>
      <c r="S25" s="159"/>
      <c r="T25" s="151">
        <v>-47.960687960687899</v>
      </c>
      <c r="U25" s="152">
        <v>23.862887277521398</v>
      </c>
      <c r="V25" s="152">
        <v>20.623742454728301</v>
      </c>
      <c r="W25" s="152">
        <v>9.0765171503957696</v>
      </c>
      <c r="X25" s="152">
        <v>16.797712651894201</v>
      </c>
      <c r="Y25" s="153">
        <v>2.2979397781299502</v>
      </c>
      <c r="Z25" s="154"/>
      <c r="AA25" s="155">
        <v>71.354933726067699</v>
      </c>
      <c r="AB25" s="156">
        <v>66.180371352785102</v>
      </c>
      <c r="AC25" s="157">
        <v>68.632240055826898</v>
      </c>
      <c r="AD25" s="154"/>
      <c r="AE25" s="158">
        <v>18.547008547008499</v>
      </c>
      <c r="AG25" s="151">
        <v>33.978638184245597</v>
      </c>
      <c r="AH25" s="152">
        <v>40.203604806408499</v>
      </c>
      <c r="AI25" s="152">
        <v>45.527369826435198</v>
      </c>
      <c r="AJ25" s="152">
        <v>35.547396528704901</v>
      </c>
      <c r="AK25" s="152">
        <v>35.405540720961199</v>
      </c>
      <c r="AL25" s="153">
        <v>38.132510013351101</v>
      </c>
      <c r="AM25" s="154"/>
      <c r="AN25" s="155">
        <v>48.514686248331103</v>
      </c>
      <c r="AO25" s="156">
        <v>49.365821094792999</v>
      </c>
      <c r="AP25" s="157">
        <v>48.940253671561997</v>
      </c>
      <c r="AQ25" s="154"/>
      <c r="AR25" s="158">
        <v>41.220436772839903</v>
      </c>
      <c r="AS25" s="159"/>
      <c r="AT25" s="151">
        <v>-23.930506258172901</v>
      </c>
      <c r="AU25" s="152">
        <v>0.29142381348875901</v>
      </c>
      <c r="AV25" s="152">
        <v>-5.2448766932962796</v>
      </c>
      <c r="AW25" s="152">
        <v>-29.679762297787999</v>
      </c>
      <c r="AX25" s="152">
        <v>-19.731365872114999</v>
      </c>
      <c r="AY25" s="153">
        <v>-16.178142998642599</v>
      </c>
      <c r="AZ25" s="154"/>
      <c r="BA25" s="155">
        <v>6.5225357273726603</v>
      </c>
      <c r="BB25" s="156">
        <v>-3.7109375</v>
      </c>
      <c r="BC25" s="157">
        <v>1.10325805895535</v>
      </c>
      <c r="BD25" s="154"/>
      <c r="BE25" s="158">
        <v>-11.018759167288501</v>
      </c>
    </row>
    <row r="26" spans="1:57" x14ac:dyDescent="0.25">
      <c r="A26" s="35" t="s">
        <v>43</v>
      </c>
      <c r="B26" s="3" t="str">
        <f t="shared" si="0"/>
        <v>Richmond North/Glen Allen, VA</v>
      </c>
      <c r="C26" s="10"/>
      <c r="D26" s="24" t="s">
        <v>16</v>
      </c>
      <c r="E26" s="27" t="s">
        <v>17</v>
      </c>
      <c r="F26" s="3"/>
      <c r="G26" s="160">
        <v>36.298104871526498</v>
      </c>
      <c r="H26" s="154">
        <v>56.191140565050503</v>
      </c>
      <c r="I26" s="154">
        <v>65.015695849319798</v>
      </c>
      <c r="J26" s="154">
        <v>61.074293686780599</v>
      </c>
      <c r="K26" s="154">
        <v>51.296360888268801</v>
      </c>
      <c r="L26" s="161">
        <v>53.975119172189203</v>
      </c>
      <c r="M26" s="154"/>
      <c r="N26" s="162">
        <v>62.4927334030926</v>
      </c>
      <c r="O26" s="163">
        <v>74.142541564934305</v>
      </c>
      <c r="P26" s="164">
        <v>68.317637484013403</v>
      </c>
      <c r="Q26" s="154"/>
      <c r="R26" s="165">
        <v>58.072981546996097</v>
      </c>
      <c r="S26" s="159"/>
      <c r="T26" s="160">
        <v>-37.8070796348307</v>
      </c>
      <c r="U26" s="154">
        <v>20.340620226010401</v>
      </c>
      <c r="V26" s="154">
        <v>22.890421428424801</v>
      </c>
      <c r="W26" s="154">
        <v>9.1930319207687994</v>
      </c>
      <c r="X26" s="154">
        <v>3.1948800848371701</v>
      </c>
      <c r="Y26" s="161">
        <v>2.3794803335244898</v>
      </c>
      <c r="Z26" s="154"/>
      <c r="AA26" s="162">
        <v>26.461309956664198</v>
      </c>
      <c r="AB26" s="163">
        <v>35.202072026856399</v>
      </c>
      <c r="AC26" s="164">
        <v>31.058975266673201</v>
      </c>
      <c r="AD26" s="154"/>
      <c r="AE26" s="165">
        <v>10.5075486926349</v>
      </c>
      <c r="AG26" s="160">
        <v>37.266015579583701</v>
      </c>
      <c r="AH26" s="154">
        <v>43.483315893500702</v>
      </c>
      <c r="AI26" s="154">
        <v>51.839902336937499</v>
      </c>
      <c r="AJ26" s="154">
        <v>49.546564352982202</v>
      </c>
      <c r="AK26" s="154">
        <v>47.131147540983598</v>
      </c>
      <c r="AL26" s="161">
        <v>45.853389140797503</v>
      </c>
      <c r="AM26" s="154"/>
      <c r="AN26" s="162">
        <v>51.9794209975584</v>
      </c>
      <c r="AO26" s="163">
        <v>52.804906406231801</v>
      </c>
      <c r="AP26" s="164">
        <v>52.3921637018951</v>
      </c>
      <c r="AQ26" s="154"/>
      <c r="AR26" s="165">
        <v>47.721610443968302</v>
      </c>
      <c r="AS26" s="159"/>
      <c r="AT26" s="160">
        <v>-17.8039297070234</v>
      </c>
      <c r="AU26" s="154">
        <v>3.0372336280965602</v>
      </c>
      <c r="AV26" s="154">
        <v>6.0783673193155199</v>
      </c>
      <c r="AW26" s="154">
        <v>-3.7330880737805301</v>
      </c>
      <c r="AX26" s="154">
        <v>-1.6674098859600099</v>
      </c>
      <c r="AY26" s="161">
        <v>-2.7735586874079301</v>
      </c>
      <c r="AZ26" s="154"/>
      <c r="BA26" s="162">
        <v>2.0788342884907398</v>
      </c>
      <c r="BB26" s="163">
        <v>-5.6120903742583499</v>
      </c>
      <c r="BC26" s="164">
        <v>-1.9474018458517499</v>
      </c>
      <c r="BD26" s="154"/>
      <c r="BE26" s="165">
        <v>-2.5159145181207299</v>
      </c>
    </row>
    <row r="27" spans="1:57" x14ac:dyDescent="0.25">
      <c r="A27" s="21" t="s">
        <v>44</v>
      </c>
      <c r="B27" s="3" t="str">
        <f t="shared" si="0"/>
        <v>Richmond West/Midlothian, VA</v>
      </c>
      <c r="C27" s="3"/>
      <c r="D27" s="24" t="s">
        <v>16</v>
      </c>
      <c r="E27" s="27" t="s">
        <v>17</v>
      </c>
      <c r="F27" s="3"/>
      <c r="G27" s="160">
        <v>39.293849658314301</v>
      </c>
      <c r="H27" s="154">
        <v>51.195899772209501</v>
      </c>
      <c r="I27" s="154">
        <v>56.662870159453298</v>
      </c>
      <c r="J27" s="154">
        <v>56.6913439635535</v>
      </c>
      <c r="K27" s="154">
        <v>52.9612756264236</v>
      </c>
      <c r="L27" s="161">
        <v>51.361047835990803</v>
      </c>
      <c r="M27" s="154"/>
      <c r="N27" s="162">
        <v>60.079726651480598</v>
      </c>
      <c r="O27" s="163">
        <v>64.720956719817707</v>
      </c>
      <c r="P27" s="164">
        <v>62.400341685649202</v>
      </c>
      <c r="Q27" s="154"/>
      <c r="R27" s="165">
        <v>54.515131793036097</v>
      </c>
      <c r="S27" s="159"/>
      <c r="T27" s="160">
        <v>-23.9669421487603</v>
      </c>
      <c r="U27" s="154">
        <v>1.1817670230725901</v>
      </c>
      <c r="V27" s="154">
        <v>3.3766233766233702</v>
      </c>
      <c r="W27" s="154">
        <v>1.8935516888433901</v>
      </c>
      <c r="X27" s="154">
        <v>7.2046109510086396</v>
      </c>
      <c r="Y27" s="161">
        <v>-2.0312839452530902</v>
      </c>
      <c r="Z27" s="154"/>
      <c r="AA27" s="162">
        <v>32.787916928885998</v>
      </c>
      <c r="AB27" s="163">
        <v>31.3872832369942</v>
      </c>
      <c r="AC27" s="164">
        <v>32.057848749623297</v>
      </c>
      <c r="AD27" s="154"/>
      <c r="AE27" s="165">
        <v>7.0019960079840304</v>
      </c>
      <c r="AG27" s="160">
        <v>42.767653758542103</v>
      </c>
      <c r="AH27" s="154">
        <v>46.433656036446401</v>
      </c>
      <c r="AI27" s="154">
        <v>50.519646924829097</v>
      </c>
      <c r="AJ27" s="154">
        <v>49.523063781321099</v>
      </c>
      <c r="AK27" s="154">
        <v>50.1423690205011</v>
      </c>
      <c r="AL27" s="161">
        <v>47.877277904327997</v>
      </c>
      <c r="AM27" s="154"/>
      <c r="AN27" s="162">
        <v>53.181947608200403</v>
      </c>
      <c r="AO27" s="163">
        <v>54.135820045557999</v>
      </c>
      <c r="AP27" s="164">
        <v>53.658883826879197</v>
      </c>
      <c r="AQ27" s="154"/>
      <c r="AR27" s="165">
        <v>49.529165310771198</v>
      </c>
      <c r="AS27" s="159"/>
      <c r="AT27" s="160">
        <v>-6.1543267728834703</v>
      </c>
      <c r="AU27" s="154">
        <v>3.2937450514647599</v>
      </c>
      <c r="AV27" s="154">
        <v>3.2891864357444298</v>
      </c>
      <c r="AW27" s="154">
        <v>-2.4537296690970201</v>
      </c>
      <c r="AX27" s="154">
        <v>3.48171000440722</v>
      </c>
      <c r="AY27" s="161">
        <v>0.30423240969964499</v>
      </c>
      <c r="AZ27" s="154"/>
      <c r="BA27" s="162">
        <v>10.6978811675803</v>
      </c>
      <c r="BB27" s="163">
        <v>5.2303860523038601</v>
      </c>
      <c r="BC27" s="164">
        <v>7.8706353749284403</v>
      </c>
      <c r="BD27" s="154"/>
      <c r="BE27" s="165">
        <v>2.5303665031682199</v>
      </c>
    </row>
    <row r="28" spans="1:57" x14ac:dyDescent="0.25">
      <c r="A28" s="21" t="s">
        <v>45</v>
      </c>
      <c r="B28" s="3" t="str">
        <f t="shared" si="0"/>
        <v>Petersburg/Chester, VA</v>
      </c>
      <c r="C28" s="3"/>
      <c r="D28" s="24" t="s">
        <v>16</v>
      </c>
      <c r="E28" s="27" t="s">
        <v>17</v>
      </c>
      <c r="F28" s="3"/>
      <c r="G28" s="160">
        <v>46.445850390770303</v>
      </c>
      <c r="H28" s="154">
        <v>57.368812802381797</v>
      </c>
      <c r="I28" s="154">
        <v>61.611462597692501</v>
      </c>
      <c r="J28" s="154">
        <v>61.350949013769998</v>
      </c>
      <c r="K28" s="154">
        <v>55.414960922962401</v>
      </c>
      <c r="L28" s="161">
        <v>56.438407145515399</v>
      </c>
      <c r="M28" s="154"/>
      <c r="N28" s="162">
        <v>54.298474134722703</v>
      </c>
      <c r="O28" s="163">
        <v>54.968366207666499</v>
      </c>
      <c r="P28" s="164">
        <v>54.633420171194601</v>
      </c>
      <c r="Q28" s="154"/>
      <c r="R28" s="165">
        <v>55.9226965814237</v>
      </c>
      <c r="S28" s="159"/>
      <c r="T28" s="160">
        <v>-16.365927123173002</v>
      </c>
      <c r="U28" s="154">
        <v>-4.7803398150138001</v>
      </c>
      <c r="V28" s="154">
        <v>0.376524164535737</v>
      </c>
      <c r="W28" s="154">
        <v>-3.6017532977711602</v>
      </c>
      <c r="X28" s="154">
        <v>-5.3268241705961099</v>
      </c>
      <c r="Y28" s="161">
        <v>-5.7285898032416496</v>
      </c>
      <c r="Z28" s="154"/>
      <c r="AA28" s="162">
        <v>1.28202896110963</v>
      </c>
      <c r="AB28" s="163">
        <v>3.4779006032146502</v>
      </c>
      <c r="AC28" s="164">
        <v>2.3749212607226702</v>
      </c>
      <c r="AD28" s="154"/>
      <c r="AE28" s="165">
        <v>-3.59866166067463</v>
      </c>
      <c r="AG28" s="160">
        <v>41.826386304428702</v>
      </c>
      <c r="AH28" s="154">
        <v>43.431336062523201</v>
      </c>
      <c r="AI28" s="154">
        <v>46.138816524004397</v>
      </c>
      <c r="AJ28" s="154">
        <v>46.878489021213198</v>
      </c>
      <c r="AK28" s="154">
        <v>47.464644585038997</v>
      </c>
      <c r="AL28" s="161">
        <v>45.147934499441703</v>
      </c>
      <c r="AM28" s="154"/>
      <c r="AN28" s="162">
        <v>47.213435057685103</v>
      </c>
      <c r="AO28" s="163">
        <v>47.627465574990602</v>
      </c>
      <c r="AP28" s="164">
        <v>47.420450316337899</v>
      </c>
      <c r="AQ28" s="154"/>
      <c r="AR28" s="165">
        <v>45.797224732840597</v>
      </c>
      <c r="AS28" s="159"/>
      <c r="AT28" s="160">
        <v>-11.684122407969101</v>
      </c>
      <c r="AU28" s="154">
        <v>-14.1891299778089</v>
      </c>
      <c r="AV28" s="154">
        <v>-17.701263361319899</v>
      </c>
      <c r="AW28" s="154">
        <v>-20.315208821381798</v>
      </c>
      <c r="AX28" s="154">
        <v>-14.422435959383799</v>
      </c>
      <c r="AY28" s="161">
        <v>-15.872133015728</v>
      </c>
      <c r="AZ28" s="154"/>
      <c r="BA28" s="162">
        <v>-10.931040159763601</v>
      </c>
      <c r="BB28" s="163">
        <v>-10.871301298923401</v>
      </c>
      <c r="BC28" s="164">
        <v>-10.9010503467682</v>
      </c>
      <c r="BD28" s="154"/>
      <c r="BE28" s="165">
        <v>-14.460229729032299</v>
      </c>
    </row>
    <row r="29" spans="1:57" x14ac:dyDescent="0.25">
      <c r="A29" s="69" t="s">
        <v>97</v>
      </c>
      <c r="B29" s="37" t="s">
        <v>70</v>
      </c>
      <c r="C29" s="3"/>
      <c r="D29" s="24" t="s">
        <v>16</v>
      </c>
      <c r="E29" s="27" t="s">
        <v>17</v>
      </c>
      <c r="F29" s="3"/>
      <c r="G29" s="160">
        <v>32.123105284719301</v>
      </c>
      <c r="H29" s="154">
        <v>43.6245391233101</v>
      </c>
      <c r="I29" s="154">
        <v>46.6253584596476</v>
      </c>
      <c r="J29" s="154">
        <v>46.272019664072097</v>
      </c>
      <c r="K29" s="154">
        <v>41.632527652601297</v>
      </c>
      <c r="L29" s="161">
        <v>42.055510036870103</v>
      </c>
      <c r="M29" s="154"/>
      <c r="N29" s="162">
        <v>42.631093814010597</v>
      </c>
      <c r="O29" s="163">
        <v>43.639901679639401</v>
      </c>
      <c r="P29" s="164">
        <v>43.135497746825003</v>
      </c>
      <c r="Q29" s="154"/>
      <c r="R29" s="165">
        <v>42.364077954000102</v>
      </c>
      <c r="S29" s="159"/>
      <c r="T29" s="160">
        <v>-13.5704247693791</v>
      </c>
      <c r="U29" s="154">
        <v>-0.33374317305495099</v>
      </c>
      <c r="V29" s="154">
        <v>7.09866712221491</v>
      </c>
      <c r="W29" s="154">
        <v>0.32522033444496101</v>
      </c>
      <c r="X29" s="154">
        <v>-2.6722434468139502</v>
      </c>
      <c r="Y29" s="161">
        <v>-1.4493331180773099</v>
      </c>
      <c r="Z29" s="154"/>
      <c r="AA29" s="162">
        <v>3.6070683948750601</v>
      </c>
      <c r="AB29" s="163">
        <v>3.6189906208301501</v>
      </c>
      <c r="AC29" s="164">
        <v>3.61309887107676</v>
      </c>
      <c r="AD29" s="154"/>
      <c r="AE29" s="165">
        <v>-2.8345049231565798E-2</v>
      </c>
      <c r="AG29" s="160">
        <v>36.066620686131699</v>
      </c>
      <c r="AH29" s="154">
        <v>37.799831404705301</v>
      </c>
      <c r="AI29" s="154">
        <v>38.391192173091099</v>
      </c>
      <c r="AJ29" s="154">
        <v>37.710829507819298</v>
      </c>
      <c r="AK29" s="154">
        <v>40.976688873828301</v>
      </c>
      <c r="AL29" s="161">
        <v>38.188495430475697</v>
      </c>
      <c r="AM29" s="154"/>
      <c r="AN29" s="162">
        <v>43.970180172116102</v>
      </c>
      <c r="AO29" s="163">
        <v>41.550835645691301</v>
      </c>
      <c r="AP29" s="164">
        <v>42.760507908903698</v>
      </c>
      <c r="AQ29" s="154"/>
      <c r="AR29" s="165">
        <v>39.494133585542201</v>
      </c>
      <c r="AS29" s="159"/>
      <c r="AT29" s="160">
        <v>7.5799582497442302</v>
      </c>
      <c r="AU29" s="154">
        <v>3.6101162116512402</v>
      </c>
      <c r="AV29" s="154">
        <v>-8.8898080022038997</v>
      </c>
      <c r="AW29" s="154">
        <v>-18.4189694472607</v>
      </c>
      <c r="AX29" s="154">
        <v>-5.3309982653875503</v>
      </c>
      <c r="AY29" s="161">
        <v>-5.3052338726243002</v>
      </c>
      <c r="AZ29" s="154"/>
      <c r="BA29" s="162">
        <v>6.5234847575340096</v>
      </c>
      <c r="BB29" s="163">
        <v>1.9399856671095901</v>
      </c>
      <c r="BC29" s="164">
        <v>4.2461877526903704</v>
      </c>
      <c r="BD29" s="154"/>
      <c r="BE29" s="165">
        <v>-2.54449190822515</v>
      </c>
    </row>
    <row r="30" spans="1:57" x14ac:dyDescent="0.25">
      <c r="A30" s="21" t="s">
        <v>47</v>
      </c>
      <c r="B30" s="3" t="str">
        <f t="shared" si="0"/>
        <v>Roanoke, VA</v>
      </c>
      <c r="C30" s="3"/>
      <c r="D30" s="24" t="s">
        <v>16</v>
      </c>
      <c r="E30" s="27" t="s">
        <v>17</v>
      </c>
      <c r="F30" s="3"/>
      <c r="G30" s="160">
        <v>36.042916893980703</v>
      </c>
      <c r="H30" s="154">
        <v>49.263502454991801</v>
      </c>
      <c r="I30" s="154">
        <v>52.482269503546</v>
      </c>
      <c r="J30" s="154">
        <v>52.318603382433103</v>
      </c>
      <c r="K30" s="154">
        <v>48.117839607201297</v>
      </c>
      <c r="L30" s="161">
        <v>47.645026368430599</v>
      </c>
      <c r="M30" s="154"/>
      <c r="N30" s="162">
        <v>51.354791780323602</v>
      </c>
      <c r="O30" s="163">
        <v>51.4820876523004</v>
      </c>
      <c r="P30" s="164">
        <v>51.418439716312001</v>
      </c>
      <c r="Q30" s="154"/>
      <c r="R30" s="165">
        <v>48.7231444678253</v>
      </c>
      <c r="S30" s="159"/>
      <c r="T30" s="160">
        <v>-13.9249791499529</v>
      </c>
      <c r="U30" s="154">
        <v>-9.1893713295465407</v>
      </c>
      <c r="V30" s="154">
        <v>-2.0500579556393701</v>
      </c>
      <c r="W30" s="154">
        <v>-5.0194435057882103</v>
      </c>
      <c r="X30" s="154">
        <v>-2.0562101651000502</v>
      </c>
      <c r="Y30" s="161">
        <v>-6.1790544622822301</v>
      </c>
      <c r="Z30" s="154"/>
      <c r="AA30" s="162">
        <v>1.1704414093365101</v>
      </c>
      <c r="AB30" s="163">
        <v>5.30871060565436</v>
      </c>
      <c r="AC30" s="164">
        <v>3.20066656895251</v>
      </c>
      <c r="AD30" s="154"/>
      <c r="AE30" s="165">
        <v>-3.5354861325995999</v>
      </c>
      <c r="AG30" s="160">
        <v>41.412074922713202</v>
      </c>
      <c r="AH30" s="154">
        <v>44.021640298236001</v>
      </c>
      <c r="AI30" s="154">
        <v>45.453718857974103</v>
      </c>
      <c r="AJ30" s="154">
        <v>44.426259319876301</v>
      </c>
      <c r="AK30" s="154">
        <v>47.945080923804298</v>
      </c>
      <c r="AL30" s="161">
        <v>44.651754864520797</v>
      </c>
      <c r="AM30" s="154"/>
      <c r="AN30" s="162">
        <v>51.4820876523004</v>
      </c>
      <c r="AO30" s="163">
        <v>50.113657028550598</v>
      </c>
      <c r="AP30" s="164">
        <v>50.797872340425499</v>
      </c>
      <c r="AQ30" s="154"/>
      <c r="AR30" s="165">
        <v>46.407788429065</v>
      </c>
      <c r="AS30" s="159"/>
      <c r="AT30" s="160">
        <v>5.1394648296864096</v>
      </c>
      <c r="AU30" s="154">
        <v>-0.58588406515459401</v>
      </c>
      <c r="AV30" s="154">
        <v>-10.9511877712018</v>
      </c>
      <c r="AW30" s="154">
        <v>-19.149983039036499</v>
      </c>
      <c r="AX30" s="154">
        <v>-9.3805606454614399</v>
      </c>
      <c r="AY30" s="161">
        <v>-7.9609320739732903</v>
      </c>
      <c r="AZ30" s="154"/>
      <c r="BA30" s="162">
        <v>-0.32742369040975</v>
      </c>
      <c r="BB30" s="163">
        <v>1.8044328215916201</v>
      </c>
      <c r="BC30" s="164">
        <v>0.71287210074711105</v>
      </c>
      <c r="BD30" s="154"/>
      <c r="BE30" s="165">
        <v>-5.4132722498616603</v>
      </c>
    </row>
    <row r="31" spans="1:57" x14ac:dyDescent="0.25">
      <c r="A31" s="21" t="s">
        <v>48</v>
      </c>
      <c r="B31" s="3" t="str">
        <f t="shared" si="0"/>
        <v>Charlottesville, VA</v>
      </c>
      <c r="C31" s="3"/>
      <c r="D31" s="24" t="s">
        <v>16</v>
      </c>
      <c r="E31" s="27" t="s">
        <v>17</v>
      </c>
      <c r="F31" s="3"/>
      <c r="G31" s="160">
        <v>37.054191755442297</v>
      </c>
      <c r="H31" s="154">
        <v>50.347383047707197</v>
      </c>
      <c r="I31" s="154">
        <v>55.766558591940701</v>
      </c>
      <c r="J31" s="154">
        <v>58.452987494210198</v>
      </c>
      <c r="K31" s="154">
        <v>52.8716998610467</v>
      </c>
      <c r="L31" s="161">
        <v>50.898564150069397</v>
      </c>
      <c r="M31" s="154"/>
      <c r="N31" s="162">
        <v>51.621120889300599</v>
      </c>
      <c r="O31" s="163">
        <v>84.807781380268594</v>
      </c>
      <c r="P31" s="164">
        <v>68.214451134784596</v>
      </c>
      <c r="Q31" s="154"/>
      <c r="R31" s="165">
        <v>55.8459604314166</v>
      </c>
      <c r="S31" s="159"/>
      <c r="T31" s="160">
        <v>-16.7219391693685</v>
      </c>
      <c r="U31" s="154">
        <v>4.1039608258284801</v>
      </c>
      <c r="V31" s="154">
        <v>17.265607737743501</v>
      </c>
      <c r="W31" s="154">
        <v>5.9444685163880102</v>
      </c>
      <c r="X31" s="154">
        <v>2.7681472391379698</v>
      </c>
      <c r="Y31" s="161">
        <v>3.0194761423596401</v>
      </c>
      <c r="Z31" s="154"/>
      <c r="AA31" s="162">
        <v>11.3262044153084</v>
      </c>
      <c r="AB31" s="163">
        <v>90.0957397534319</v>
      </c>
      <c r="AC31" s="164">
        <v>49.950807032854598</v>
      </c>
      <c r="AD31" s="154"/>
      <c r="AE31" s="165">
        <v>15.651793092244301</v>
      </c>
      <c r="AG31" s="160">
        <v>40.875405280222303</v>
      </c>
      <c r="AH31" s="154">
        <v>44.771885132005501</v>
      </c>
      <c r="AI31" s="154">
        <v>42.936544696618803</v>
      </c>
      <c r="AJ31" s="154">
        <v>41.355951829550698</v>
      </c>
      <c r="AK31" s="154">
        <v>44.158175081056001</v>
      </c>
      <c r="AL31" s="161">
        <v>42.819592403890603</v>
      </c>
      <c r="AM31" s="154"/>
      <c r="AN31" s="162">
        <v>47.122510421491398</v>
      </c>
      <c r="AO31" s="163">
        <v>52.755905511811001</v>
      </c>
      <c r="AP31" s="164">
        <v>49.939207966651203</v>
      </c>
      <c r="AQ31" s="154"/>
      <c r="AR31" s="165">
        <v>44.853768278965099</v>
      </c>
      <c r="AS31" s="159"/>
      <c r="AT31" s="160">
        <v>5.7066326178931401</v>
      </c>
      <c r="AU31" s="154">
        <v>17.022002757805101</v>
      </c>
      <c r="AV31" s="154">
        <v>-2.6579156144981</v>
      </c>
      <c r="AW31" s="154">
        <v>-16.933278832351402</v>
      </c>
      <c r="AX31" s="154">
        <v>-1.9844351901131501</v>
      </c>
      <c r="AY31" s="161">
        <v>-0.82347895460296305</v>
      </c>
      <c r="AZ31" s="154"/>
      <c r="BA31" s="162">
        <v>5.7934251018459699</v>
      </c>
      <c r="BB31" s="163">
        <v>11.659159129468399</v>
      </c>
      <c r="BC31" s="164">
        <v>8.8127313192700392</v>
      </c>
      <c r="BD31" s="154"/>
      <c r="BE31" s="165">
        <v>2.0514042956354301</v>
      </c>
    </row>
    <row r="32" spans="1:57" x14ac:dyDescent="0.25">
      <c r="A32" s="21" t="s">
        <v>49</v>
      </c>
      <c r="B32" t="s">
        <v>72</v>
      </c>
      <c r="C32" s="3"/>
      <c r="D32" s="24" t="s">
        <v>16</v>
      </c>
      <c r="E32" s="27" t="s">
        <v>17</v>
      </c>
      <c r="F32" s="3"/>
      <c r="G32" s="160">
        <v>39.760922157392898</v>
      </c>
      <c r="H32" s="154">
        <v>54.404440017076901</v>
      </c>
      <c r="I32" s="154">
        <v>59.740999003842298</v>
      </c>
      <c r="J32" s="154">
        <v>60.680233385512999</v>
      </c>
      <c r="K32" s="154">
        <v>55.357905222712297</v>
      </c>
      <c r="L32" s="161">
        <v>53.988899957307503</v>
      </c>
      <c r="M32" s="154"/>
      <c r="N32" s="162">
        <v>55.955599829230103</v>
      </c>
      <c r="O32" s="163">
        <v>52.170200654617901</v>
      </c>
      <c r="P32" s="164">
        <v>54.062900241923998</v>
      </c>
      <c r="Q32" s="154"/>
      <c r="R32" s="165">
        <v>54.010042895769303</v>
      </c>
      <c r="S32" s="159"/>
      <c r="T32" s="160">
        <v>25.105961228438701</v>
      </c>
      <c r="U32" s="154">
        <v>41.8679367434098</v>
      </c>
      <c r="V32" s="154">
        <v>57.119991921996203</v>
      </c>
      <c r="W32" s="154">
        <v>56.718550696275202</v>
      </c>
      <c r="X32" s="154">
        <v>51.868413433272799</v>
      </c>
      <c r="Y32" s="161">
        <v>47.250391813696297</v>
      </c>
      <c r="Z32" s="154"/>
      <c r="AA32" s="162">
        <v>45.350972833263803</v>
      </c>
      <c r="AB32" s="163">
        <v>26.369900759803301</v>
      </c>
      <c r="AC32" s="164">
        <v>35.528920487558203</v>
      </c>
      <c r="AD32" s="154"/>
      <c r="AE32" s="165">
        <v>43.696109393431797</v>
      </c>
      <c r="AG32" s="160">
        <v>42.073431051657799</v>
      </c>
      <c r="AH32" s="154">
        <v>44.8982496086523</v>
      </c>
      <c r="AI32" s="154">
        <v>47.790664579479099</v>
      </c>
      <c r="AJ32" s="154">
        <v>47.242777856837897</v>
      </c>
      <c r="AK32" s="154">
        <v>49.715383520705799</v>
      </c>
      <c r="AL32" s="161">
        <v>46.344101323466603</v>
      </c>
      <c r="AM32" s="154"/>
      <c r="AN32" s="162">
        <v>53.6288601110004</v>
      </c>
      <c r="AO32" s="163">
        <v>50.587021488544103</v>
      </c>
      <c r="AP32" s="164">
        <v>52.107940799772301</v>
      </c>
      <c r="AQ32" s="154"/>
      <c r="AR32" s="165">
        <v>47.9909126024111</v>
      </c>
      <c r="AS32" s="159"/>
      <c r="AT32" s="160">
        <v>28.953823659465701</v>
      </c>
      <c r="AU32" s="154">
        <v>27.7585539850126</v>
      </c>
      <c r="AV32" s="154">
        <v>10.6368645343741</v>
      </c>
      <c r="AW32" s="154">
        <v>1.5938091878318601</v>
      </c>
      <c r="AX32" s="154">
        <v>15.6582385483857</v>
      </c>
      <c r="AY32" s="161">
        <v>15.5989304966189</v>
      </c>
      <c r="AZ32" s="154"/>
      <c r="BA32" s="162">
        <v>24.1311684024048</v>
      </c>
      <c r="BB32" s="163">
        <v>22.403173228737099</v>
      </c>
      <c r="BC32" s="164">
        <v>23.286337092595801</v>
      </c>
      <c r="BD32" s="154"/>
      <c r="BE32" s="165">
        <v>17.879161243748101</v>
      </c>
    </row>
    <row r="33" spans="1:57" x14ac:dyDescent="0.25">
      <c r="A33" s="21" t="s">
        <v>50</v>
      </c>
      <c r="B33" s="3" t="str">
        <f t="shared" si="0"/>
        <v>Staunton &amp; Harrisonburg, VA</v>
      </c>
      <c r="C33" s="3"/>
      <c r="D33" s="24" t="s">
        <v>16</v>
      </c>
      <c r="E33" s="27" t="s">
        <v>17</v>
      </c>
      <c r="F33" s="3"/>
      <c r="G33" s="160">
        <v>31.127846512461801</v>
      </c>
      <c r="H33" s="154">
        <v>42.388380849919301</v>
      </c>
      <c r="I33" s="154">
        <v>44.450421373498202</v>
      </c>
      <c r="J33" s="154">
        <v>45.615922538999399</v>
      </c>
      <c r="K33" s="154">
        <v>44.378698224852002</v>
      </c>
      <c r="L33" s="161">
        <v>41.592253899946201</v>
      </c>
      <c r="M33" s="154"/>
      <c r="N33" s="162">
        <v>55.5137170521785</v>
      </c>
      <c r="O33" s="163">
        <v>64.335664335664305</v>
      </c>
      <c r="P33" s="164">
        <v>59.924690693921399</v>
      </c>
      <c r="Q33" s="154"/>
      <c r="R33" s="165">
        <v>46.830092983939103</v>
      </c>
      <c r="S33" s="159"/>
      <c r="T33" s="160">
        <v>-26.5293207845152</v>
      </c>
      <c r="U33" s="154">
        <v>9.3039885468548302</v>
      </c>
      <c r="V33" s="154">
        <v>20.063517033552799</v>
      </c>
      <c r="W33" s="154">
        <v>9.4271807895533506</v>
      </c>
      <c r="X33" s="154">
        <v>19.7537476299856</v>
      </c>
      <c r="Y33" s="161">
        <v>5.6097720405356597</v>
      </c>
      <c r="Z33" s="154"/>
      <c r="AA33" s="162">
        <v>35.207065341151399</v>
      </c>
      <c r="AB33" s="163">
        <v>35.552278409421199</v>
      </c>
      <c r="AC33" s="164">
        <v>35.392158305415201</v>
      </c>
      <c r="AD33" s="154"/>
      <c r="AE33" s="165">
        <v>14.8459987870436</v>
      </c>
      <c r="AG33" s="160">
        <v>40.2680652680652</v>
      </c>
      <c r="AH33" s="154">
        <v>40.895642818719701</v>
      </c>
      <c r="AI33" s="154">
        <v>38.250851712390102</v>
      </c>
      <c r="AJ33" s="154">
        <v>39.116012192935202</v>
      </c>
      <c r="AK33" s="154">
        <v>46.292809754348198</v>
      </c>
      <c r="AL33" s="161">
        <v>40.9646763492917</v>
      </c>
      <c r="AM33" s="154"/>
      <c r="AN33" s="162">
        <v>51.815492200107499</v>
      </c>
      <c r="AO33" s="163">
        <v>52.308588847050302</v>
      </c>
      <c r="AP33" s="164">
        <v>52.062040523578901</v>
      </c>
      <c r="AQ33" s="154"/>
      <c r="AR33" s="165">
        <v>44.135351827659498</v>
      </c>
      <c r="AS33" s="159"/>
      <c r="AT33" s="160">
        <v>17.352045932809101</v>
      </c>
      <c r="AU33" s="154">
        <v>18.484193173632601</v>
      </c>
      <c r="AV33" s="154">
        <v>-4.7785227521432301</v>
      </c>
      <c r="AW33" s="154">
        <v>-11.568626125054999</v>
      </c>
      <c r="AX33" s="154">
        <v>8.0068693787366794</v>
      </c>
      <c r="AY33" s="161">
        <v>4.4515404639033198</v>
      </c>
      <c r="AZ33" s="154"/>
      <c r="BA33" s="162">
        <v>20.125322389271101</v>
      </c>
      <c r="BB33" s="163">
        <v>10.9244514348824</v>
      </c>
      <c r="BC33" s="164">
        <v>15.3199407674011</v>
      </c>
      <c r="BD33" s="154"/>
      <c r="BE33" s="165">
        <v>7.8781225776282504</v>
      </c>
    </row>
    <row r="34" spans="1:57" x14ac:dyDescent="0.25">
      <c r="A34" s="21" t="s">
        <v>51</v>
      </c>
      <c r="B34" s="3" t="str">
        <f t="shared" si="0"/>
        <v>Blacksburg &amp; Wytheville, VA</v>
      </c>
      <c r="C34" s="3"/>
      <c r="D34" s="24" t="s">
        <v>16</v>
      </c>
      <c r="E34" s="27" t="s">
        <v>17</v>
      </c>
      <c r="F34" s="3"/>
      <c r="G34" s="160">
        <v>28.8810086682427</v>
      </c>
      <c r="H34" s="154">
        <v>38.219070133963697</v>
      </c>
      <c r="I34" s="154">
        <v>43.065405831363201</v>
      </c>
      <c r="J34" s="154">
        <v>45.862884160756501</v>
      </c>
      <c r="K34" s="154">
        <v>43.242710795902198</v>
      </c>
      <c r="L34" s="161">
        <v>39.854215918045703</v>
      </c>
      <c r="M34" s="154"/>
      <c r="N34" s="162">
        <v>52.009456264775402</v>
      </c>
      <c r="O34" s="163">
        <v>49.960598896769099</v>
      </c>
      <c r="P34" s="164">
        <v>50.985027580772197</v>
      </c>
      <c r="Q34" s="154"/>
      <c r="R34" s="165">
        <v>43.034447821681802</v>
      </c>
      <c r="S34" s="159"/>
      <c r="T34" s="160">
        <v>-29.058367954155599</v>
      </c>
      <c r="U34" s="154">
        <v>2.7053443268156099</v>
      </c>
      <c r="V34" s="154">
        <v>21.9844166235488</v>
      </c>
      <c r="W34" s="154">
        <v>15.4129547265741</v>
      </c>
      <c r="X34" s="154">
        <v>9.2307604934299192</v>
      </c>
      <c r="Y34" s="161">
        <v>3.48852705108545</v>
      </c>
      <c r="Z34" s="154"/>
      <c r="AA34" s="162">
        <v>18.647265785413801</v>
      </c>
      <c r="AB34" s="163">
        <v>23.916195407531699</v>
      </c>
      <c r="AC34" s="164">
        <v>21.1716195728002</v>
      </c>
      <c r="AD34" s="154"/>
      <c r="AE34" s="165">
        <v>8.8663871026522596</v>
      </c>
      <c r="AG34" s="160">
        <v>34.694482894997002</v>
      </c>
      <c r="AH34" s="154">
        <v>34.561004548150997</v>
      </c>
      <c r="AI34" s="154">
        <v>33.003757168281503</v>
      </c>
      <c r="AJ34" s="154">
        <v>35.941971775387302</v>
      </c>
      <c r="AK34" s="154">
        <v>40.442119806572499</v>
      </c>
      <c r="AL34" s="161">
        <v>35.730516914321797</v>
      </c>
      <c r="AM34" s="154"/>
      <c r="AN34" s="162">
        <v>46.353498470344398</v>
      </c>
      <c r="AO34" s="163">
        <v>43.244843580380902</v>
      </c>
      <c r="AP34" s="164">
        <v>44.799171025362597</v>
      </c>
      <c r="AQ34" s="154"/>
      <c r="AR34" s="165">
        <v>38.323644778056803</v>
      </c>
      <c r="AS34" s="159"/>
      <c r="AT34" s="160">
        <v>21.442050473974501</v>
      </c>
      <c r="AU34" s="154">
        <v>9.7451770740338599</v>
      </c>
      <c r="AV34" s="154">
        <v>-12.7355517860672</v>
      </c>
      <c r="AW34" s="154">
        <v>-15.0614174248058</v>
      </c>
      <c r="AX34" s="154">
        <v>-2.6072852596843998</v>
      </c>
      <c r="AY34" s="161">
        <v>-1.68865803199306</v>
      </c>
      <c r="AZ34" s="154"/>
      <c r="BA34" s="162">
        <v>12.0196447717829</v>
      </c>
      <c r="BB34" s="163">
        <v>8.6967735420343697</v>
      </c>
      <c r="BC34" s="164">
        <v>10.390857664064299</v>
      </c>
      <c r="BD34" s="154"/>
      <c r="BE34" s="165">
        <v>2.04637803547701</v>
      </c>
    </row>
    <row r="35" spans="1:57" x14ac:dyDescent="0.25">
      <c r="A35" s="21" t="s">
        <v>52</v>
      </c>
      <c r="B35" s="3" t="str">
        <f t="shared" si="0"/>
        <v>Lynchburg, VA</v>
      </c>
      <c r="C35" s="3"/>
      <c r="D35" s="24" t="s">
        <v>16</v>
      </c>
      <c r="E35" s="27" t="s">
        <v>17</v>
      </c>
      <c r="F35" s="3"/>
      <c r="G35" s="160">
        <v>36.077705827937002</v>
      </c>
      <c r="H35" s="154">
        <v>50.508788159111901</v>
      </c>
      <c r="I35" s="154">
        <v>53.530681467776702</v>
      </c>
      <c r="J35" s="154">
        <v>54.794942954054797</v>
      </c>
      <c r="K35" s="154">
        <v>48.411964230650597</v>
      </c>
      <c r="L35" s="161">
        <v>48.664816527906197</v>
      </c>
      <c r="M35" s="154"/>
      <c r="N35" s="162">
        <v>51.557200123342497</v>
      </c>
      <c r="O35" s="163">
        <v>48.967005858772701</v>
      </c>
      <c r="P35" s="164">
        <v>50.262102991057603</v>
      </c>
      <c r="Q35" s="154"/>
      <c r="R35" s="165">
        <v>49.121184088806601</v>
      </c>
      <c r="S35" s="159"/>
      <c r="T35" s="160">
        <v>-5.5222619957366303</v>
      </c>
      <c r="U35" s="154">
        <v>10.4703383480017</v>
      </c>
      <c r="V35" s="154">
        <v>8.3062625045715599</v>
      </c>
      <c r="W35" s="154">
        <v>3.7592269238814402</v>
      </c>
      <c r="X35" s="154">
        <v>2.8672130056972698</v>
      </c>
      <c r="Y35" s="161">
        <v>4.33885909460734</v>
      </c>
      <c r="Z35" s="154"/>
      <c r="AA35" s="162">
        <v>4.4483510907561197</v>
      </c>
      <c r="AB35" s="163">
        <v>8.38492038846376</v>
      </c>
      <c r="AC35" s="164">
        <v>6.3295552637572401</v>
      </c>
      <c r="AD35" s="154"/>
      <c r="AE35" s="165">
        <v>4.9130871858740504</v>
      </c>
      <c r="AG35" s="160">
        <v>32.500770891150097</v>
      </c>
      <c r="AH35" s="154">
        <v>42.614862781375201</v>
      </c>
      <c r="AI35" s="154">
        <v>45.528831329016299</v>
      </c>
      <c r="AJ35" s="154">
        <v>43.933086648165201</v>
      </c>
      <c r="AK35" s="154">
        <v>42.237126117792101</v>
      </c>
      <c r="AL35" s="161">
        <v>41.362935553499803</v>
      </c>
      <c r="AM35" s="154"/>
      <c r="AN35" s="162">
        <v>47.217082947887697</v>
      </c>
      <c r="AO35" s="163">
        <v>44.788775824853502</v>
      </c>
      <c r="AP35" s="164">
        <v>46.002929386370603</v>
      </c>
      <c r="AQ35" s="154"/>
      <c r="AR35" s="165">
        <v>42.688648077177199</v>
      </c>
      <c r="AS35" s="159"/>
      <c r="AT35" s="160">
        <v>-1.4117051514941099</v>
      </c>
      <c r="AU35" s="154">
        <v>18.508102314110801</v>
      </c>
      <c r="AV35" s="154">
        <v>6.2961608069170198</v>
      </c>
      <c r="AW35" s="154">
        <v>-7.5434722781430104</v>
      </c>
      <c r="AX35" s="154">
        <v>-2.2632589575729001</v>
      </c>
      <c r="AY35" s="161">
        <v>2.13553622955023</v>
      </c>
      <c r="AZ35" s="154"/>
      <c r="BA35" s="162">
        <v>1.9713179057296699</v>
      </c>
      <c r="BB35" s="163">
        <v>-0.281893809531716</v>
      </c>
      <c r="BC35" s="164">
        <v>0.861865479952998</v>
      </c>
      <c r="BD35" s="154"/>
      <c r="BE35" s="165">
        <v>1.7399630877305401</v>
      </c>
    </row>
    <row r="36" spans="1:57" x14ac:dyDescent="0.25">
      <c r="A36" s="21" t="s">
        <v>77</v>
      </c>
      <c r="B36" s="3" t="str">
        <f t="shared" si="0"/>
        <v>Central Virginia</v>
      </c>
      <c r="C36" s="3"/>
      <c r="D36" s="24" t="s">
        <v>16</v>
      </c>
      <c r="E36" s="27" t="s">
        <v>17</v>
      </c>
      <c r="F36" s="3"/>
      <c r="G36" s="160">
        <v>38.540809171011297</v>
      </c>
      <c r="H36" s="154">
        <v>54.574834598615801</v>
      </c>
      <c r="I36" s="154">
        <v>61.745784932467402</v>
      </c>
      <c r="J36" s="154">
        <v>60.309765541632302</v>
      </c>
      <c r="K36" s="154">
        <v>52.745510533857697</v>
      </c>
      <c r="L36" s="161">
        <v>53.583340955516903</v>
      </c>
      <c r="M36" s="154"/>
      <c r="N36" s="162">
        <v>59.175584621482301</v>
      </c>
      <c r="O36" s="163">
        <v>68.157565779444397</v>
      </c>
      <c r="P36" s="164">
        <v>63.666575200463399</v>
      </c>
      <c r="Q36" s="154"/>
      <c r="R36" s="165">
        <v>56.464265025501597</v>
      </c>
      <c r="S36" s="159"/>
      <c r="T36" s="160">
        <v>-27.017688996204601</v>
      </c>
      <c r="U36" s="154">
        <v>8.7270839911476692</v>
      </c>
      <c r="V36" s="154">
        <v>13.136774780923499</v>
      </c>
      <c r="W36" s="154">
        <v>5.4256073552265001</v>
      </c>
      <c r="X36" s="154">
        <v>3.2958546481000099</v>
      </c>
      <c r="Y36" s="161">
        <v>0.77832660375473595</v>
      </c>
      <c r="Z36" s="154"/>
      <c r="AA36" s="162">
        <v>21.153683614437</v>
      </c>
      <c r="AB36" s="163">
        <v>35.846753209683001</v>
      </c>
      <c r="AC36" s="164">
        <v>28.598823374205999</v>
      </c>
      <c r="AD36" s="154"/>
      <c r="AE36" s="165">
        <v>8.3281908116010506</v>
      </c>
      <c r="AG36" s="160">
        <v>38.890667398396197</v>
      </c>
      <c r="AH36" s="154">
        <v>43.880148785023898</v>
      </c>
      <c r="AI36" s="154">
        <v>47.546419098143197</v>
      </c>
      <c r="AJ36" s="154">
        <v>45.1682978139577</v>
      </c>
      <c r="AK36" s="154">
        <v>45.248330741790902</v>
      </c>
      <c r="AL36" s="161">
        <v>44.146772767462402</v>
      </c>
      <c r="AM36" s="154"/>
      <c r="AN36" s="162">
        <v>49.701210402756097</v>
      </c>
      <c r="AO36" s="163">
        <v>50.394066892283298</v>
      </c>
      <c r="AP36" s="164">
        <v>50.047638647519697</v>
      </c>
      <c r="AQ36" s="154"/>
      <c r="AR36" s="165">
        <v>45.8327344474787</v>
      </c>
      <c r="AS36" s="159"/>
      <c r="AT36" s="160">
        <v>-9.1611499613122902</v>
      </c>
      <c r="AU36" s="154">
        <v>3.3613723046609101</v>
      </c>
      <c r="AV36" s="154">
        <v>-2.8673269573438001</v>
      </c>
      <c r="AW36" s="154">
        <v>-13.3268552165095</v>
      </c>
      <c r="AX36" s="154">
        <v>-6.2656487250115402</v>
      </c>
      <c r="AY36" s="161">
        <v>-5.9114440446827698</v>
      </c>
      <c r="AZ36" s="154"/>
      <c r="BA36" s="162">
        <v>2.18246015527343</v>
      </c>
      <c r="BB36" s="163">
        <v>-1.4845398203794999</v>
      </c>
      <c r="BC36" s="164">
        <v>0.30277425783465201</v>
      </c>
      <c r="BD36" s="154"/>
      <c r="BE36" s="165">
        <v>-4.0569438331680896</v>
      </c>
    </row>
    <row r="37" spans="1:57" x14ac:dyDescent="0.25">
      <c r="A37" s="21" t="s">
        <v>78</v>
      </c>
      <c r="B37" s="3" t="str">
        <f t="shared" si="0"/>
        <v>Chesapeake Bay</v>
      </c>
      <c r="C37" s="3"/>
      <c r="D37" s="24" t="s">
        <v>16</v>
      </c>
      <c r="E37" s="27" t="s">
        <v>17</v>
      </c>
      <c r="F37" s="3"/>
      <c r="G37" s="160">
        <v>35.731039874902201</v>
      </c>
      <c r="H37" s="154">
        <v>51.368256450351801</v>
      </c>
      <c r="I37" s="154">
        <v>54.0265832681782</v>
      </c>
      <c r="J37" s="154">
        <v>51.368256450351801</v>
      </c>
      <c r="K37" s="154">
        <v>46.6770914777169</v>
      </c>
      <c r="L37" s="161">
        <v>47.834245504300199</v>
      </c>
      <c r="M37" s="154"/>
      <c r="N37" s="162">
        <v>42.298670836591</v>
      </c>
      <c r="O37" s="163">
        <v>43.002345582486299</v>
      </c>
      <c r="P37" s="164">
        <v>42.6505082095387</v>
      </c>
      <c r="Q37" s="154"/>
      <c r="R37" s="165">
        <v>46.353177705796902</v>
      </c>
      <c r="S37" s="159"/>
      <c r="T37" s="160">
        <v>-9.1451292246520808</v>
      </c>
      <c r="U37" s="154">
        <v>8.2372322899505708</v>
      </c>
      <c r="V37" s="154">
        <v>6.14439324116743</v>
      </c>
      <c r="W37" s="154">
        <v>-9.3793103448275801</v>
      </c>
      <c r="X37" s="154">
        <v>-6.4263322884012499</v>
      </c>
      <c r="Y37" s="161">
        <v>-2.0806658130601701</v>
      </c>
      <c r="Z37" s="154"/>
      <c r="AA37" s="162">
        <v>-3.5650623885917998</v>
      </c>
      <c r="AB37" s="163">
        <v>-9.5394736842105203</v>
      </c>
      <c r="AC37" s="164">
        <v>-6.6723695466210398</v>
      </c>
      <c r="AD37" s="154"/>
      <c r="AE37" s="165">
        <v>-3.3310039599347698</v>
      </c>
      <c r="AG37" s="160">
        <v>34.968725566849102</v>
      </c>
      <c r="AH37" s="154">
        <v>38.5066458170445</v>
      </c>
      <c r="AI37" s="154">
        <v>39.953088350273603</v>
      </c>
      <c r="AJ37" s="154">
        <v>38.213448006254801</v>
      </c>
      <c r="AK37" s="154">
        <v>40.226739640344</v>
      </c>
      <c r="AL37" s="161">
        <v>38.373729476153201</v>
      </c>
      <c r="AM37" s="154"/>
      <c r="AN37" s="162">
        <v>39.581704456606701</v>
      </c>
      <c r="AO37" s="163">
        <v>38.428459734167298</v>
      </c>
      <c r="AP37" s="164">
        <v>39.005082095387003</v>
      </c>
      <c r="AQ37" s="154"/>
      <c r="AR37" s="165">
        <v>38.554115938791398</v>
      </c>
      <c r="AS37" s="159"/>
      <c r="AT37" s="160">
        <v>-0.22308979364194001</v>
      </c>
      <c r="AU37" s="154">
        <v>1.7561983471074301</v>
      </c>
      <c r="AV37" s="154">
        <v>-12.1993127147766</v>
      </c>
      <c r="AW37" s="154">
        <v>-25.0383435582822</v>
      </c>
      <c r="AX37" s="154">
        <v>-13.1279020683832</v>
      </c>
      <c r="AY37" s="161">
        <v>-11.0386079390973</v>
      </c>
      <c r="AZ37" s="154"/>
      <c r="BA37" s="162">
        <v>-1.6990291262135899</v>
      </c>
      <c r="BB37" s="163">
        <v>-3.7689672050905498</v>
      </c>
      <c r="BC37" s="164">
        <v>-2.7297099683158601</v>
      </c>
      <c r="BD37" s="154"/>
      <c r="BE37" s="165">
        <v>-8.7864173878575595</v>
      </c>
    </row>
    <row r="38" spans="1:57" x14ac:dyDescent="0.25">
      <c r="A38" s="21" t="s">
        <v>79</v>
      </c>
      <c r="B38" s="3" t="str">
        <f t="shared" si="0"/>
        <v>Coastal Virginia - Eastern Shore</v>
      </c>
      <c r="C38" s="3"/>
      <c r="D38" s="24" t="s">
        <v>16</v>
      </c>
      <c r="E38" s="27" t="s">
        <v>17</v>
      </c>
      <c r="F38" s="3"/>
      <c r="G38" s="160">
        <v>33.184190902311698</v>
      </c>
      <c r="H38" s="154">
        <v>45.935868754660703</v>
      </c>
      <c r="I38" s="154">
        <v>47.651006711409302</v>
      </c>
      <c r="J38" s="154">
        <v>42.953020134228098</v>
      </c>
      <c r="K38" s="154">
        <v>39.000745712155101</v>
      </c>
      <c r="L38" s="161">
        <v>41.744966442953</v>
      </c>
      <c r="M38" s="154"/>
      <c r="N38" s="162">
        <v>39.149888143176703</v>
      </c>
      <c r="O38" s="163">
        <v>38.478747203579402</v>
      </c>
      <c r="P38" s="164">
        <v>38.814317673378</v>
      </c>
      <c r="Q38" s="154"/>
      <c r="R38" s="165">
        <v>40.9076382230744</v>
      </c>
      <c r="S38" s="159"/>
      <c r="T38" s="160">
        <v>-10.9631006909511</v>
      </c>
      <c r="U38" s="154">
        <v>5.6151519009597202</v>
      </c>
      <c r="V38" s="154">
        <v>9.0267370387263508</v>
      </c>
      <c r="W38" s="154">
        <v>-8.6683150830095297</v>
      </c>
      <c r="X38" s="154">
        <v>-7.0032808819775303</v>
      </c>
      <c r="Y38" s="161">
        <v>-2.20778238844338</v>
      </c>
      <c r="Z38" s="154"/>
      <c r="AA38" s="162">
        <v>-3.2203814083008702</v>
      </c>
      <c r="AB38" s="163">
        <v>-9.3184190902311705</v>
      </c>
      <c r="AC38" s="164">
        <v>-6.3422437028044296</v>
      </c>
      <c r="AD38" s="154"/>
      <c r="AE38" s="165">
        <v>-3.3642474625319601</v>
      </c>
      <c r="AG38" s="160">
        <v>29.026845637583801</v>
      </c>
      <c r="AH38" s="154">
        <v>33.240119313944803</v>
      </c>
      <c r="AI38" s="154">
        <v>33.9671886651752</v>
      </c>
      <c r="AJ38" s="154">
        <v>32.475764354958898</v>
      </c>
      <c r="AK38" s="154">
        <v>34.731543624160999</v>
      </c>
      <c r="AL38" s="161">
        <v>32.688292319164802</v>
      </c>
      <c r="AM38" s="154"/>
      <c r="AN38" s="162">
        <v>37.714392244593498</v>
      </c>
      <c r="AO38" s="163">
        <v>35.7941834451901</v>
      </c>
      <c r="AP38" s="164">
        <v>36.754287844891799</v>
      </c>
      <c r="AQ38" s="154"/>
      <c r="AR38" s="165">
        <v>33.850005326515301</v>
      </c>
      <c r="AS38" s="159"/>
      <c r="AT38" s="160">
        <v>-8.2816542311874297</v>
      </c>
      <c r="AU38" s="154">
        <v>0.32343374582277801</v>
      </c>
      <c r="AV38" s="154">
        <v>-10.9325827119929</v>
      </c>
      <c r="AW38" s="154">
        <v>-23.0163775391248</v>
      </c>
      <c r="AX38" s="154">
        <v>-12.185243299841201</v>
      </c>
      <c r="AY38" s="161">
        <v>-11.487465838186401</v>
      </c>
      <c r="AZ38" s="154"/>
      <c r="BA38" s="162">
        <v>-1.51772736130132</v>
      </c>
      <c r="BB38" s="163">
        <v>-6.0548020575426698</v>
      </c>
      <c r="BC38" s="164">
        <v>-3.7804896779872998</v>
      </c>
      <c r="BD38" s="154"/>
      <c r="BE38" s="165">
        <v>-9.23200738994937</v>
      </c>
    </row>
    <row r="39" spans="1:57" x14ac:dyDescent="0.25">
      <c r="A39" s="21" t="s">
        <v>80</v>
      </c>
      <c r="B39" s="3" t="str">
        <f t="shared" si="0"/>
        <v>Coastal Virginia - Hampton Roads</v>
      </c>
      <c r="C39" s="3"/>
      <c r="D39" s="24" t="s">
        <v>16</v>
      </c>
      <c r="E39" s="27" t="s">
        <v>17</v>
      </c>
      <c r="F39" s="3"/>
      <c r="G39" s="160">
        <v>34.983903112065001</v>
      </c>
      <c r="H39" s="154">
        <v>42.904594000715399</v>
      </c>
      <c r="I39" s="154">
        <v>46.960365931566699</v>
      </c>
      <c r="J39" s="154">
        <v>46.789154933176597</v>
      </c>
      <c r="K39" s="154">
        <v>48.843686913857802</v>
      </c>
      <c r="L39" s="161">
        <v>44.096077679826202</v>
      </c>
      <c r="M39" s="154"/>
      <c r="N39" s="162">
        <v>57.074591776761302</v>
      </c>
      <c r="O39" s="163">
        <v>59.742416886004101</v>
      </c>
      <c r="P39" s="164">
        <v>58.408504331382701</v>
      </c>
      <c r="Q39" s="154"/>
      <c r="R39" s="165">
        <v>48.185193162031197</v>
      </c>
      <c r="S39" s="159"/>
      <c r="T39" s="160">
        <v>-16.219918642173699</v>
      </c>
      <c r="U39" s="154">
        <v>11.4009992045864</v>
      </c>
      <c r="V39" s="154">
        <v>9.3385356842451603</v>
      </c>
      <c r="W39" s="154">
        <v>-0.43550981165840402</v>
      </c>
      <c r="X39" s="154">
        <v>1.9853660712114001</v>
      </c>
      <c r="Y39" s="161">
        <v>1.08834021488707</v>
      </c>
      <c r="Z39" s="154"/>
      <c r="AA39" s="162">
        <v>14.8295233362981</v>
      </c>
      <c r="AB39" s="163">
        <v>17.220147764199101</v>
      </c>
      <c r="AC39" s="164">
        <v>16.039822832357999</v>
      </c>
      <c r="AD39" s="154"/>
      <c r="AE39" s="165">
        <v>5.8096985822137404</v>
      </c>
      <c r="AG39" s="160">
        <v>36.396997711202303</v>
      </c>
      <c r="AH39" s="154">
        <v>38.626977124809699</v>
      </c>
      <c r="AI39" s="154">
        <v>43.752956972060602</v>
      </c>
      <c r="AJ39" s="154">
        <v>40.433159933025699</v>
      </c>
      <c r="AK39" s="154">
        <v>43.286596198826601</v>
      </c>
      <c r="AL39" s="161">
        <v>40.499543591487502</v>
      </c>
      <c r="AM39" s="154"/>
      <c r="AN39" s="162">
        <v>48.902721149298898</v>
      </c>
      <c r="AO39" s="163">
        <v>49.501527371259797</v>
      </c>
      <c r="AP39" s="164">
        <v>49.202124260279398</v>
      </c>
      <c r="AQ39" s="154"/>
      <c r="AR39" s="165">
        <v>42.986440213669297</v>
      </c>
      <c r="AS39" s="159"/>
      <c r="AT39" s="160">
        <v>-12.618368157798001</v>
      </c>
      <c r="AU39" s="154">
        <v>5.4446229817436098</v>
      </c>
      <c r="AV39" s="154">
        <v>9.4490298893978899</v>
      </c>
      <c r="AW39" s="154">
        <v>-5.8619722564345604</v>
      </c>
      <c r="AX39" s="154">
        <v>-3.5127646884724602</v>
      </c>
      <c r="AY39" s="161">
        <v>-1.73557384484718</v>
      </c>
      <c r="AZ39" s="154"/>
      <c r="BA39" s="162">
        <v>0.83413025606094304</v>
      </c>
      <c r="BB39" s="163">
        <v>-0.82570391434343904</v>
      </c>
      <c r="BC39" s="164">
        <v>-7.7237433601147001E-3</v>
      </c>
      <c r="BD39" s="154"/>
      <c r="BE39" s="165">
        <v>-1.1764233709351299</v>
      </c>
    </row>
    <row r="40" spans="1:57" x14ac:dyDescent="0.25">
      <c r="A40" s="20" t="s">
        <v>81</v>
      </c>
      <c r="B40" s="3" t="str">
        <f t="shared" si="0"/>
        <v>Northern Virginia</v>
      </c>
      <c r="C40" s="3"/>
      <c r="D40" s="24" t="s">
        <v>16</v>
      </c>
      <c r="E40" s="27" t="s">
        <v>17</v>
      </c>
      <c r="F40" s="3"/>
      <c r="G40" s="160">
        <v>42.163476032559501</v>
      </c>
      <c r="H40" s="154">
        <v>63.395010551703301</v>
      </c>
      <c r="I40" s="154">
        <v>72.258441362677104</v>
      </c>
      <c r="J40" s="154">
        <v>70.720907446487701</v>
      </c>
      <c r="K40" s="154">
        <v>60.432996683750297</v>
      </c>
      <c r="L40" s="161">
        <v>61.794166415435598</v>
      </c>
      <c r="M40" s="154"/>
      <c r="N40" s="162">
        <v>58.252939403074997</v>
      </c>
      <c r="O40" s="163">
        <v>71.235302984624596</v>
      </c>
      <c r="P40" s="164">
        <v>64.744121193849793</v>
      </c>
      <c r="Q40" s="154"/>
      <c r="R40" s="165">
        <v>62.637010637839701</v>
      </c>
      <c r="S40" s="159"/>
      <c r="T40" s="160">
        <v>-5.56926674028972</v>
      </c>
      <c r="U40" s="154">
        <v>23.947988746741501</v>
      </c>
      <c r="V40" s="154">
        <v>27.540735841095199</v>
      </c>
      <c r="W40" s="154">
        <v>16.405532730996999</v>
      </c>
      <c r="X40" s="154">
        <v>5.4252373351413601</v>
      </c>
      <c r="Y40" s="161">
        <v>14.2099594020717</v>
      </c>
      <c r="Z40" s="154"/>
      <c r="AA40" s="162">
        <v>16.0223877984462</v>
      </c>
      <c r="AB40" s="163">
        <v>46.098535659966402</v>
      </c>
      <c r="AC40" s="164">
        <v>30.840138477230902</v>
      </c>
      <c r="AD40" s="154"/>
      <c r="AE40" s="165">
        <v>18.664234607673901</v>
      </c>
      <c r="AG40" s="160">
        <v>42.660662810633603</v>
      </c>
      <c r="AH40" s="154">
        <v>47.8667784539442</v>
      </c>
      <c r="AI40" s="154">
        <v>51.717316351715397</v>
      </c>
      <c r="AJ40" s="154">
        <v>48.973612563472102</v>
      </c>
      <c r="AK40" s="154">
        <v>48.159662361397601</v>
      </c>
      <c r="AL40" s="161">
        <v>47.875593488582403</v>
      </c>
      <c r="AM40" s="154"/>
      <c r="AN40" s="162">
        <v>50.559590763926103</v>
      </c>
      <c r="AO40" s="163">
        <v>53.705169149026297</v>
      </c>
      <c r="AP40" s="164">
        <v>52.1323799564762</v>
      </c>
      <c r="AQ40" s="154"/>
      <c r="AR40" s="165">
        <v>49.091793641949799</v>
      </c>
      <c r="AS40" s="159"/>
      <c r="AT40" s="160">
        <v>-2.57995450242072</v>
      </c>
      <c r="AU40" s="154">
        <v>7.3895161937268501</v>
      </c>
      <c r="AV40" s="154">
        <v>2.88353210332457</v>
      </c>
      <c r="AW40" s="154">
        <v>-6.6371946296458502</v>
      </c>
      <c r="AX40" s="154">
        <v>-2.1056856422785901</v>
      </c>
      <c r="AY40" s="161">
        <v>-0.37627147119049598</v>
      </c>
      <c r="AZ40" s="154"/>
      <c r="BA40" s="162">
        <v>5.0522049469696704</v>
      </c>
      <c r="BB40" s="163">
        <v>8.7701593280422401</v>
      </c>
      <c r="BC40" s="164">
        <v>6.9349543635216202</v>
      </c>
      <c r="BD40" s="154"/>
      <c r="BE40" s="165">
        <v>1.73409093457668</v>
      </c>
    </row>
    <row r="41" spans="1:57" x14ac:dyDescent="0.25">
      <c r="A41" s="22" t="s">
        <v>82</v>
      </c>
      <c r="B41" s="3" t="str">
        <f t="shared" si="0"/>
        <v>Shenandoah Valley</v>
      </c>
      <c r="C41" s="3"/>
      <c r="D41" s="25" t="s">
        <v>16</v>
      </c>
      <c r="E41" s="28" t="s">
        <v>17</v>
      </c>
      <c r="F41" s="3"/>
      <c r="G41" s="166">
        <v>28.773943127162202</v>
      </c>
      <c r="H41" s="167">
        <v>39.397519196692201</v>
      </c>
      <c r="I41" s="167">
        <v>42.300227828875201</v>
      </c>
      <c r="J41" s="167">
        <v>42.5196185975867</v>
      </c>
      <c r="K41" s="167">
        <v>40.595730318116601</v>
      </c>
      <c r="L41" s="168">
        <v>38.717407813686599</v>
      </c>
      <c r="M41" s="154"/>
      <c r="N41" s="169">
        <v>48.299721542485798</v>
      </c>
      <c r="O41" s="170">
        <v>51.565268753691598</v>
      </c>
      <c r="P41" s="171">
        <v>49.932495148088698</v>
      </c>
      <c r="Q41" s="154"/>
      <c r="R41" s="172">
        <v>41.921718480658598</v>
      </c>
      <c r="S41" s="159"/>
      <c r="T41" s="166">
        <v>-24.931979486025501</v>
      </c>
      <c r="U41" s="167">
        <v>0.70256376424279499</v>
      </c>
      <c r="V41" s="167">
        <v>13.743626823406901</v>
      </c>
      <c r="W41" s="167">
        <v>4.43102977733637</v>
      </c>
      <c r="X41" s="167">
        <v>10.913165914519199</v>
      </c>
      <c r="Y41" s="168">
        <v>0.84805815865299605</v>
      </c>
      <c r="Z41" s="154"/>
      <c r="AA41" s="169">
        <v>24.953444448828499</v>
      </c>
      <c r="AB41" s="170">
        <v>21.512696741938999</v>
      </c>
      <c r="AC41" s="171">
        <v>23.152834671966801</v>
      </c>
      <c r="AD41" s="154"/>
      <c r="AE41" s="172">
        <v>7.47213703333317</v>
      </c>
      <c r="AG41" s="166">
        <v>38.015779259134199</v>
      </c>
      <c r="AH41" s="167">
        <v>37.937726774111802</v>
      </c>
      <c r="AI41" s="167">
        <v>36.1509577250864</v>
      </c>
      <c r="AJ41" s="167">
        <v>36.319719854864502</v>
      </c>
      <c r="AK41" s="167">
        <v>41.644165049362897</v>
      </c>
      <c r="AL41" s="168">
        <v>38.013669732512</v>
      </c>
      <c r="AM41" s="154"/>
      <c r="AN41" s="169">
        <v>46.323095097460097</v>
      </c>
      <c r="AO41" s="170">
        <v>45.4370939161252</v>
      </c>
      <c r="AP41" s="171">
        <v>45.880094506792602</v>
      </c>
      <c r="AQ41" s="154"/>
      <c r="AR41" s="172">
        <v>40.261219668020701</v>
      </c>
      <c r="AS41" s="67"/>
      <c r="AT41" s="166">
        <v>15.071612350711799</v>
      </c>
      <c r="AU41" s="167">
        <v>10.648757798415801</v>
      </c>
      <c r="AV41" s="167">
        <v>-7.9216263616607003</v>
      </c>
      <c r="AW41" s="167">
        <v>-15.678348525019</v>
      </c>
      <c r="AX41" s="167">
        <v>1.28495912150833</v>
      </c>
      <c r="AY41" s="168">
        <v>-0.36936549729510598</v>
      </c>
      <c r="AZ41" s="154"/>
      <c r="BA41" s="169">
        <v>11.224693004229801</v>
      </c>
      <c r="BB41" s="170">
        <v>4.4612714335278696</v>
      </c>
      <c r="BC41" s="171">
        <v>7.7695697298411304</v>
      </c>
      <c r="BD41" s="154"/>
      <c r="BE41" s="172">
        <v>2.1422087447946701</v>
      </c>
    </row>
    <row r="42" spans="1:57" ht="13" x14ac:dyDescent="0.3">
      <c r="A42" s="19" t="s">
        <v>83</v>
      </c>
      <c r="B42" s="3" t="str">
        <f t="shared" si="0"/>
        <v>Southern Virginia</v>
      </c>
      <c r="C42" s="9"/>
      <c r="D42" s="23" t="s">
        <v>16</v>
      </c>
      <c r="E42" s="26" t="s">
        <v>17</v>
      </c>
      <c r="F42" s="3"/>
      <c r="G42" s="151">
        <v>38.507661558960599</v>
      </c>
      <c r="H42" s="152">
        <v>54.141683322229603</v>
      </c>
      <c r="I42" s="152">
        <v>55.918276704419199</v>
      </c>
      <c r="J42" s="152">
        <v>56.895403064623501</v>
      </c>
      <c r="K42" s="152">
        <v>50.655118809682399</v>
      </c>
      <c r="L42" s="153">
        <v>51.223628691983102</v>
      </c>
      <c r="M42" s="154"/>
      <c r="N42" s="155">
        <v>45.4141683322229</v>
      </c>
      <c r="O42" s="156">
        <v>47.146346879857802</v>
      </c>
      <c r="P42" s="157">
        <v>46.280257606040401</v>
      </c>
      <c r="Q42" s="154"/>
      <c r="R42" s="158">
        <v>49.811236953142298</v>
      </c>
      <c r="S42" s="159"/>
      <c r="T42" s="151">
        <v>-4.4597331152169097</v>
      </c>
      <c r="U42" s="152">
        <v>3.4740111945707399</v>
      </c>
      <c r="V42" s="152">
        <v>4.9784890118034896E-3</v>
      </c>
      <c r="W42" s="152">
        <v>-2.5434591655422301</v>
      </c>
      <c r="X42" s="152">
        <v>-3.2761962665857598</v>
      </c>
      <c r="Y42" s="153">
        <v>-1.2254851403910401</v>
      </c>
      <c r="Z42" s="154"/>
      <c r="AA42" s="155">
        <v>4.6318859357868103</v>
      </c>
      <c r="AB42" s="156">
        <v>3.4742079897962501</v>
      </c>
      <c r="AC42" s="157">
        <v>4.0389959903599797</v>
      </c>
      <c r="AD42" s="154"/>
      <c r="AE42" s="158">
        <v>0.119377591177194</v>
      </c>
      <c r="AF42" s="29"/>
      <c r="AG42" s="151">
        <v>39.834554741283497</v>
      </c>
      <c r="AH42" s="152">
        <v>42.843659782367297</v>
      </c>
      <c r="AI42" s="152">
        <v>45.042194092827003</v>
      </c>
      <c r="AJ42" s="152">
        <v>44.7201865423051</v>
      </c>
      <c r="AK42" s="152">
        <v>47.795913835220901</v>
      </c>
      <c r="AL42" s="153">
        <v>44.047301798800703</v>
      </c>
      <c r="AM42" s="154"/>
      <c r="AN42" s="155">
        <v>48.067954696868703</v>
      </c>
      <c r="AO42" s="156">
        <v>45.4974461470131</v>
      </c>
      <c r="AP42" s="157">
        <v>46.782700421940902</v>
      </c>
      <c r="AQ42" s="154"/>
      <c r="AR42" s="158">
        <v>44.828844262555101</v>
      </c>
      <c r="AS42" s="159"/>
      <c r="AT42" s="151">
        <v>7.4751908313847402</v>
      </c>
      <c r="AU42" s="152">
        <v>0.25744333982071599</v>
      </c>
      <c r="AV42" s="152">
        <v>-10.5426493191185</v>
      </c>
      <c r="AW42" s="152">
        <v>-18.612778398611201</v>
      </c>
      <c r="AX42" s="152">
        <v>-4.80851037005782</v>
      </c>
      <c r="AY42" s="153">
        <v>-6.3855529562620301</v>
      </c>
      <c r="AZ42" s="154"/>
      <c r="BA42" s="155">
        <v>8.6080750178689502</v>
      </c>
      <c r="BB42" s="156">
        <v>5.4584725205611004</v>
      </c>
      <c r="BC42" s="157">
        <v>7.05337582351516</v>
      </c>
      <c r="BD42" s="154"/>
      <c r="BE42" s="158">
        <v>-2.7466214887636702</v>
      </c>
    </row>
    <row r="43" spans="1:57" x14ac:dyDescent="0.25">
      <c r="A43" s="20" t="s">
        <v>84</v>
      </c>
      <c r="B43" s="3" t="str">
        <f t="shared" si="0"/>
        <v>Southwest Virginia - Blue Ridge Highlands</v>
      </c>
      <c r="C43" s="10"/>
      <c r="D43" s="24" t="s">
        <v>16</v>
      </c>
      <c r="E43" s="27" t="s">
        <v>17</v>
      </c>
      <c r="F43" s="3"/>
      <c r="G43" s="160">
        <v>32.121075220239398</v>
      </c>
      <c r="H43" s="154">
        <v>40.535351253670598</v>
      </c>
      <c r="I43" s="154">
        <v>45.470973571267201</v>
      </c>
      <c r="J43" s="154">
        <v>47.842782922972603</v>
      </c>
      <c r="K43" s="154">
        <v>45.967924102100703</v>
      </c>
      <c r="L43" s="161">
        <v>42.387621414050102</v>
      </c>
      <c r="M43" s="154"/>
      <c r="N43" s="162">
        <v>52.880054212785097</v>
      </c>
      <c r="O43" s="163">
        <v>51.524734583239201</v>
      </c>
      <c r="P43" s="164">
        <v>52.202394398012103</v>
      </c>
      <c r="Q43" s="154"/>
      <c r="R43" s="165">
        <v>45.191842266610699</v>
      </c>
      <c r="S43" s="159"/>
      <c r="T43" s="160">
        <v>-12.232834642349401</v>
      </c>
      <c r="U43" s="154">
        <v>9.1725786734559698</v>
      </c>
      <c r="V43" s="154">
        <v>30.6643965931572</v>
      </c>
      <c r="W43" s="154">
        <v>25.341003438495999</v>
      </c>
      <c r="X43" s="154">
        <v>24.258142742517499</v>
      </c>
      <c r="Y43" s="161">
        <v>15.3772160272846</v>
      </c>
      <c r="Z43" s="154"/>
      <c r="AA43" s="162">
        <v>30.386346723214299</v>
      </c>
      <c r="AB43" s="163">
        <v>31.0272370391145</v>
      </c>
      <c r="AC43" s="164">
        <v>30.701846599808501</v>
      </c>
      <c r="AD43" s="154"/>
      <c r="AE43" s="165">
        <v>20.021621336606</v>
      </c>
      <c r="AF43" s="30"/>
      <c r="AG43" s="160">
        <v>38.717615114831901</v>
      </c>
      <c r="AH43" s="154">
        <v>37.5721235433872</v>
      </c>
      <c r="AI43" s="154">
        <v>37.023418938793903</v>
      </c>
      <c r="AJ43" s="154">
        <v>39.077601311252998</v>
      </c>
      <c r="AK43" s="154">
        <v>44.294353699203</v>
      </c>
      <c r="AL43" s="161">
        <v>39.3378194978511</v>
      </c>
      <c r="AM43" s="154"/>
      <c r="AN43" s="162">
        <v>50.729101904708003</v>
      </c>
      <c r="AO43" s="163">
        <v>47.629005821511299</v>
      </c>
      <c r="AP43" s="164">
        <v>49.179053863109701</v>
      </c>
      <c r="AQ43" s="154"/>
      <c r="AR43" s="165">
        <v>42.150622748493603</v>
      </c>
      <c r="AS43" s="159"/>
      <c r="AT43" s="160">
        <v>33.051361385676003</v>
      </c>
      <c r="AU43" s="154">
        <v>17.7432983769732</v>
      </c>
      <c r="AV43" s="154">
        <v>-5.0921011069605298</v>
      </c>
      <c r="AW43" s="154">
        <v>-9.8613054733974099</v>
      </c>
      <c r="AX43" s="154">
        <v>7.3236077025014898</v>
      </c>
      <c r="AY43" s="161">
        <v>6.5232371181379598</v>
      </c>
      <c r="AZ43" s="154"/>
      <c r="BA43" s="162">
        <v>22.704614701526101</v>
      </c>
      <c r="BB43" s="163">
        <v>19.674813718045801</v>
      </c>
      <c r="BC43" s="164">
        <v>21.218536276427901</v>
      </c>
      <c r="BD43" s="154"/>
      <c r="BE43" s="165">
        <v>11.012229158442301</v>
      </c>
    </row>
    <row r="44" spans="1:57" x14ac:dyDescent="0.25">
      <c r="A44" s="21" t="s">
        <v>85</v>
      </c>
      <c r="B44" s="3" t="str">
        <f t="shared" si="0"/>
        <v>Southwest Virginia - Heart of Appalachia</v>
      </c>
      <c r="C44" s="3"/>
      <c r="D44" s="24" t="s">
        <v>16</v>
      </c>
      <c r="E44" s="27" t="s">
        <v>17</v>
      </c>
      <c r="F44" s="3"/>
      <c r="G44" s="160">
        <v>29.146757679180801</v>
      </c>
      <c r="H44" s="154">
        <v>39.726962457337798</v>
      </c>
      <c r="I44" s="154">
        <v>46.075085324231999</v>
      </c>
      <c r="J44" s="154">
        <v>44.641638225255903</v>
      </c>
      <c r="K44" s="154">
        <v>38.498293515358299</v>
      </c>
      <c r="L44" s="161">
        <v>39.617747440273</v>
      </c>
      <c r="M44" s="154"/>
      <c r="N44" s="162">
        <v>36.587030716723497</v>
      </c>
      <c r="O44" s="163">
        <v>30.580204778156901</v>
      </c>
      <c r="P44" s="164">
        <v>33.583617747440201</v>
      </c>
      <c r="Q44" s="154"/>
      <c r="R44" s="165">
        <v>37.893710385177897</v>
      </c>
      <c r="S44" s="159"/>
      <c r="T44" s="160">
        <v>-14.3110342908201</v>
      </c>
      <c r="U44" s="154">
        <v>-17.285807649615599</v>
      </c>
      <c r="V44" s="154">
        <v>5.0297286093143896</v>
      </c>
      <c r="W44" s="154">
        <v>5.6287467506056599</v>
      </c>
      <c r="X44" s="154">
        <v>-1.5995109775355301</v>
      </c>
      <c r="Y44" s="161">
        <v>-4.4431091669470701</v>
      </c>
      <c r="Z44" s="154"/>
      <c r="AA44" s="162">
        <v>-3.4215181466064299</v>
      </c>
      <c r="AB44" s="163">
        <v>-11.6141760631327</v>
      </c>
      <c r="AC44" s="164">
        <v>-7.3322128620479798</v>
      </c>
      <c r="AD44" s="154"/>
      <c r="AE44" s="165">
        <v>-5.19157772140447</v>
      </c>
      <c r="AF44" s="30"/>
      <c r="AG44" s="160">
        <v>29.2731496846996</v>
      </c>
      <c r="AH44" s="154">
        <v>32.293395287089197</v>
      </c>
      <c r="AI44" s="154">
        <v>33.687354795884502</v>
      </c>
      <c r="AJ44" s="154">
        <v>33.1482416288069</v>
      </c>
      <c r="AK44" s="154">
        <v>35.184250378596602</v>
      </c>
      <c r="AL44" s="161">
        <v>32.709251101321499</v>
      </c>
      <c r="AM44" s="154"/>
      <c r="AN44" s="162">
        <v>36.698637051993899</v>
      </c>
      <c r="AO44" s="163">
        <v>32.979976442873898</v>
      </c>
      <c r="AP44" s="164">
        <v>34.839306747433902</v>
      </c>
      <c r="AQ44" s="154"/>
      <c r="AR44" s="165">
        <v>33.314217443249703</v>
      </c>
      <c r="AS44" s="159"/>
      <c r="AT44" s="160">
        <v>-6.5179846607386001</v>
      </c>
      <c r="AU44" s="154">
        <v>-13.1295174167902</v>
      </c>
      <c r="AV44" s="154">
        <v>-20.9271077090694</v>
      </c>
      <c r="AW44" s="154">
        <v>-28.414725084994799</v>
      </c>
      <c r="AX44" s="154">
        <v>-17.6567165098303</v>
      </c>
      <c r="AY44" s="161">
        <v>-18.225406647130601</v>
      </c>
      <c r="AZ44" s="154"/>
      <c r="BA44" s="162">
        <v>-1.7070207413373599</v>
      </c>
      <c r="BB44" s="163">
        <v>-5.9622711677560698</v>
      </c>
      <c r="BC44" s="164">
        <v>-3.7680916405287501</v>
      </c>
      <c r="BD44" s="154"/>
      <c r="BE44" s="165">
        <v>-14.396917001028701</v>
      </c>
    </row>
    <row r="45" spans="1:57" x14ac:dyDescent="0.25">
      <c r="A45" s="22" t="s">
        <v>86</v>
      </c>
      <c r="B45" s="3" t="str">
        <f t="shared" si="0"/>
        <v>Virginia Mountains</v>
      </c>
      <c r="C45" s="3"/>
      <c r="D45" s="25" t="s">
        <v>16</v>
      </c>
      <c r="E45" s="28" t="s">
        <v>17</v>
      </c>
      <c r="F45" s="3"/>
      <c r="G45" s="160">
        <v>33.5586206896551</v>
      </c>
      <c r="H45" s="154">
        <v>45.268965517241298</v>
      </c>
      <c r="I45" s="154">
        <v>48.096551724137903</v>
      </c>
      <c r="J45" s="154">
        <v>48.082758620689603</v>
      </c>
      <c r="K45" s="154">
        <v>44.165517241379298</v>
      </c>
      <c r="L45" s="161">
        <v>43.834482758620602</v>
      </c>
      <c r="M45" s="154"/>
      <c r="N45" s="162">
        <v>48.193103448275799</v>
      </c>
      <c r="O45" s="163">
        <v>50.827586206896498</v>
      </c>
      <c r="P45" s="164">
        <v>49.510344827586202</v>
      </c>
      <c r="Q45" s="154"/>
      <c r="R45" s="165">
        <v>45.456157635467903</v>
      </c>
      <c r="S45" s="159"/>
      <c r="T45" s="160">
        <v>-17.887504862953101</v>
      </c>
      <c r="U45" s="154">
        <v>-8.0618654350463803</v>
      </c>
      <c r="V45" s="154">
        <v>-1.5368933954075501</v>
      </c>
      <c r="W45" s="154">
        <v>-5.3031636080693803</v>
      </c>
      <c r="X45" s="154">
        <v>-7.62927910679376</v>
      </c>
      <c r="Y45" s="161">
        <v>-7.73384121420849</v>
      </c>
      <c r="Z45" s="154"/>
      <c r="AA45" s="162">
        <v>-3.7079728142628801</v>
      </c>
      <c r="AB45" s="163">
        <v>4.9244402892294801</v>
      </c>
      <c r="AC45" s="164">
        <v>0.53781754320740005</v>
      </c>
      <c r="AD45" s="154"/>
      <c r="AE45" s="165">
        <v>-5.30943694888522</v>
      </c>
      <c r="AF45" s="31"/>
      <c r="AG45" s="160">
        <v>38.8379310344827</v>
      </c>
      <c r="AH45" s="154">
        <v>41.8</v>
      </c>
      <c r="AI45" s="154">
        <v>43.279310344827501</v>
      </c>
      <c r="AJ45" s="154">
        <v>42.196551724137898</v>
      </c>
      <c r="AK45" s="154">
        <v>45.203448275862002</v>
      </c>
      <c r="AL45" s="161">
        <v>42.263448275861997</v>
      </c>
      <c r="AM45" s="154"/>
      <c r="AN45" s="162">
        <v>49.713793103448197</v>
      </c>
      <c r="AO45" s="163">
        <v>48.3</v>
      </c>
      <c r="AP45" s="164">
        <v>49.006896551724097</v>
      </c>
      <c r="AQ45" s="154"/>
      <c r="AR45" s="165">
        <v>44.190147783251199</v>
      </c>
      <c r="AS45" s="159"/>
      <c r="AT45" s="160">
        <v>2.3805054931097902</v>
      </c>
      <c r="AU45" s="154">
        <v>1.7386838972963701</v>
      </c>
      <c r="AV45" s="154">
        <v>-8.4324812244679492</v>
      </c>
      <c r="AW45" s="154">
        <v>-17.9513086491461</v>
      </c>
      <c r="AX45" s="154">
        <v>-9.0658198832563102</v>
      </c>
      <c r="AY45" s="161">
        <v>-7.0823415883561402</v>
      </c>
      <c r="AZ45" s="154"/>
      <c r="BA45" s="162">
        <v>0.20463767975197</v>
      </c>
      <c r="BB45" s="163">
        <v>1.0917093142272201</v>
      </c>
      <c r="BC45" s="164">
        <v>0.639821705301719</v>
      </c>
      <c r="BD45" s="154"/>
      <c r="BE45" s="165">
        <v>-4.7669714890909098</v>
      </c>
    </row>
    <row r="46" spans="1:57" x14ac:dyDescent="0.25">
      <c r="A46" s="75" t="s">
        <v>110</v>
      </c>
      <c r="B46" s="3" t="s">
        <v>116</v>
      </c>
      <c r="D46" s="25" t="s">
        <v>16</v>
      </c>
      <c r="E46" s="28" t="s">
        <v>17</v>
      </c>
      <c r="G46" s="160">
        <v>29.993738259236</v>
      </c>
      <c r="H46" s="154">
        <v>52.473387601753203</v>
      </c>
      <c r="I46" s="154">
        <v>57.201001878522199</v>
      </c>
      <c r="J46" s="154">
        <v>59.486537257357497</v>
      </c>
      <c r="K46" s="154">
        <v>52.442078897933598</v>
      </c>
      <c r="L46" s="161">
        <v>50.319348778960503</v>
      </c>
      <c r="M46" s="154"/>
      <c r="N46" s="162">
        <v>62.053850970569798</v>
      </c>
      <c r="O46" s="163">
        <v>70.976831559173405</v>
      </c>
      <c r="P46" s="164">
        <v>66.515341264871594</v>
      </c>
      <c r="Q46" s="154"/>
      <c r="R46" s="165">
        <v>54.946775203506498</v>
      </c>
      <c r="S46" s="159"/>
      <c r="T46" s="160">
        <v>-27.021314661038002</v>
      </c>
      <c r="U46" s="154">
        <v>66.851824330500506</v>
      </c>
      <c r="V46" s="154">
        <v>37.609021799420098</v>
      </c>
      <c r="W46" s="154">
        <v>25.3955841330209</v>
      </c>
      <c r="X46" s="154">
        <v>29.968681603083098</v>
      </c>
      <c r="Y46" s="161">
        <v>24.611411284015201</v>
      </c>
      <c r="Z46" s="154"/>
      <c r="AA46" s="162">
        <v>57.946288400448701</v>
      </c>
      <c r="AB46" s="163">
        <v>41.4236556642647</v>
      </c>
      <c r="AC46" s="164">
        <v>48.6786197068893</v>
      </c>
      <c r="AD46" s="154"/>
      <c r="AE46" s="165">
        <v>32.001824159849498</v>
      </c>
      <c r="AG46" s="160">
        <v>36.2023139462163</v>
      </c>
      <c r="AH46" s="154">
        <v>42.221701063164403</v>
      </c>
      <c r="AI46" s="154">
        <v>50.750469043151902</v>
      </c>
      <c r="AJ46" s="154">
        <v>44.039424280350403</v>
      </c>
      <c r="AK46" s="154">
        <v>43.452753441802201</v>
      </c>
      <c r="AL46" s="161">
        <v>43.333229075440997</v>
      </c>
      <c r="AM46" s="154"/>
      <c r="AN46" s="162">
        <v>51.627033792240297</v>
      </c>
      <c r="AO46" s="163">
        <v>55.678973717146398</v>
      </c>
      <c r="AP46" s="164">
        <v>53.653003754693302</v>
      </c>
      <c r="AQ46" s="154"/>
      <c r="AR46" s="165">
        <v>46.280945571543398</v>
      </c>
      <c r="AS46" s="159"/>
      <c r="AT46" s="160">
        <v>-17.111326953317899</v>
      </c>
      <c r="AU46" s="154">
        <v>29.032581058699702</v>
      </c>
      <c r="AV46" s="154">
        <v>30.367430305794301</v>
      </c>
      <c r="AW46" s="154">
        <v>1.6135734431144599</v>
      </c>
      <c r="AX46" s="154">
        <v>7.1098664516172496</v>
      </c>
      <c r="AY46" s="161">
        <v>8.7491178772334095</v>
      </c>
      <c r="AZ46" s="154"/>
      <c r="BA46" s="162">
        <v>19.120707766350801</v>
      </c>
      <c r="BB46" s="163">
        <v>10.6495415623291</v>
      </c>
      <c r="BC46" s="164">
        <v>14.5694685045202</v>
      </c>
      <c r="BD46" s="154"/>
      <c r="BE46" s="165">
        <v>10.608425018987599</v>
      </c>
    </row>
    <row r="47" spans="1:57" x14ac:dyDescent="0.25">
      <c r="A47" s="75" t="s">
        <v>111</v>
      </c>
      <c r="B47" s="3" t="s">
        <v>117</v>
      </c>
      <c r="D47" s="25" t="s">
        <v>16</v>
      </c>
      <c r="E47" s="28" t="s">
        <v>17</v>
      </c>
      <c r="G47" s="160">
        <v>37.467634294883403</v>
      </c>
      <c r="H47" s="154">
        <v>60.869406659129801</v>
      </c>
      <c r="I47" s="154">
        <v>71.802633018489402</v>
      </c>
      <c r="J47" s="154">
        <v>69.745815251084906</v>
      </c>
      <c r="K47" s="154">
        <v>59.913934575690099</v>
      </c>
      <c r="L47" s="161">
        <v>59.959884759855498</v>
      </c>
      <c r="M47" s="154"/>
      <c r="N47" s="162">
        <v>62.798585026074903</v>
      </c>
      <c r="O47" s="163">
        <v>78.633164363079302</v>
      </c>
      <c r="P47" s="164">
        <v>70.715874694577096</v>
      </c>
      <c r="Q47" s="154"/>
      <c r="R47" s="165">
        <v>63.033024741204599</v>
      </c>
      <c r="S47" s="159"/>
      <c r="T47" s="160">
        <v>-16.235396501737299</v>
      </c>
      <c r="U47" s="154">
        <v>40.525537761335102</v>
      </c>
      <c r="V47" s="154">
        <v>26.3630157941123</v>
      </c>
      <c r="W47" s="154">
        <v>9.5182560665764697</v>
      </c>
      <c r="X47" s="154">
        <v>3.8784681435549202</v>
      </c>
      <c r="Y47" s="161">
        <v>12.609658555393599</v>
      </c>
      <c r="Z47" s="154"/>
      <c r="AA47" s="162">
        <v>17.853433042772402</v>
      </c>
      <c r="AB47" s="163">
        <v>52.294221570666998</v>
      </c>
      <c r="AC47" s="164">
        <v>34.802529086337501</v>
      </c>
      <c r="AD47" s="154"/>
      <c r="AE47" s="165">
        <v>18.883259167226299</v>
      </c>
      <c r="AG47" s="160">
        <v>37.711060865759798</v>
      </c>
      <c r="AH47" s="154">
        <v>43.412895226286402</v>
      </c>
      <c r="AI47" s="154">
        <v>51.222603114401302</v>
      </c>
      <c r="AJ47" s="154">
        <v>45.266401662958998</v>
      </c>
      <c r="AK47" s="154">
        <v>45.197111702709599</v>
      </c>
      <c r="AL47" s="161">
        <v>44.562014514423197</v>
      </c>
      <c r="AM47" s="154"/>
      <c r="AN47" s="162">
        <v>51.764158856350903</v>
      </c>
      <c r="AO47" s="163">
        <v>55.607016520185198</v>
      </c>
      <c r="AP47" s="164">
        <v>53.6855876882681</v>
      </c>
      <c r="AQ47" s="154"/>
      <c r="AR47" s="165">
        <v>47.168749706950301</v>
      </c>
      <c r="AS47" s="159"/>
      <c r="AT47" s="160">
        <v>-13.3696923082067</v>
      </c>
      <c r="AU47" s="154">
        <v>9.0474476871250396</v>
      </c>
      <c r="AV47" s="154">
        <v>7.7458637158105397</v>
      </c>
      <c r="AW47" s="154">
        <v>-12.4875689988483</v>
      </c>
      <c r="AX47" s="154">
        <v>-5.7955600774336</v>
      </c>
      <c r="AY47" s="161">
        <v>-3.37208372261333</v>
      </c>
      <c r="AZ47" s="154"/>
      <c r="BA47" s="162">
        <v>3.8849242958599999</v>
      </c>
      <c r="BB47" s="163">
        <v>7.68234463565644</v>
      </c>
      <c r="BC47" s="164">
        <v>5.8175319004411703</v>
      </c>
      <c r="BD47" s="154"/>
      <c r="BE47" s="165">
        <v>-0.56394267831352796</v>
      </c>
    </row>
    <row r="48" spans="1:57" x14ac:dyDescent="0.25">
      <c r="A48" s="75" t="s">
        <v>112</v>
      </c>
      <c r="B48" s="3" t="s">
        <v>118</v>
      </c>
      <c r="D48" s="25" t="s">
        <v>16</v>
      </c>
      <c r="E48" s="28" t="s">
        <v>17</v>
      </c>
      <c r="G48" s="160">
        <v>37.126570567344103</v>
      </c>
      <c r="H48" s="154">
        <v>57.958038618796003</v>
      </c>
      <c r="I48" s="154">
        <v>67.054645297997396</v>
      </c>
      <c r="J48" s="154">
        <v>65.150565553466393</v>
      </c>
      <c r="K48" s="154">
        <v>56.880651804100602</v>
      </c>
      <c r="L48" s="161">
        <v>56.834094368340899</v>
      </c>
      <c r="M48" s="154"/>
      <c r="N48" s="162">
        <v>61.393141731578403</v>
      </c>
      <c r="O48" s="163">
        <v>72.784791237651802</v>
      </c>
      <c r="P48" s="164">
        <v>67.088966484615099</v>
      </c>
      <c r="Q48" s="154"/>
      <c r="R48" s="165">
        <v>59.764057830133503</v>
      </c>
      <c r="S48" s="159"/>
      <c r="T48" s="160">
        <v>-23.234152171662299</v>
      </c>
      <c r="U48" s="154">
        <v>21.702719221726099</v>
      </c>
      <c r="V48" s="154">
        <v>28.073716897751002</v>
      </c>
      <c r="W48" s="154">
        <v>14.8826597708844</v>
      </c>
      <c r="X48" s="154">
        <v>8.2864919606958196</v>
      </c>
      <c r="Y48" s="161">
        <v>10.3228571357396</v>
      </c>
      <c r="Z48" s="154"/>
      <c r="AA48" s="162">
        <v>19.613073849456701</v>
      </c>
      <c r="AB48" s="163">
        <v>39.652769367412702</v>
      </c>
      <c r="AC48" s="164">
        <v>29.709631647168202</v>
      </c>
      <c r="AD48" s="154"/>
      <c r="AE48" s="165">
        <v>15.8777591299437</v>
      </c>
      <c r="AG48" s="160">
        <v>39.122576404863601</v>
      </c>
      <c r="AH48" s="154">
        <v>44.694231171391799</v>
      </c>
      <c r="AI48" s="154">
        <v>49.196367221342499</v>
      </c>
      <c r="AJ48" s="154">
        <v>46.204090773365103</v>
      </c>
      <c r="AK48" s="154">
        <v>46.118990743505499</v>
      </c>
      <c r="AL48" s="161">
        <v>45.067473521347203</v>
      </c>
      <c r="AM48" s="154"/>
      <c r="AN48" s="162">
        <v>51.531054045983801</v>
      </c>
      <c r="AO48" s="163">
        <v>53.501791579575901</v>
      </c>
      <c r="AP48" s="164">
        <v>52.516422812779901</v>
      </c>
      <c r="AQ48" s="154"/>
      <c r="AR48" s="165">
        <v>47.196207851385999</v>
      </c>
      <c r="AS48" s="159"/>
      <c r="AT48" s="160">
        <v>-5.8480212298593397</v>
      </c>
      <c r="AU48" s="154">
        <v>10.371794244850999</v>
      </c>
      <c r="AV48" s="154">
        <v>5.4946159866675002</v>
      </c>
      <c r="AW48" s="154">
        <v>-6.94196400892766</v>
      </c>
      <c r="AX48" s="154">
        <v>-1.0149326992980301</v>
      </c>
      <c r="AY48" s="161">
        <v>0.18458445174610999</v>
      </c>
      <c r="AZ48" s="154"/>
      <c r="BA48" s="162">
        <v>5.9105543106346596</v>
      </c>
      <c r="BB48" s="163">
        <v>4.7445538168554</v>
      </c>
      <c r="BC48" s="164">
        <v>5.3133896923762904</v>
      </c>
      <c r="BD48" s="154"/>
      <c r="BE48" s="165">
        <v>1.7613126964138599</v>
      </c>
    </row>
    <row r="49" spans="1:57" x14ac:dyDescent="0.25">
      <c r="A49" s="75" t="s">
        <v>113</v>
      </c>
      <c r="B49" s="3" t="s">
        <v>119</v>
      </c>
      <c r="D49" s="25" t="s">
        <v>16</v>
      </c>
      <c r="E49" s="28" t="s">
        <v>17</v>
      </c>
      <c r="G49" s="160">
        <v>35.144670112943103</v>
      </c>
      <c r="H49" s="154">
        <v>51.363402503858602</v>
      </c>
      <c r="I49" s="154">
        <v>57.402552857877801</v>
      </c>
      <c r="J49" s="154">
        <v>56.118774040228303</v>
      </c>
      <c r="K49" s="154">
        <v>50.993458607932901</v>
      </c>
      <c r="L49" s="161">
        <v>50.204571624568104</v>
      </c>
      <c r="M49" s="154"/>
      <c r="N49" s="162">
        <v>56.008525859323299</v>
      </c>
      <c r="O49" s="163">
        <v>60.928044687262599</v>
      </c>
      <c r="P49" s="164">
        <v>58.468285273292899</v>
      </c>
      <c r="Q49" s="154"/>
      <c r="R49" s="165">
        <v>52.565632667060903</v>
      </c>
      <c r="S49" s="159"/>
      <c r="T49" s="160">
        <v>-19.385476615534198</v>
      </c>
      <c r="U49" s="154">
        <v>6.9717812142307798</v>
      </c>
      <c r="V49" s="154">
        <v>14.7964175739579</v>
      </c>
      <c r="W49" s="154">
        <v>6.4706879902652004</v>
      </c>
      <c r="X49" s="154">
        <v>1.4774690375949999</v>
      </c>
      <c r="Y49" s="161">
        <v>2.63644128370442</v>
      </c>
      <c r="Z49" s="154"/>
      <c r="AA49" s="162">
        <v>20.685037863541901</v>
      </c>
      <c r="AB49" s="163">
        <v>31.887656365137801</v>
      </c>
      <c r="AC49" s="164">
        <v>26.273529473033701</v>
      </c>
      <c r="AD49" s="154"/>
      <c r="AE49" s="165">
        <v>9.12830640849511</v>
      </c>
      <c r="AG49" s="160">
        <v>38.467427787441501</v>
      </c>
      <c r="AH49" s="154">
        <v>42.215865938211998</v>
      </c>
      <c r="AI49" s="154">
        <v>43.953499767253803</v>
      </c>
      <c r="AJ49" s="154">
        <v>42.8142685645686</v>
      </c>
      <c r="AK49" s="154">
        <v>45.890805301712497</v>
      </c>
      <c r="AL49" s="161">
        <v>42.668373471837697</v>
      </c>
      <c r="AM49" s="154"/>
      <c r="AN49" s="162">
        <v>49.788690986598702</v>
      </c>
      <c r="AO49" s="163">
        <v>49.4414092167479</v>
      </c>
      <c r="AP49" s="164">
        <v>49.615050101673297</v>
      </c>
      <c r="AQ49" s="154"/>
      <c r="AR49" s="165">
        <v>44.653138223219301</v>
      </c>
      <c r="AS49" s="159"/>
      <c r="AT49" s="160">
        <v>0.45015647164889799</v>
      </c>
      <c r="AU49" s="154">
        <v>5.4183109378997596</v>
      </c>
      <c r="AV49" s="154">
        <v>-6.7129687586806801</v>
      </c>
      <c r="AW49" s="154">
        <v>-15.0716324009472</v>
      </c>
      <c r="AX49" s="154">
        <v>-5.4824572446572803</v>
      </c>
      <c r="AY49" s="161">
        <v>-4.9377230143739004</v>
      </c>
      <c r="AZ49" s="154"/>
      <c r="BA49" s="162">
        <v>5.2082655856104996</v>
      </c>
      <c r="BB49" s="163">
        <v>3.1544885198016899</v>
      </c>
      <c r="BC49" s="164">
        <v>4.1748489221744203</v>
      </c>
      <c r="BD49" s="154"/>
      <c r="BE49" s="165">
        <v>-2.2225001250540899</v>
      </c>
    </row>
    <row r="50" spans="1:57" x14ac:dyDescent="0.25">
      <c r="A50" s="75" t="s">
        <v>114</v>
      </c>
      <c r="B50" s="3" t="s">
        <v>120</v>
      </c>
      <c r="D50" s="25" t="s">
        <v>16</v>
      </c>
      <c r="E50" s="28" t="s">
        <v>17</v>
      </c>
      <c r="G50" s="160">
        <v>39.161764035207703</v>
      </c>
      <c r="H50" s="154">
        <v>47.603411319377898</v>
      </c>
      <c r="I50" s="154">
        <v>50.426414922241896</v>
      </c>
      <c r="J50" s="154">
        <v>50.8277466137638</v>
      </c>
      <c r="K50" s="154">
        <v>48.437998814247202</v>
      </c>
      <c r="L50" s="161">
        <v>47.291467140967697</v>
      </c>
      <c r="M50" s="154"/>
      <c r="N50" s="162">
        <v>50.823186026360098</v>
      </c>
      <c r="O50" s="163">
        <v>53.413599671637698</v>
      </c>
      <c r="P50" s="164">
        <v>52.118392848998901</v>
      </c>
      <c r="Q50" s="154"/>
      <c r="R50" s="165">
        <v>48.670588771833799</v>
      </c>
      <c r="S50" s="159"/>
      <c r="T50" s="160">
        <v>-9.4194831435783293</v>
      </c>
      <c r="U50" s="154">
        <v>-2.1430628087052801</v>
      </c>
      <c r="V50" s="154">
        <v>4.6856595175120601</v>
      </c>
      <c r="W50" s="154">
        <v>1.62289641339153</v>
      </c>
      <c r="X50" s="154">
        <v>0.88399008621094499</v>
      </c>
      <c r="Y50" s="161">
        <v>-0.681183365026238</v>
      </c>
      <c r="Z50" s="154"/>
      <c r="AA50" s="162">
        <v>10.568675969819401</v>
      </c>
      <c r="AB50" s="163">
        <v>14.3910682663542</v>
      </c>
      <c r="AC50" s="164">
        <v>12.4949000686122</v>
      </c>
      <c r="AD50" s="154"/>
      <c r="AE50" s="165">
        <v>3.01020839566766</v>
      </c>
      <c r="AG50" s="160">
        <v>40.796840859431903</v>
      </c>
      <c r="AH50" s="154">
        <v>42.601738892935103</v>
      </c>
      <c r="AI50" s="154">
        <v>42.8868935850602</v>
      </c>
      <c r="AJ50" s="154">
        <v>43.061852147169297</v>
      </c>
      <c r="AK50" s="154">
        <v>45.231803166647602</v>
      </c>
      <c r="AL50" s="161">
        <v>42.915365997490802</v>
      </c>
      <c r="AM50" s="154"/>
      <c r="AN50" s="162">
        <v>46.943843262330503</v>
      </c>
      <c r="AO50" s="163">
        <v>46.641986558833501</v>
      </c>
      <c r="AP50" s="164">
        <v>46.792914910581999</v>
      </c>
      <c r="AQ50" s="154"/>
      <c r="AR50" s="165">
        <v>44.022792004255201</v>
      </c>
      <c r="AS50" s="159"/>
      <c r="AT50" s="160">
        <v>0.208114022473605</v>
      </c>
      <c r="AU50" s="154">
        <v>0.448685424351977</v>
      </c>
      <c r="AV50" s="154">
        <v>-7.1982385152024504</v>
      </c>
      <c r="AW50" s="154">
        <v>-11.7978027249537</v>
      </c>
      <c r="AX50" s="154">
        <v>-3.9883195664591602</v>
      </c>
      <c r="AY50" s="161">
        <v>-4.7448606618225897</v>
      </c>
      <c r="AZ50" s="154"/>
      <c r="BA50" s="162">
        <v>1.5603611321992901</v>
      </c>
      <c r="BB50" s="163">
        <v>0.92230443966429898</v>
      </c>
      <c r="BC50" s="164">
        <v>1.24135648554151</v>
      </c>
      <c r="BD50" s="154"/>
      <c r="BE50" s="165">
        <v>-3.0040087333945298</v>
      </c>
    </row>
    <row r="51" spans="1:57" x14ac:dyDescent="0.25">
      <c r="A51" s="76" t="s">
        <v>115</v>
      </c>
      <c r="B51" s="3" t="s">
        <v>121</v>
      </c>
      <c r="D51" s="25" t="s">
        <v>16</v>
      </c>
      <c r="E51" s="28" t="s">
        <v>17</v>
      </c>
      <c r="G51" s="166">
        <v>40.392702804605698</v>
      </c>
      <c r="H51" s="167">
        <v>43.1828069259549</v>
      </c>
      <c r="I51" s="167">
        <v>44.822184834947997</v>
      </c>
      <c r="J51" s="167">
        <v>45.872251551894102</v>
      </c>
      <c r="K51" s="167">
        <v>46.060799443058499</v>
      </c>
      <c r="L51" s="168">
        <v>44.0660169393201</v>
      </c>
      <c r="M51" s="154"/>
      <c r="N51" s="169">
        <v>47.456053837674702</v>
      </c>
      <c r="O51" s="170">
        <v>48.329175610604999</v>
      </c>
      <c r="P51" s="171">
        <v>47.892614724139897</v>
      </c>
      <c r="Q51" s="154"/>
      <c r="R51" s="172">
        <v>45.159285288072603</v>
      </c>
      <c r="S51" s="159"/>
      <c r="T51" s="166">
        <v>-2.0925891079696601</v>
      </c>
      <c r="U51" s="167">
        <v>-1.8603639985124001</v>
      </c>
      <c r="V51" s="167">
        <v>5.3463505247009602</v>
      </c>
      <c r="W51" s="167">
        <v>3.2237996457369298</v>
      </c>
      <c r="X51" s="167">
        <v>3.7632732223398899</v>
      </c>
      <c r="Y51" s="168">
        <v>1.7057933029077901</v>
      </c>
      <c r="Z51" s="154"/>
      <c r="AA51" s="169">
        <v>6.5928363951891704</v>
      </c>
      <c r="AB51" s="170">
        <v>6.7585571632944603</v>
      </c>
      <c r="AC51" s="171">
        <v>6.6763877287920899</v>
      </c>
      <c r="AD51" s="154"/>
      <c r="AE51" s="172">
        <v>3.16220183349296</v>
      </c>
      <c r="AG51" s="166">
        <v>41.109821558102396</v>
      </c>
      <c r="AH51" s="167">
        <v>41.296242564920902</v>
      </c>
      <c r="AI51" s="167">
        <v>42.889993108701098</v>
      </c>
      <c r="AJ51" s="167">
        <v>42.296729836165397</v>
      </c>
      <c r="AK51" s="167">
        <v>44.031533981709103</v>
      </c>
      <c r="AL51" s="168">
        <v>42.324916115536404</v>
      </c>
      <c r="AM51" s="154"/>
      <c r="AN51" s="169">
        <v>45.767788632391202</v>
      </c>
      <c r="AO51" s="170">
        <v>45.210794659240001</v>
      </c>
      <c r="AP51" s="171">
        <v>45.489291645815598</v>
      </c>
      <c r="AQ51" s="154"/>
      <c r="AR51" s="172">
        <v>43.229092732722897</v>
      </c>
      <c r="AS51" s="159"/>
      <c r="AT51" s="166">
        <v>2.1149825586049298</v>
      </c>
      <c r="AU51" s="167">
        <v>2.6917931415997902</v>
      </c>
      <c r="AV51" s="167">
        <v>1.97037592173237</v>
      </c>
      <c r="AW51" s="167">
        <v>-3.8871727298663301</v>
      </c>
      <c r="AX51" s="167">
        <v>-0.89129243208249798</v>
      </c>
      <c r="AY51" s="168">
        <v>0.31096399310880601</v>
      </c>
      <c r="AZ51" s="154"/>
      <c r="BA51" s="169">
        <v>2.9965825013630001</v>
      </c>
      <c r="BB51" s="170">
        <v>0.90441353886884701</v>
      </c>
      <c r="BC51" s="171">
        <v>1.9461685734276699</v>
      </c>
      <c r="BD51" s="154"/>
      <c r="BE51" s="172">
        <v>0.79717795186419105</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2" zoomScale="80" zoomScaleNormal="80" workbookViewId="0">
      <selection activeCell="T41" sqref="T4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8" t="s">
        <v>5</v>
      </c>
      <c r="E2" s="209"/>
      <c r="G2" s="210" t="s">
        <v>36</v>
      </c>
      <c r="H2" s="211"/>
      <c r="I2" s="211"/>
      <c r="J2" s="211"/>
      <c r="K2" s="211"/>
      <c r="L2" s="211"/>
      <c r="M2" s="211"/>
      <c r="N2" s="211"/>
      <c r="O2" s="211"/>
      <c r="P2" s="211"/>
      <c r="Q2" s="211"/>
      <c r="R2" s="211"/>
      <c r="T2" s="210" t="s">
        <v>37</v>
      </c>
      <c r="U2" s="211"/>
      <c r="V2" s="211"/>
      <c r="W2" s="211"/>
      <c r="X2" s="211"/>
      <c r="Y2" s="211"/>
      <c r="Z2" s="211"/>
      <c r="AA2" s="211"/>
      <c r="AB2" s="211"/>
      <c r="AC2" s="211"/>
      <c r="AD2" s="211"/>
      <c r="AE2" s="211"/>
      <c r="AF2" s="4"/>
      <c r="AG2" s="210" t="s">
        <v>38</v>
      </c>
      <c r="AH2" s="211"/>
      <c r="AI2" s="211"/>
      <c r="AJ2" s="211"/>
      <c r="AK2" s="211"/>
      <c r="AL2" s="211"/>
      <c r="AM2" s="211"/>
      <c r="AN2" s="211"/>
      <c r="AO2" s="211"/>
      <c r="AP2" s="211"/>
      <c r="AQ2" s="211"/>
      <c r="AR2" s="211"/>
      <c r="AT2" s="210" t="s">
        <v>39</v>
      </c>
      <c r="AU2" s="211"/>
      <c r="AV2" s="211"/>
      <c r="AW2" s="211"/>
      <c r="AX2" s="211"/>
      <c r="AY2" s="211"/>
      <c r="AZ2" s="211"/>
      <c r="BA2" s="211"/>
      <c r="BB2" s="211"/>
      <c r="BC2" s="211"/>
      <c r="BD2" s="211"/>
      <c r="BE2" s="211"/>
    </row>
    <row r="3" spans="1:57" ht="13" x14ac:dyDescent="0.25">
      <c r="A3" s="32"/>
      <c r="B3" s="32"/>
      <c r="C3" s="3"/>
      <c r="D3" s="212" t="s">
        <v>8</v>
      </c>
      <c r="E3" s="214" t="s">
        <v>9</v>
      </c>
      <c r="F3" s="5"/>
      <c r="G3" s="216" t="s">
        <v>0</v>
      </c>
      <c r="H3" s="218" t="s">
        <v>1</v>
      </c>
      <c r="I3" s="218" t="s">
        <v>10</v>
      </c>
      <c r="J3" s="218" t="s">
        <v>2</v>
      </c>
      <c r="K3" s="218" t="s">
        <v>11</v>
      </c>
      <c r="L3" s="220" t="s">
        <v>12</v>
      </c>
      <c r="M3" s="5"/>
      <c r="N3" s="216" t="s">
        <v>3</v>
      </c>
      <c r="O3" s="218" t="s">
        <v>4</v>
      </c>
      <c r="P3" s="220" t="s">
        <v>13</v>
      </c>
      <c r="Q3" s="2"/>
      <c r="R3" s="222" t="s">
        <v>14</v>
      </c>
      <c r="S3" s="2"/>
      <c r="T3" s="216" t="s">
        <v>0</v>
      </c>
      <c r="U3" s="218" t="s">
        <v>1</v>
      </c>
      <c r="V3" s="218" t="s">
        <v>10</v>
      </c>
      <c r="W3" s="218" t="s">
        <v>2</v>
      </c>
      <c r="X3" s="218" t="s">
        <v>11</v>
      </c>
      <c r="Y3" s="220" t="s">
        <v>12</v>
      </c>
      <c r="Z3" s="2"/>
      <c r="AA3" s="216" t="s">
        <v>3</v>
      </c>
      <c r="AB3" s="218" t="s">
        <v>4</v>
      </c>
      <c r="AC3" s="220" t="s">
        <v>13</v>
      </c>
      <c r="AD3" s="1"/>
      <c r="AE3" s="224" t="s">
        <v>14</v>
      </c>
      <c r="AF3" s="38"/>
      <c r="AG3" s="216" t="s">
        <v>0</v>
      </c>
      <c r="AH3" s="218" t="s">
        <v>1</v>
      </c>
      <c r="AI3" s="218" t="s">
        <v>10</v>
      </c>
      <c r="AJ3" s="218" t="s">
        <v>2</v>
      </c>
      <c r="AK3" s="218" t="s">
        <v>11</v>
      </c>
      <c r="AL3" s="220" t="s">
        <v>12</v>
      </c>
      <c r="AM3" s="5"/>
      <c r="AN3" s="216" t="s">
        <v>3</v>
      </c>
      <c r="AO3" s="218" t="s">
        <v>4</v>
      </c>
      <c r="AP3" s="220" t="s">
        <v>13</v>
      </c>
      <c r="AQ3" s="2"/>
      <c r="AR3" s="222" t="s">
        <v>14</v>
      </c>
      <c r="AS3" s="2"/>
      <c r="AT3" s="216" t="s">
        <v>0</v>
      </c>
      <c r="AU3" s="218" t="s">
        <v>1</v>
      </c>
      <c r="AV3" s="218" t="s">
        <v>10</v>
      </c>
      <c r="AW3" s="218" t="s">
        <v>2</v>
      </c>
      <c r="AX3" s="218" t="s">
        <v>11</v>
      </c>
      <c r="AY3" s="220" t="s">
        <v>12</v>
      </c>
      <c r="AZ3" s="2"/>
      <c r="BA3" s="216" t="s">
        <v>3</v>
      </c>
      <c r="BB3" s="218" t="s">
        <v>4</v>
      </c>
      <c r="BC3" s="220" t="s">
        <v>13</v>
      </c>
      <c r="BD3" s="1"/>
      <c r="BE3" s="224" t="s">
        <v>14</v>
      </c>
    </row>
    <row r="4" spans="1:57" ht="13" x14ac:dyDescent="0.25">
      <c r="A4" s="32"/>
      <c r="B4" s="32"/>
      <c r="C4" s="3"/>
      <c r="D4" s="213"/>
      <c r="E4" s="215"/>
      <c r="F4" s="5"/>
      <c r="G4" s="217"/>
      <c r="H4" s="219"/>
      <c r="I4" s="219"/>
      <c r="J4" s="219"/>
      <c r="K4" s="219"/>
      <c r="L4" s="221"/>
      <c r="M4" s="5"/>
      <c r="N4" s="217"/>
      <c r="O4" s="219"/>
      <c r="P4" s="221"/>
      <c r="Q4" s="2"/>
      <c r="R4" s="223"/>
      <c r="S4" s="2"/>
      <c r="T4" s="217"/>
      <c r="U4" s="219"/>
      <c r="V4" s="219"/>
      <c r="W4" s="219"/>
      <c r="X4" s="219"/>
      <c r="Y4" s="221"/>
      <c r="Z4" s="2"/>
      <c r="AA4" s="217"/>
      <c r="AB4" s="219"/>
      <c r="AC4" s="221"/>
      <c r="AD4" s="1"/>
      <c r="AE4" s="225"/>
      <c r="AF4" s="39"/>
      <c r="AG4" s="217"/>
      <c r="AH4" s="219"/>
      <c r="AI4" s="219"/>
      <c r="AJ4" s="219"/>
      <c r="AK4" s="219"/>
      <c r="AL4" s="221"/>
      <c r="AM4" s="5"/>
      <c r="AN4" s="217"/>
      <c r="AO4" s="219"/>
      <c r="AP4" s="221"/>
      <c r="AQ4" s="2"/>
      <c r="AR4" s="223"/>
      <c r="AS4" s="2"/>
      <c r="AT4" s="217"/>
      <c r="AU4" s="219"/>
      <c r="AV4" s="219"/>
      <c r="AW4" s="219"/>
      <c r="AX4" s="219"/>
      <c r="AY4" s="221"/>
      <c r="AZ4" s="2"/>
      <c r="BA4" s="217"/>
      <c r="BB4" s="219"/>
      <c r="BC4" s="221"/>
      <c r="BD4" s="1"/>
      <c r="BE4" s="22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149.882716317964</v>
      </c>
      <c r="H6" s="174">
        <v>157.283067362483</v>
      </c>
      <c r="I6" s="174">
        <v>159.395270787399</v>
      </c>
      <c r="J6" s="174">
        <v>154.50058002018801</v>
      </c>
      <c r="K6" s="174">
        <v>143.833786661652</v>
      </c>
      <c r="L6" s="175">
        <v>153.244559302136</v>
      </c>
      <c r="M6" s="176"/>
      <c r="N6" s="177">
        <v>154.93668639365001</v>
      </c>
      <c r="O6" s="178">
        <v>167.329431928509</v>
      </c>
      <c r="P6" s="179">
        <v>161.36715217642401</v>
      </c>
      <c r="Q6" s="176"/>
      <c r="R6" s="180">
        <v>155.806245849916</v>
      </c>
      <c r="S6" s="159"/>
      <c r="T6" s="151">
        <v>6.3352560087206804</v>
      </c>
      <c r="U6" s="152">
        <v>16.5783906589613</v>
      </c>
      <c r="V6" s="152">
        <v>12.561753438278</v>
      </c>
      <c r="W6" s="152">
        <v>8.2490158058062892</v>
      </c>
      <c r="X6" s="152">
        <v>3.2270995683622301</v>
      </c>
      <c r="Y6" s="153">
        <v>9.4459309895059107</v>
      </c>
      <c r="Z6" s="154"/>
      <c r="AA6" s="155">
        <v>7.7456907742654302</v>
      </c>
      <c r="AB6" s="156">
        <v>13.9245433188345</v>
      </c>
      <c r="AC6" s="157">
        <v>11.013440971119101</v>
      </c>
      <c r="AD6" s="154"/>
      <c r="AE6" s="158">
        <v>10.024049360962101</v>
      </c>
      <c r="AF6" s="29"/>
      <c r="AG6" s="173">
        <v>152.29057401356201</v>
      </c>
      <c r="AH6" s="174">
        <v>157.56206354655899</v>
      </c>
      <c r="AI6" s="174">
        <v>166.92484747767799</v>
      </c>
      <c r="AJ6" s="174">
        <v>155.91915946250501</v>
      </c>
      <c r="AK6" s="174">
        <v>149.05159917408699</v>
      </c>
      <c r="AL6" s="175">
        <v>156.49192894163599</v>
      </c>
      <c r="AM6" s="176"/>
      <c r="AN6" s="177">
        <v>157.232040759906</v>
      </c>
      <c r="AO6" s="178">
        <v>161.20217236781801</v>
      </c>
      <c r="AP6" s="179">
        <v>159.23306088489801</v>
      </c>
      <c r="AQ6" s="176"/>
      <c r="AR6" s="180">
        <v>157.36152671615301</v>
      </c>
      <c r="AS6" s="159"/>
      <c r="AT6" s="151">
        <v>-5.4150942365615302</v>
      </c>
      <c r="AU6" s="152">
        <v>6.1337695761220399</v>
      </c>
      <c r="AV6" s="152">
        <v>12.376341432527401</v>
      </c>
      <c r="AW6" s="152">
        <v>4.3019132600332002</v>
      </c>
      <c r="AX6" s="152">
        <v>1.8660897981006901</v>
      </c>
      <c r="AY6" s="153">
        <v>3.8690826840264201</v>
      </c>
      <c r="AZ6" s="154"/>
      <c r="BA6" s="155">
        <v>2.1637982401630902</v>
      </c>
      <c r="BB6" s="156">
        <v>1.8617282163461399</v>
      </c>
      <c r="BC6" s="157">
        <v>2.0005288481953798</v>
      </c>
      <c r="BD6" s="154"/>
      <c r="BE6" s="158">
        <v>3.2840867309404</v>
      </c>
    </row>
    <row r="7" spans="1:57" x14ac:dyDescent="0.25">
      <c r="A7" s="20" t="s">
        <v>18</v>
      </c>
      <c r="B7" s="3" t="str">
        <f>TRIM(A7)</f>
        <v>Virginia</v>
      </c>
      <c r="C7" s="10"/>
      <c r="D7" s="24" t="s">
        <v>16</v>
      </c>
      <c r="E7" s="27" t="s">
        <v>17</v>
      </c>
      <c r="F7" s="3"/>
      <c r="G7" s="181">
        <v>102.692662437428</v>
      </c>
      <c r="H7" s="176">
        <v>119.220866802649</v>
      </c>
      <c r="I7" s="176">
        <v>125.671934455884</v>
      </c>
      <c r="J7" s="176">
        <v>123.469090223252</v>
      </c>
      <c r="K7" s="176">
        <v>116.787595707707</v>
      </c>
      <c r="L7" s="182">
        <v>118.724811002092</v>
      </c>
      <c r="M7" s="176"/>
      <c r="N7" s="183">
        <v>127.85993907341999</v>
      </c>
      <c r="O7" s="184">
        <v>152.66107786790701</v>
      </c>
      <c r="P7" s="185">
        <v>140.99322790857801</v>
      </c>
      <c r="Q7" s="176"/>
      <c r="R7" s="186">
        <v>125.74995869687901</v>
      </c>
      <c r="S7" s="159"/>
      <c r="T7" s="160">
        <v>-3.6957982839441801</v>
      </c>
      <c r="U7" s="154">
        <v>15.302511369064201</v>
      </c>
      <c r="V7" s="154">
        <v>11.609933144584099</v>
      </c>
      <c r="W7" s="154">
        <v>7.76165216208598</v>
      </c>
      <c r="X7" s="154">
        <v>6.6701213658633298</v>
      </c>
      <c r="Y7" s="161">
        <v>8.3626223965772404</v>
      </c>
      <c r="Z7" s="154"/>
      <c r="AA7" s="162">
        <v>17.4771597921231</v>
      </c>
      <c r="AB7" s="163">
        <v>39.783002933768898</v>
      </c>
      <c r="AC7" s="164">
        <v>29.320584677911501</v>
      </c>
      <c r="AD7" s="154"/>
      <c r="AE7" s="165">
        <v>14.934229035867901</v>
      </c>
      <c r="AF7" s="30"/>
      <c r="AG7" s="181">
        <v>102.284267377731</v>
      </c>
      <c r="AH7" s="176">
        <v>110.071742738936</v>
      </c>
      <c r="AI7" s="176">
        <v>117.516169743436</v>
      </c>
      <c r="AJ7" s="176">
        <v>111.333817438144</v>
      </c>
      <c r="AK7" s="176">
        <v>107.912910297821</v>
      </c>
      <c r="AL7" s="182">
        <v>110.045114791529</v>
      </c>
      <c r="AM7" s="176"/>
      <c r="AN7" s="183">
        <v>114.805548004339</v>
      </c>
      <c r="AO7" s="184">
        <v>122.99935713059099</v>
      </c>
      <c r="AP7" s="185">
        <v>118.939304109204</v>
      </c>
      <c r="AQ7" s="176"/>
      <c r="AR7" s="186">
        <v>112.837513991744</v>
      </c>
      <c r="AS7" s="159"/>
      <c r="AT7" s="160">
        <v>-5.9538177016698102</v>
      </c>
      <c r="AU7" s="154">
        <v>5.6500325336901698</v>
      </c>
      <c r="AV7" s="154">
        <v>8.2089696316671308</v>
      </c>
      <c r="AW7" s="154">
        <v>1.46514331643618</v>
      </c>
      <c r="AX7" s="154">
        <v>2.22514676081299</v>
      </c>
      <c r="AY7" s="161">
        <v>2.4280935608737502</v>
      </c>
      <c r="AZ7" s="154"/>
      <c r="BA7" s="162">
        <v>6.0105604344749999</v>
      </c>
      <c r="BB7" s="163">
        <v>11.3569268140707</v>
      </c>
      <c r="BC7" s="164">
        <v>8.7305483269022499</v>
      </c>
      <c r="BD7" s="154"/>
      <c r="BE7" s="165">
        <v>4.4566049401796599</v>
      </c>
    </row>
    <row r="8" spans="1:57" x14ac:dyDescent="0.25">
      <c r="A8" s="21" t="s">
        <v>19</v>
      </c>
      <c r="B8" s="3" t="str">
        <f t="shared" ref="B8:B43" si="0">TRIM(A8)</f>
        <v>Norfolk/Virginia Beach, VA</v>
      </c>
      <c r="C8" s="3"/>
      <c r="D8" s="24" t="s">
        <v>16</v>
      </c>
      <c r="E8" s="27" t="s">
        <v>17</v>
      </c>
      <c r="F8" s="3"/>
      <c r="G8" s="181">
        <v>86.411499407504905</v>
      </c>
      <c r="H8" s="176">
        <v>90.983638408860799</v>
      </c>
      <c r="I8" s="176">
        <v>94.018552641612203</v>
      </c>
      <c r="J8" s="176">
        <v>93.719240993381106</v>
      </c>
      <c r="K8" s="176">
        <v>94.916023540489604</v>
      </c>
      <c r="L8" s="182">
        <v>92.356811279154698</v>
      </c>
      <c r="M8" s="176"/>
      <c r="N8" s="183">
        <v>108.040760676172</v>
      </c>
      <c r="O8" s="184">
        <v>115.72354799948501</v>
      </c>
      <c r="P8" s="185">
        <v>111.969845092669</v>
      </c>
      <c r="Q8" s="176"/>
      <c r="R8" s="186">
        <v>99.145898324827201</v>
      </c>
      <c r="S8" s="159"/>
      <c r="T8" s="160">
        <v>-13.615026026291501</v>
      </c>
      <c r="U8" s="154">
        <v>1.6418816728027801</v>
      </c>
      <c r="V8" s="154">
        <v>1.70586887283614</v>
      </c>
      <c r="W8" s="154">
        <v>-0.66662372011097404</v>
      </c>
      <c r="X8" s="154">
        <v>-1.2228396191936901</v>
      </c>
      <c r="Y8" s="161">
        <v>-2.3599205202878499</v>
      </c>
      <c r="Z8" s="154"/>
      <c r="AA8" s="162">
        <v>2.9771305884295902</v>
      </c>
      <c r="AB8" s="163">
        <v>9.6788410010036596</v>
      </c>
      <c r="AC8" s="164">
        <v>6.4169726495312602</v>
      </c>
      <c r="AD8" s="154"/>
      <c r="AE8" s="165">
        <v>1.2290487624700499</v>
      </c>
      <c r="AF8" s="30"/>
      <c r="AG8" s="181">
        <v>95.670022277097203</v>
      </c>
      <c r="AH8" s="176">
        <v>95.9771195592742</v>
      </c>
      <c r="AI8" s="176">
        <v>103.986878699912</v>
      </c>
      <c r="AJ8" s="176">
        <v>95.493452586766196</v>
      </c>
      <c r="AK8" s="176">
        <v>97.985577721485299</v>
      </c>
      <c r="AL8" s="182">
        <v>97.985357829338298</v>
      </c>
      <c r="AM8" s="176"/>
      <c r="AN8" s="183">
        <v>109.027970335034</v>
      </c>
      <c r="AO8" s="184">
        <v>111.56837275124001</v>
      </c>
      <c r="AP8" s="185">
        <v>110.3061502562</v>
      </c>
      <c r="AQ8" s="176"/>
      <c r="AR8" s="186">
        <v>102.014141972796</v>
      </c>
      <c r="AS8" s="159"/>
      <c r="AT8" s="160">
        <v>-10.321976996155501</v>
      </c>
      <c r="AU8" s="154">
        <v>2.0957686175696799</v>
      </c>
      <c r="AV8" s="154">
        <v>8.6329636096105205</v>
      </c>
      <c r="AW8" s="154">
        <v>-2.9237241264602098</v>
      </c>
      <c r="AX8" s="154">
        <v>-0.478869211641546</v>
      </c>
      <c r="AY8" s="161">
        <v>-0.80302019973749905</v>
      </c>
      <c r="AZ8" s="154"/>
      <c r="BA8" s="162">
        <v>0.959316557325126</v>
      </c>
      <c r="BB8" s="163">
        <v>1.22713229339325</v>
      </c>
      <c r="BC8" s="164">
        <v>1.08699874617937</v>
      </c>
      <c r="BD8" s="154"/>
      <c r="BE8" s="165">
        <v>-0.10177544946832</v>
      </c>
    </row>
    <row r="9" spans="1:57" ht="16" x14ac:dyDescent="0.45">
      <c r="A9" s="21" t="s">
        <v>20</v>
      </c>
      <c r="B9" s="73" t="s">
        <v>71</v>
      </c>
      <c r="C9" s="3"/>
      <c r="D9" s="24" t="s">
        <v>16</v>
      </c>
      <c r="E9" s="27" t="s">
        <v>17</v>
      </c>
      <c r="F9" s="3"/>
      <c r="G9" s="181">
        <v>94.0708960715844</v>
      </c>
      <c r="H9" s="176">
        <v>108.149628024747</v>
      </c>
      <c r="I9" s="176">
        <v>113.467121236702</v>
      </c>
      <c r="J9" s="176">
        <v>109.321421378878</v>
      </c>
      <c r="K9" s="176">
        <v>102.41960535898799</v>
      </c>
      <c r="L9" s="182">
        <v>106.526742300807</v>
      </c>
      <c r="M9" s="176"/>
      <c r="N9" s="183">
        <v>116.02948131564401</v>
      </c>
      <c r="O9" s="184">
        <v>121.696813679333</v>
      </c>
      <c r="P9" s="185">
        <v>119.002852964361</v>
      </c>
      <c r="Q9" s="176"/>
      <c r="R9" s="186">
        <v>110.53801240970699</v>
      </c>
      <c r="S9" s="159"/>
      <c r="T9" s="160">
        <v>-14.673320364286701</v>
      </c>
      <c r="U9" s="154">
        <v>8.7955653228619894</v>
      </c>
      <c r="V9" s="154">
        <v>4.9934388542701003</v>
      </c>
      <c r="W9" s="154">
        <v>1.96019490548842</v>
      </c>
      <c r="X9" s="154">
        <v>3.0639137356461501</v>
      </c>
      <c r="Y9" s="161">
        <v>1.36196581177577</v>
      </c>
      <c r="Z9" s="154"/>
      <c r="AA9" s="162">
        <v>14.947391760733399</v>
      </c>
      <c r="AB9" s="163">
        <v>16.7272722802247</v>
      </c>
      <c r="AC9" s="164">
        <v>15.9368103559214</v>
      </c>
      <c r="AD9" s="154"/>
      <c r="AE9" s="165">
        <v>5.8407932128053899</v>
      </c>
      <c r="AF9" s="30"/>
      <c r="AG9" s="181">
        <v>91.989146071623793</v>
      </c>
      <c r="AH9" s="176">
        <v>99.259056765231804</v>
      </c>
      <c r="AI9" s="176">
        <v>103.91747623814599</v>
      </c>
      <c r="AJ9" s="176">
        <v>98.793368083472899</v>
      </c>
      <c r="AK9" s="176">
        <v>95.206420119437894</v>
      </c>
      <c r="AL9" s="182">
        <v>98.073311242770899</v>
      </c>
      <c r="AM9" s="176"/>
      <c r="AN9" s="183">
        <v>103.315863269001</v>
      </c>
      <c r="AO9" s="184">
        <v>105.05438613790101</v>
      </c>
      <c r="AP9" s="185">
        <v>104.188224464043</v>
      </c>
      <c r="AQ9" s="176"/>
      <c r="AR9" s="186">
        <v>99.976387572252406</v>
      </c>
      <c r="AS9" s="159"/>
      <c r="AT9" s="160">
        <v>-8.2785002392121996</v>
      </c>
      <c r="AU9" s="154">
        <v>2.5326720673532299</v>
      </c>
      <c r="AV9" s="154">
        <v>2.7578262214105198</v>
      </c>
      <c r="AW9" s="154">
        <v>-3.0538862142348702</v>
      </c>
      <c r="AX9" s="154">
        <v>-2.2110093552991099</v>
      </c>
      <c r="AY9" s="161">
        <v>-1.5205779073594801</v>
      </c>
      <c r="AZ9" s="154"/>
      <c r="BA9" s="162">
        <v>0.83313813406728199</v>
      </c>
      <c r="BB9" s="163">
        <v>-1.42043473364141</v>
      </c>
      <c r="BC9" s="164">
        <v>-0.37241520338989298</v>
      </c>
      <c r="BD9" s="154"/>
      <c r="BE9" s="165">
        <v>-1.08500849599302</v>
      </c>
    </row>
    <row r="10" spans="1:57" x14ac:dyDescent="0.25">
      <c r="A10" s="21" t="s">
        <v>21</v>
      </c>
      <c r="B10" s="3" t="str">
        <f t="shared" si="0"/>
        <v>Virginia Area</v>
      </c>
      <c r="C10" s="3"/>
      <c r="D10" s="24" t="s">
        <v>16</v>
      </c>
      <c r="E10" s="27" t="s">
        <v>17</v>
      </c>
      <c r="F10" s="3"/>
      <c r="G10" s="181">
        <v>93.242349757503305</v>
      </c>
      <c r="H10" s="176">
        <v>100.118848738626</v>
      </c>
      <c r="I10" s="176">
        <v>101.261829807692</v>
      </c>
      <c r="J10" s="176">
        <v>100.65542018400799</v>
      </c>
      <c r="K10" s="176">
        <v>99.448812373698104</v>
      </c>
      <c r="L10" s="182">
        <v>99.320220355439204</v>
      </c>
      <c r="M10" s="176"/>
      <c r="N10" s="183">
        <v>112.777536322524</v>
      </c>
      <c r="O10" s="184">
        <v>126.32258987107799</v>
      </c>
      <c r="P10" s="185">
        <v>119.852167628065</v>
      </c>
      <c r="Q10" s="176"/>
      <c r="R10" s="186">
        <v>105.781586400422</v>
      </c>
      <c r="S10" s="159"/>
      <c r="T10" s="160">
        <v>-8.1036877029843897</v>
      </c>
      <c r="U10" s="154">
        <v>8.2290708562749995</v>
      </c>
      <c r="V10" s="154">
        <v>3.7813700336676002</v>
      </c>
      <c r="W10" s="154">
        <v>2.00385428654549</v>
      </c>
      <c r="X10" s="154">
        <v>1.48668515653047</v>
      </c>
      <c r="Y10" s="161">
        <v>1.78662045152994</v>
      </c>
      <c r="Z10" s="154"/>
      <c r="AA10" s="162">
        <v>4.7205414335318103</v>
      </c>
      <c r="AB10" s="163">
        <v>16.495144381757999</v>
      </c>
      <c r="AC10" s="164">
        <v>10.907129084230201</v>
      </c>
      <c r="AD10" s="154"/>
      <c r="AE10" s="165">
        <v>5.1703453765777301</v>
      </c>
      <c r="AF10" s="30"/>
      <c r="AG10" s="181">
        <v>101.396869119831</v>
      </c>
      <c r="AH10" s="176">
        <v>104.61677217310201</v>
      </c>
      <c r="AI10" s="176">
        <v>108.921053844022</v>
      </c>
      <c r="AJ10" s="176">
        <v>102.105510974087</v>
      </c>
      <c r="AK10" s="176">
        <v>102.69383966585799</v>
      </c>
      <c r="AL10" s="182">
        <v>103.95831629377101</v>
      </c>
      <c r="AM10" s="176"/>
      <c r="AN10" s="183">
        <v>113.21232098063599</v>
      </c>
      <c r="AO10" s="184">
        <v>116.85612169084</v>
      </c>
      <c r="AP10" s="185">
        <v>115.010791869786</v>
      </c>
      <c r="AQ10" s="176"/>
      <c r="AR10" s="186">
        <v>107.462644772399</v>
      </c>
      <c r="AS10" s="159"/>
      <c r="AT10" s="160">
        <v>-3.3031348338956201</v>
      </c>
      <c r="AU10" s="154">
        <v>9.7902924623236505</v>
      </c>
      <c r="AV10" s="154">
        <v>11.4388450567041</v>
      </c>
      <c r="AW10" s="154">
        <v>2.16133865185382</v>
      </c>
      <c r="AX10" s="154">
        <v>3.1624182447259002</v>
      </c>
      <c r="AY10" s="161">
        <v>4.6000193645243899</v>
      </c>
      <c r="AZ10" s="154"/>
      <c r="BA10" s="162">
        <v>3.54193226101791</v>
      </c>
      <c r="BB10" s="163">
        <v>4.4034195056043197</v>
      </c>
      <c r="BC10" s="164">
        <v>3.9571975148140401</v>
      </c>
      <c r="BD10" s="154"/>
      <c r="BE10" s="165">
        <v>4.60020980866698</v>
      </c>
    </row>
    <row r="11" spans="1:57" x14ac:dyDescent="0.25">
      <c r="A11" s="34" t="s">
        <v>22</v>
      </c>
      <c r="B11" s="3" t="str">
        <f t="shared" si="0"/>
        <v>Washington, DC</v>
      </c>
      <c r="C11" s="3"/>
      <c r="D11" s="24" t="s">
        <v>16</v>
      </c>
      <c r="E11" s="27" t="s">
        <v>17</v>
      </c>
      <c r="F11" s="3"/>
      <c r="G11" s="181">
        <v>141.55579874266999</v>
      </c>
      <c r="H11" s="176">
        <v>163.35583091295601</v>
      </c>
      <c r="I11" s="176">
        <v>172.175210770044</v>
      </c>
      <c r="J11" s="176">
        <v>173.67509353868701</v>
      </c>
      <c r="K11" s="176">
        <v>180.962564207995</v>
      </c>
      <c r="L11" s="182">
        <v>167.97799575912799</v>
      </c>
      <c r="M11" s="176"/>
      <c r="N11" s="183">
        <v>270.72872122994801</v>
      </c>
      <c r="O11" s="184">
        <v>389.510180179119</v>
      </c>
      <c r="P11" s="185">
        <v>337.60285969852498</v>
      </c>
      <c r="Q11" s="176"/>
      <c r="R11" s="186">
        <v>221.61738577292201</v>
      </c>
      <c r="S11" s="159"/>
      <c r="T11" s="160">
        <v>11.946546733420201</v>
      </c>
      <c r="U11" s="154">
        <v>24.999842796518799</v>
      </c>
      <c r="V11" s="154">
        <v>12.342845149967699</v>
      </c>
      <c r="W11" s="154">
        <v>6.8019030545406798</v>
      </c>
      <c r="X11" s="154">
        <v>16.828967005890799</v>
      </c>
      <c r="Y11" s="161">
        <v>13.966199888442899</v>
      </c>
      <c r="Z11" s="154"/>
      <c r="AA11" s="162">
        <v>93.092967866993803</v>
      </c>
      <c r="AB11" s="163">
        <v>182.470602936028</v>
      </c>
      <c r="AC11" s="164">
        <v>142.76111233505301</v>
      </c>
      <c r="AD11" s="154"/>
      <c r="AE11" s="165">
        <v>52.816948293579301</v>
      </c>
      <c r="AF11" s="30"/>
      <c r="AG11" s="181">
        <v>131.333357135314</v>
      </c>
      <c r="AH11" s="176">
        <v>143.424310722722</v>
      </c>
      <c r="AI11" s="176">
        <v>156.06283830257999</v>
      </c>
      <c r="AJ11" s="176">
        <v>149.928935843722</v>
      </c>
      <c r="AK11" s="176">
        <v>147.253519300194</v>
      </c>
      <c r="AL11" s="182">
        <v>146.00972260558001</v>
      </c>
      <c r="AM11" s="176"/>
      <c r="AN11" s="183">
        <v>170.68961094273601</v>
      </c>
      <c r="AO11" s="184">
        <v>217.000967841017</v>
      </c>
      <c r="AP11" s="185">
        <v>194.941706543724</v>
      </c>
      <c r="AQ11" s="176"/>
      <c r="AR11" s="186">
        <v>161.48477903594801</v>
      </c>
      <c r="AS11" s="159"/>
      <c r="AT11" s="160">
        <v>-4.8516097353868304</v>
      </c>
      <c r="AU11" s="154">
        <v>6.3283694962502199</v>
      </c>
      <c r="AV11" s="154">
        <v>7.2211584286043502</v>
      </c>
      <c r="AW11" s="154">
        <v>2.3733790116767102</v>
      </c>
      <c r="AX11" s="154">
        <v>5.7503055024642604</v>
      </c>
      <c r="AY11" s="161">
        <v>3.4894580525694798</v>
      </c>
      <c r="AZ11" s="154"/>
      <c r="BA11" s="162">
        <v>28.722897797657101</v>
      </c>
      <c r="BB11" s="163">
        <v>60.021327670614703</v>
      </c>
      <c r="BC11" s="164">
        <v>45.322595185533203</v>
      </c>
      <c r="BD11" s="154"/>
      <c r="BE11" s="165">
        <v>16.203704675992899</v>
      </c>
    </row>
    <row r="12" spans="1:57" x14ac:dyDescent="0.25">
      <c r="A12" s="21" t="s">
        <v>23</v>
      </c>
      <c r="B12" s="3" t="str">
        <f t="shared" si="0"/>
        <v>Arlington, VA</v>
      </c>
      <c r="C12" s="3"/>
      <c r="D12" s="24" t="s">
        <v>16</v>
      </c>
      <c r="E12" s="27" t="s">
        <v>17</v>
      </c>
      <c r="F12" s="3"/>
      <c r="G12" s="181">
        <v>157.56220410180299</v>
      </c>
      <c r="H12" s="176">
        <v>193.86352077521599</v>
      </c>
      <c r="I12" s="176">
        <v>205.702166212534</v>
      </c>
      <c r="J12" s="176">
        <v>204.188606463149</v>
      </c>
      <c r="K12" s="176">
        <v>193.91628453038601</v>
      </c>
      <c r="L12" s="182">
        <v>194.760617844156</v>
      </c>
      <c r="M12" s="176"/>
      <c r="N12" s="183">
        <v>224.14869186046499</v>
      </c>
      <c r="O12" s="184">
        <v>308.01946252649901</v>
      </c>
      <c r="P12" s="185">
        <v>272.64942813874598</v>
      </c>
      <c r="Q12" s="176"/>
      <c r="R12" s="186">
        <v>217.67093797726099</v>
      </c>
      <c r="S12" s="159"/>
      <c r="T12" s="160">
        <v>22.052931765847099</v>
      </c>
      <c r="U12" s="154">
        <v>33.436526938130299</v>
      </c>
      <c r="V12" s="154">
        <v>21.436534775632801</v>
      </c>
      <c r="W12" s="154">
        <v>18.403110401941401</v>
      </c>
      <c r="X12" s="154">
        <v>22.3184992110242</v>
      </c>
      <c r="Y12" s="161">
        <v>24.025413602855402</v>
      </c>
      <c r="Z12" s="154"/>
      <c r="AA12" s="162">
        <v>71.638838268251405</v>
      </c>
      <c r="AB12" s="163">
        <v>148.700878236406</v>
      </c>
      <c r="AC12" s="164">
        <v>113.654700398958</v>
      </c>
      <c r="AD12" s="154"/>
      <c r="AE12" s="165">
        <v>45.572237732359099</v>
      </c>
      <c r="AF12" s="30"/>
      <c r="AG12" s="181">
        <v>126.02055104</v>
      </c>
      <c r="AH12" s="176">
        <v>154.43445105342099</v>
      </c>
      <c r="AI12" s="176">
        <v>171.392884309831</v>
      </c>
      <c r="AJ12" s="176">
        <v>165.231741142674</v>
      </c>
      <c r="AK12" s="176">
        <v>149.920178161839</v>
      </c>
      <c r="AL12" s="182">
        <v>154.60875792725</v>
      </c>
      <c r="AM12" s="176"/>
      <c r="AN12" s="183">
        <v>148.576286760964</v>
      </c>
      <c r="AO12" s="184">
        <v>187.07323461253199</v>
      </c>
      <c r="AP12" s="185">
        <v>168.72205796749901</v>
      </c>
      <c r="AQ12" s="176"/>
      <c r="AR12" s="186">
        <v>158.999429860634</v>
      </c>
      <c r="AS12" s="159"/>
      <c r="AT12" s="160">
        <v>-8.3183343850124398</v>
      </c>
      <c r="AU12" s="154">
        <v>2.54523581826425</v>
      </c>
      <c r="AV12" s="154">
        <v>6.5916725204977702</v>
      </c>
      <c r="AW12" s="154">
        <v>3.1585773232710999</v>
      </c>
      <c r="AX12" s="154">
        <v>4.6016042031568496</v>
      </c>
      <c r="AY12" s="161">
        <v>2.3002475518345</v>
      </c>
      <c r="AZ12" s="154"/>
      <c r="BA12" s="162">
        <v>21.7663409136307</v>
      </c>
      <c r="BB12" s="163">
        <v>58.236312436855997</v>
      </c>
      <c r="BC12" s="164">
        <v>40.431391521688397</v>
      </c>
      <c r="BD12" s="154"/>
      <c r="BE12" s="165">
        <v>11.6150926110741</v>
      </c>
    </row>
    <row r="13" spans="1:57" x14ac:dyDescent="0.25">
      <c r="A13" s="21" t="s">
        <v>24</v>
      </c>
      <c r="B13" s="3" t="str">
        <f t="shared" si="0"/>
        <v>Suburban Virginia Area</v>
      </c>
      <c r="C13" s="3"/>
      <c r="D13" s="24" t="s">
        <v>16</v>
      </c>
      <c r="E13" s="27" t="s">
        <v>17</v>
      </c>
      <c r="F13" s="3"/>
      <c r="G13" s="181">
        <v>114.418801828272</v>
      </c>
      <c r="H13" s="176">
        <v>129.592013674459</v>
      </c>
      <c r="I13" s="176">
        <v>133.08256509357199</v>
      </c>
      <c r="J13" s="176">
        <v>130.76901976603401</v>
      </c>
      <c r="K13" s="176">
        <v>125.801442173711</v>
      </c>
      <c r="L13" s="182">
        <v>127.76427790788399</v>
      </c>
      <c r="M13" s="176"/>
      <c r="N13" s="183">
        <v>165.69220009157499</v>
      </c>
      <c r="O13" s="184">
        <v>213.66976744185999</v>
      </c>
      <c r="P13" s="185">
        <v>191.16724256415699</v>
      </c>
      <c r="Q13" s="176"/>
      <c r="R13" s="186">
        <v>146.75661659697599</v>
      </c>
      <c r="S13" s="159"/>
      <c r="T13" s="160">
        <v>-4.3476099047315504</v>
      </c>
      <c r="U13" s="154">
        <v>20.051650353650398</v>
      </c>
      <c r="V13" s="154">
        <v>9.1281913629922808</v>
      </c>
      <c r="W13" s="154">
        <v>5.6757938389034601</v>
      </c>
      <c r="X13" s="154">
        <v>7.3427045281433001</v>
      </c>
      <c r="Y13" s="161">
        <v>8.0307013290317606</v>
      </c>
      <c r="Z13" s="154"/>
      <c r="AA13" s="162">
        <v>44.264234597687903</v>
      </c>
      <c r="AB13" s="163">
        <v>70.773161829962604</v>
      </c>
      <c r="AC13" s="164">
        <v>59.117035947360499</v>
      </c>
      <c r="AD13" s="154"/>
      <c r="AE13" s="165">
        <v>23.569703570193901</v>
      </c>
      <c r="AF13" s="30"/>
      <c r="AG13" s="181">
        <v>113.34781533520599</v>
      </c>
      <c r="AH13" s="176">
        <v>120.26773682715501</v>
      </c>
      <c r="AI13" s="176">
        <v>132.29299661325999</v>
      </c>
      <c r="AJ13" s="176">
        <v>124.669346588913</v>
      </c>
      <c r="AK13" s="176">
        <v>119.987819071261</v>
      </c>
      <c r="AL13" s="182">
        <v>122.520136923517</v>
      </c>
      <c r="AM13" s="176"/>
      <c r="AN13" s="183">
        <v>138.958378564067</v>
      </c>
      <c r="AO13" s="184">
        <v>156.141657426878</v>
      </c>
      <c r="AP13" s="185">
        <v>147.87325542184601</v>
      </c>
      <c r="AQ13" s="176"/>
      <c r="AR13" s="186">
        <v>130.183736958867</v>
      </c>
      <c r="AS13" s="159"/>
      <c r="AT13" s="160">
        <v>-8.7912515418665294</v>
      </c>
      <c r="AU13" s="154">
        <v>7.8807806093499</v>
      </c>
      <c r="AV13" s="154">
        <v>12.153089333990399</v>
      </c>
      <c r="AW13" s="154">
        <v>5.0831924274352698</v>
      </c>
      <c r="AX13" s="154">
        <v>4.39853266232066</v>
      </c>
      <c r="AY13" s="161">
        <v>4.3014920774659897</v>
      </c>
      <c r="AZ13" s="154"/>
      <c r="BA13" s="162">
        <v>17.169401621394702</v>
      </c>
      <c r="BB13" s="163">
        <v>21.944172328710199</v>
      </c>
      <c r="BC13" s="164">
        <v>19.751548167492601</v>
      </c>
      <c r="BD13" s="154"/>
      <c r="BE13" s="165">
        <v>9.2515551548141399</v>
      </c>
    </row>
    <row r="14" spans="1:57" x14ac:dyDescent="0.25">
      <c r="A14" s="21" t="s">
        <v>25</v>
      </c>
      <c r="B14" s="3" t="str">
        <f t="shared" si="0"/>
        <v>Alexandria, VA</v>
      </c>
      <c r="C14" s="3"/>
      <c r="D14" s="24" t="s">
        <v>16</v>
      </c>
      <c r="E14" s="27" t="s">
        <v>17</v>
      </c>
      <c r="F14" s="3"/>
      <c r="G14" s="181">
        <v>123.93445547533</v>
      </c>
      <c r="H14" s="176">
        <v>143.52009769094099</v>
      </c>
      <c r="I14" s="176">
        <v>148.75413748378699</v>
      </c>
      <c r="J14" s="176">
        <v>148.35019302008101</v>
      </c>
      <c r="K14" s="176">
        <v>150.909455475946</v>
      </c>
      <c r="L14" s="182">
        <v>144.553533284564</v>
      </c>
      <c r="M14" s="176"/>
      <c r="N14" s="183">
        <v>163.75871189178201</v>
      </c>
      <c r="O14" s="184">
        <v>217.10844045520099</v>
      </c>
      <c r="P14" s="185">
        <v>193.49861150821999</v>
      </c>
      <c r="Q14" s="176"/>
      <c r="R14" s="186">
        <v>160.46342017367999</v>
      </c>
      <c r="S14" s="159"/>
      <c r="T14" s="160">
        <v>11.677963661550301</v>
      </c>
      <c r="U14" s="154">
        <v>21.214184199445899</v>
      </c>
      <c r="V14" s="154">
        <v>14.875084921802401</v>
      </c>
      <c r="W14" s="154">
        <v>7.9082068025501799</v>
      </c>
      <c r="X14" s="154">
        <v>8.0841764709046906</v>
      </c>
      <c r="Y14" s="161">
        <v>12.233517847296801</v>
      </c>
      <c r="Z14" s="154"/>
      <c r="AA14" s="162">
        <v>24.001613837471702</v>
      </c>
      <c r="AB14" s="163">
        <v>63.927798450040797</v>
      </c>
      <c r="AC14" s="164">
        <v>46.311177351943897</v>
      </c>
      <c r="AD14" s="154"/>
      <c r="AE14" s="165">
        <v>23.512359668314801</v>
      </c>
      <c r="AF14" s="30"/>
      <c r="AG14" s="181">
        <v>113.737529420583</v>
      </c>
      <c r="AH14" s="176">
        <v>123.57418026472401</v>
      </c>
      <c r="AI14" s="176">
        <v>132.42881441727101</v>
      </c>
      <c r="AJ14" s="176">
        <v>127.74036925747799</v>
      </c>
      <c r="AK14" s="176">
        <v>127.580752804691</v>
      </c>
      <c r="AL14" s="182">
        <v>125.43819699789699</v>
      </c>
      <c r="AM14" s="176"/>
      <c r="AN14" s="183">
        <v>130.93783948822301</v>
      </c>
      <c r="AO14" s="184">
        <v>149.922168628733</v>
      </c>
      <c r="AP14" s="185">
        <v>140.73792589257999</v>
      </c>
      <c r="AQ14" s="176"/>
      <c r="AR14" s="186">
        <v>130.37177102990199</v>
      </c>
      <c r="AS14" s="159"/>
      <c r="AT14" s="160">
        <v>-6.3142046894554102</v>
      </c>
      <c r="AU14" s="154">
        <v>5.0867012508171001</v>
      </c>
      <c r="AV14" s="154">
        <v>8.4523644847414303</v>
      </c>
      <c r="AW14" s="154">
        <v>2.8640002136437102</v>
      </c>
      <c r="AX14" s="154">
        <v>4.2657773841251698</v>
      </c>
      <c r="AY14" s="161">
        <v>3.10993316049281</v>
      </c>
      <c r="AZ14" s="154"/>
      <c r="BA14" s="162">
        <v>11.1607794511203</v>
      </c>
      <c r="BB14" s="163">
        <v>25.043552989423699</v>
      </c>
      <c r="BC14" s="164">
        <v>18.3813648308472</v>
      </c>
      <c r="BD14" s="154"/>
      <c r="BE14" s="165">
        <v>7.9340359202400599</v>
      </c>
    </row>
    <row r="15" spans="1:57" x14ac:dyDescent="0.25">
      <c r="A15" s="21" t="s">
        <v>26</v>
      </c>
      <c r="B15" s="3" t="str">
        <f t="shared" si="0"/>
        <v>Fairfax/Tysons Corner, VA</v>
      </c>
      <c r="C15" s="3"/>
      <c r="D15" s="24" t="s">
        <v>16</v>
      </c>
      <c r="E15" s="27" t="s">
        <v>17</v>
      </c>
      <c r="F15" s="3"/>
      <c r="G15" s="181">
        <v>134.63212265471799</v>
      </c>
      <c r="H15" s="176">
        <v>168.26886236668301</v>
      </c>
      <c r="I15" s="176">
        <v>187.391151488616</v>
      </c>
      <c r="J15" s="176">
        <v>182.816172470482</v>
      </c>
      <c r="K15" s="176">
        <v>162.78809587471301</v>
      </c>
      <c r="L15" s="182">
        <v>171.084019181087</v>
      </c>
      <c r="M15" s="176"/>
      <c r="N15" s="183">
        <v>154.80292527821899</v>
      </c>
      <c r="O15" s="184">
        <v>192.471755115089</v>
      </c>
      <c r="P15" s="185">
        <v>175.67962615166499</v>
      </c>
      <c r="Q15" s="176"/>
      <c r="R15" s="186">
        <v>172.39582121633501</v>
      </c>
      <c r="S15" s="159"/>
      <c r="T15" s="160">
        <v>6.5960218734873903</v>
      </c>
      <c r="U15" s="154">
        <v>19.2964987228439</v>
      </c>
      <c r="V15" s="154">
        <v>17.735317794739299</v>
      </c>
      <c r="W15" s="154">
        <v>11.9657641209745</v>
      </c>
      <c r="X15" s="154">
        <v>19.601762025455201</v>
      </c>
      <c r="Y15" s="161">
        <v>16.4636786645742</v>
      </c>
      <c r="Z15" s="154"/>
      <c r="AA15" s="162">
        <v>28.5255317321832</v>
      </c>
      <c r="AB15" s="163">
        <v>59.303571381740298</v>
      </c>
      <c r="AC15" s="164">
        <v>45.625462971632103</v>
      </c>
      <c r="AD15" s="154"/>
      <c r="AE15" s="165">
        <v>23.089388257867501</v>
      </c>
      <c r="AF15" s="30"/>
      <c r="AG15" s="181">
        <v>123.39832812074999</v>
      </c>
      <c r="AH15" s="176">
        <v>143.81853401026899</v>
      </c>
      <c r="AI15" s="176">
        <v>160.58365108277599</v>
      </c>
      <c r="AJ15" s="176">
        <v>156.61968917648301</v>
      </c>
      <c r="AK15" s="176">
        <v>140.048234667928</v>
      </c>
      <c r="AL15" s="182">
        <v>146.10796405322799</v>
      </c>
      <c r="AM15" s="176"/>
      <c r="AN15" s="183">
        <v>130.17970068722599</v>
      </c>
      <c r="AO15" s="184">
        <v>145.18227855635499</v>
      </c>
      <c r="AP15" s="185">
        <v>137.86266016404301</v>
      </c>
      <c r="AQ15" s="176"/>
      <c r="AR15" s="186">
        <v>143.68650195714599</v>
      </c>
      <c r="AS15" s="159"/>
      <c r="AT15" s="160">
        <v>-4.2591080932179199</v>
      </c>
      <c r="AU15" s="154">
        <v>7.2480103383472896</v>
      </c>
      <c r="AV15" s="154">
        <v>10.9295596589591</v>
      </c>
      <c r="AW15" s="154">
        <v>8.5955186998922102</v>
      </c>
      <c r="AX15" s="154">
        <v>8.4518918165112602</v>
      </c>
      <c r="AY15" s="161">
        <v>6.9698164233198003</v>
      </c>
      <c r="AZ15" s="154"/>
      <c r="BA15" s="162">
        <v>9.8942815761563292</v>
      </c>
      <c r="BB15" s="163">
        <v>21.684664649486901</v>
      </c>
      <c r="BC15" s="164">
        <v>15.958821231236501</v>
      </c>
      <c r="BD15" s="154"/>
      <c r="BE15" s="165">
        <v>9.2173370442314599</v>
      </c>
    </row>
    <row r="16" spans="1:57" x14ac:dyDescent="0.25">
      <c r="A16" s="21" t="s">
        <v>27</v>
      </c>
      <c r="B16" s="3" t="str">
        <f t="shared" si="0"/>
        <v>I-95 Fredericksburg, VA</v>
      </c>
      <c r="C16" s="3"/>
      <c r="D16" s="24" t="s">
        <v>16</v>
      </c>
      <c r="E16" s="27" t="s">
        <v>17</v>
      </c>
      <c r="F16" s="3"/>
      <c r="G16" s="181">
        <v>89.098950465914598</v>
      </c>
      <c r="H16" s="176">
        <v>92.769837815643598</v>
      </c>
      <c r="I16" s="176">
        <v>94.931826510721194</v>
      </c>
      <c r="J16" s="176">
        <v>94.912946720523095</v>
      </c>
      <c r="K16" s="176">
        <v>95.289940222032399</v>
      </c>
      <c r="L16" s="182">
        <v>93.565568817293993</v>
      </c>
      <c r="M16" s="176"/>
      <c r="N16" s="183">
        <v>103.90651286239201</v>
      </c>
      <c r="O16" s="184">
        <v>118.066962277838</v>
      </c>
      <c r="P16" s="185">
        <v>111.405621398386</v>
      </c>
      <c r="Q16" s="176"/>
      <c r="R16" s="186">
        <v>98.969380636527603</v>
      </c>
      <c r="S16" s="159"/>
      <c r="T16" s="160">
        <v>3.4307008409430702</v>
      </c>
      <c r="U16" s="154">
        <v>3.3071026737880098</v>
      </c>
      <c r="V16" s="154">
        <v>5.7785977837997704</v>
      </c>
      <c r="W16" s="154">
        <v>4.9231932955020703</v>
      </c>
      <c r="X16" s="154">
        <v>4.7867145351542204</v>
      </c>
      <c r="Y16" s="161">
        <v>4.557696615337</v>
      </c>
      <c r="Z16" s="154"/>
      <c r="AA16" s="162">
        <v>11.650170476072899</v>
      </c>
      <c r="AB16" s="163">
        <v>25.162423804105899</v>
      </c>
      <c r="AC16" s="164">
        <v>18.861926745053601</v>
      </c>
      <c r="AD16" s="154"/>
      <c r="AE16" s="165">
        <v>9.0920504137950893</v>
      </c>
      <c r="AF16" s="30"/>
      <c r="AG16" s="181">
        <v>88.664536396522095</v>
      </c>
      <c r="AH16" s="176">
        <v>89.961841582930106</v>
      </c>
      <c r="AI16" s="176">
        <v>91.495522663648799</v>
      </c>
      <c r="AJ16" s="176">
        <v>90.053910790852697</v>
      </c>
      <c r="AK16" s="176">
        <v>90.712194127242995</v>
      </c>
      <c r="AL16" s="182">
        <v>90.200663366576194</v>
      </c>
      <c r="AM16" s="176"/>
      <c r="AN16" s="183">
        <v>95.568852601312798</v>
      </c>
      <c r="AO16" s="184">
        <v>100.774715201417</v>
      </c>
      <c r="AP16" s="185">
        <v>98.224088831003101</v>
      </c>
      <c r="AQ16" s="176"/>
      <c r="AR16" s="186">
        <v>92.7109947940056</v>
      </c>
      <c r="AS16" s="159"/>
      <c r="AT16" s="160">
        <v>-0.84469236136895298</v>
      </c>
      <c r="AU16" s="154">
        <v>2.3271114531436901</v>
      </c>
      <c r="AV16" s="154">
        <v>2.6953020107058299</v>
      </c>
      <c r="AW16" s="154">
        <v>1.0015115076384999</v>
      </c>
      <c r="AX16" s="154">
        <v>1.3885553426578601</v>
      </c>
      <c r="AY16" s="161">
        <v>1.32082623568778</v>
      </c>
      <c r="AZ16" s="154"/>
      <c r="BA16" s="162">
        <v>3.2946824461456701</v>
      </c>
      <c r="BB16" s="163">
        <v>7.5108844042832796</v>
      </c>
      <c r="BC16" s="164">
        <v>5.4602561104161396</v>
      </c>
      <c r="BD16" s="154"/>
      <c r="BE16" s="165">
        <v>2.6890070090519398</v>
      </c>
    </row>
    <row r="17" spans="1:57" x14ac:dyDescent="0.25">
      <c r="A17" s="21" t="s">
        <v>28</v>
      </c>
      <c r="B17" s="3" t="str">
        <f t="shared" si="0"/>
        <v>Dulles Airport Area, VA</v>
      </c>
      <c r="C17" s="3"/>
      <c r="D17" s="24" t="s">
        <v>16</v>
      </c>
      <c r="E17" s="27" t="s">
        <v>17</v>
      </c>
      <c r="F17" s="3"/>
      <c r="G17" s="181">
        <v>113.92159843653501</v>
      </c>
      <c r="H17" s="176">
        <v>142.693021985169</v>
      </c>
      <c r="I17" s="176">
        <v>151.31117463976901</v>
      </c>
      <c r="J17" s="176">
        <v>148.014229263082</v>
      </c>
      <c r="K17" s="176">
        <v>130.67460413443899</v>
      </c>
      <c r="L17" s="182">
        <v>139.81724136993</v>
      </c>
      <c r="M17" s="176"/>
      <c r="N17" s="183">
        <v>130.492813220599</v>
      </c>
      <c r="O17" s="184">
        <v>151.06146860404701</v>
      </c>
      <c r="P17" s="185">
        <v>141.64761485963501</v>
      </c>
      <c r="Q17" s="176"/>
      <c r="R17" s="186">
        <v>140.327601522344</v>
      </c>
      <c r="S17" s="159"/>
      <c r="T17" s="160">
        <v>3.8396656969864198</v>
      </c>
      <c r="U17" s="154">
        <v>22.918152975040101</v>
      </c>
      <c r="V17" s="154">
        <v>18.009352492546199</v>
      </c>
      <c r="W17" s="154">
        <v>12.042730027281401</v>
      </c>
      <c r="X17" s="154">
        <v>9.16749597846791</v>
      </c>
      <c r="Y17" s="161">
        <v>14.638387749605601</v>
      </c>
      <c r="Z17" s="154"/>
      <c r="AA17" s="162">
        <v>27.325043989314601</v>
      </c>
      <c r="AB17" s="163">
        <v>53.530596166665703</v>
      </c>
      <c r="AC17" s="164">
        <v>40.936093820717801</v>
      </c>
      <c r="AD17" s="154"/>
      <c r="AE17" s="165">
        <v>19.969043920222401</v>
      </c>
      <c r="AF17" s="30"/>
      <c r="AG17" s="181">
        <v>104.637489472919</v>
      </c>
      <c r="AH17" s="176">
        <v>122.456898027696</v>
      </c>
      <c r="AI17" s="176">
        <v>126.41999622071</v>
      </c>
      <c r="AJ17" s="176">
        <v>123.80257681171901</v>
      </c>
      <c r="AK17" s="176">
        <v>112.955392205902</v>
      </c>
      <c r="AL17" s="182">
        <v>118.4758614914</v>
      </c>
      <c r="AM17" s="176"/>
      <c r="AN17" s="183">
        <v>108.244033993309</v>
      </c>
      <c r="AO17" s="184">
        <v>116.129705894889</v>
      </c>
      <c r="AP17" s="185">
        <v>112.302690696092</v>
      </c>
      <c r="AQ17" s="176"/>
      <c r="AR17" s="186">
        <v>116.706325304993</v>
      </c>
      <c r="AS17" s="159"/>
      <c r="AT17" s="160">
        <v>2.7995350647478001</v>
      </c>
      <c r="AU17" s="154">
        <v>10.596875945844999</v>
      </c>
      <c r="AV17" s="154">
        <v>6.3614285944017697</v>
      </c>
      <c r="AW17" s="154">
        <v>3.8151526270187501</v>
      </c>
      <c r="AX17" s="154">
        <v>3.23625855327314</v>
      </c>
      <c r="AY17" s="161">
        <v>5.2556407481913299</v>
      </c>
      <c r="AZ17" s="154"/>
      <c r="BA17" s="162">
        <v>9.45559270651807</v>
      </c>
      <c r="BB17" s="163">
        <v>18.466988373623401</v>
      </c>
      <c r="BC17" s="164">
        <v>14.0623187289596</v>
      </c>
      <c r="BD17" s="154"/>
      <c r="BE17" s="165">
        <v>7.3875063369138703</v>
      </c>
    </row>
    <row r="18" spans="1:57" x14ac:dyDescent="0.25">
      <c r="A18" s="21" t="s">
        <v>29</v>
      </c>
      <c r="B18" s="3" t="str">
        <f t="shared" si="0"/>
        <v>Williamsburg, VA</v>
      </c>
      <c r="C18" s="3"/>
      <c r="D18" s="24" t="s">
        <v>16</v>
      </c>
      <c r="E18" s="27" t="s">
        <v>17</v>
      </c>
      <c r="F18" s="3"/>
      <c r="G18" s="181">
        <v>93.903660451422894</v>
      </c>
      <c r="H18" s="176">
        <v>83.512416829745504</v>
      </c>
      <c r="I18" s="176">
        <v>84.134352828379605</v>
      </c>
      <c r="J18" s="176">
        <v>82.0354466019417</v>
      </c>
      <c r="K18" s="176">
        <v>87.206601897876098</v>
      </c>
      <c r="L18" s="182">
        <v>86.156549181112894</v>
      </c>
      <c r="M18" s="176"/>
      <c r="N18" s="183">
        <v>124.002569296375</v>
      </c>
      <c r="O18" s="184">
        <v>163.13687520154701</v>
      </c>
      <c r="P18" s="185">
        <v>144.51913440405701</v>
      </c>
      <c r="Q18" s="176"/>
      <c r="R18" s="186">
        <v>107.262852164343</v>
      </c>
      <c r="S18" s="159"/>
      <c r="T18" s="160">
        <v>-37.803638459878599</v>
      </c>
      <c r="U18" s="154">
        <v>-13.5025760709427</v>
      </c>
      <c r="V18" s="154">
        <v>-6.5172943022033198</v>
      </c>
      <c r="W18" s="154">
        <v>-8.1196270546199401</v>
      </c>
      <c r="X18" s="154">
        <v>-15.8143888886933</v>
      </c>
      <c r="Y18" s="161">
        <v>-19.889234967008999</v>
      </c>
      <c r="Z18" s="154"/>
      <c r="AA18" s="162">
        <v>-8.5608274791149999</v>
      </c>
      <c r="AB18" s="163">
        <v>10.1573035701058</v>
      </c>
      <c r="AC18" s="164">
        <v>1.94537424234866</v>
      </c>
      <c r="AD18" s="154"/>
      <c r="AE18" s="165">
        <v>-9.9636517110361904</v>
      </c>
      <c r="AF18" s="30"/>
      <c r="AG18" s="181">
        <v>136.529260412958</v>
      </c>
      <c r="AH18" s="176">
        <v>129.02134173461801</v>
      </c>
      <c r="AI18" s="176">
        <v>133.853164995442</v>
      </c>
      <c r="AJ18" s="176">
        <v>121.339974121628</v>
      </c>
      <c r="AK18" s="176">
        <v>130.04354825080199</v>
      </c>
      <c r="AL18" s="182">
        <v>130.33853350097399</v>
      </c>
      <c r="AM18" s="176"/>
      <c r="AN18" s="183">
        <v>155.453730391438</v>
      </c>
      <c r="AO18" s="184">
        <v>163.782192431326</v>
      </c>
      <c r="AP18" s="185">
        <v>159.624970362239</v>
      </c>
      <c r="AQ18" s="176"/>
      <c r="AR18" s="186">
        <v>140.074673332603</v>
      </c>
      <c r="AS18" s="159"/>
      <c r="AT18" s="160">
        <v>-6.5320542349865898</v>
      </c>
      <c r="AU18" s="154">
        <v>4.5508748284963598</v>
      </c>
      <c r="AV18" s="154">
        <v>8.7970251293731305</v>
      </c>
      <c r="AW18" s="154">
        <v>-6.7715455032906702</v>
      </c>
      <c r="AX18" s="154">
        <v>-1.0965277307091099</v>
      </c>
      <c r="AY18" s="161">
        <v>-0.83387676609504402</v>
      </c>
      <c r="AZ18" s="154"/>
      <c r="BA18" s="162">
        <v>2.8807989573566499</v>
      </c>
      <c r="BB18" s="163">
        <v>3.1530122610320999</v>
      </c>
      <c r="BC18" s="164">
        <v>3.0447579430726401</v>
      </c>
      <c r="BD18" s="154"/>
      <c r="BE18" s="165">
        <v>0.69755544117914603</v>
      </c>
    </row>
    <row r="19" spans="1:57" x14ac:dyDescent="0.25">
      <c r="A19" s="21" t="s">
        <v>30</v>
      </c>
      <c r="B19" s="3" t="str">
        <f t="shared" si="0"/>
        <v>Virginia Beach, VA</v>
      </c>
      <c r="C19" s="3"/>
      <c r="D19" s="24" t="s">
        <v>16</v>
      </c>
      <c r="E19" s="27" t="s">
        <v>17</v>
      </c>
      <c r="F19" s="3"/>
      <c r="G19" s="181">
        <v>91.852806160583896</v>
      </c>
      <c r="H19" s="176">
        <v>99.015490886532803</v>
      </c>
      <c r="I19" s="176">
        <v>104.074740313305</v>
      </c>
      <c r="J19" s="176">
        <v>105.44014150679401</v>
      </c>
      <c r="K19" s="176">
        <v>104.971883052351</v>
      </c>
      <c r="L19" s="182">
        <v>101.848745824129</v>
      </c>
      <c r="M19" s="176"/>
      <c r="N19" s="183">
        <v>123.09827867029099</v>
      </c>
      <c r="O19" s="184">
        <v>126.85448657218301</v>
      </c>
      <c r="P19" s="185">
        <v>125.003150578633</v>
      </c>
      <c r="Q19" s="176"/>
      <c r="R19" s="186">
        <v>111.36246065618801</v>
      </c>
      <c r="S19" s="159"/>
      <c r="T19" s="160">
        <v>-8.9312268537265993</v>
      </c>
      <c r="U19" s="154">
        <v>4.4656812673145199</v>
      </c>
      <c r="V19" s="154">
        <v>3.67236384161628</v>
      </c>
      <c r="W19" s="154">
        <v>2.7800660497488798</v>
      </c>
      <c r="X19" s="154">
        <v>3.5504527341968601</v>
      </c>
      <c r="Y19" s="161">
        <v>1.6187745099578801</v>
      </c>
      <c r="Z19" s="154"/>
      <c r="AA19" s="162">
        <v>11.081965603906401</v>
      </c>
      <c r="AB19" s="163">
        <v>14.7402377130286</v>
      </c>
      <c r="AC19" s="164">
        <v>12.9375182082641</v>
      </c>
      <c r="AD19" s="154"/>
      <c r="AE19" s="165">
        <v>7.2441920564795099</v>
      </c>
      <c r="AF19" s="30"/>
      <c r="AG19" s="181">
        <v>97.633441266375499</v>
      </c>
      <c r="AH19" s="176">
        <v>99.617287639831204</v>
      </c>
      <c r="AI19" s="176">
        <v>118.828452202348</v>
      </c>
      <c r="AJ19" s="176">
        <v>102.475739096935</v>
      </c>
      <c r="AK19" s="176">
        <v>102.843984814834</v>
      </c>
      <c r="AL19" s="182">
        <v>104.938403227124</v>
      </c>
      <c r="AM19" s="176"/>
      <c r="AN19" s="183">
        <v>115.015909114789</v>
      </c>
      <c r="AO19" s="184">
        <v>117.71189195541</v>
      </c>
      <c r="AP19" s="185">
        <v>116.387806182421</v>
      </c>
      <c r="AQ19" s="176"/>
      <c r="AR19" s="186">
        <v>109.02059689763399</v>
      </c>
      <c r="AS19" s="159"/>
      <c r="AT19" s="160">
        <v>-17.385313171409901</v>
      </c>
      <c r="AU19" s="154">
        <v>2.3403228830546698</v>
      </c>
      <c r="AV19" s="154">
        <v>20.238273776263</v>
      </c>
      <c r="AW19" s="154">
        <v>1.7967926793746301</v>
      </c>
      <c r="AX19" s="154">
        <v>2.2647349275763</v>
      </c>
      <c r="AY19" s="161">
        <v>1.3439889621411301</v>
      </c>
      <c r="AZ19" s="154"/>
      <c r="BA19" s="162">
        <v>3.0058207085896198</v>
      </c>
      <c r="BB19" s="163">
        <v>2.9834834967892601</v>
      </c>
      <c r="BC19" s="164">
        <v>2.9783075616923198</v>
      </c>
      <c r="BD19" s="154"/>
      <c r="BE19" s="165">
        <v>1.9780650194510501</v>
      </c>
    </row>
    <row r="20" spans="1:57" x14ac:dyDescent="0.25">
      <c r="A20" s="34" t="s">
        <v>31</v>
      </c>
      <c r="B20" s="3" t="str">
        <f t="shared" si="0"/>
        <v>Norfolk/Portsmouth, VA</v>
      </c>
      <c r="C20" s="3"/>
      <c r="D20" s="24" t="s">
        <v>16</v>
      </c>
      <c r="E20" s="27" t="s">
        <v>17</v>
      </c>
      <c r="F20" s="3"/>
      <c r="G20" s="181">
        <v>95.6723743271221</v>
      </c>
      <c r="H20" s="176">
        <v>101.789310332464</v>
      </c>
      <c r="I20" s="176">
        <v>105.756801283199</v>
      </c>
      <c r="J20" s="176">
        <v>104.050834544908</v>
      </c>
      <c r="K20" s="176">
        <v>101.06528154726</v>
      </c>
      <c r="L20" s="182">
        <v>102.024767368421</v>
      </c>
      <c r="M20" s="176"/>
      <c r="N20" s="183">
        <v>102.581700627495</v>
      </c>
      <c r="O20" s="184">
        <v>105.839623227712</v>
      </c>
      <c r="P20" s="185">
        <v>104.25977860304199</v>
      </c>
      <c r="Q20" s="176"/>
      <c r="R20" s="186">
        <v>102.736153290777</v>
      </c>
      <c r="S20" s="159"/>
      <c r="T20" s="160">
        <v>3.85014944489058</v>
      </c>
      <c r="U20" s="154">
        <v>4.3576199702951603</v>
      </c>
      <c r="V20" s="154">
        <v>3.0484976511847401</v>
      </c>
      <c r="W20" s="154">
        <v>-0.84523073638488799</v>
      </c>
      <c r="X20" s="154">
        <v>-1.4456088333696699</v>
      </c>
      <c r="Y20" s="161">
        <v>1.4272073635364899</v>
      </c>
      <c r="Z20" s="154"/>
      <c r="AA20" s="162">
        <v>-1.4626789078784901</v>
      </c>
      <c r="AB20" s="163">
        <v>4.2759437394933597</v>
      </c>
      <c r="AC20" s="164">
        <v>1.42277194156918</v>
      </c>
      <c r="AD20" s="154"/>
      <c r="AE20" s="165">
        <v>1.4276704324020999</v>
      </c>
      <c r="AF20" s="30"/>
      <c r="AG20" s="181">
        <v>91.968908117262302</v>
      </c>
      <c r="AH20" s="176">
        <v>96.215608544000006</v>
      </c>
      <c r="AI20" s="176">
        <v>102.628160934685</v>
      </c>
      <c r="AJ20" s="176">
        <v>97.040366051356003</v>
      </c>
      <c r="AK20" s="176">
        <v>94.511923201491797</v>
      </c>
      <c r="AL20" s="182">
        <v>96.668858145207906</v>
      </c>
      <c r="AM20" s="176"/>
      <c r="AN20" s="183">
        <v>97.266215248839899</v>
      </c>
      <c r="AO20" s="184">
        <v>99.739060051272901</v>
      </c>
      <c r="AP20" s="185">
        <v>98.520433085235098</v>
      </c>
      <c r="AQ20" s="176"/>
      <c r="AR20" s="186">
        <v>97.253162013441795</v>
      </c>
      <c r="AS20" s="159"/>
      <c r="AT20" s="160">
        <v>-9.9311048591888298</v>
      </c>
      <c r="AU20" s="154">
        <v>-1.4490153247786901</v>
      </c>
      <c r="AV20" s="154">
        <v>1.6308909538271401</v>
      </c>
      <c r="AW20" s="154">
        <v>-5.0840063522615999</v>
      </c>
      <c r="AX20" s="154">
        <v>-1.8803895370136601</v>
      </c>
      <c r="AY20" s="161">
        <v>-3.1802635959444601</v>
      </c>
      <c r="AZ20" s="154"/>
      <c r="BA20" s="162">
        <v>-3.0044511717589999</v>
      </c>
      <c r="BB20" s="163">
        <v>-2.69900437134114</v>
      </c>
      <c r="BC20" s="164">
        <v>-2.8565502516038999</v>
      </c>
      <c r="BD20" s="154"/>
      <c r="BE20" s="165">
        <v>-3.0788050619409399</v>
      </c>
    </row>
    <row r="21" spans="1:57" x14ac:dyDescent="0.25">
      <c r="A21" s="35" t="s">
        <v>32</v>
      </c>
      <c r="B21" s="3" t="str">
        <f t="shared" si="0"/>
        <v>Newport News/Hampton, VA</v>
      </c>
      <c r="C21" s="3"/>
      <c r="D21" s="24" t="s">
        <v>16</v>
      </c>
      <c r="E21" s="27" t="s">
        <v>17</v>
      </c>
      <c r="F21" s="3"/>
      <c r="G21" s="181">
        <v>73.043935087719206</v>
      </c>
      <c r="H21" s="176">
        <v>80.353959634777794</v>
      </c>
      <c r="I21" s="176">
        <v>81.481768017440302</v>
      </c>
      <c r="J21" s="176">
        <v>81.380878066450094</v>
      </c>
      <c r="K21" s="176">
        <v>87.802763942751596</v>
      </c>
      <c r="L21" s="182">
        <v>81.316819551129996</v>
      </c>
      <c r="M21" s="176"/>
      <c r="N21" s="183">
        <v>91.238140270018604</v>
      </c>
      <c r="O21" s="184">
        <v>90.868950666360206</v>
      </c>
      <c r="P21" s="185">
        <v>91.052350127197002</v>
      </c>
      <c r="Q21" s="176"/>
      <c r="R21" s="186">
        <v>84.364083962503102</v>
      </c>
      <c r="S21" s="159"/>
      <c r="T21" s="160">
        <v>-12.632277617536801</v>
      </c>
      <c r="U21" s="154">
        <v>2.6313528739295302</v>
      </c>
      <c r="V21" s="154">
        <v>0.60419585654369301</v>
      </c>
      <c r="W21" s="154">
        <v>-2.3887797529184098</v>
      </c>
      <c r="X21" s="154">
        <v>-1.0442987462866</v>
      </c>
      <c r="Y21" s="161">
        <v>-2.2926683093281</v>
      </c>
      <c r="Z21" s="154"/>
      <c r="AA21" s="162">
        <v>0.938347338845678</v>
      </c>
      <c r="AB21" s="163">
        <v>2.9432620431642</v>
      </c>
      <c r="AC21" s="164">
        <v>1.9338879252141099</v>
      </c>
      <c r="AD21" s="154"/>
      <c r="AE21" s="165">
        <v>-0.75432810866865896</v>
      </c>
      <c r="AF21" s="30"/>
      <c r="AG21" s="181">
        <v>71.348329331177595</v>
      </c>
      <c r="AH21" s="176">
        <v>75.0475494981129</v>
      </c>
      <c r="AI21" s="176">
        <v>77.481833642624096</v>
      </c>
      <c r="AJ21" s="176">
        <v>76.708832384420901</v>
      </c>
      <c r="AK21" s="176">
        <v>81.198458650864694</v>
      </c>
      <c r="AL21" s="182">
        <v>76.589635069049606</v>
      </c>
      <c r="AM21" s="176"/>
      <c r="AN21" s="183">
        <v>87.118155850925206</v>
      </c>
      <c r="AO21" s="184">
        <v>84.762971153716705</v>
      </c>
      <c r="AP21" s="185">
        <v>85.959389077549304</v>
      </c>
      <c r="AQ21" s="176"/>
      <c r="AR21" s="186">
        <v>79.532953616136396</v>
      </c>
      <c r="AS21" s="159"/>
      <c r="AT21" s="160">
        <v>-9.7945459381747195</v>
      </c>
      <c r="AU21" s="154">
        <v>-2.0260031508641601</v>
      </c>
      <c r="AV21" s="154">
        <v>-1.8724500344505901</v>
      </c>
      <c r="AW21" s="154">
        <v>-4.3465881225458496</v>
      </c>
      <c r="AX21" s="154">
        <v>-2.6689841194087398</v>
      </c>
      <c r="AY21" s="161">
        <v>-4.0051472867218596</v>
      </c>
      <c r="AZ21" s="154"/>
      <c r="BA21" s="162">
        <v>-2.80505743739822</v>
      </c>
      <c r="BB21" s="163">
        <v>-4.12669744674941</v>
      </c>
      <c r="BC21" s="164">
        <v>-3.44436707123953</v>
      </c>
      <c r="BD21" s="154"/>
      <c r="BE21" s="165">
        <v>-3.7302084907708402</v>
      </c>
    </row>
    <row r="22" spans="1:57" x14ac:dyDescent="0.25">
      <c r="A22" s="36" t="s">
        <v>33</v>
      </c>
      <c r="B22" s="3" t="str">
        <f t="shared" si="0"/>
        <v>Chesapeake/Suffolk, VA</v>
      </c>
      <c r="C22" s="3"/>
      <c r="D22" s="25" t="s">
        <v>16</v>
      </c>
      <c r="E22" s="28" t="s">
        <v>17</v>
      </c>
      <c r="F22" s="3"/>
      <c r="G22" s="187">
        <v>80.840541841620606</v>
      </c>
      <c r="H22" s="188">
        <v>86.936268985750203</v>
      </c>
      <c r="I22" s="188">
        <v>88.856819015322699</v>
      </c>
      <c r="J22" s="188">
        <v>88.677753770913696</v>
      </c>
      <c r="K22" s="188">
        <v>86.831625982291001</v>
      </c>
      <c r="L22" s="189">
        <v>86.794674468324502</v>
      </c>
      <c r="M22" s="176"/>
      <c r="N22" s="190">
        <v>87.050654034501903</v>
      </c>
      <c r="O22" s="191">
        <v>91.060705311116806</v>
      </c>
      <c r="P22" s="192">
        <v>89.122289132481498</v>
      </c>
      <c r="Q22" s="176"/>
      <c r="R22" s="193">
        <v>87.481167983656604</v>
      </c>
      <c r="S22" s="159"/>
      <c r="T22" s="166">
        <v>-4.1176394381049297</v>
      </c>
      <c r="U22" s="167">
        <v>4.52139058661849</v>
      </c>
      <c r="V22" s="167">
        <v>3.52412870956619</v>
      </c>
      <c r="W22" s="167">
        <v>2.2512094359331098</v>
      </c>
      <c r="X22" s="167">
        <v>2.7682997183878499</v>
      </c>
      <c r="Y22" s="168">
        <v>2.13361915280016</v>
      </c>
      <c r="Z22" s="154"/>
      <c r="AA22" s="169">
        <v>4.12545969718244</v>
      </c>
      <c r="AB22" s="170">
        <v>9.3908193840455194</v>
      </c>
      <c r="AC22" s="171">
        <v>6.8354508811373202</v>
      </c>
      <c r="AD22" s="154"/>
      <c r="AE22" s="172">
        <v>3.46276450022672</v>
      </c>
      <c r="AF22" s="31"/>
      <c r="AG22" s="187">
        <v>78.934750180787603</v>
      </c>
      <c r="AH22" s="188">
        <v>82.109094453234803</v>
      </c>
      <c r="AI22" s="188">
        <v>84.797991919583893</v>
      </c>
      <c r="AJ22" s="188">
        <v>83.725217806775802</v>
      </c>
      <c r="AK22" s="188">
        <v>82.449767420008101</v>
      </c>
      <c r="AL22" s="189">
        <v>82.553595320658999</v>
      </c>
      <c r="AM22" s="176"/>
      <c r="AN22" s="190">
        <v>84.007588558573005</v>
      </c>
      <c r="AO22" s="191">
        <v>85.104339227610097</v>
      </c>
      <c r="AP22" s="192">
        <v>84.560681476023504</v>
      </c>
      <c r="AQ22" s="176"/>
      <c r="AR22" s="193">
        <v>83.151508531969597</v>
      </c>
      <c r="AS22" s="159"/>
      <c r="AT22" s="166">
        <v>-3.9634819191277599</v>
      </c>
      <c r="AU22" s="167">
        <v>0.137744362974909</v>
      </c>
      <c r="AV22" s="167">
        <v>1.78941376407206</v>
      </c>
      <c r="AW22" s="167">
        <v>-0.96614936585573197</v>
      </c>
      <c r="AX22" s="167">
        <v>0.35638962921401102</v>
      </c>
      <c r="AY22" s="168">
        <v>-0.39306925535350701</v>
      </c>
      <c r="AZ22" s="154"/>
      <c r="BA22" s="169">
        <v>-8.0037381066661098E-2</v>
      </c>
      <c r="BB22" s="170">
        <v>-8.3102425192381896E-2</v>
      </c>
      <c r="BC22" s="171">
        <v>-8.9600822402431196E-2</v>
      </c>
      <c r="BD22" s="154"/>
      <c r="BE22" s="172">
        <v>-0.285770849121666</v>
      </c>
    </row>
    <row r="23" spans="1:57" ht="13" x14ac:dyDescent="0.3">
      <c r="A23" s="35" t="s">
        <v>109</v>
      </c>
      <c r="B23" s="3" t="s">
        <v>109</v>
      </c>
      <c r="C23" s="9"/>
      <c r="D23" s="23" t="s">
        <v>16</v>
      </c>
      <c r="E23" s="26" t="s">
        <v>17</v>
      </c>
      <c r="F23" s="3"/>
      <c r="G23" s="173">
        <v>163.04189801699701</v>
      </c>
      <c r="H23" s="174">
        <v>178.37406599254899</v>
      </c>
      <c r="I23" s="174">
        <v>187.74572977481199</v>
      </c>
      <c r="J23" s="174">
        <v>178.73760038703401</v>
      </c>
      <c r="K23" s="174">
        <v>169.56439412484701</v>
      </c>
      <c r="L23" s="175">
        <v>177.554425141086</v>
      </c>
      <c r="M23" s="176"/>
      <c r="N23" s="177">
        <v>184.765062311989</v>
      </c>
      <c r="O23" s="178">
        <v>197.225738228252</v>
      </c>
      <c r="P23" s="179">
        <v>191.22615352782901</v>
      </c>
      <c r="Q23" s="176"/>
      <c r="R23" s="180">
        <v>182.318337418889</v>
      </c>
      <c r="S23" s="159"/>
      <c r="T23" s="151">
        <v>-5.7720027156552502</v>
      </c>
      <c r="U23" s="152">
        <v>9.9301671071145297</v>
      </c>
      <c r="V23" s="152">
        <v>5.06644465525447</v>
      </c>
      <c r="W23" s="152">
        <v>0.59760880574247099</v>
      </c>
      <c r="X23" s="152">
        <v>7.1927394431029397</v>
      </c>
      <c r="Y23" s="153">
        <v>3.7718886812518901</v>
      </c>
      <c r="Z23" s="154"/>
      <c r="AA23" s="155">
        <v>13.103587237478701</v>
      </c>
      <c r="AB23" s="156">
        <v>13.3984345429188</v>
      </c>
      <c r="AC23" s="157">
        <v>13.2068887786868</v>
      </c>
      <c r="AD23" s="154"/>
      <c r="AE23" s="158">
        <v>6.89027004974057</v>
      </c>
      <c r="AF23" s="29"/>
      <c r="AG23" s="173">
        <v>157.44699656188601</v>
      </c>
      <c r="AH23" s="174">
        <v>170.43702781236999</v>
      </c>
      <c r="AI23" s="174">
        <v>183.541497434017</v>
      </c>
      <c r="AJ23" s="174">
        <v>168.05716666666601</v>
      </c>
      <c r="AK23" s="174">
        <v>159.44836200801299</v>
      </c>
      <c r="AL23" s="175">
        <v>168.76690927392801</v>
      </c>
      <c r="AM23" s="176"/>
      <c r="AN23" s="177">
        <v>171.08729102167101</v>
      </c>
      <c r="AO23" s="178">
        <v>175.291940500338</v>
      </c>
      <c r="AP23" s="179">
        <v>173.20789684569399</v>
      </c>
      <c r="AQ23" s="176"/>
      <c r="AR23" s="180">
        <v>170.273395413401</v>
      </c>
      <c r="AS23" s="159"/>
      <c r="AT23" s="151">
        <v>-8.2673122814199598</v>
      </c>
      <c r="AU23" s="152">
        <v>2.9075132009562998</v>
      </c>
      <c r="AV23" s="152">
        <v>9.7243235011634095</v>
      </c>
      <c r="AW23" s="152">
        <v>-0.588835313389655</v>
      </c>
      <c r="AX23" s="152">
        <v>-0.57624291611985001</v>
      </c>
      <c r="AY23" s="153">
        <v>1.1205748359660499</v>
      </c>
      <c r="AZ23" s="154"/>
      <c r="BA23" s="155">
        <v>1.32475851770096</v>
      </c>
      <c r="BB23" s="156">
        <v>-2.0641228019732401</v>
      </c>
      <c r="BC23" s="157">
        <v>-0.579846949542284</v>
      </c>
      <c r="BD23" s="154"/>
      <c r="BE23" s="158">
        <v>0.70431824301086998</v>
      </c>
    </row>
    <row r="24" spans="1:57" x14ac:dyDescent="0.25">
      <c r="A24" s="35" t="s">
        <v>43</v>
      </c>
      <c r="B24" s="3" t="str">
        <f t="shared" si="0"/>
        <v>Richmond North/Glen Allen, VA</v>
      </c>
      <c r="C24" s="10"/>
      <c r="D24" s="24" t="s">
        <v>16</v>
      </c>
      <c r="E24" s="27" t="s">
        <v>17</v>
      </c>
      <c r="F24" s="3"/>
      <c r="G24" s="181">
        <v>87.268206278026895</v>
      </c>
      <c r="H24" s="176">
        <v>103.888373680943</v>
      </c>
      <c r="I24" s="176">
        <v>106.937031473533</v>
      </c>
      <c r="J24" s="176">
        <v>103.946579097658</v>
      </c>
      <c r="K24" s="176">
        <v>96.6241885766092</v>
      </c>
      <c r="L24" s="182">
        <v>101.01986170946</v>
      </c>
      <c r="M24" s="176"/>
      <c r="N24" s="183">
        <v>112.056695813953</v>
      </c>
      <c r="O24" s="184">
        <v>119.04844127332601</v>
      </c>
      <c r="P24" s="185">
        <v>115.850633934649</v>
      </c>
      <c r="Q24" s="176"/>
      <c r="R24" s="186">
        <v>106.004738588262</v>
      </c>
      <c r="S24" s="159"/>
      <c r="T24" s="160">
        <v>-19.7095351554748</v>
      </c>
      <c r="U24" s="154">
        <v>8.3434560287018105</v>
      </c>
      <c r="V24" s="154">
        <v>5.3571511221148302</v>
      </c>
      <c r="W24" s="154">
        <v>-7.6974315380932606E-2</v>
      </c>
      <c r="X24" s="154">
        <v>-1.4267981625955</v>
      </c>
      <c r="Y24" s="161">
        <v>-0.93983739228656904</v>
      </c>
      <c r="Z24" s="154"/>
      <c r="AA24" s="162">
        <v>13.544126666498</v>
      </c>
      <c r="AB24" s="163">
        <v>16.202429705941199</v>
      </c>
      <c r="AC24" s="164">
        <v>15.082641147362899</v>
      </c>
      <c r="AD24" s="154"/>
      <c r="AE24" s="165">
        <v>4.3284367759238904</v>
      </c>
      <c r="AF24" s="30"/>
      <c r="AG24" s="181">
        <v>84.877614850635595</v>
      </c>
      <c r="AH24" s="176">
        <v>93.9211377005347</v>
      </c>
      <c r="AI24" s="176">
        <v>98.781095037846896</v>
      </c>
      <c r="AJ24" s="176">
        <v>96.528798545113204</v>
      </c>
      <c r="AK24" s="176">
        <v>91.894261486278097</v>
      </c>
      <c r="AL24" s="182">
        <v>93.696924325215207</v>
      </c>
      <c r="AM24" s="176"/>
      <c r="AN24" s="183">
        <v>99.023053738187102</v>
      </c>
      <c r="AO24" s="184">
        <v>101.396206308141</v>
      </c>
      <c r="AP24" s="185">
        <v>100.21897780859901</v>
      </c>
      <c r="AQ24" s="176"/>
      <c r="AR24" s="186">
        <v>95.742744959844003</v>
      </c>
      <c r="AS24" s="159"/>
      <c r="AT24" s="160">
        <v>-11.934315882910999</v>
      </c>
      <c r="AU24" s="154">
        <v>0.99991290868348204</v>
      </c>
      <c r="AV24" s="154">
        <v>1.07351463492997</v>
      </c>
      <c r="AW24" s="154">
        <v>-2.2805620879848401</v>
      </c>
      <c r="AX24" s="154">
        <v>-3.0032364036522998</v>
      </c>
      <c r="AY24" s="161">
        <v>-2.6469052317274802</v>
      </c>
      <c r="AZ24" s="154"/>
      <c r="BA24" s="162">
        <v>-3.1900008852644</v>
      </c>
      <c r="BB24" s="163">
        <v>-3.8322153660807001</v>
      </c>
      <c r="BC24" s="164">
        <v>-3.5757342746651402</v>
      </c>
      <c r="BD24" s="154"/>
      <c r="BE24" s="165">
        <v>-2.9400850309222402</v>
      </c>
    </row>
    <row r="25" spans="1:57" x14ac:dyDescent="0.25">
      <c r="A25" s="35" t="s">
        <v>44</v>
      </c>
      <c r="B25" s="3" t="str">
        <f t="shared" si="0"/>
        <v>Richmond West/Midlothian, VA</v>
      </c>
      <c r="C25" s="3"/>
      <c r="D25" s="24" t="s">
        <v>16</v>
      </c>
      <c r="E25" s="27" t="s">
        <v>17</v>
      </c>
      <c r="F25" s="3"/>
      <c r="G25" s="181">
        <v>75.452659347826</v>
      </c>
      <c r="H25" s="176">
        <v>82.297182536151197</v>
      </c>
      <c r="I25" s="176">
        <v>85.944257889447201</v>
      </c>
      <c r="J25" s="176">
        <v>84.826005775991902</v>
      </c>
      <c r="K25" s="176">
        <v>82.478742150537599</v>
      </c>
      <c r="L25" s="182">
        <v>82.6503065971837</v>
      </c>
      <c r="M25" s="176"/>
      <c r="N25" s="183">
        <v>95.099965592417007</v>
      </c>
      <c r="O25" s="184">
        <v>96.683667355917194</v>
      </c>
      <c r="P25" s="185">
        <v>95.921264727355606</v>
      </c>
      <c r="Q25" s="176"/>
      <c r="R25" s="186">
        <v>86.990450567079506</v>
      </c>
      <c r="S25" s="159"/>
      <c r="T25" s="160">
        <v>-17.5846755885227</v>
      </c>
      <c r="U25" s="154">
        <v>1.9262275569823399</v>
      </c>
      <c r="V25" s="154">
        <v>-0.76042718646297802</v>
      </c>
      <c r="W25" s="154">
        <v>9.6491249073542701E-2</v>
      </c>
      <c r="X25" s="154">
        <v>1.7806876443872399</v>
      </c>
      <c r="Y25" s="161">
        <v>-2.7683759227180502</v>
      </c>
      <c r="Z25" s="154"/>
      <c r="AA25" s="162">
        <v>12.365404918499101</v>
      </c>
      <c r="AB25" s="163">
        <v>11.9535876914615</v>
      </c>
      <c r="AC25" s="164">
        <v>12.143774464023601</v>
      </c>
      <c r="AD25" s="154"/>
      <c r="AE25" s="165">
        <v>2.16844818905121</v>
      </c>
      <c r="AF25" s="30"/>
      <c r="AG25" s="181">
        <v>77.428564347536593</v>
      </c>
      <c r="AH25" s="176">
        <v>82.0251180745055</v>
      </c>
      <c r="AI25" s="176">
        <v>85.561572241792305</v>
      </c>
      <c r="AJ25" s="176">
        <v>82.797325427626802</v>
      </c>
      <c r="AK25" s="176">
        <v>80.469625014196396</v>
      </c>
      <c r="AL25" s="182">
        <v>81.784179416574901</v>
      </c>
      <c r="AM25" s="176"/>
      <c r="AN25" s="183">
        <v>88.886846914736907</v>
      </c>
      <c r="AO25" s="184">
        <v>89.978101919789594</v>
      </c>
      <c r="AP25" s="185">
        <v>89.437324117803101</v>
      </c>
      <c r="AQ25" s="176"/>
      <c r="AR25" s="186">
        <v>84.153110933169003</v>
      </c>
      <c r="AS25" s="159"/>
      <c r="AT25" s="160">
        <v>-8.96338011458616</v>
      </c>
      <c r="AU25" s="154">
        <v>1.6744162002801399</v>
      </c>
      <c r="AV25" s="154">
        <v>3.70689536260647</v>
      </c>
      <c r="AW25" s="154">
        <v>-0.48674247583378999</v>
      </c>
      <c r="AX25" s="154">
        <v>9.0527570278726294E-2</v>
      </c>
      <c r="AY25" s="161">
        <v>-0.70699445711070397</v>
      </c>
      <c r="AZ25" s="154"/>
      <c r="BA25" s="162">
        <v>2.1591725927586198</v>
      </c>
      <c r="BB25" s="163">
        <v>-0.234694192334303</v>
      </c>
      <c r="BC25" s="164">
        <v>0.88427042523371402</v>
      </c>
      <c r="BD25" s="154"/>
      <c r="BE25" s="165">
        <v>-7.4899639037048299E-2</v>
      </c>
    </row>
    <row r="26" spans="1:57" x14ac:dyDescent="0.25">
      <c r="A26" s="35" t="s">
        <v>45</v>
      </c>
      <c r="B26" s="3" t="str">
        <f t="shared" si="0"/>
        <v>Petersburg/Chester, VA</v>
      </c>
      <c r="C26" s="3"/>
      <c r="D26" s="24" t="s">
        <v>16</v>
      </c>
      <c r="E26" s="27" t="s">
        <v>17</v>
      </c>
      <c r="F26" s="3"/>
      <c r="G26" s="181">
        <v>84.450942187500004</v>
      </c>
      <c r="H26" s="176">
        <v>91.214267239701499</v>
      </c>
      <c r="I26" s="176">
        <v>92.965445545152505</v>
      </c>
      <c r="J26" s="176">
        <v>92.427065028813999</v>
      </c>
      <c r="K26" s="176">
        <v>88.771610543989198</v>
      </c>
      <c r="L26" s="182">
        <v>90.267432733267299</v>
      </c>
      <c r="M26" s="176"/>
      <c r="N26" s="183">
        <v>90.924107676490706</v>
      </c>
      <c r="O26" s="184">
        <v>90.903611712931607</v>
      </c>
      <c r="P26" s="185">
        <v>90.913796866485001</v>
      </c>
      <c r="Q26" s="176"/>
      <c r="R26" s="186">
        <v>90.447850577553794</v>
      </c>
      <c r="S26" s="159"/>
      <c r="T26" s="160">
        <v>-0.80766713575594995</v>
      </c>
      <c r="U26" s="154">
        <v>6.0511274328439004</v>
      </c>
      <c r="V26" s="154">
        <v>4.20428158151209</v>
      </c>
      <c r="W26" s="154">
        <v>4.2825918463147099</v>
      </c>
      <c r="X26" s="154">
        <v>4.1653946166248499</v>
      </c>
      <c r="Y26" s="161">
        <v>3.8648023591783098</v>
      </c>
      <c r="Z26" s="154"/>
      <c r="AA26" s="162">
        <v>6.2174416843797102</v>
      </c>
      <c r="AB26" s="163">
        <v>6.8858298145194903</v>
      </c>
      <c r="AC26" s="164">
        <v>6.5488859626334497</v>
      </c>
      <c r="AD26" s="154"/>
      <c r="AE26" s="165">
        <v>4.5729425186353501</v>
      </c>
      <c r="AF26" s="30"/>
      <c r="AG26" s="181">
        <v>83.065150561672695</v>
      </c>
      <c r="AH26" s="176">
        <v>85.843878845329897</v>
      </c>
      <c r="AI26" s="176">
        <v>87.538733040935597</v>
      </c>
      <c r="AJ26" s="176">
        <v>87.690894184777207</v>
      </c>
      <c r="AK26" s="176">
        <v>86.084606537292899</v>
      </c>
      <c r="AL26" s="182">
        <v>86.109608595569199</v>
      </c>
      <c r="AM26" s="176"/>
      <c r="AN26" s="183">
        <v>87.3090710414819</v>
      </c>
      <c r="AO26" s="184">
        <v>87.239606514944299</v>
      </c>
      <c r="AP26" s="185">
        <v>87.274187153578197</v>
      </c>
      <c r="AQ26" s="176"/>
      <c r="AR26" s="186">
        <v>86.454138765381899</v>
      </c>
      <c r="AS26" s="159"/>
      <c r="AT26" s="160">
        <v>2.7168554411847499</v>
      </c>
      <c r="AU26" s="154">
        <v>3.61417571310837</v>
      </c>
      <c r="AV26" s="154">
        <v>2.3768413908088299</v>
      </c>
      <c r="AW26" s="154">
        <v>1.8928196195683</v>
      </c>
      <c r="AX26" s="154">
        <v>2.8334345955965601</v>
      </c>
      <c r="AY26" s="161">
        <v>2.5876252589645401</v>
      </c>
      <c r="AZ26" s="154"/>
      <c r="BA26" s="162">
        <v>4.3321501970773202</v>
      </c>
      <c r="BB26" s="163">
        <v>2.90812198037229</v>
      </c>
      <c r="BC26" s="164">
        <v>3.6126436550636898</v>
      </c>
      <c r="BD26" s="154"/>
      <c r="BE26" s="165">
        <v>2.8958628285967398</v>
      </c>
    </row>
    <row r="27" spans="1:57" x14ac:dyDescent="0.25">
      <c r="A27" s="35" t="s">
        <v>97</v>
      </c>
      <c r="B27" s="3" t="s">
        <v>70</v>
      </c>
      <c r="C27" s="3"/>
      <c r="D27" s="24" t="s">
        <v>16</v>
      </c>
      <c r="E27" s="27" t="s">
        <v>17</v>
      </c>
      <c r="F27" s="3"/>
      <c r="G27" s="181">
        <v>91.463028853817903</v>
      </c>
      <c r="H27" s="176">
        <v>98.440696091090501</v>
      </c>
      <c r="I27" s="176">
        <v>98.936963207029095</v>
      </c>
      <c r="J27" s="176">
        <v>98.754711155378402</v>
      </c>
      <c r="K27" s="176">
        <v>98.361741697416903</v>
      </c>
      <c r="L27" s="182">
        <v>97.538257068407006</v>
      </c>
      <c r="M27" s="176"/>
      <c r="N27" s="183">
        <v>115.081961561561</v>
      </c>
      <c r="O27" s="184">
        <v>129.69451654541101</v>
      </c>
      <c r="P27" s="185">
        <v>122.47367483825001</v>
      </c>
      <c r="Q27" s="176"/>
      <c r="R27" s="186">
        <v>104.792392505612</v>
      </c>
      <c r="S27" s="159"/>
      <c r="T27" s="160">
        <v>-10.7667254707866</v>
      </c>
      <c r="U27" s="154">
        <v>8.0736703316585796</v>
      </c>
      <c r="V27" s="154">
        <v>5.2295309260270004</v>
      </c>
      <c r="W27" s="154">
        <v>4.2065038927479899</v>
      </c>
      <c r="X27" s="154">
        <v>2.5037307203318102</v>
      </c>
      <c r="Y27" s="161">
        <v>2.19239464007455</v>
      </c>
      <c r="Z27" s="154"/>
      <c r="AA27" s="162">
        <v>12.044483667117399</v>
      </c>
      <c r="AB27" s="163">
        <v>22.880225860704002</v>
      </c>
      <c r="AC27" s="164">
        <v>17.5995197969225</v>
      </c>
      <c r="AD27" s="154"/>
      <c r="AE27" s="165">
        <v>7.05395464218239</v>
      </c>
      <c r="AF27" s="30"/>
      <c r="AG27" s="181">
        <v>106.23855832565999</v>
      </c>
      <c r="AH27" s="176">
        <v>110.03506369319101</v>
      </c>
      <c r="AI27" s="176">
        <v>114.209768780357</v>
      </c>
      <c r="AJ27" s="176">
        <v>104.874039198399</v>
      </c>
      <c r="AK27" s="176">
        <v>106.906124824465</v>
      </c>
      <c r="AL27" s="182">
        <v>108.46778968994801</v>
      </c>
      <c r="AM27" s="176"/>
      <c r="AN27" s="183">
        <v>119.614848775664</v>
      </c>
      <c r="AO27" s="184">
        <v>122.58073244291199</v>
      </c>
      <c r="AP27" s="185">
        <v>121.055838965311</v>
      </c>
      <c r="AQ27" s="176"/>
      <c r="AR27" s="186">
        <v>112.35989089581</v>
      </c>
      <c r="AS27" s="159"/>
      <c r="AT27" s="160">
        <v>-0.605169239088301</v>
      </c>
      <c r="AU27" s="154">
        <v>15.028795077536399</v>
      </c>
      <c r="AV27" s="154">
        <v>16.993465662807999</v>
      </c>
      <c r="AW27" s="154">
        <v>4.2259623881457999</v>
      </c>
      <c r="AX27" s="154">
        <v>5.4436461809548202</v>
      </c>
      <c r="AY27" s="161">
        <v>8.1383099984450702</v>
      </c>
      <c r="AZ27" s="154"/>
      <c r="BA27" s="162">
        <v>9.2198556670323804</v>
      </c>
      <c r="BB27" s="163">
        <v>9.7256610058384805</v>
      </c>
      <c r="BC27" s="164">
        <v>9.4442035619034499</v>
      </c>
      <c r="BD27" s="154"/>
      <c r="BE27" s="165">
        <v>8.78741779697331</v>
      </c>
    </row>
    <row r="28" spans="1:57" x14ac:dyDescent="0.25">
      <c r="A28" s="35" t="s">
        <v>47</v>
      </c>
      <c r="B28" s="3" t="str">
        <f t="shared" si="0"/>
        <v>Roanoke, VA</v>
      </c>
      <c r="C28" s="3"/>
      <c r="D28" s="24" t="s">
        <v>16</v>
      </c>
      <c r="E28" s="27" t="s">
        <v>17</v>
      </c>
      <c r="F28" s="3"/>
      <c r="G28" s="181">
        <v>91.098511604439906</v>
      </c>
      <c r="H28" s="176">
        <v>98.495319306016896</v>
      </c>
      <c r="I28" s="176">
        <v>103.09030492030401</v>
      </c>
      <c r="J28" s="176">
        <v>98.362210636079197</v>
      </c>
      <c r="K28" s="176">
        <v>94.979331065759595</v>
      </c>
      <c r="L28" s="182">
        <v>97.649090076335796</v>
      </c>
      <c r="M28" s="176"/>
      <c r="N28" s="183">
        <v>99.565148725212396</v>
      </c>
      <c r="O28" s="184">
        <v>101.810554574355</v>
      </c>
      <c r="P28" s="185">
        <v>100.68924137931</v>
      </c>
      <c r="Q28" s="176"/>
      <c r="R28" s="186">
        <v>98.565755265262496</v>
      </c>
      <c r="S28" s="159"/>
      <c r="T28" s="160">
        <v>5.2927593065767597</v>
      </c>
      <c r="U28" s="154">
        <v>6.7194310862965096</v>
      </c>
      <c r="V28" s="154">
        <v>-9.8228913022834194E-2</v>
      </c>
      <c r="W28" s="154">
        <v>-4.7253211288227304</v>
      </c>
      <c r="X28" s="154">
        <v>1.7907547527724399</v>
      </c>
      <c r="Y28" s="161">
        <v>1.4934346021221201</v>
      </c>
      <c r="Z28" s="154"/>
      <c r="AA28" s="162">
        <v>-2.04063653492168</v>
      </c>
      <c r="AB28" s="163">
        <v>3.0169594054527198</v>
      </c>
      <c r="AC28" s="164">
        <v>0.427622840769812</v>
      </c>
      <c r="AD28" s="154"/>
      <c r="AE28" s="165">
        <v>1.2455365999878001</v>
      </c>
      <c r="AF28" s="30"/>
      <c r="AG28" s="181">
        <v>90.613614008123804</v>
      </c>
      <c r="AH28" s="176">
        <v>94.025452855519902</v>
      </c>
      <c r="AI28" s="176">
        <v>101.955050010002</v>
      </c>
      <c r="AJ28" s="176">
        <v>94.8006917724109</v>
      </c>
      <c r="AK28" s="176">
        <v>92.144401668879098</v>
      </c>
      <c r="AL28" s="182">
        <v>94.757303901604601</v>
      </c>
      <c r="AM28" s="176"/>
      <c r="AN28" s="183">
        <v>97.127675732956504</v>
      </c>
      <c r="AO28" s="184">
        <v>97.778558468656399</v>
      </c>
      <c r="AP28" s="185">
        <v>97.448733610775406</v>
      </c>
      <c r="AQ28" s="176"/>
      <c r="AR28" s="186">
        <v>95.599027779721496</v>
      </c>
      <c r="AS28" s="159"/>
      <c r="AT28" s="160">
        <v>-2.1958059844390401</v>
      </c>
      <c r="AU28" s="154">
        <v>4.0423186104582598</v>
      </c>
      <c r="AV28" s="154">
        <v>7.1689217657663002</v>
      </c>
      <c r="AW28" s="154">
        <v>0.529512009928924</v>
      </c>
      <c r="AX28" s="154">
        <v>0.68117693124275103</v>
      </c>
      <c r="AY28" s="161">
        <v>2.01616253115276</v>
      </c>
      <c r="AZ28" s="154"/>
      <c r="BA28" s="162">
        <v>-0.72231971583556798</v>
      </c>
      <c r="BB28" s="163">
        <v>0.31006776055237301</v>
      </c>
      <c r="BC28" s="164">
        <v>-0.21595968929558201</v>
      </c>
      <c r="BD28" s="154"/>
      <c r="BE28" s="165">
        <v>1.39139811730451</v>
      </c>
    </row>
    <row r="29" spans="1:57" x14ac:dyDescent="0.25">
      <c r="A29" s="35" t="s">
        <v>48</v>
      </c>
      <c r="B29" s="3" t="str">
        <f t="shared" si="0"/>
        <v>Charlottesville, VA</v>
      </c>
      <c r="C29" s="3"/>
      <c r="D29" s="24" t="s">
        <v>16</v>
      </c>
      <c r="E29" s="27" t="s">
        <v>17</v>
      </c>
      <c r="F29" s="3"/>
      <c r="G29" s="181">
        <v>119.34260624999899</v>
      </c>
      <c r="H29" s="176">
        <v>125.345239190432</v>
      </c>
      <c r="I29" s="176">
        <v>126.220838870431</v>
      </c>
      <c r="J29" s="176">
        <v>125.925970681458</v>
      </c>
      <c r="K29" s="176">
        <v>127.48923784494001</v>
      </c>
      <c r="L29" s="182">
        <v>125.24193102193099</v>
      </c>
      <c r="M29" s="176"/>
      <c r="N29" s="183">
        <v>142.29672947509999</v>
      </c>
      <c r="O29" s="184">
        <v>163.95720917531401</v>
      </c>
      <c r="P29" s="185">
        <v>155.761451366491</v>
      </c>
      <c r="Q29" s="176"/>
      <c r="R29" s="186">
        <v>135.89302665876701</v>
      </c>
      <c r="S29" s="159"/>
      <c r="T29" s="160">
        <v>-7.0077129939714498</v>
      </c>
      <c r="U29" s="154">
        <v>14.513046669427901</v>
      </c>
      <c r="V29" s="154">
        <v>8.8189697064629193</v>
      </c>
      <c r="W29" s="154">
        <v>3.79823963406578</v>
      </c>
      <c r="X29" s="154">
        <v>4.85639191931081</v>
      </c>
      <c r="Y29" s="161">
        <v>4.9889334125546103</v>
      </c>
      <c r="Z29" s="154"/>
      <c r="AA29" s="162">
        <v>4.8492824071953002</v>
      </c>
      <c r="AB29" s="163">
        <v>13.7187552432635</v>
      </c>
      <c r="AC29" s="164">
        <v>11.365576080667999</v>
      </c>
      <c r="AD29" s="154"/>
      <c r="AE29" s="165">
        <v>8.8637588031874408</v>
      </c>
      <c r="AF29" s="30"/>
      <c r="AG29" s="181">
        <v>126.899567988668</v>
      </c>
      <c r="AH29" s="176">
        <v>127.995704125177</v>
      </c>
      <c r="AI29" s="176">
        <v>134.83007011866201</v>
      </c>
      <c r="AJ29" s="176">
        <v>127.003735125297</v>
      </c>
      <c r="AK29" s="176">
        <v>127.507504916743</v>
      </c>
      <c r="AL29" s="182">
        <v>128.864732686119</v>
      </c>
      <c r="AM29" s="176"/>
      <c r="AN29" s="183">
        <v>142.51692836957801</v>
      </c>
      <c r="AO29" s="184">
        <v>152.40684811237901</v>
      </c>
      <c r="AP29" s="185">
        <v>147.74079647556599</v>
      </c>
      <c r="AQ29" s="176"/>
      <c r="AR29" s="186">
        <v>134.869360685967</v>
      </c>
      <c r="AS29" s="159"/>
      <c r="AT29" s="160">
        <v>-7.5597059218081499</v>
      </c>
      <c r="AU29" s="154">
        <v>9.8937936148571008</v>
      </c>
      <c r="AV29" s="154">
        <v>14.4549741854754</v>
      </c>
      <c r="AW29" s="154">
        <v>4.1655489820687501</v>
      </c>
      <c r="AX29" s="154">
        <v>3.92219231186079</v>
      </c>
      <c r="AY29" s="161">
        <v>4.7452277385214199</v>
      </c>
      <c r="AZ29" s="154"/>
      <c r="BA29" s="162">
        <v>1.3541443912962801</v>
      </c>
      <c r="BB29" s="163">
        <v>1.7570220615977701</v>
      </c>
      <c r="BC29" s="164">
        <v>1.6594962633616499</v>
      </c>
      <c r="BD29" s="154"/>
      <c r="BE29" s="165">
        <v>4.0012520308521102</v>
      </c>
    </row>
    <row r="30" spans="1:57" x14ac:dyDescent="0.25">
      <c r="A30" s="21" t="s">
        <v>49</v>
      </c>
      <c r="B30" t="s">
        <v>72</v>
      </c>
      <c r="C30" s="3"/>
      <c r="D30" s="24" t="s">
        <v>16</v>
      </c>
      <c r="E30" s="27" t="s">
        <v>17</v>
      </c>
      <c r="F30" s="3"/>
      <c r="G30" s="181">
        <v>94.333310665712204</v>
      </c>
      <c r="H30" s="176">
        <v>102.18155898509001</v>
      </c>
      <c r="I30" s="176">
        <v>106.245557408289</v>
      </c>
      <c r="J30" s="176">
        <v>105.32061444652901</v>
      </c>
      <c r="K30" s="176">
        <v>102.19801799485801</v>
      </c>
      <c r="L30" s="182">
        <v>102.633961199852</v>
      </c>
      <c r="M30" s="176"/>
      <c r="N30" s="183">
        <v>107.64949643947099</v>
      </c>
      <c r="O30" s="184">
        <v>109.680008183306</v>
      </c>
      <c r="P30" s="185">
        <v>108.629209002369</v>
      </c>
      <c r="Q30" s="176"/>
      <c r="R30" s="186">
        <v>104.348565513607</v>
      </c>
      <c r="S30" s="159"/>
      <c r="T30" s="160">
        <v>10.692839865679799</v>
      </c>
      <c r="U30" s="154">
        <v>16.197992341971101</v>
      </c>
      <c r="V30" s="154">
        <v>18.458288269112298</v>
      </c>
      <c r="W30" s="154">
        <v>15.504493521037899</v>
      </c>
      <c r="X30" s="154">
        <v>18.921573421940799</v>
      </c>
      <c r="Y30" s="161">
        <v>16.473532423945301</v>
      </c>
      <c r="Z30" s="154"/>
      <c r="AA30" s="162">
        <v>17.083922333570001</v>
      </c>
      <c r="AB30" s="163">
        <v>15.434952456120801</v>
      </c>
      <c r="AC30" s="164">
        <v>16.1411942566425</v>
      </c>
      <c r="AD30" s="154"/>
      <c r="AE30" s="165">
        <v>16.253409851590401</v>
      </c>
      <c r="AF30" s="30"/>
      <c r="AG30" s="181">
        <v>95.834008117706702</v>
      </c>
      <c r="AH30" s="176">
        <v>99.355674326465902</v>
      </c>
      <c r="AI30" s="176">
        <v>103.460684880518</v>
      </c>
      <c r="AJ30" s="176">
        <v>101.40387002033199</v>
      </c>
      <c r="AK30" s="176">
        <v>99.417299270072903</v>
      </c>
      <c r="AL30" s="182">
        <v>99.993678990358006</v>
      </c>
      <c r="AM30" s="176"/>
      <c r="AN30" s="183">
        <v>109.203622130821</v>
      </c>
      <c r="AO30" s="184">
        <v>108.885500386806</v>
      </c>
      <c r="AP30" s="185">
        <v>109.049203905369</v>
      </c>
      <c r="AQ30" s="176"/>
      <c r="AR30" s="186">
        <v>102.802929626687</v>
      </c>
      <c r="AS30" s="159"/>
      <c r="AT30" s="160">
        <v>4.7796231941929603</v>
      </c>
      <c r="AU30" s="154">
        <v>8.7218175739362298</v>
      </c>
      <c r="AV30" s="154">
        <v>11.755079580843301</v>
      </c>
      <c r="AW30" s="154">
        <v>7.6672255281631498</v>
      </c>
      <c r="AX30" s="154">
        <v>9.2860148515789707</v>
      </c>
      <c r="AY30" s="161">
        <v>8.4356951595773992</v>
      </c>
      <c r="AZ30" s="154"/>
      <c r="BA30" s="162">
        <v>14.686235079906901</v>
      </c>
      <c r="BB30" s="163">
        <v>13.6527906147082</v>
      </c>
      <c r="BC30" s="164">
        <v>14.180557762210499</v>
      </c>
      <c r="BD30" s="154"/>
      <c r="BE30" s="165">
        <v>10.3142730951835</v>
      </c>
    </row>
    <row r="31" spans="1:57" x14ac:dyDescent="0.25">
      <c r="A31" s="21" t="s">
        <v>50</v>
      </c>
      <c r="B31" s="3" t="str">
        <f t="shared" si="0"/>
        <v>Staunton &amp; Harrisonburg, VA</v>
      </c>
      <c r="C31" s="3"/>
      <c r="D31" s="24" t="s">
        <v>16</v>
      </c>
      <c r="E31" s="27" t="s">
        <v>17</v>
      </c>
      <c r="F31" s="3"/>
      <c r="G31" s="181">
        <v>86.314026497695806</v>
      </c>
      <c r="H31" s="176">
        <v>92.224039763113296</v>
      </c>
      <c r="I31" s="176">
        <v>89.098156514723598</v>
      </c>
      <c r="J31" s="176">
        <v>89.829457547169795</v>
      </c>
      <c r="K31" s="176">
        <v>89.942347474747393</v>
      </c>
      <c r="L31" s="182">
        <v>89.659127435764702</v>
      </c>
      <c r="M31" s="176"/>
      <c r="N31" s="183">
        <v>104.34078488372</v>
      </c>
      <c r="O31" s="184">
        <v>115.823748606465</v>
      </c>
      <c r="P31" s="185">
        <v>110.504889287851</v>
      </c>
      <c r="Q31" s="176"/>
      <c r="R31" s="186">
        <v>97.280452904496201</v>
      </c>
      <c r="S31" s="159"/>
      <c r="T31" s="160">
        <v>-17.024541317331799</v>
      </c>
      <c r="U31" s="154">
        <v>4.6137149272963596</v>
      </c>
      <c r="V31" s="154">
        <v>-2.9978866425435902</v>
      </c>
      <c r="W31" s="154">
        <v>5.4367492377169402E-3</v>
      </c>
      <c r="X31" s="154">
        <v>1.0701900786166301</v>
      </c>
      <c r="Y31" s="161">
        <v>-3.35873862071454</v>
      </c>
      <c r="Z31" s="154"/>
      <c r="AA31" s="162">
        <v>-0.302592472255094</v>
      </c>
      <c r="AB31" s="163">
        <v>10.3407038550269</v>
      </c>
      <c r="AC31" s="164">
        <v>5.4188434364444502</v>
      </c>
      <c r="AD31" s="154"/>
      <c r="AE31" s="165">
        <v>0.79621382105693495</v>
      </c>
      <c r="AF31" s="30"/>
      <c r="AG31" s="181">
        <v>93.387678949126098</v>
      </c>
      <c r="AH31" s="176">
        <v>94.715030143593097</v>
      </c>
      <c r="AI31" s="176">
        <v>94.843000117192005</v>
      </c>
      <c r="AJ31" s="176">
        <v>92.996118496447295</v>
      </c>
      <c r="AK31" s="176">
        <v>94.941342112907904</v>
      </c>
      <c r="AL31" s="182">
        <v>94.200854197671305</v>
      </c>
      <c r="AM31" s="176"/>
      <c r="AN31" s="183">
        <v>105.350824465784</v>
      </c>
      <c r="AO31" s="184">
        <v>108.42007884137401</v>
      </c>
      <c r="AP31" s="185">
        <v>106.892719132081</v>
      </c>
      <c r="AQ31" s="176"/>
      <c r="AR31" s="186">
        <v>98.478373621590194</v>
      </c>
      <c r="AS31" s="159"/>
      <c r="AT31" s="160">
        <v>-7.6448126986005098</v>
      </c>
      <c r="AU31" s="154">
        <v>1.8247185349547199</v>
      </c>
      <c r="AV31" s="154">
        <v>0.16889340684868501</v>
      </c>
      <c r="AW31" s="154">
        <v>-3.2532072565277601</v>
      </c>
      <c r="AX31" s="154">
        <v>-0.90389992873704705</v>
      </c>
      <c r="AY31" s="161">
        <v>-1.96250263121388</v>
      </c>
      <c r="AZ31" s="154"/>
      <c r="BA31" s="162">
        <v>-1.87790162175419</v>
      </c>
      <c r="BB31" s="163">
        <v>-0.484748559733783</v>
      </c>
      <c r="BC31" s="164">
        <v>-1.2016856890612899</v>
      </c>
      <c r="BD31" s="154"/>
      <c r="BE31" s="165">
        <v>-1.42642626080804</v>
      </c>
    </row>
    <row r="32" spans="1:57" x14ac:dyDescent="0.25">
      <c r="A32" s="21" t="s">
        <v>51</v>
      </c>
      <c r="B32" s="3" t="str">
        <f t="shared" si="0"/>
        <v>Blacksburg &amp; Wytheville, VA</v>
      </c>
      <c r="C32" s="3"/>
      <c r="D32" s="24" t="s">
        <v>16</v>
      </c>
      <c r="E32" s="27" t="s">
        <v>17</v>
      </c>
      <c r="F32" s="3"/>
      <c r="G32" s="181">
        <v>86.923431105047698</v>
      </c>
      <c r="H32" s="176">
        <v>92.757855670102998</v>
      </c>
      <c r="I32" s="176">
        <v>94.113421774931297</v>
      </c>
      <c r="J32" s="176">
        <v>93.885030068728497</v>
      </c>
      <c r="K32" s="176">
        <v>92.280838268792706</v>
      </c>
      <c r="L32" s="182">
        <v>92.361119130004894</v>
      </c>
      <c r="M32" s="176"/>
      <c r="N32" s="183">
        <v>109.56378030303</v>
      </c>
      <c r="O32" s="184">
        <v>113.27365141955801</v>
      </c>
      <c r="P32" s="185">
        <v>111.381445131375</v>
      </c>
      <c r="Q32" s="176"/>
      <c r="R32" s="186">
        <v>98.799495127852893</v>
      </c>
      <c r="S32" s="159"/>
      <c r="T32" s="160">
        <v>-3.6336006194786501</v>
      </c>
      <c r="U32" s="154">
        <v>10.204884634595899</v>
      </c>
      <c r="V32" s="154">
        <v>7.9713598516831903</v>
      </c>
      <c r="W32" s="154">
        <v>5.7812300281339999</v>
      </c>
      <c r="X32" s="154">
        <v>-1.4155678458813199</v>
      </c>
      <c r="Y32" s="161">
        <v>3.9166768145103901</v>
      </c>
      <c r="Z32" s="154"/>
      <c r="AA32" s="162">
        <v>2.13777958457429</v>
      </c>
      <c r="AB32" s="163">
        <v>11.9174456802366</v>
      </c>
      <c r="AC32" s="164">
        <v>6.7201245741744202</v>
      </c>
      <c r="AD32" s="154"/>
      <c r="AE32" s="165">
        <v>5.5660665794069804</v>
      </c>
      <c r="AF32" s="30"/>
      <c r="AG32" s="181">
        <v>86.979877457965202</v>
      </c>
      <c r="AH32" s="176">
        <v>89.707665570018506</v>
      </c>
      <c r="AI32" s="176">
        <v>90.830978130617098</v>
      </c>
      <c r="AJ32" s="176">
        <v>90.44</v>
      </c>
      <c r="AK32" s="176">
        <v>91.380090287945293</v>
      </c>
      <c r="AL32" s="182">
        <v>89.912204064703403</v>
      </c>
      <c r="AM32" s="176"/>
      <c r="AN32" s="183">
        <v>99.433059399616695</v>
      </c>
      <c r="AO32" s="184">
        <v>100.45837174806</v>
      </c>
      <c r="AP32" s="185">
        <v>99.927928736645001</v>
      </c>
      <c r="AQ32" s="176"/>
      <c r="AR32" s="186">
        <v>93.260059090992698</v>
      </c>
      <c r="AS32" s="159"/>
      <c r="AT32" s="160">
        <v>-0.61786131464748995</v>
      </c>
      <c r="AU32" s="154">
        <v>6.5725622346154697</v>
      </c>
      <c r="AV32" s="154">
        <v>4.9160544566032298</v>
      </c>
      <c r="AW32" s="154">
        <v>3.62758298226285</v>
      </c>
      <c r="AX32" s="154">
        <v>3.3163275532991099</v>
      </c>
      <c r="AY32" s="161">
        <v>3.4683235773847101</v>
      </c>
      <c r="AZ32" s="154"/>
      <c r="BA32" s="162">
        <v>0.83293094674353696</v>
      </c>
      <c r="BB32" s="163">
        <v>1.0323784284235</v>
      </c>
      <c r="BC32" s="164">
        <v>0.92331833242667505</v>
      </c>
      <c r="BD32" s="154"/>
      <c r="BE32" s="165">
        <v>2.8919098061170199</v>
      </c>
    </row>
    <row r="33" spans="1:64" x14ac:dyDescent="0.25">
      <c r="A33" s="21" t="s">
        <v>52</v>
      </c>
      <c r="B33" s="3" t="str">
        <f t="shared" si="0"/>
        <v>Lynchburg, VA</v>
      </c>
      <c r="C33" s="3"/>
      <c r="D33" s="24" t="s">
        <v>16</v>
      </c>
      <c r="E33" s="27" t="s">
        <v>17</v>
      </c>
      <c r="F33" s="3"/>
      <c r="G33" s="181">
        <v>88.918811965811898</v>
      </c>
      <c r="H33" s="176">
        <v>98.162686202686203</v>
      </c>
      <c r="I33" s="176">
        <v>102.166094470046</v>
      </c>
      <c r="J33" s="176">
        <v>102.508103545301</v>
      </c>
      <c r="K33" s="176">
        <v>96.843745222929897</v>
      </c>
      <c r="L33" s="182">
        <v>98.388976048662997</v>
      </c>
      <c r="M33" s="176"/>
      <c r="N33" s="183">
        <v>104.962739234449</v>
      </c>
      <c r="O33" s="184">
        <v>109.699156171284</v>
      </c>
      <c r="P33" s="185">
        <v>107.26992638036801</v>
      </c>
      <c r="Q33" s="176"/>
      <c r="R33" s="186">
        <v>100.985325979732</v>
      </c>
      <c r="S33" s="159"/>
      <c r="T33" s="160">
        <v>-8.1850164187321202</v>
      </c>
      <c r="U33" s="154">
        <v>3.0597138854843502</v>
      </c>
      <c r="V33" s="154">
        <v>-0.45417291186277298</v>
      </c>
      <c r="W33" s="154">
        <v>-2.0613050224810698</v>
      </c>
      <c r="X33" s="154">
        <v>-4.9466814075959</v>
      </c>
      <c r="Y33" s="161">
        <v>-2.1457150906563598</v>
      </c>
      <c r="Z33" s="154"/>
      <c r="AA33" s="162">
        <v>-7.4831050368771699</v>
      </c>
      <c r="AB33" s="163">
        <v>-2.7066470649789198</v>
      </c>
      <c r="AC33" s="164">
        <v>-5.1692484477166696</v>
      </c>
      <c r="AD33" s="154"/>
      <c r="AE33" s="165">
        <v>-3.0595562948005002</v>
      </c>
      <c r="AF33" s="30"/>
      <c r="AG33" s="181">
        <v>90.623861480075902</v>
      </c>
      <c r="AH33" s="176">
        <v>96.652821997105605</v>
      </c>
      <c r="AI33" s="176">
        <v>102.052450050795</v>
      </c>
      <c r="AJ33" s="176">
        <v>97.955336023863794</v>
      </c>
      <c r="AK33" s="176">
        <v>95.357720386931902</v>
      </c>
      <c r="AL33" s="182">
        <v>96.9062613687192</v>
      </c>
      <c r="AM33" s="176"/>
      <c r="AN33" s="183">
        <v>104.03492081632599</v>
      </c>
      <c r="AO33" s="184">
        <v>106.957382099827</v>
      </c>
      <c r="AP33" s="185">
        <v>105.457585253456</v>
      </c>
      <c r="AQ33" s="176"/>
      <c r="AR33" s="186">
        <v>99.539185821530793</v>
      </c>
      <c r="AS33" s="159"/>
      <c r="AT33" s="160">
        <v>-8.2589119960781705</v>
      </c>
      <c r="AU33" s="154">
        <v>3.2981048787217699</v>
      </c>
      <c r="AV33" s="154">
        <v>4.1992933749962198</v>
      </c>
      <c r="AW33" s="154">
        <v>-3.7411450415046201</v>
      </c>
      <c r="AX33" s="154">
        <v>-2.2131135550118999</v>
      </c>
      <c r="AY33" s="161">
        <v>-1.22381726005599</v>
      </c>
      <c r="AZ33" s="154"/>
      <c r="BA33" s="162">
        <v>-5.08874394247339</v>
      </c>
      <c r="BB33" s="163">
        <v>-3.85696640552742</v>
      </c>
      <c r="BC33" s="164">
        <v>-4.4924510360766599</v>
      </c>
      <c r="BD33" s="154"/>
      <c r="BE33" s="165">
        <v>-2.3459994988887098</v>
      </c>
    </row>
    <row r="34" spans="1:64" x14ac:dyDescent="0.25">
      <c r="A34" s="21" t="s">
        <v>77</v>
      </c>
      <c r="B34" s="3" t="str">
        <f t="shared" si="0"/>
        <v>Central Virginia</v>
      </c>
      <c r="C34" s="3"/>
      <c r="D34" s="24" t="s">
        <v>16</v>
      </c>
      <c r="E34" s="27" t="s">
        <v>17</v>
      </c>
      <c r="F34" s="3"/>
      <c r="G34" s="181">
        <v>97.6558808638557</v>
      </c>
      <c r="H34" s="176">
        <v>109.534493296089</v>
      </c>
      <c r="I34" s="176">
        <v>113.80687932056</v>
      </c>
      <c r="J34" s="176">
        <v>110.91443658055699</v>
      </c>
      <c r="K34" s="176">
        <v>105.692487861271</v>
      </c>
      <c r="L34" s="182">
        <v>108.364599881648</v>
      </c>
      <c r="M34" s="176"/>
      <c r="N34" s="183">
        <v>119.28502395795699</v>
      </c>
      <c r="O34" s="184">
        <v>129.68835025721299</v>
      </c>
      <c r="P34" s="185">
        <v>124.853608370845</v>
      </c>
      <c r="Q34" s="176"/>
      <c r="R34" s="186">
        <v>113.67667620605</v>
      </c>
      <c r="S34" s="159"/>
      <c r="T34" s="160">
        <v>-12.8393346463073</v>
      </c>
      <c r="U34" s="154">
        <v>9.0686020018695199</v>
      </c>
      <c r="V34" s="154">
        <v>5.0530932167136298</v>
      </c>
      <c r="W34" s="154">
        <v>2.0301409533368799</v>
      </c>
      <c r="X34" s="154">
        <v>2.62807319076042</v>
      </c>
      <c r="Y34" s="161">
        <v>1.62634924400947</v>
      </c>
      <c r="Z34" s="154"/>
      <c r="AA34" s="162">
        <v>10.5646502852816</v>
      </c>
      <c r="AB34" s="163">
        <v>16.653826818108701</v>
      </c>
      <c r="AC34" s="164">
        <v>13.966961787256</v>
      </c>
      <c r="AD34" s="154"/>
      <c r="AE34" s="165">
        <v>5.8211549561586304</v>
      </c>
      <c r="AF34" s="30"/>
      <c r="AG34" s="181">
        <v>99.018086157223195</v>
      </c>
      <c r="AH34" s="176">
        <v>104.747540169188</v>
      </c>
      <c r="AI34" s="176">
        <v>109.168572917167</v>
      </c>
      <c r="AJ34" s="176">
        <v>103.413158338817</v>
      </c>
      <c r="AK34" s="176">
        <v>101.172419648271</v>
      </c>
      <c r="AL34" s="182">
        <v>103.68445903575299</v>
      </c>
      <c r="AM34" s="176"/>
      <c r="AN34" s="183">
        <v>110.763555807747</v>
      </c>
      <c r="AO34" s="184">
        <v>114.393475610678</v>
      </c>
      <c r="AP34" s="185">
        <v>112.59107880689299</v>
      </c>
      <c r="AQ34" s="176"/>
      <c r="AR34" s="186">
        <v>106.463229606927</v>
      </c>
      <c r="AS34" s="159"/>
      <c r="AT34" s="160">
        <v>-6.6834826826048603</v>
      </c>
      <c r="AU34" s="154">
        <v>5.1359939624261397</v>
      </c>
      <c r="AV34" s="154">
        <v>5.5589378250009798</v>
      </c>
      <c r="AW34" s="154">
        <v>-1.6620657735809401</v>
      </c>
      <c r="AX34" s="154">
        <v>-0.47565227253528702</v>
      </c>
      <c r="AY34" s="161">
        <v>0.42193729083627701</v>
      </c>
      <c r="AZ34" s="154"/>
      <c r="BA34" s="162">
        <v>1.1330442020799001</v>
      </c>
      <c r="BB34" s="163">
        <v>0.44183730294302398</v>
      </c>
      <c r="BC34" s="164">
        <v>0.74231960022321997</v>
      </c>
      <c r="BD34" s="154"/>
      <c r="BE34" s="165">
        <v>0.63711739343520701</v>
      </c>
    </row>
    <row r="35" spans="1:64" x14ac:dyDescent="0.25">
      <c r="A35" s="21" t="s">
        <v>78</v>
      </c>
      <c r="B35" s="3" t="str">
        <f t="shared" si="0"/>
        <v>Chesapeake Bay</v>
      </c>
      <c r="C35" s="3"/>
      <c r="D35" s="24" t="s">
        <v>16</v>
      </c>
      <c r="E35" s="27" t="s">
        <v>17</v>
      </c>
      <c r="F35" s="3"/>
      <c r="G35" s="181">
        <v>94.213435448577599</v>
      </c>
      <c r="H35" s="176">
        <v>102.07426179604199</v>
      </c>
      <c r="I35" s="176">
        <v>101.553415340086</v>
      </c>
      <c r="J35" s="176">
        <v>101.431856925418</v>
      </c>
      <c r="K35" s="176">
        <v>104.679564489112</v>
      </c>
      <c r="L35" s="182">
        <v>101.15271984308499</v>
      </c>
      <c r="M35" s="176"/>
      <c r="N35" s="183">
        <v>111.51698706099801</v>
      </c>
      <c r="O35" s="184">
        <v>122.235781818181</v>
      </c>
      <c r="P35" s="185">
        <v>116.92059578368401</v>
      </c>
      <c r="Q35" s="176"/>
      <c r="R35" s="186">
        <v>105.297961445783</v>
      </c>
      <c r="S35" s="159"/>
      <c r="T35" s="160">
        <v>6.0916982079787498</v>
      </c>
      <c r="U35" s="154">
        <v>15.827856061364001</v>
      </c>
      <c r="V35" s="154">
        <v>12.5759688164894</v>
      </c>
      <c r="W35" s="154">
        <v>7.72110537390249</v>
      </c>
      <c r="X35" s="154">
        <v>15.6326197143838</v>
      </c>
      <c r="Y35" s="161">
        <v>11.6965289327647</v>
      </c>
      <c r="Z35" s="154"/>
      <c r="AA35" s="162">
        <v>20.238454417806299</v>
      </c>
      <c r="AB35" s="163">
        <v>24.571560035069599</v>
      </c>
      <c r="AC35" s="164">
        <v>22.373743569972099</v>
      </c>
      <c r="AD35" s="154"/>
      <c r="AE35" s="165">
        <v>14.5572245735477</v>
      </c>
      <c r="AF35" s="30"/>
      <c r="AG35" s="181">
        <v>102.870916713247</v>
      </c>
      <c r="AH35" s="176">
        <v>104.494274111675</v>
      </c>
      <c r="AI35" s="176">
        <v>106.838052837573</v>
      </c>
      <c r="AJ35" s="176">
        <v>103.230071611253</v>
      </c>
      <c r="AK35" s="176">
        <v>105.69657434402301</v>
      </c>
      <c r="AL35" s="182">
        <v>104.686747147514</v>
      </c>
      <c r="AM35" s="176"/>
      <c r="AN35" s="183">
        <v>113.00923950617199</v>
      </c>
      <c r="AO35" s="184">
        <v>117.05993896235999</v>
      </c>
      <c r="AP35" s="185">
        <v>115.00464795790499</v>
      </c>
      <c r="AQ35" s="176"/>
      <c r="AR35" s="186">
        <v>107.66920112986099</v>
      </c>
      <c r="AS35" s="159"/>
      <c r="AT35" s="160">
        <v>2.3201228694598601</v>
      </c>
      <c r="AU35" s="154">
        <v>13.3479555159208</v>
      </c>
      <c r="AV35" s="154">
        <v>15.755766720030699</v>
      </c>
      <c r="AW35" s="154">
        <v>6.06077597418916</v>
      </c>
      <c r="AX35" s="154">
        <v>12.432495816811601</v>
      </c>
      <c r="AY35" s="161">
        <v>9.9946007031660802</v>
      </c>
      <c r="AZ35" s="154"/>
      <c r="BA35" s="162">
        <v>13.756142457836701</v>
      </c>
      <c r="BB35" s="163">
        <v>16.4332454250778</v>
      </c>
      <c r="BC35" s="164">
        <v>15.075586461643301</v>
      </c>
      <c r="BD35" s="154"/>
      <c r="BE35" s="165">
        <v>11.613931069962799</v>
      </c>
    </row>
    <row r="36" spans="1:64" x14ac:dyDescent="0.25">
      <c r="A36" s="21" t="s">
        <v>79</v>
      </c>
      <c r="B36" s="3" t="str">
        <f t="shared" si="0"/>
        <v>Coastal Virginia - Eastern Shore</v>
      </c>
      <c r="C36" s="3"/>
      <c r="D36" s="24" t="s">
        <v>16</v>
      </c>
      <c r="E36" s="27" t="s">
        <v>17</v>
      </c>
      <c r="F36" s="3"/>
      <c r="G36" s="181">
        <v>95.7123820224719</v>
      </c>
      <c r="H36" s="176">
        <v>101.01909090909</v>
      </c>
      <c r="I36" s="176">
        <v>100.54311424100101</v>
      </c>
      <c r="J36" s="176">
        <v>96.755138888888794</v>
      </c>
      <c r="K36" s="176">
        <v>94.4368833652007</v>
      </c>
      <c r="L36" s="182">
        <v>97.9593676312968</v>
      </c>
      <c r="M36" s="176"/>
      <c r="N36" s="183">
        <v>98.204971428571397</v>
      </c>
      <c r="O36" s="184">
        <v>99.621395348837197</v>
      </c>
      <c r="P36" s="185">
        <v>98.907060518731896</v>
      </c>
      <c r="Q36" s="176"/>
      <c r="R36" s="186">
        <v>98.216281249999994</v>
      </c>
      <c r="S36" s="159"/>
      <c r="T36" s="160">
        <v>16.397740291791902</v>
      </c>
      <c r="U36" s="154">
        <v>20.7902091008831</v>
      </c>
      <c r="V36" s="154">
        <v>18.927587279213402</v>
      </c>
      <c r="W36" s="154">
        <v>11.0620522538694</v>
      </c>
      <c r="X36" s="154">
        <v>11.6195342316887</v>
      </c>
      <c r="Y36" s="161">
        <v>15.883409347171799</v>
      </c>
      <c r="Z36" s="154"/>
      <c r="AA36" s="162">
        <v>11.8088433103435</v>
      </c>
      <c r="AB36" s="163">
        <v>4.6528607013498</v>
      </c>
      <c r="AC36" s="164">
        <v>7.9765670051585396</v>
      </c>
      <c r="AD36" s="154"/>
      <c r="AE36" s="165">
        <v>13.5321660517192</v>
      </c>
      <c r="AF36" s="30"/>
      <c r="AG36" s="181">
        <v>90.467347463069999</v>
      </c>
      <c r="AH36" s="176">
        <v>94.444935501962902</v>
      </c>
      <c r="AI36" s="176">
        <v>96.992371020856197</v>
      </c>
      <c r="AJ36" s="176">
        <v>93.710252583237605</v>
      </c>
      <c r="AK36" s="176">
        <v>91.674852388620494</v>
      </c>
      <c r="AL36" s="182">
        <v>93.533316984145003</v>
      </c>
      <c r="AM36" s="176"/>
      <c r="AN36" s="183">
        <v>95.527933761739902</v>
      </c>
      <c r="AO36" s="184">
        <v>95.936598958333306</v>
      </c>
      <c r="AP36" s="185">
        <v>95.7269287344661</v>
      </c>
      <c r="AQ36" s="176"/>
      <c r="AR36" s="186">
        <v>94.213837136113199</v>
      </c>
      <c r="AS36" s="159"/>
      <c r="AT36" s="160">
        <v>0.64043079477262099</v>
      </c>
      <c r="AU36" s="154">
        <v>10.363339609032201</v>
      </c>
      <c r="AV36" s="154">
        <v>11.4022909220919</v>
      </c>
      <c r="AW36" s="154">
        <v>6.5060633346061296</v>
      </c>
      <c r="AX36" s="154">
        <v>4.78032267806294</v>
      </c>
      <c r="AY36" s="161">
        <v>6.7923722266981796</v>
      </c>
      <c r="AZ36" s="154"/>
      <c r="BA36" s="162">
        <v>5.5798630081892302</v>
      </c>
      <c r="BB36" s="163">
        <v>1.5916573131574101</v>
      </c>
      <c r="BC36" s="164">
        <v>3.5429812631398301</v>
      </c>
      <c r="BD36" s="154"/>
      <c r="BE36" s="165">
        <v>5.8479691682989801</v>
      </c>
    </row>
    <row r="37" spans="1:64" x14ac:dyDescent="0.25">
      <c r="A37" s="21" t="s">
        <v>80</v>
      </c>
      <c r="B37" s="3" t="str">
        <f t="shared" si="0"/>
        <v>Coastal Virginia - Hampton Roads</v>
      </c>
      <c r="C37" s="3"/>
      <c r="D37" s="24" t="s">
        <v>16</v>
      </c>
      <c r="E37" s="27" t="s">
        <v>17</v>
      </c>
      <c r="F37" s="3"/>
      <c r="G37" s="181">
        <v>86.172497808939497</v>
      </c>
      <c r="H37" s="176">
        <v>90.648963196760306</v>
      </c>
      <c r="I37" s="176">
        <v>93.584920824944206</v>
      </c>
      <c r="J37" s="176">
        <v>93.416858001092194</v>
      </c>
      <c r="K37" s="176">
        <v>94.629452757141294</v>
      </c>
      <c r="L37" s="182">
        <v>92.033045720577107</v>
      </c>
      <c r="M37" s="176"/>
      <c r="N37" s="183">
        <v>107.80930960376</v>
      </c>
      <c r="O37" s="184">
        <v>115.498951623251</v>
      </c>
      <c r="P37" s="185">
        <v>111.741937262107</v>
      </c>
      <c r="Q37" s="176"/>
      <c r="R37" s="186">
        <v>98.858644913976605</v>
      </c>
      <c r="S37" s="159"/>
      <c r="T37" s="160">
        <v>-13.553393922104201</v>
      </c>
      <c r="U37" s="154">
        <v>1.7519126227317601</v>
      </c>
      <c r="V37" s="154">
        <v>1.66695998644939</v>
      </c>
      <c r="W37" s="154">
        <v>-0.460696782475494</v>
      </c>
      <c r="X37" s="154">
        <v>-1.1856733449152601</v>
      </c>
      <c r="Y37" s="161">
        <v>-2.29190239445122</v>
      </c>
      <c r="Z37" s="154"/>
      <c r="AA37" s="162">
        <v>3.1234756088111499</v>
      </c>
      <c r="AB37" s="163">
        <v>9.7955909338610105</v>
      </c>
      <c r="AC37" s="164">
        <v>6.5494673586232404</v>
      </c>
      <c r="AD37" s="154"/>
      <c r="AE37" s="165">
        <v>1.3258869884781701</v>
      </c>
      <c r="AF37" s="30"/>
      <c r="AG37" s="181">
        <v>95.43316089935</v>
      </c>
      <c r="AH37" s="176">
        <v>95.701054156046197</v>
      </c>
      <c r="AI37" s="176">
        <v>103.690492883654</v>
      </c>
      <c r="AJ37" s="176">
        <v>95.245074839178699</v>
      </c>
      <c r="AK37" s="176">
        <v>97.757206868042601</v>
      </c>
      <c r="AL37" s="182">
        <v>97.727413292927295</v>
      </c>
      <c r="AM37" s="176"/>
      <c r="AN37" s="183">
        <v>108.80123912077499</v>
      </c>
      <c r="AO37" s="184">
        <v>111.35495462115399</v>
      </c>
      <c r="AP37" s="185">
        <v>110.085866762782</v>
      </c>
      <c r="AQ37" s="176"/>
      <c r="AR37" s="186">
        <v>101.769691247881</v>
      </c>
      <c r="AS37" s="159"/>
      <c r="AT37" s="160">
        <v>-10.225898420717099</v>
      </c>
      <c r="AU37" s="154">
        <v>2.2568940189047799</v>
      </c>
      <c r="AV37" s="154">
        <v>8.8292929303177505</v>
      </c>
      <c r="AW37" s="154">
        <v>-2.6406640377764701</v>
      </c>
      <c r="AX37" s="154">
        <v>-0.34126330249558801</v>
      </c>
      <c r="AY37" s="161">
        <v>-0.63281094406944904</v>
      </c>
      <c r="AZ37" s="154"/>
      <c r="BA37" s="162">
        <v>1.1263084846914899</v>
      </c>
      <c r="BB37" s="163">
        <v>1.3702528246583701</v>
      </c>
      <c r="BC37" s="164">
        <v>1.2415582196936401</v>
      </c>
      <c r="BD37" s="154"/>
      <c r="BE37" s="165">
        <v>6.1813168253410697E-2</v>
      </c>
    </row>
    <row r="38" spans="1:64" x14ac:dyDescent="0.25">
      <c r="A38" s="20" t="s">
        <v>81</v>
      </c>
      <c r="B38" s="3" t="str">
        <f t="shared" si="0"/>
        <v>Northern Virginia</v>
      </c>
      <c r="C38" s="3"/>
      <c r="D38" s="24" t="s">
        <v>16</v>
      </c>
      <c r="E38" s="27" t="s">
        <v>17</v>
      </c>
      <c r="F38" s="3"/>
      <c r="G38" s="181">
        <v>121.973942887786</v>
      </c>
      <c r="H38" s="176">
        <v>149.18743973844499</v>
      </c>
      <c r="I38" s="176">
        <v>159.57784088242099</v>
      </c>
      <c r="J38" s="176">
        <v>156.918319878506</v>
      </c>
      <c r="K38" s="176">
        <v>146.309634895394</v>
      </c>
      <c r="L38" s="182">
        <v>149.11040676436301</v>
      </c>
      <c r="M38" s="176"/>
      <c r="N38" s="183">
        <v>157.93179001164401</v>
      </c>
      <c r="O38" s="184">
        <v>205.33639660371301</v>
      </c>
      <c r="P38" s="185">
        <v>184.010462879427</v>
      </c>
      <c r="Q38" s="176"/>
      <c r="R38" s="186">
        <v>159.41729100683699</v>
      </c>
      <c r="S38" s="159"/>
      <c r="T38" s="160">
        <v>7.6284522017369003</v>
      </c>
      <c r="U38" s="154">
        <v>23.542180357844401</v>
      </c>
      <c r="V38" s="154">
        <v>17.761898944780899</v>
      </c>
      <c r="W38" s="154">
        <v>12.421059832515899</v>
      </c>
      <c r="X38" s="154">
        <v>13.224223496573799</v>
      </c>
      <c r="Y38" s="161">
        <v>15.9116056468106</v>
      </c>
      <c r="Z38" s="154"/>
      <c r="AA38" s="162">
        <v>35.9694713624421</v>
      </c>
      <c r="AB38" s="163">
        <v>78.290335746593001</v>
      </c>
      <c r="AC38" s="164">
        <v>59.084705146698198</v>
      </c>
      <c r="AD38" s="154"/>
      <c r="AE38" s="165">
        <v>27.363992006160299</v>
      </c>
      <c r="AF38" s="30"/>
      <c r="AG38" s="181">
        <v>110.85352150775</v>
      </c>
      <c r="AH38" s="176">
        <v>126.519465682656</v>
      </c>
      <c r="AI38" s="176">
        <v>137.18297285974401</v>
      </c>
      <c r="AJ38" s="176">
        <v>132.33049716264301</v>
      </c>
      <c r="AK38" s="176">
        <v>123.52291709864799</v>
      </c>
      <c r="AL38" s="182">
        <v>126.617372281876</v>
      </c>
      <c r="AM38" s="176"/>
      <c r="AN38" s="183">
        <v>124.361284272897</v>
      </c>
      <c r="AO38" s="184">
        <v>142.11121712055399</v>
      </c>
      <c r="AP38" s="185">
        <v>133.50400082221901</v>
      </c>
      <c r="AQ38" s="176"/>
      <c r="AR38" s="186">
        <v>128.70680551729001</v>
      </c>
      <c r="AS38" s="159"/>
      <c r="AT38" s="160">
        <v>-4.79053416198858</v>
      </c>
      <c r="AU38" s="154">
        <v>5.7761566104029196</v>
      </c>
      <c r="AV38" s="154">
        <v>7.9005410463602699</v>
      </c>
      <c r="AW38" s="154">
        <v>3.9200193169511102</v>
      </c>
      <c r="AX38" s="154">
        <v>4.1820801868153898</v>
      </c>
      <c r="AY38" s="161">
        <v>3.7176289300660899</v>
      </c>
      <c r="AZ38" s="154"/>
      <c r="BA38" s="162">
        <v>12.5952004570042</v>
      </c>
      <c r="BB38" s="163">
        <v>27.5233781463231</v>
      </c>
      <c r="BC38" s="164">
        <v>20.3270483986343</v>
      </c>
      <c r="BD38" s="154"/>
      <c r="BE38" s="165">
        <v>8.2781866834283395</v>
      </c>
    </row>
    <row r="39" spans="1:64" x14ac:dyDescent="0.25">
      <c r="A39" s="22" t="s">
        <v>82</v>
      </c>
      <c r="B39" s="3" t="str">
        <f t="shared" si="0"/>
        <v>Shenandoah Valley</v>
      </c>
      <c r="C39" s="3"/>
      <c r="D39" s="25" t="s">
        <v>16</v>
      </c>
      <c r="E39" s="28" t="s">
        <v>17</v>
      </c>
      <c r="F39" s="3"/>
      <c r="G39" s="187">
        <v>84.494328445747797</v>
      </c>
      <c r="H39" s="188">
        <v>89.752657956735902</v>
      </c>
      <c r="I39" s="188">
        <v>89.094426491123002</v>
      </c>
      <c r="J39" s="188">
        <v>89.330123040285699</v>
      </c>
      <c r="K39" s="188">
        <v>88.248120972770707</v>
      </c>
      <c r="L39" s="189">
        <v>88.418942550780201</v>
      </c>
      <c r="M39" s="176"/>
      <c r="N39" s="190">
        <v>100.146156533892</v>
      </c>
      <c r="O39" s="191">
        <v>107.573516609392</v>
      </c>
      <c r="P39" s="192">
        <v>103.981272496831</v>
      </c>
      <c r="Q39" s="176"/>
      <c r="R39" s="193">
        <v>93.714976564971096</v>
      </c>
      <c r="S39" s="159"/>
      <c r="T39" s="166">
        <v>-11.383301510939701</v>
      </c>
      <c r="U39" s="167">
        <v>3.7010523293704898</v>
      </c>
      <c r="V39" s="167">
        <v>-1.065285721527</v>
      </c>
      <c r="W39" s="167">
        <v>1.0403270249638099</v>
      </c>
      <c r="X39" s="167">
        <v>1.11374223332412</v>
      </c>
      <c r="Y39" s="168">
        <v>-1.2283300175028</v>
      </c>
      <c r="Z39" s="154"/>
      <c r="AA39" s="169">
        <v>2.4831725940600702</v>
      </c>
      <c r="AB39" s="170">
        <v>8.2055176281109503</v>
      </c>
      <c r="AC39" s="171">
        <v>5.4498465909079403</v>
      </c>
      <c r="AD39" s="154"/>
      <c r="AE39" s="172">
        <v>1.6236109020462699</v>
      </c>
      <c r="AF39" s="31"/>
      <c r="AG39" s="187">
        <v>89.184556350923899</v>
      </c>
      <c r="AH39" s="188">
        <v>90.700321952846906</v>
      </c>
      <c r="AI39" s="188">
        <v>91.730253253194803</v>
      </c>
      <c r="AJ39" s="188">
        <v>89.646282743799702</v>
      </c>
      <c r="AK39" s="188">
        <v>90.585593434982997</v>
      </c>
      <c r="AL39" s="189">
        <v>90.3664936736958</v>
      </c>
      <c r="AM39" s="176"/>
      <c r="AN39" s="190">
        <v>99.127171546973898</v>
      </c>
      <c r="AO39" s="191">
        <v>101.155926923255</v>
      </c>
      <c r="AP39" s="192">
        <v>100.131754793323</v>
      </c>
      <c r="AQ39" s="176"/>
      <c r="AR39" s="193">
        <v>93.545952409467205</v>
      </c>
      <c r="AS39" s="159"/>
      <c r="AT39" s="166">
        <v>-5.7072535406357598</v>
      </c>
      <c r="AU39" s="167">
        <v>1.9608173775278099</v>
      </c>
      <c r="AV39" s="167">
        <v>0.86647930062921596</v>
      </c>
      <c r="AW39" s="167">
        <v>-2.1006923659213399</v>
      </c>
      <c r="AX39" s="167">
        <v>-0.73414815928343302</v>
      </c>
      <c r="AY39" s="168">
        <v>-1.15770632902333</v>
      </c>
      <c r="AZ39" s="154"/>
      <c r="BA39" s="169">
        <v>-0.18743848702955099</v>
      </c>
      <c r="BB39" s="170">
        <v>-0.17857980823602801</v>
      </c>
      <c r="BC39" s="171">
        <v>-0.214573558849944</v>
      </c>
      <c r="BD39" s="154"/>
      <c r="BE39" s="172">
        <v>-0.67132014055739297</v>
      </c>
    </row>
    <row r="40" spans="1:64" ht="13" x14ac:dyDescent="0.3">
      <c r="A40" s="19" t="s">
        <v>83</v>
      </c>
      <c r="B40" s="3" t="str">
        <f t="shared" si="0"/>
        <v>Southern Virginia</v>
      </c>
      <c r="C40" s="9"/>
      <c r="D40" s="23" t="s">
        <v>16</v>
      </c>
      <c r="E40" s="26" t="s">
        <v>17</v>
      </c>
      <c r="F40" s="3"/>
      <c r="G40" s="173">
        <v>94.212197231833898</v>
      </c>
      <c r="H40" s="174">
        <v>107.660200984413</v>
      </c>
      <c r="I40" s="174">
        <v>108.57736298649699</v>
      </c>
      <c r="J40" s="174">
        <v>107.629113973458</v>
      </c>
      <c r="K40" s="174">
        <v>102.352476983779</v>
      </c>
      <c r="L40" s="175">
        <v>104.78185294372599</v>
      </c>
      <c r="M40" s="176"/>
      <c r="N40" s="177">
        <v>102.763921760391</v>
      </c>
      <c r="O40" s="178">
        <v>106.26573716439</v>
      </c>
      <c r="P40" s="179">
        <v>104.54759596928901</v>
      </c>
      <c r="Q40" s="176"/>
      <c r="R40" s="180">
        <v>104.719666900197</v>
      </c>
      <c r="S40" s="159"/>
      <c r="T40" s="151">
        <v>5.05511491507019</v>
      </c>
      <c r="U40" s="152">
        <v>9.3596569216852608</v>
      </c>
      <c r="V40" s="152">
        <v>6.0343503325293302</v>
      </c>
      <c r="W40" s="152">
        <v>3.4449428123353498</v>
      </c>
      <c r="X40" s="152">
        <v>4.3397159676866002</v>
      </c>
      <c r="Y40" s="153">
        <v>5.7064967433770004</v>
      </c>
      <c r="Z40" s="154"/>
      <c r="AA40" s="155">
        <v>8.8136798817382704</v>
      </c>
      <c r="AB40" s="156">
        <v>12.763315074874599</v>
      </c>
      <c r="AC40" s="157">
        <v>10.823997569028499</v>
      </c>
      <c r="AD40" s="154"/>
      <c r="AE40" s="158">
        <v>6.9638095860413403</v>
      </c>
      <c r="AF40" s="29"/>
      <c r="AG40" s="173">
        <v>92.698199303135794</v>
      </c>
      <c r="AH40" s="174">
        <v>99.883809770636205</v>
      </c>
      <c r="AI40" s="174">
        <v>103.75898557870001</v>
      </c>
      <c r="AJ40" s="174">
        <v>101.448120422098</v>
      </c>
      <c r="AK40" s="174">
        <v>98.928141479846602</v>
      </c>
      <c r="AL40" s="175">
        <v>99.486918500592395</v>
      </c>
      <c r="AM40" s="176"/>
      <c r="AN40" s="177">
        <v>100.907851697851</v>
      </c>
      <c r="AO40" s="178">
        <v>100.74908846857799</v>
      </c>
      <c r="AP40" s="179">
        <v>100.830650922684</v>
      </c>
      <c r="AQ40" s="176"/>
      <c r="AR40" s="180">
        <v>99.8875752804217</v>
      </c>
      <c r="AS40" s="159"/>
      <c r="AT40" s="151">
        <v>3.6549666626928299</v>
      </c>
      <c r="AU40" s="152">
        <v>6.4719121441623004</v>
      </c>
      <c r="AV40" s="152">
        <v>6.7550015354823403</v>
      </c>
      <c r="AW40" s="152">
        <v>2.68937593399228</v>
      </c>
      <c r="AX40" s="152">
        <v>4.6783628765109802</v>
      </c>
      <c r="AY40" s="153">
        <v>4.5556456974801804</v>
      </c>
      <c r="AZ40" s="154"/>
      <c r="BA40" s="155">
        <v>7.6550013921366604</v>
      </c>
      <c r="BB40" s="156">
        <v>7.5690834118242796</v>
      </c>
      <c r="BC40" s="157">
        <v>7.6138535270984402</v>
      </c>
      <c r="BD40" s="154"/>
      <c r="BE40" s="158">
        <v>5.4131653238346704</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1">
        <v>90.742405063291102</v>
      </c>
      <c r="H41" s="176">
        <v>94.924878796322005</v>
      </c>
      <c r="I41" s="176">
        <v>97.358999006458006</v>
      </c>
      <c r="J41" s="176">
        <v>96.691794145420204</v>
      </c>
      <c r="K41" s="176">
        <v>98.845471744471695</v>
      </c>
      <c r="L41" s="182">
        <v>96.062436983746295</v>
      </c>
      <c r="M41" s="176"/>
      <c r="N41" s="183">
        <v>117.74386159760699</v>
      </c>
      <c r="O41" s="184">
        <v>121.38791319596599</v>
      </c>
      <c r="P41" s="185">
        <v>119.542234963219</v>
      </c>
      <c r="Q41" s="176"/>
      <c r="R41" s="186">
        <v>103.811633760576</v>
      </c>
      <c r="S41" s="159"/>
      <c r="T41" s="160">
        <v>0.431839936146797</v>
      </c>
      <c r="U41" s="154">
        <v>10.8574002603068</v>
      </c>
      <c r="V41" s="154">
        <v>8.9255112442476197</v>
      </c>
      <c r="W41" s="154">
        <v>6.8881965013237698</v>
      </c>
      <c r="X41" s="154">
        <v>6.7968057350192099</v>
      </c>
      <c r="Y41" s="161">
        <v>7.1175556950554704</v>
      </c>
      <c r="Z41" s="154"/>
      <c r="AA41" s="162">
        <v>11.3374823704509</v>
      </c>
      <c r="AB41" s="163">
        <v>17.5385902831609</v>
      </c>
      <c r="AC41" s="164">
        <v>14.3577023190036</v>
      </c>
      <c r="AD41" s="154"/>
      <c r="AE41" s="165">
        <v>10.225346579417399</v>
      </c>
      <c r="AF41" s="30"/>
      <c r="AG41" s="181">
        <v>98.494525531448602</v>
      </c>
      <c r="AH41" s="176">
        <v>100.500926678711</v>
      </c>
      <c r="AI41" s="176">
        <v>104.578779220779</v>
      </c>
      <c r="AJ41" s="176">
        <v>100.165263957188</v>
      </c>
      <c r="AK41" s="176">
        <v>101.98789141253</v>
      </c>
      <c r="AL41" s="182">
        <v>101.141746136706</v>
      </c>
      <c r="AM41" s="176"/>
      <c r="AN41" s="183">
        <v>115.513652164224</v>
      </c>
      <c r="AO41" s="184">
        <v>115.440980776076</v>
      </c>
      <c r="AP41" s="185">
        <v>115.47846171527</v>
      </c>
      <c r="AQ41" s="176"/>
      <c r="AR41" s="186">
        <v>105.922711794576</v>
      </c>
      <c r="AS41" s="159"/>
      <c r="AT41" s="160">
        <v>0.50722071191801699</v>
      </c>
      <c r="AU41" s="154">
        <v>11.2802848232829</v>
      </c>
      <c r="AV41" s="154">
        <v>13.364697770432301</v>
      </c>
      <c r="AW41" s="154">
        <v>7.3150978838045901</v>
      </c>
      <c r="AX41" s="154">
        <v>8.5674737753521804</v>
      </c>
      <c r="AY41" s="161">
        <v>8.2261424139565698</v>
      </c>
      <c r="AZ41" s="154"/>
      <c r="BA41" s="162">
        <v>10.1529692479803</v>
      </c>
      <c r="BB41" s="163">
        <v>8.9541023020012407</v>
      </c>
      <c r="BC41" s="164">
        <v>9.5622806667572799</v>
      </c>
      <c r="BD41" s="154"/>
      <c r="BE41" s="165">
        <v>9.0851142407520893</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1">
        <v>76.410702576112399</v>
      </c>
      <c r="H42" s="176">
        <v>84.3930584192439</v>
      </c>
      <c r="I42" s="176">
        <v>85.890488888888797</v>
      </c>
      <c r="J42" s="176">
        <v>84.034877675840903</v>
      </c>
      <c r="K42" s="176">
        <v>81.3232624113475</v>
      </c>
      <c r="L42" s="182">
        <v>82.8895037904893</v>
      </c>
      <c r="M42" s="176"/>
      <c r="N42" s="183">
        <v>81.270018656716402</v>
      </c>
      <c r="O42" s="184">
        <v>79.791093750000002</v>
      </c>
      <c r="P42" s="185">
        <v>80.596686991869902</v>
      </c>
      <c r="Q42" s="176"/>
      <c r="R42" s="186">
        <v>82.308924343798196</v>
      </c>
      <c r="S42" s="159"/>
      <c r="T42" s="160">
        <v>-5.5089650987282601</v>
      </c>
      <c r="U42" s="154">
        <v>-1.83717346628288</v>
      </c>
      <c r="V42" s="154">
        <v>0.45368205067662398</v>
      </c>
      <c r="W42" s="154">
        <v>1.17061051718512</v>
      </c>
      <c r="X42" s="154">
        <v>0.34706220927529302</v>
      </c>
      <c r="Y42" s="161">
        <v>-0.74454359586835595</v>
      </c>
      <c r="Z42" s="154"/>
      <c r="AA42" s="162">
        <v>4.8880616222117999</v>
      </c>
      <c r="AB42" s="163">
        <v>0.69702916171226303</v>
      </c>
      <c r="AC42" s="164">
        <v>2.9057128596692299</v>
      </c>
      <c r="AD42" s="154"/>
      <c r="AE42" s="165">
        <v>0.17317548438779601</v>
      </c>
      <c r="AF42" s="30"/>
      <c r="AG42" s="181">
        <v>78.139251700680205</v>
      </c>
      <c r="AH42" s="176">
        <v>81.542127440904395</v>
      </c>
      <c r="AI42" s="176">
        <v>82.951004926108297</v>
      </c>
      <c r="AJ42" s="176">
        <v>81.8120050761421</v>
      </c>
      <c r="AK42" s="176">
        <v>81.420951697752201</v>
      </c>
      <c r="AL42" s="182">
        <v>81.249874502601699</v>
      </c>
      <c r="AM42" s="176"/>
      <c r="AN42" s="183">
        <v>82.374951856946296</v>
      </c>
      <c r="AO42" s="184">
        <v>82.425678571428506</v>
      </c>
      <c r="AP42" s="185">
        <v>82.398961603477403</v>
      </c>
      <c r="AQ42" s="176"/>
      <c r="AR42" s="186">
        <v>81.591171998278497</v>
      </c>
      <c r="AS42" s="159"/>
      <c r="AT42" s="160">
        <v>-2.6637699942861399</v>
      </c>
      <c r="AU42" s="154">
        <v>-3.0880774679952201</v>
      </c>
      <c r="AV42" s="154">
        <v>-2.3127836918703899</v>
      </c>
      <c r="AW42" s="154">
        <v>-3.95978641148595</v>
      </c>
      <c r="AX42" s="154">
        <v>-2.1084464171357999</v>
      </c>
      <c r="AY42" s="161">
        <v>-2.96015061502295</v>
      </c>
      <c r="AZ42" s="154"/>
      <c r="BA42" s="162">
        <v>1.1557039486076399</v>
      </c>
      <c r="BB42" s="163">
        <v>1.8529841699684799</v>
      </c>
      <c r="BC42" s="164">
        <v>1.49165921019323</v>
      </c>
      <c r="BD42" s="154"/>
      <c r="BE42" s="165">
        <v>-1.7619666487683601</v>
      </c>
      <c r="BF42" s="68"/>
      <c r="BG42" s="68"/>
      <c r="BH42" s="68"/>
      <c r="BI42" s="68"/>
      <c r="BJ42" s="68"/>
      <c r="BK42" s="68"/>
      <c r="BL42" s="68"/>
    </row>
    <row r="43" spans="1:64" x14ac:dyDescent="0.25">
      <c r="A43" s="22" t="s">
        <v>86</v>
      </c>
      <c r="B43" s="3" t="str">
        <f t="shared" si="0"/>
        <v>Virginia Mountains</v>
      </c>
      <c r="C43" s="3"/>
      <c r="D43" s="25" t="s">
        <v>16</v>
      </c>
      <c r="E43" s="28" t="s">
        <v>17</v>
      </c>
      <c r="F43" s="3"/>
      <c r="G43" s="181">
        <v>96.137303740238295</v>
      </c>
      <c r="H43" s="176">
        <v>100.96928092626401</v>
      </c>
      <c r="I43" s="176">
        <v>104.864668769716</v>
      </c>
      <c r="J43" s="176">
        <v>101.956098680436</v>
      </c>
      <c r="K43" s="176">
        <v>100.833504059962</v>
      </c>
      <c r="L43" s="182">
        <v>101.27339081183101</v>
      </c>
      <c r="M43" s="176"/>
      <c r="N43" s="183">
        <v>123.914032627361</v>
      </c>
      <c r="O43" s="184">
        <v>147.118892808683</v>
      </c>
      <c r="P43" s="185">
        <v>135.82514974230301</v>
      </c>
      <c r="Q43" s="176"/>
      <c r="R43" s="186">
        <v>112.025789154276</v>
      </c>
      <c r="S43" s="159"/>
      <c r="T43" s="160">
        <v>-16.690837608918301</v>
      </c>
      <c r="U43" s="154">
        <v>6.6348120953757297</v>
      </c>
      <c r="V43" s="154">
        <v>0.59999444019224302</v>
      </c>
      <c r="W43" s="154">
        <v>-2.2420072187009898</v>
      </c>
      <c r="X43" s="154">
        <v>-2.4048965486795799</v>
      </c>
      <c r="Y43" s="161">
        <v>-2.6269059120741298</v>
      </c>
      <c r="Z43" s="154"/>
      <c r="AA43" s="162">
        <v>7.5132678128580901</v>
      </c>
      <c r="AB43" s="163">
        <v>28.674977139648899</v>
      </c>
      <c r="AC43" s="164">
        <v>18.3128432170347</v>
      </c>
      <c r="AD43" s="154"/>
      <c r="AE43" s="165">
        <v>4.5310656126253903</v>
      </c>
      <c r="AF43" s="31"/>
      <c r="AG43" s="181">
        <v>119.002747047855</v>
      </c>
      <c r="AH43" s="176">
        <v>121.837018643788</v>
      </c>
      <c r="AI43" s="176">
        <v>129.32877778663001</v>
      </c>
      <c r="AJ43" s="176">
        <v>112.10082373130599</v>
      </c>
      <c r="AK43" s="176">
        <v>114.542019986268</v>
      </c>
      <c r="AL43" s="182">
        <v>119.34582569106701</v>
      </c>
      <c r="AM43" s="176"/>
      <c r="AN43" s="183">
        <v>132.11760144274101</v>
      </c>
      <c r="AO43" s="184">
        <v>137.53082815734899</v>
      </c>
      <c r="AP43" s="185">
        <v>134.78517344497601</v>
      </c>
      <c r="AQ43" s="176"/>
      <c r="AR43" s="186">
        <v>124.23789556997301</v>
      </c>
      <c r="AS43" s="159"/>
      <c r="AT43" s="160">
        <v>-1.2030738380073001</v>
      </c>
      <c r="AU43" s="154">
        <v>20.913442255493798</v>
      </c>
      <c r="AV43" s="154">
        <v>22.748588893064099</v>
      </c>
      <c r="AW43" s="154">
        <v>2.4032371711945602</v>
      </c>
      <c r="AX43" s="154">
        <v>4.6349221836123702</v>
      </c>
      <c r="AY43" s="161">
        <v>9.6177226314401505</v>
      </c>
      <c r="AZ43" s="154"/>
      <c r="BA43" s="162">
        <v>9.1055253984900606</v>
      </c>
      <c r="BB43" s="163">
        <v>11.198349314799399</v>
      </c>
      <c r="BC43" s="164">
        <v>10.153045100564601</v>
      </c>
      <c r="BD43" s="154"/>
      <c r="BE43" s="165">
        <v>10.0244080152425</v>
      </c>
      <c r="BF43" s="68"/>
      <c r="BG43" s="68"/>
      <c r="BH43" s="68"/>
      <c r="BI43" s="68"/>
      <c r="BJ43" s="68"/>
      <c r="BK43" s="68"/>
      <c r="BL43" s="68"/>
    </row>
    <row r="44" spans="1:64" x14ac:dyDescent="0.25">
      <c r="A44" s="75" t="s">
        <v>110</v>
      </c>
      <c r="B44" s="3" t="s">
        <v>116</v>
      </c>
      <c r="D44" s="25" t="s">
        <v>16</v>
      </c>
      <c r="E44" s="28" t="s">
        <v>17</v>
      </c>
      <c r="G44" s="181">
        <v>227.596388308977</v>
      </c>
      <c r="H44" s="176">
        <v>241.430614558472</v>
      </c>
      <c r="I44" s="176">
        <v>255.79332785987901</v>
      </c>
      <c r="J44" s="176">
        <v>249.05332631578901</v>
      </c>
      <c r="K44" s="176">
        <v>252.75656716417899</v>
      </c>
      <c r="L44" s="182">
        <v>247.209809606769</v>
      </c>
      <c r="M44" s="176"/>
      <c r="N44" s="183">
        <v>327.384742684157</v>
      </c>
      <c r="O44" s="184">
        <v>408.66269519188302</v>
      </c>
      <c r="P44" s="185">
        <v>370.74956224994099</v>
      </c>
      <c r="Q44" s="176"/>
      <c r="R44" s="186">
        <v>289.93837362637299</v>
      </c>
      <c r="S44" s="159"/>
      <c r="T44" s="160">
        <v>-13.894123207843901</v>
      </c>
      <c r="U44" s="154">
        <v>3.0079449037645301</v>
      </c>
      <c r="V44" s="154">
        <v>2.9616809694991901</v>
      </c>
      <c r="W44" s="154">
        <v>0.94253877497593697</v>
      </c>
      <c r="X44" s="154">
        <v>6.6823656040967299</v>
      </c>
      <c r="Y44" s="161">
        <v>0.17484523108057201</v>
      </c>
      <c r="Z44" s="154"/>
      <c r="AA44" s="162">
        <v>21.03006303163</v>
      </c>
      <c r="AB44" s="163">
        <v>45.3738417278363</v>
      </c>
      <c r="AC44" s="164">
        <v>34.110145753916697</v>
      </c>
      <c r="AD44" s="154"/>
      <c r="AE44" s="165">
        <v>13.3057750375075</v>
      </c>
      <c r="AG44" s="181">
        <v>280.30930468581198</v>
      </c>
      <c r="AH44" s="176">
        <v>288.18007776337703</v>
      </c>
      <c r="AI44" s="176">
        <v>307.66202556993198</v>
      </c>
      <c r="AJ44" s="176">
        <v>277.99530550621603</v>
      </c>
      <c r="AK44" s="176">
        <v>277.66358595859498</v>
      </c>
      <c r="AL44" s="182">
        <v>287.251421920675</v>
      </c>
      <c r="AM44" s="176"/>
      <c r="AN44" s="183">
        <v>316.39406969696898</v>
      </c>
      <c r="AO44" s="184">
        <v>337.02381427367197</v>
      </c>
      <c r="AP44" s="185">
        <v>327.09843781892403</v>
      </c>
      <c r="AQ44" s="176"/>
      <c r="AR44" s="186">
        <v>300.44623120187299</v>
      </c>
      <c r="AS44" s="159"/>
      <c r="AT44" s="160">
        <v>-6.2550317680672398</v>
      </c>
      <c r="AU44" s="154">
        <v>8.6562572688889201</v>
      </c>
      <c r="AV44" s="154">
        <v>18.2209256976919</v>
      </c>
      <c r="AW44" s="154">
        <v>5.7227473997391503</v>
      </c>
      <c r="AX44" s="154">
        <v>5.7902689934951299</v>
      </c>
      <c r="AY44" s="161">
        <v>6.1532296514563001</v>
      </c>
      <c r="AZ44" s="154"/>
      <c r="BA44" s="162">
        <v>9.6509310694694097</v>
      </c>
      <c r="BB44" s="163">
        <v>10.7098079489311</v>
      </c>
      <c r="BC44" s="164">
        <v>10.106241994227201</v>
      </c>
      <c r="BD44" s="154"/>
      <c r="BE44" s="165">
        <v>7.6611177902122201</v>
      </c>
    </row>
    <row r="45" spans="1:64" x14ac:dyDescent="0.25">
      <c r="A45" s="75" t="s">
        <v>111</v>
      </c>
      <c r="B45" s="3" t="s">
        <v>117</v>
      </c>
      <c r="D45" s="25" t="s">
        <v>16</v>
      </c>
      <c r="E45" s="28" t="s">
        <v>17</v>
      </c>
      <c r="G45" s="181">
        <v>152.144598987736</v>
      </c>
      <c r="H45" s="176">
        <v>180.37742076568199</v>
      </c>
      <c r="I45" s="176">
        <v>190.474568540809</v>
      </c>
      <c r="J45" s="176">
        <v>186.43615424836599</v>
      </c>
      <c r="K45" s="176">
        <v>172.871034755615</v>
      </c>
      <c r="L45" s="182">
        <v>179.17668110159499</v>
      </c>
      <c r="M45" s="176"/>
      <c r="N45" s="183">
        <v>185.670695702671</v>
      </c>
      <c r="O45" s="184">
        <v>237.92028615156201</v>
      </c>
      <c r="P45" s="185">
        <v>214.72040095920701</v>
      </c>
      <c r="Q45" s="176"/>
      <c r="R45" s="186">
        <v>190.56982552277</v>
      </c>
      <c r="S45" s="159"/>
      <c r="T45" s="160">
        <v>-5.4076169897360202</v>
      </c>
      <c r="U45" s="154">
        <v>15.507843011139901</v>
      </c>
      <c r="V45" s="154">
        <v>12.2119375161249</v>
      </c>
      <c r="W45" s="154">
        <v>8.7918675244465501</v>
      </c>
      <c r="X45" s="154">
        <v>9.3631971914316505</v>
      </c>
      <c r="Y45" s="161">
        <v>9.3217301701602793</v>
      </c>
      <c r="Z45" s="154"/>
      <c r="AA45" s="162">
        <v>23.004409136964799</v>
      </c>
      <c r="AB45" s="163">
        <v>54.021730214128397</v>
      </c>
      <c r="AC45" s="164">
        <v>40.633012471123401</v>
      </c>
      <c r="AD45" s="154"/>
      <c r="AE45" s="165">
        <v>18.566970538460399</v>
      </c>
      <c r="AG45" s="181">
        <v>154.50061552595301</v>
      </c>
      <c r="AH45" s="176">
        <v>169.86946993720699</v>
      </c>
      <c r="AI45" s="176">
        <v>184.391353078333</v>
      </c>
      <c r="AJ45" s="176">
        <v>171.65318811681701</v>
      </c>
      <c r="AK45" s="176">
        <v>163.84835538790401</v>
      </c>
      <c r="AL45" s="182">
        <v>169.74774460179901</v>
      </c>
      <c r="AM45" s="176"/>
      <c r="AN45" s="183">
        <v>169.51637758247099</v>
      </c>
      <c r="AO45" s="184">
        <v>188.779668809024</v>
      </c>
      <c r="AP45" s="185">
        <v>179.492743676179</v>
      </c>
      <c r="AQ45" s="176"/>
      <c r="AR45" s="186">
        <v>172.916707137255</v>
      </c>
      <c r="AS45" s="159"/>
      <c r="AT45" s="160">
        <v>-7.5413295404303398</v>
      </c>
      <c r="AU45" s="154">
        <v>6.7005336834672704</v>
      </c>
      <c r="AV45" s="154">
        <v>10.587255139447301</v>
      </c>
      <c r="AW45" s="154">
        <v>2.4269364394850101</v>
      </c>
      <c r="AX45" s="154">
        <v>4.49733768769687</v>
      </c>
      <c r="AY45" s="161">
        <v>3.7403472531048401</v>
      </c>
      <c r="AZ45" s="154"/>
      <c r="BA45" s="162">
        <v>9.5116922838458393</v>
      </c>
      <c r="BB45" s="163">
        <v>19.3700656252119</v>
      </c>
      <c r="BC45" s="164">
        <v>14.6920709843594</v>
      </c>
      <c r="BD45" s="154"/>
      <c r="BE45" s="165">
        <v>7.1027197729530096</v>
      </c>
    </row>
    <row r="46" spans="1:64" x14ac:dyDescent="0.25">
      <c r="A46" s="75" t="s">
        <v>112</v>
      </c>
      <c r="B46" s="3" t="s">
        <v>118</v>
      </c>
      <c r="D46" s="25" t="s">
        <v>16</v>
      </c>
      <c r="E46" s="28" t="s">
        <v>17</v>
      </c>
      <c r="G46" s="181">
        <v>123.421893086816</v>
      </c>
      <c r="H46" s="176">
        <v>136.45497888774401</v>
      </c>
      <c r="I46" s="176">
        <v>144.55699394694599</v>
      </c>
      <c r="J46" s="176">
        <v>142.021977553825</v>
      </c>
      <c r="K46" s="176">
        <v>135.58012592475899</v>
      </c>
      <c r="L46" s="182">
        <v>137.765230683596</v>
      </c>
      <c r="M46" s="176"/>
      <c r="N46" s="183">
        <v>143.92727772106301</v>
      </c>
      <c r="O46" s="184">
        <v>165.72759799901499</v>
      </c>
      <c r="P46" s="185">
        <v>155.75285682510699</v>
      </c>
      <c r="Q46" s="176"/>
      <c r="R46" s="186">
        <v>143.53444712361599</v>
      </c>
      <c r="S46" s="159"/>
      <c r="T46" s="160">
        <v>2.1556552891779401</v>
      </c>
      <c r="U46" s="154">
        <v>12.8926809556569</v>
      </c>
      <c r="V46" s="154">
        <v>11.6741844615016</v>
      </c>
      <c r="W46" s="154">
        <v>9.5864930826380998</v>
      </c>
      <c r="X46" s="154">
        <v>7.1744250010255</v>
      </c>
      <c r="Y46" s="161">
        <v>9.6210875486058693</v>
      </c>
      <c r="Z46" s="154"/>
      <c r="AA46" s="162">
        <v>16.165481807547199</v>
      </c>
      <c r="AB46" s="163">
        <v>36.135971649628303</v>
      </c>
      <c r="AC46" s="164">
        <v>26.824888060749899</v>
      </c>
      <c r="AD46" s="154"/>
      <c r="AE46" s="165">
        <v>14.962555975110901</v>
      </c>
      <c r="AG46" s="181">
        <v>115.26604864266299</v>
      </c>
      <c r="AH46" s="176">
        <v>123.679410447511</v>
      </c>
      <c r="AI46" s="176">
        <v>129.78185972369801</v>
      </c>
      <c r="AJ46" s="176">
        <v>127.067331771548</v>
      </c>
      <c r="AK46" s="176">
        <v>122.42140771434499</v>
      </c>
      <c r="AL46" s="182">
        <v>123.988368724525</v>
      </c>
      <c r="AM46" s="176"/>
      <c r="AN46" s="183">
        <v>125.118829221654</v>
      </c>
      <c r="AO46" s="184">
        <v>133.39834423964999</v>
      </c>
      <c r="AP46" s="185">
        <v>129.33626124717401</v>
      </c>
      <c r="AQ46" s="176"/>
      <c r="AR46" s="186">
        <v>125.688949040843</v>
      </c>
      <c r="AS46" s="159"/>
      <c r="AT46" s="160">
        <v>-4.2298186858780404</v>
      </c>
      <c r="AU46" s="154">
        <v>2.9236658533931799</v>
      </c>
      <c r="AV46" s="154">
        <v>3.9926814163655799</v>
      </c>
      <c r="AW46" s="154">
        <v>1.7816255145839399</v>
      </c>
      <c r="AX46" s="154">
        <v>1.7052541429842401</v>
      </c>
      <c r="AY46" s="161">
        <v>1.4334267496381199</v>
      </c>
      <c r="AZ46" s="154"/>
      <c r="BA46" s="162">
        <v>3.6062526642836898</v>
      </c>
      <c r="BB46" s="163">
        <v>9.7766334243868105</v>
      </c>
      <c r="BC46" s="164">
        <v>6.7570920551624098</v>
      </c>
      <c r="BD46" s="154"/>
      <c r="BE46" s="165">
        <v>3.1060834745379502</v>
      </c>
    </row>
    <row r="47" spans="1:64" x14ac:dyDescent="0.25">
      <c r="A47" s="75" t="s">
        <v>113</v>
      </c>
      <c r="B47" s="3" t="s">
        <v>119</v>
      </c>
      <c r="D47" s="25" t="s">
        <v>16</v>
      </c>
      <c r="E47" s="28" t="s">
        <v>17</v>
      </c>
      <c r="G47" s="181">
        <v>99.947689090275304</v>
      </c>
      <c r="H47" s="176">
        <v>106.568603863582</v>
      </c>
      <c r="I47" s="176">
        <v>108.578649167733</v>
      </c>
      <c r="J47" s="176">
        <v>108.147749497948</v>
      </c>
      <c r="K47" s="176">
        <v>106.88650523685899</v>
      </c>
      <c r="L47" s="182">
        <v>106.51889713058701</v>
      </c>
      <c r="M47" s="176"/>
      <c r="N47" s="183">
        <v>118.764658151436</v>
      </c>
      <c r="O47" s="184">
        <v>129.08973420724499</v>
      </c>
      <c r="P47" s="185">
        <v>124.14438403519701</v>
      </c>
      <c r="Q47" s="176"/>
      <c r="R47" s="186">
        <v>112.120232039416</v>
      </c>
      <c r="S47" s="159"/>
      <c r="T47" s="160">
        <v>8.4171560140225907E-2</v>
      </c>
      <c r="U47" s="154">
        <v>6.62206727047593</v>
      </c>
      <c r="V47" s="154">
        <v>4.8811614730868698</v>
      </c>
      <c r="W47" s="154">
        <v>3.01292474056384</v>
      </c>
      <c r="X47" s="154">
        <v>2.76748149629152</v>
      </c>
      <c r="Y47" s="161">
        <v>3.8353988264257</v>
      </c>
      <c r="Z47" s="154"/>
      <c r="AA47" s="162">
        <v>11.2405461904756</v>
      </c>
      <c r="AB47" s="163">
        <v>22.582196055168399</v>
      </c>
      <c r="AC47" s="164">
        <v>17.075447424741899</v>
      </c>
      <c r="AD47" s="154"/>
      <c r="AE47" s="165">
        <v>8.2943160006969201</v>
      </c>
      <c r="AG47" s="181">
        <v>97.517627577422104</v>
      </c>
      <c r="AH47" s="176">
        <v>101.93300979325301</v>
      </c>
      <c r="AI47" s="176">
        <v>104.461886513753</v>
      </c>
      <c r="AJ47" s="176">
        <v>102.362712654859</v>
      </c>
      <c r="AK47" s="176">
        <v>101.653474941608</v>
      </c>
      <c r="AL47" s="182">
        <v>101.683991255142</v>
      </c>
      <c r="AM47" s="176"/>
      <c r="AN47" s="183">
        <v>108.318020765417</v>
      </c>
      <c r="AO47" s="184">
        <v>111.10326639577799</v>
      </c>
      <c r="AP47" s="185">
        <v>109.705769731684</v>
      </c>
      <c r="AQ47" s="176"/>
      <c r="AR47" s="186">
        <v>104.230610800854</v>
      </c>
      <c r="AS47" s="159"/>
      <c r="AT47" s="160">
        <v>-2.4977530835961699</v>
      </c>
      <c r="AU47" s="154">
        <v>2.8834977728298501</v>
      </c>
      <c r="AV47" s="154">
        <v>3.2226230301664298</v>
      </c>
      <c r="AW47" s="154">
        <v>0.215497347275763</v>
      </c>
      <c r="AX47" s="154">
        <v>0.57392046622446902</v>
      </c>
      <c r="AY47" s="161">
        <v>0.87354341424457704</v>
      </c>
      <c r="AZ47" s="154"/>
      <c r="BA47" s="162">
        <v>3.1877774049619898</v>
      </c>
      <c r="BB47" s="163">
        <v>5.7914884975679497</v>
      </c>
      <c r="BC47" s="164">
        <v>4.4851405215707301</v>
      </c>
      <c r="BD47" s="154"/>
      <c r="BE47" s="165">
        <v>2.1339421017295499</v>
      </c>
    </row>
    <row r="48" spans="1:64" x14ac:dyDescent="0.25">
      <c r="A48" s="75" t="s">
        <v>114</v>
      </c>
      <c r="B48" s="3" t="s">
        <v>120</v>
      </c>
      <c r="D48" s="25" t="s">
        <v>16</v>
      </c>
      <c r="E48" s="28" t="s">
        <v>17</v>
      </c>
      <c r="G48" s="181">
        <v>75.270671945964807</v>
      </c>
      <c r="H48" s="176">
        <v>79.662032956505001</v>
      </c>
      <c r="I48" s="176">
        <v>79.209557746224107</v>
      </c>
      <c r="J48" s="176">
        <v>79.739506505159198</v>
      </c>
      <c r="K48" s="176">
        <v>79.512611806797807</v>
      </c>
      <c r="L48" s="182">
        <v>78.824291968831901</v>
      </c>
      <c r="M48" s="176"/>
      <c r="N48" s="183">
        <v>86.605915290739404</v>
      </c>
      <c r="O48" s="184">
        <v>92.381776810109201</v>
      </c>
      <c r="P48" s="185">
        <v>89.565614718235906</v>
      </c>
      <c r="Q48" s="176"/>
      <c r="R48" s="186">
        <v>82.110644409937805</v>
      </c>
      <c r="S48" s="159"/>
      <c r="T48" s="160">
        <v>-0.148829393516895</v>
      </c>
      <c r="U48" s="154">
        <v>4.80792797315359</v>
      </c>
      <c r="V48" s="154">
        <v>3.8064404966880598</v>
      </c>
      <c r="W48" s="154">
        <v>3.7092872548642002</v>
      </c>
      <c r="X48" s="154">
        <v>3.3090472918405398</v>
      </c>
      <c r="Y48" s="161">
        <v>3.2644820196097202</v>
      </c>
      <c r="Z48" s="154"/>
      <c r="AA48" s="162">
        <v>10.7247521594927</v>
      </c>
      <c r="AB48" s="163">
        <v>18.1140549876805</v>
      </c>
      <c r="AC48" s="164">
        <v>14.511102721548999</v>
      </c>
      <c r="AD48" s="154"/>
      <c r="AE48" s="165">
        <v>6.8313904067214901</v>
      </c>
      <c r="AG48" s="181">
        <v>75.8379447125442</v>
      </c>
      <c r="AH48" s="176">
        <v>77.594406304260701</v>
      </c>
      <c r="AI48" s="176">
        <v>78.146203629995199</v>
      </c>
      <c r="AJ48" s="176">
        <v>77.337862924558195</v>
      </c>
      <c r="AK48" s="176">
        <v>77.430436676823803</v>
      </c>
      <c r="AL48" s="182">
        <v>77.284660632523796</v>
      </c>
      <c r="AM48" s="176"/>
      <c r="AN48" s="183">
        <v>81.791823983305804</v>
      </c>
      <c r="AO48" s="184">
        <v>83.353930446674894</v>
      </c>
      <c r="AP48" s="185">
        <v>82.570357964434805</v>
      </c>
      <c r="AQ48" s="176"/>
      <c r="AR48" s="186">
        <v>78.889243835029305</v>
      </c>
      <c r="AS48" s="159"/>
      <c r="AT48" s="160">
        <v>0.95696734624705704</v>
      </c>
      <c r="AU48" s="154">
        <v>3.58652597478246</v>
      </c>
      <c r="AV48" s="154">
        <v>3.1748807642928401</v>
      </c>
      <c r="AW48" s="154">
        <v>1.54562009451895</v>
      </c>
      <c r="AX48" s="154">
        <v>2.2713884646477198</v>
      </c>
      <c r="AY48" s="161">
        <v>2.2873741094482201</v>
      </c>
      <c r="AZ48" s="154"/>
      <c r="BA48" s="162">
        <v>4.7945941869070596</v>
      </c>
      <c r="BB48" s="163">
        <v>6.1709861321763002</v>
      </c>
      <c r="BC48" s="164">
        <v>5.4816146551467702</v>
      </c>
      <c r="BD48" s="154"/>
      <c r="BE48" s="165">
        <v>3.3277313708214198</v>
      </c>
    </row>
    <row r="49" spans="1:57" x14ac:dyDescent="0.25">
      <c r="A49" s="76" t="s">
        <v>115</v>
      </c>
      <c r="B49" s="3" t="s">
        <v>121</v>
      </c>
      <c r="D49" s="25" t="s">
        <v>16</v>
      </c>
      <c r="E49" s="28" t="s">
        <v>17</v>
      </c>
      <c r="G49" s="187">
        <v>58.839045738493503</v>
      </c>
      <c r="H49" s="188">
        <v>59.975502041775798</v>
      </c>
      <c r="I49" s="188">
        <v>59.420951326689099</v>
      </c>
      <c r="J49" s="188">
        <v>59.630223567724798</v>
      </c>
      <c r="K49" s="188">
        <v>59.773250998173602</v>
      </c>
      <c r="L49" s="189">
        <v>59.540171771040399</v>
      </c>
      <c r="M49" s="176"/>
      <c r="N49" s="190">
        <v>63.445601968215101</v>
      </c>
      <c r="O49" s="191">
        <v>65.919940543784804</v>
      </c>
      <c r="P49" s="192">
        <v>64.694048563035594</v>
      </c>
      <c r="Q49" s="176"/>
      <c r="R49" s="193">
        <v>61.101770618083698</v>
      </c>
      <c r="S49" s="159"/>
      <c r="T49" s="166">
        <v>-0.72548211307374999</v>
      </c>
      <c r="U49" s="167">
        <v>0.65961855416126702</v>
      </c>
      <c r="V49" s="167">
        <v>0.340392104865958</v>
      </c>
      <c r="W49" s="167">
        <v>-1.6706951412944902E-2</v>
      </c>
      <c r="X49" s="167">
        <v>0.25905323567664401</v>
      </c>
      <c r="Y49" s="168">
        <v>0.116725005984138</v>
      </c>
      <c r="Z49" s="154"/>
      <c r="AA49" s="169">
        <v>2.0698509973362098</v>
      </c>
      <c r="AB49" s="170">
        <v>5.8249364128932699</v>
      </c>
      <c r="AC49" s="171">
        <v>3.9665930020892399</v>
      </c>
      <c r="AD49" s="154"/>
      <c r="AE49" s="172">
        <v>1.3665266372462199</v>
      </c>
      <c r="AG49" s="187">
        <v>59.639890969403901</v>
      </c>
      <c r="AH49" s="188">
        <v>60.065414257610001</v>
      </c>
      <c r="AI49" s="188">
        <v>60.365029733112301</v>
      </c>
      <c r="AJ49" s="188">
        <v>59.984270615569201</v>
      </c>
      <c r="AK49" s="188">
        <v>59.605466991698499</v>
      </c>
      <c r="AL49" s="189">
        <v>59.931546502469402</v>
      </c>
      <c r="AM49" s="176"/>
      <c r="AN49" s="190">
        <v>63.1335844230342</v>
      </c>
      <c r="AO49" s="191">
        <v>63.690955542365799</v>
      </c>
      <c r="AP49" s="192">
        <v>63.410563798985997</v>
      </c>
      <c r="AQ49" s="176"/>
      <c r="AR49" s="193">
        <v>60.977602406958603</v>
      </c>
      <c r="AS49" s="159"/>
      <c r="AT49" s="166">
        <v>-0.77263184881971203</v>
      </c>
      <c r="AU49" s="167">
        <v>0.86544464688178302</v>
      </c>
      <c r="AV49" s="167">
        <v>1.3677552927408501</v>
      </c>
      <c r="AW49" s="167">
        <v>4.8649212615906497E-2</v>
      </c>
      <c r="AX49" s="167">
        <v>-0.58146673751509104</v>
      </c>
      <c r="AY49" s="168">
        <v>0.17730507602793499</v>
      </c>
      <c r="AZ49" s="154"/>
      <c r="BA49" s="169">
        <v>1.41009411960205</v>
      </c>
      <c r="BB49" s="170">
        <v>1.30788341602236</v>
      </c>
      <c r="BC49" s="171">
        <v>1.35395620881241</v>
      </c>
      <c r="BD49" s="154"/>
      <c r="BE49" s="172">
        <v>0.557723273306865</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T41" sqref="T41"/>
      <selection pane="topRight" activeCell="T41" sqref="T41"/>
      <selection pane="bottomLeft" activeCell="T41" sqref="T41"/>
      <selection pane="bottomRight" activeCell="T41" sqref="T41"/>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8" t="s">
        <v>5</v>
      </c>
      <c r="E2" s="209"/>
      <c r="G2" s="210" t="s">
        <v>106</v>
      </c>
      <c r="H2" s="211"/>
      <c r="I2" s="211"/>
      <c r="J2" s="211"/>
      <c r="K2" s="211"/>
      <c r="L2" s="211"/>
      <c r="M2" s="211"/>
      <c r="N2" s="211"/>
      <c r="O2" s="211"/>
      <c r="P2" s="211"/>
      <c r="Q2" s="211"/>
      <c r="R2" s="211"/>
      <c r="T2" s="210" t="s">
        <v>40</v>
      </c>
      <c r="U2" s="211"/>
      <c r="V2" s="211"/>
      <c r="W2" s="211"/>
      <c r="X2" s="211"/>
      <c r="Y2" s="211"/>
      <c r="Z2" s="211"/>
      <c r="AA2" s="211"/>
      <c r="AB2" s="211"/>
      <c r="AC2" s="211"/>
      <c r="AD2" s="211"/>
      <c r="AE2" s="211"/>
      <c r="AF2" s="4"/>
      <c r="AG2" s="210" t="s">
        <v>41</v>
      </c>
      <c r="AH2" s="211"/>
      <c r="AI2" s="211"/>
      <c r="AJ2" s="211"/>
      <c r="AK2" s="211"/>
      <c r="AL2" s="211"/>
      <c r="AM2" s="211"/>
      <c r="AN2" s="211"/>
      <c r="AO2" s="211"/>
      <c r="AP2" s="211"/>
      <c r="AQ2" s="211"/>
      <c r="AR2" s="211"/>
      <c r="AT2" s="210" t="s">
        <v>42</v>
      </c>
      <c r="AU2" s="211"/>
      <c r="AV2" s="211"/>
      <c r="AW2" s="211"/>
      <c r="AX2" s="211"/>
      <c r="AY2" s="211"/>
      <c r="AZ2" s="211"/>
      <c r="BA2" s="211"/>
      <c r="BB2" s="211"/>
      <c r="BC2" s="211"/>
      <c r="BD2" s="211"/>
      <c r="BE2" s="211"/>
    </row>
    <row r="3" spans="1:57" ht="13" x14ac:dyDescent="0.25">
      <c r="A3" s="32"/>
      <c r="B3" s="32"/>
      <c r="C3" s="3"/>
      <c r="D3" s="212" t="s">
        <v>8</v>
      </c>
      <c r="E3" s="214" t="s">
        <v>9</v>
      </c>
      <c r="F3" s="5"/>
      <c r="G3" s="216" t="s">
        <v>0</v>
      </c>
      <c r="H3" s="218" t="s">
        <v>1</v>
      </c>
      <c r="I3" s="218" t="s">
        <v>10</v>
      </c>
      <c r="J3" s="218" t="s">
        <v>2</v>
      </c>
      <c r="K3" s="218" t="s">
        <v>11</v>
      </c>
      <c r="L3" s="220" t="s">
        <v>12</v>
      </c>
      <c r="M3" s="5"/>
      <c r="N3" s="216" t="s">
        <v>3</v>
      </c>
      <c r="O3" s="218" t="s">
        <v>4</v>
      </c>
      <c r="P3" s="220" t="s">
        <v>13</v>
      </c>
      <c r="Q3" s="2"/>
      <c r="R3" s="222" t="s">
        <v>14</v>
      </c>
      <c r="S3" s="2"/>
      <c r="T3" s="216" t="s">
        <v>0</v>
      </c>
      <c r="U3" s="218" t="s">
        <v>1</v>
      </c>
      <c r="V3" s="218" t="s">
        <v>10</v>
      </c>
      <c r="W3" s="218" t="s">
        <v>2</v>
      </c>
      <c r="X3" s="218" t="s">
        <v>11</v>
      </c>
      <c r="Y3" s="220" t="s">
        <v>12</v>
      </c>
      <c r="Z3" s="2"/>
      <c r="AA3" s="216" t="s">
        <v>3</v>
      </c>
      <c r="AB3" s="218" t="s">
        <v>4</v>
      </c>
      <c r="AC3" s="220" t="s">
        <v>13</v>
      </c>
      <c r="AD3" s="1"/>
      <c r="AE3" s="224" t="s">
        <v>14</v>
      </c>
      <c r="AF3" s="38"/>
      <c r="AG3" s="216" t="s">
        <v>0</v>
      </c>
      <c r="AH3" s="218" t="s">
        <v>1</v>
      </c>
      <c r="AI3" s="218" t="s">
        <v>10</v>
      </c>
      <c r="AJ3" s="218" t="s">
        <v>2</v>
      </c>
      <c r="AK3" s="218" t="s">
        <v>11</v>
      </c>
      <c r="AL3" s="220" t="s">
        <v>12</v>
      </c>
      <c r="AM3" s="5"/>
      <c r="AN3" s="216" t="s">
        <v>3</v>
      </c>
      <c r="AO3" s="218" t="s">
        <v>4</v>
      </c>
      <c r="AP3" s="220" t="s">
        <v>13</v>
      </c>
      <c r="AQ3" s="2"/>
      <c r="AR3" s="222" t="s">
        <v>14</v>
      </c>
      <c r="AS3" s="2"/>
      <c r="AT3" s="216" t="s">
        <v>0</v>
      </c>
      <c r="AU3" s="218" t="s">
        <v>1</v>
      </c>
      <c r="AV3" s="218" t="s">
        <v>10</v>
      </c>
      <c r="AW3" s="218" t="s">
        <v>2</v>
      </c>
      <c r="AX3" s="218" t="s">
        <v>11</v>
      </c>
      <c r="AY3" s="220" t="s">
        <v>12</v>
      </c>
      <c r="AZ3" s="2"/>
      <c r="BA3" s="216" t="s">
        <v>3</v>
      </c>
      <c r="BB3" s="218" t="s">
        <v>4</v>
      </c>
      <c r="BC3" s="220" t="s">
        <v>13</v>
      </c>
      <c r="BD3" s="1"/>
      <c r="BE3" s="224" t="s">
        <v>14</v>
      </c>
    </row>
    <row r="4" spans="1:57" ht="13" x14ac:dyDescent="0.25">
      <c r="A4" s="32"/>
      <c r="B4" s="32"/>
      <c r="C4" s="3"/>
      <c r="D4" s="213"/>
      <c r="E4" s="215"/>
      <c r="F4" s="5"/>
      <c r="G4" s="226"/>
      <c r="H4" s="227"/>
      <c r="I4" s="227"/>
      <c r="J4" s="227"/>
      <c r="K4" s="227"/>
      <c r="L4" s="228"/>
      <c r="M4" s="5"/>
      <c r="N4" s="226"/>
      <c r="O4" s="227"/>
      <c r="P4" s="228"/>
      <c r="Q4" s="2"/>
      <c r="R4" s="229"/>
      <c r="S4" s="2"/>
      <c r="T4" s="226"/>
      <c r="U4" s="227"/>
      <c r="V4" s="227"/>
      <c r="W4" s="227"/>
      <c r="X4" s="227"/>
      <c r="Y4" s="228"/>
      <c r="Z4" s="2"/>
      <c r="AA4" s="226"/>
      <c r="AB4" s="227"/>
      <c r="AC4" s="228"/>
      <c r="AD4" s="1"/>
      <c r="AE4" s="230"/>
      <c r="AF4" s="39"/>
      <c r="AG4" s="226"/>
      <c r="AH4" s="227"/>
      <c r="AI4" s="227"/>
      <c r="AJ4" s="227"/>
      <c r="AK4" s="227"/>
      <c r="AL4" s="228"/>
      <c r="AM4" s="5"/>
      <c r="AN4" s="226"/>
      <c r="AO4" s="227"/>
      <c r="AP4" s="228"/>
      <c r="AQ4" s="2"/>
      <c r="AR4" s="229"/>
      <c r="AS4" s="2"/>
      <c r="AT4" s="226"/>
      <c r="AU4" s="227"/>
      <c r="AV4" s="227"/>
      <c r="AW4" s="227"/>
      <c r="AX4" s="227"/>
      <c r="AY4" s="228"/>
      <c r="AZ4" s="2"/>
      <c r="BA4" s="226"/>
      <c r="BB4" s="227"/>
      <c r="BC4" s="228"/>
      <c r="BD4" s="1"/>
      <c r="BE4" s="23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62.175809958228797</v>
      </c>
      <c r="H6" s="174">
        <v>84.973784614242007</v>
      </c>
      <c r="I6" s="174">
        <v>93.827614010305993</v>
      </c>
      <c r="J6" s="174">
        <v>90.214948377590602</v>
      </c>
      <c r="K6" s="174">
        <v>78.575322706755202</v>
      </c>
      <c r="L6" s="175">
        <v>81.953307031209306</v>
      </c>
      <c r="M6" s="176"/>
      <c r="N6" s="177">
        <v>91.811136922392805</v>
      </c>
      <c r="O6" s="178">
        <v>106.941375444446</v>
      </c>
      <c r="P6" s="179">
        <v>99.376236632030796</v>
      </c>
      <c r="Q6" s="176"/>
      <c r="R6" s="180">
        <v>86.931568762361096</v>
      </c>
      <c r="S6" s="159"/>
      <c r="T6" s="151">
        <v>-9.11697991836696</v>
      </c>
      <c r="U6" s="152">
        <v>32.351006043782199</v>
      </c>
      <c r="V6" s="152">
        <v>24.6433372286855</v>
      </c>
      <c r="W6" s="152">
        <v>14.984366776671701</v>
      </c>
      <c r="X6" s="152">
        <v>7.0748463322307602</v>
      </c>
      <c r="Y6" s="153">
        <v>13.907673009590701</v>
      </c>
      <c r="Z6" s="154"/>
      <c r="AA6" s="155">
        <v>18.509550210498901</v>
      </c>
      <c r="AB6" s="156">
        <v>31.636304874344901</v>
      </c>
      <c r="AC6" s="157">
        <v>25.228749792801899</v>
      </c>
      <c r="AD6" s="154"/>
      <c r="AE6" s="158">
        <v>17.3735947362124</v>
      </c>
      <c r="AG6" s="173">
        <v>65.638641214183806</v>
      </c>
      <c r="AH6" s="174">
        <v>73.519128463710203</v>
      </c>
      <c r="AI6" s="174">
        <v>85.600417802332004</v>
      </c>
      <c r="AJ6" s="174">
        <v>75.669746122819603</v>
      </c>
      <c r="AK6" s="174">
        <v>75.347475931189805</v>
      </c>
      <c r="AL6" s="175">
        <v>75.154970800504003</v>
      </c>
      <c r="AM6" s="176"/>
      <c r="AN6" s="177">
        <v>87.013576259725696</v>
      </c>
      <c r="AO6" s="178">
        <v>90.656740130441804</v>
      </c>
      <c r="AP6" s="179">
        <v>88.835153813202197</v>
      </c>
      <c r="AQ6" s="176"/>
      <c r="AR6" s="180">
        <v>79.063432645741003</v>
      </c>
      <c r="AS6" s="159"/>
      <c r="AT6" s="151">
        <v>-13.480994385666399</v>
      </c>
      <c r="AU6" s="152">
        <v>12.274791600539601</v>
      </c>
      <c r="AV6" s="152">
        <v>16.991669223080201</v>
      </c>
      <c r="AW6" s="152">
        <v>-2.9920980027302702</v>
      </c>
      <c r="AX6" s="152">
        <v>-0.44313850465168803</v>
      </c>
      <c r="AY6" s="153">
        <v>2.0565181407061202</v>
      </c>
      <c r="AZ6" s="154"/>
      <c r="BA6" s="155">
        <v>3.8884491993862702</v>
      </c>
      <c r="BB6" s="156">
        <v>2.2916976550765198</v>
      </c>
      <c r="BC6" s="157">
        <v>3.06751587843309</v>
      </c>
      <c r="BD6" s="154"/>
      <c r="BE6" s="158">
        <v>2.37875615201173</v>
      </c>
    </row>
    <row r="7" spans="1:57" x14ac:dyDescent="0.25">
      <c r="A7" s="20" t="s">
        <v>18</v>
      </c>
      <c r="B7" s="3" t="str">
        <f>TRIM(A7)</f>
        <v>Virginia</v>
      </c>
      <c r="C7" s="10"/>
      <c r="D7" s="24" t="s">
        <v>16</v>
      </c>
      <c r="E7" s="27" t="s">
        <v>17</v>
      </c>
      <c r="F7" s="3"/>
      <c r="G7" s="181">
        <v>38.526694660510003</v>
      </c>
      <c r="H7" s="176">
        <v>62.127560568347299</v>
      </c>
      <c r="I7" s="176">
        <v>73.1590746243956</v>
      </c>
      <c r="J7" s="176">
        <v>70.956080609272306</v>
      </c>
      <c r="K7" s="176">
        <v>61.149533423825403</v>
      </c>
      <c r="L7" s="182">
        <v>61.183654197791</v>
      </c>
      <c r="M7" s="176"/>
      <c r="N7" s="183">
        <v>71.433241528449201</v>
      </c>
      <c r="O7" s="184">
        <v>96.001241473906006</v>
      </c>
      <c r="P7" s="185">
        <v>83.717241501177597</v>
      </c>
      <c r="Q7" s="176"/>
      <c r="R7" s="186">
        <v>67.621764993049297</v>
      </c>
      <c r="S7" s="159"/>
      <c r="T7" s="160">
        <v>-18.212242121058502</v>
      </c>
      <c r="U7" s="154">
        <v>30.547367643937399</v>
      </c>
      <c r="V7" s="154">
        <v>30.974771315643</v>
      </c>
      <c r="W7" s="154">
        <v>16.5697196655805</v>
      </c>
      <c r="X7" s="154">
        <v>11.255279176143899</v>
      </c>
      <c r="Y7" s="161">
        <v>14.840016736096899</v>
      </c>
      <c r="Z7" s="154"/>
      <c r="AA7" s="162">
        <v>36.790647927523104</v>
      </c>
      <c r="AB7" s="163">
        <v>82.009449487726101</v>
      </c>
      <c r="AC7" s="164">
        <v>59.512991091386503</v>
      </c>
      <c r="AD7" s="154"/>
      <c r="AE7" s="165">
        <v>27.467117392578</v>
      </c>
      <c r="AG7" s="181">
        <v>40.209504919363802</v>
      </c>
      <c r="AH7" s="176">
        <v>47.099363199135901</v>
      </c>
      <c r="AI7" s="176">
        <v>54.103245359208103</v>
      </c>
      <c r="AJ7" s="176">
        <v>48.855536030240003</v>
      </c>
      <c r="AK7" s="176">
        <v>48.868469839734999</v>
      </c>
      <c r="AL7" s="182">
        <v>47.827216731115698</v>
      </c>
      <c r="AM7" s="176"/>
      <c r="AN7" s="183">
        <v>56.572110449370797</v>
      </c>
      <c r="AO7" s="184">
        <v>61.709992030295801</v>
      </c>
      <c r="AP7" s="185">
        <v>59.141051239833303</v>
      </c>
      <c r="AQ7" s="176"/>
      <c r="AR7" s="186">
        <v>51.059745885271198</v>
      </c>
      <c r="AS7" s="159"/>
      <c r="AT7" s="160">
        <v>-9.2110300638301705</v>
      </c>
      <c r="AU7" s="154">
        <v>12.1390778935392</v>
      </c>
      <c r="AV7" s="154">
        <v>9.0017919998294396</v>
      </c>
      <c r="AW7" s="154">
        <v>-8.6244251881905605</v>
      </c>
      <c r="AX7" s="154">
        <v>-1.0733436150232001</v>
      </c>
      <c r="AY7" s="161">
        <v>0.14496259970000899</v>
      </c>
      <c r="AZ7" s="154"/>
      <c r="BA7" s="162">
        <v>10.751335934728401</v>
      </c>
      <c r="BB7" s="163">
        <v>15.5551446464788</v>
      </c>
      <c r="BC7" s="164">
        <v>13.206637066523401</v>
      </c>
      <c r="BD7" s="154"/>
      <c r="BE7" s="165">
        <v>4.1206598378732302</v>
      </c>
    </row>
    <row r="8" spans="1:57" x14ac:dyDescent="0.25">
      <c r="A8" s="21" t="s">
        <v>19</v>
      </c>
      <c r="B8" s="3" t="str">
        <f t="shared" ref="B8:B43" si="0">TRIM(A8)</f>
        <v>Norfolk/Virginia Beach, VA</v>
      </c>
      <c r="C8" s="3"/>
      <c r="D8" s="24" t="s">
        <v>16</v>
      </c>
      <c r="E8" s="27" t="s">
        <v>17</v>
      </c>
      <c r="F8" s="3"/>
      <c r="G8" s="181">
        <v>30.2618441068729</v>
      </c>
      <c r="H8" s="176">
        <v>39.139489197427999</v>
      </c>
      <c r="I8" s="176">
        <v>44.224754726890701</v>
      </c>
      <c r="J8" s="176">
        <v>43.894277633736401</v>
      </c>
      <c r="K8" s="176">
        <v>46.485312205369901</v>
      </c>
      <c r="L8" s="182">
        <v>40.800823001998197</v>
      </c>
      <c r="M8" s="176"/>
      <c r="N8" s="183">
        <v>61.732041519778598</v>
      </c>
      <c r="O8" s="184">
        <v>69.211172999077604</v>
      </c>
      <c r="P8" s="185">
        <v>65.471607259428097</v>
      </c>
      <c r="Q8" s="176"/>
      <c r="R8" s="186">
        <v>47.849360527606301</v>
      </c>
      <c r="S8" s="159"/>
      <c r="T8" s="160">
        <v>-27.551418432162102</v>
      </c>
      <c r="U8" s="154">
        <v>13.492507716394099</v>
      </c>
      <c r="V8" s="154">
        <v>11.2052350948479</v>
      </c>
      <c r="W8" s="154">
        <v>-1.12785934913157</v>
      </c>
      <c r="X8" s="154">
        <v>0.90407866621133104</v>
      </c>
      <c r="Y8" s="161">
        <v>-1.2033513397373901</v>
      </c>
      <c r="Z8" s="154"/>
      <c r="AA8" s="162">
        <v>18.4762297876293</v>
      </c>
      <c r="AB8" s="163">
        <v>28.767558202837499</v>
      </c>
      <c r="AC8" s="164">
        <v>23.7018065395607</v>
      </c>
      <c r="AD8" s="154"/>
      <c r="AE8" s="165">
        <v>7.2365034066957099</v>
      </c>
      <c r="AG8" s="181">
        <v>34.8909509486571</v>
      </c>
      <c r="AH8" s="176">
        <v>37.1303060765335</v>
      </c>
      <c r="AI8" s="176">
        <v>45.5791621187646</v>
      </c>
      <c r="AJ8" s="176">
        <v>38.660794165588101</v>
      </c>
      <c r="AK8" s="176">
        <v>42.504322199085003</v>
      </c>
      <c r="AL8" s="182">
        <v>39.753213315875598</v>
      </c>
      <c r="AM8" s="176"/>
      <c r="AN8" s="183">
        <v>53.377418489306301</v>
      </c>
      <c r="AO8" s="184">
        <v>55.311675295052297</v>
      </c>
      <c r="AP8" s="185">
        <v>54.344546892179302</v>
      </c>
      <c r="AQ8" s="176"/>
      <c r="AR8" s="186">
        <v>43.922913819185098</v>
      </c>
      <c r="AS8" s="159"/>
      <c r="AT8" s="160">
        <v>-21.4759614752621</v>
      </c>
      <c r="AU8" s="154">
        <v>7.8511700427726199</v>
      </c>
      <c r="AV8" s="154">
        <v>19.006757210942201</v>
      </c>
      <c r="AW8" s="154">
        <v>-8.6263957567852305</v>
      </c>
      <c r="AX8" s="154">
        <v>-3.8260778637411499</v>
      </c>
      <c r="AY8" s="161">
        <v>-2.4052852876409401</v>
      </c>
      <c r="AZ8" s="154"/>
      <c r="BA8" s="162">
        <v>2.0107792179524302</v>
      </c>
      <c r="BB8" s="163">
        <v>0.62059247676645601</v>
      </c>
      <c r="BC8" s="164">
        <v>1.29854908828164</v>
      </c>
      <c r="BD8" s="154"/>
      <c r="BE8" s="165">
        <v>-1.1261223604130399</v>
      </c>
    </row>
    <row r="9" spans="1:57" x14ac:dyDescent="0.25">
      <c r="A9" s="21" t="s">
        <v>20</v>
      </c>
      <c r="B9" s="3" t="s">
        <v>71</v>
      </c>
      <c r="C9" s="3"/>
      <c r="D9" s="24" t="s">
        <v>16</v>
      </c>
      <c r="E9" s="27" t="s">
        <v>17</v>
      </c>
      <c r="F9" s="3"/>
      <c r="G9" s="181">
        <v>37.280128507178603</v>
      </c>
      <c r="H9" s="176">
        <v>61.230536676180499</v>
      </c>
      <c r="I9" s="176">
        <v>73.799753649887506</v>
      </c>
      <c r="J9" s="176">
        <v>67.954770407368898</v>
      </c>
      <c r="K9" s="176">
        <v>55.705387329181796</v>
      </c>
      <c r="L9" s="182">
        <v>59.1941153139595</v>
      </c>
      <c r="M9" s="176"/>
      <c r="N9" s="183">
        <v>72.616271129562307</v>
      </c>
      <c r="O9" s="184">
        <v>84.062584539871906</v>
      </c>
      <c r="P9" s="185">
        <v>78.3394278347171</v>
      </c>
      <c r="Q9" s="176"/>
      <c r="R9" s="186">
        <v>64.664204605604496</v>
      </c>
      <c r="S9" s="159"/>
      <c r="T9" s="160">
        <v>-41.165097640447001</v>
      </c>
      <c r="U9" s="154">
        <v>19.228425195340101</v>
      </c>
      <c r="V9" s="154">
        <v>19.229882135197201</v>
      </c>
      <c r="W9" s="154">
        <v>7.6827092981393497</v>
      </c>
      <c r="X9" s="154">
        <v>7.7276578148752399</v>
      </c>
      <c r="Y9" s="161">
        <v>1.5571310425651299</v>
      </c>
      <c r="Z9" s="154"/>
      <c r="AA9" s="162">
        <v>45.516602381582501</v>
      </c>
      <c r="AB9" s="163">
        <v>54.440708444399597</v>
      </c>
      <c r="AC9" s="164">
        <v>50.172303897057098</v>
      </c>
      <c r="AD9" s="154"/>
      <c r="AE9" s="165">
        <v>14.3731946272235</v>
      </c>
      <c r="AG9" s="181">
        <v>36.379551151401103</v>
      </c>
      <c r="AH9" s="176">
        <v>43.803574620524103</v>
      </c>
      <c r="AI9" s="176">
        <v>51.063323954549297</v>
      </c>
      <c r="AJ9" s="176">
        <v>45.910462438375703</v>
      </c>
      <c r="AK9" s="176">
        <v>43.951242638600498</v>
      </c>
      <c r="AL9" s="182">
        <v>44.221630960690099</v>
      </c>
      <c r="AM9" s="176"/>
      <c r="AN9" s="183">
        <v>52.435347315559497</v>
      </c>
      <c r="AO9" s="184">
        <v>53.699309987458903</v>
      </c>
      <c r="AP9" s="185">
        <v>53.0673286515092</v>
      </c>
      <c r="AQ9" s="176"/>
      <c r="AR9" s="186">
        <v>46.748973158067002</v>
      </c>
      <c r="AS9" s="159"/>
      <c r="AT9" s="160">
        <v>-20.311426071664499</v>
      </c>
      <c r="AU9" s="154">
        <v>1.6997740091382501</v>
      </c>
      <c r="AV9" s="154">
        <v>-1.12782501307704</v>
      </c>
      <c r="AW9" s="154">
        <v>-15.7415334137483</v>
      </c>
      <c r="AX9" s="154">
        <v>-9.34333889651991</v>
      </c>
      <c r="AY9" s="161">
        <v>-9.1353964545636401</v>
      </c>
      <c r="AZ9" s="154"/>
      <c r="BA9" s="162">
        <v>1.9326273221803201</v>
      </c>
      <c r="BB9" s="163">
        <v>-5.5650474771755603</v>
      </c>
      <c r="BC9" s="164">
        <v>-2.0039073084875998</v>
      </c>
      <c r="BD9" s="154"/>
      <c r="BE9" s="165">
        <v>-6.9389194413385598</v>
      </c>
    </row>
    <row r="10" spans="1:57" x14ac:dyDescent="0.25">
      <c r="A10" s="21" t="s">
        <v>21</v>
      </c>
      <c r="B10" s="3" t="str">
        <f t="shared" si="0"/>
        <v>Virginia Area</v>
      </c>
      <c r="C10" s="3"/>
      <c r="D10" s="24" t="s">
        <v>16</v>
      </c>
      <c r="E10" s="27" t="s">
        <v>17</v>
      </c>
      <c r="F10" s="3"/>
      <c r="G10" s="181">
        <v>30.6782662288106</v>
      </c>
      <c r="H10" s="176">
        <v>44.788488009065397</v>
      </c>
      <c r="I10" s="176">
        <v>48.709466941097503</v>
      </c>
      <c r="J10" s="176">
        <v>49.0835131009921</v>
      </c>
      <c r="K10" s="176">
        <v>44.385250803635401</v>
      </c>
      <c r="L10" s="182">
        <v>43.528997016720197</v>
      </c>
      <c r="M10" s="176"/>
      <c r="N10" s="183">
        <v>54.212295506579402</v>
      </c>
      <c r="O10" s="184">
        <v>66.393781364908307</v>
      </c>
      <c r="P10" s="185">
        <v>60.303038435743801</v>
      </c>
      <c r="Q10" s="176"/>
      <c r="R10" s="186">
        <v>48.321580279298402</v>
      </c>
      <c r="S10" s="159"/>
      <c r="T10" s="160">
        <v>-23.799240102489598</v>
      </c>
      <c r="U10" s="154">
        <v>9.4989685194608704</v>
      </c>
      <c r="V10" s="154">
        <v>14.103453627926401</v>
      </c>
      <c r="W10" s="154">
        <v>5.2556625747634502</v>
      </c>
      <c r="X10" s="154">
        <v>3.8839643319446</v>
      </c>
      <c r="Y10" s="161">
        <v>2.0799957604270198</v>
      </c>
      <c r="Z10" s="154"/>
      <c r="AA10" s="162">
        <v>14.9295018889198</v>
      </c>
      <c r="AB10" s="163">
        <v>39.433395878146101</v>
      </c>
      <c r="AC10" s="164">
        <v>27.2392012906048</v>
      </c>
      <c r="AD10" s="154"/>
      <c r="AE10" s="165">
        <v>9.8228046730583394</v>
      </c>
      <c r="AG10" s="181">
        <v>37.861392904604998</v>
      </c>
      <c r="AH10" s="176">
        <v>41.499134800947502</v>
      </c>
      <c r="AI10" s="176">
        <v>43.165010227075697</v>
      </c>
      <c r="AJ10" s="176">
        <v>40.197881595450099</v>
      </c>
      <c r="AK10" s="176">
        <v>44.053109116445199</v>
      </c>
      <c r="AL10" s="182">
        <v>41.355211373901398</v>
      </c>
      <c r="AM10" s="176"/>
      <c r="AN10" s="183">
        <v>52.953949611887801</v>
      </c>
      <c r="AO10" s="184">
        <v>53.270349329834602</v>
      </c>
      <c r="AP10" s="185">
        <v>53.112149470861198</v>
      </c>
      <c r="AQ10" s="176"/>
      <c r="AR10" s="186">
        <v>44.713895604477202</v>
      </c>
      <c r="AS10" s="159"/>
      <c r="AT10" s="160">
        <v>5.5362536276398702</v>
      </c>
      <c r="AU10" s="154">
        <v>18.597345051011899</v>
      </c>
      <c r="AV10" s="154">
        <v>3.4049800218379702</v>
      </c>
      <c r="AW10" s="154">
        <v>-14.464647566879</v>
      </c>
      <c r="AX10" s="154">
        <v>-0.307381164245286</v>
      </c>
      <c r="AY10" s="161">
        <v>1.4650427168476801</v>
      </c>
      <c r="AZ10" s="154"/>
      <c r="BA10" s="162">
        <v>11.262732120104999</v>
      </c>
      <c r="BB10" s="163">
        <v>9.4586267239677895</v>
      </c>
      <c r="BC10" s="164">
        <v>10.3506197239802</v>
      </c>
      <c r="BD10" s="154"/>
      <c r="BE10" s="165">
        <v>4.3153319296532402</v>
      </c>
    </row>
    <row r="11" spans="1:57" x14ac:dyDescent="0.25">
      <c r="A11" s="34" t="s">
        <v>22</v>
      </c>
      <c r="B11" s="3" t="str">
        <f t="shared" si="0"/>
        <v>Washington, DC</v>
      </c>
      <c r="C11" s="3"/>
      <c r="D11" s="24" t="s">
        <v>16</v>
      </c>
      <c r="E11" s="27" t="s">
        <v>17</v>
      </c>
      <c r="F11" s="3"/>
      <c r="G11" s="181">
        <v>58.050386278015999</v>
      </c>
      <c r="H11" s="176">
        <v>94.713541171160202</v>
      </c>
      <c r="I11" s="176">
        <v>112.958129459557</v>
      </c>
      <c r="J11" s="176">
        <v>110.804896616378</v>
      </c>
      <c r="K11" s="176">
        <v>99.326616378187794</v>
      </c>
      <c r="L11" s="182">
        <v>95.170713980659997</v>
      </c>
      <c r="M11" s="176"/>
      <c r="N11" s="183">
        <v>154.99420218398899</v>
      </c>
      <c r="O11" s="184">
        <v>287.29596291731002</v>
      </c>
      <c r="P11" s="185">
        <v>221.14508255064999</v>
      </c>
      <c r="Q11" s="176"/>
      <c r="R11" s="186">
        <v>131.16339071494201</v>
      </c>
      <c r="S11" s="159"/>
      <c r="T11" s="160">
        <v>9.6275402224881894</v>
      </c>
      <c r="U11" s="154">
        <v>73.210903523350893</v>
      </c>
      <c r="V11" s="154">
        <v>48.025827773051702</v>
      </c>
      <c r="W11" s="154">
        <v>19.859928026522201</v>
      </c>
      <c r="X11" s="154">
        <v>14.895537370122501</v>
      </c>
      <c r="Y11" s="161">
        <v>31.147670071317702</v>
      </c>
      <c r="Z11" s="154"/>
      <c r="AA11" s="162">
        <v>122.104843242065</v>
      </c>
      <c r="AB11" s="163">
        <v>331.60909093057199</v>
      </c>
      <c r="AC11" s="164">
        <v>224.38289110431401</v>
      </c>
      <c r="AD11" s="154"/>
      <c r="AE11" s="165">
        <v>83.928303364310395</v>
      </c>
      <c r="AG11" s="181">
        <v>56.674823144426902</v>
      </c>
      <c r="AH11" s="176">
        <v>65.745531239421197</v>
      </c>
      <c r="AI11" s="176">
        <v>79.270566784136307</v>
      </c>
      <c r="AJ11" s="176">
        <v>69.968333355033806</v>
      </c>
      <c r="AK11" s="176">
        <v>69.041563871202897</v>
      </c>
      <c r="AL11" s="182">
        <v>68.140151832369796</v>
      </c>
      <c r="AM11" s="176"/>
      <c r="AN11" s="183">
        <v>87.751331263101704</v>
      </c>
      <c r="AO11" s="184">
        <v>122.64973173790899</v>
      </c>
      <c r="AP11" s="185">
        <v>105.20053150050499</v>
      </c>
      <c r="AQ11" s="176"/>
      <c r="AR11" s="186">
        <v>78.728733261288198</v>
      </c>
      <c r="AS11" s="159"/>
      <c r="AT11" s="160">
        <v>-8.3391555865467009</v>
      </c>
      <c r="AU11" s="154">
        <v>18.430858801799499</v>
      </c>
      <c r="AV11" s="154">
        <v>15.201583960928099</v>
      </c>
      <c r="AW11" s="154">
        <v>-5.2312529941860202</v>
      </c>
      <c r="AX11" s="154">
        <v>1.8697183585339601</v>
      </c>
      <c r="AY11" s="161">
        <v>3.9488215860829099</v>
      </c>
      <c r="AZ11" s="154"/>
      <c r="BA11" s="162">
        <v>33.0918525178217</v>
      </c>
      <c r="BB11" s="163">
        <v>72.658104166764005</v>
      </c>
      <c r="BC11" s="164">
        <v>53.612069790037197</v>
      </c>
      <c r="BD11" s="154"/>
      <c r="BE11" s="165">
        <v>18.586017219720599</v>
      </c>
    </row>
    <row r="12" spans="1:57" x14ac:dyDescent="0.25">
      <c r="A12" s="21" t="s">
        <v>23</v>
      </c>
      <c r="B12" s="3" t="str">
        <f t="shared" si="0"/>
        <v>Arlington, VA</v>
      </c>
      <c r="C12" s="3"/>
      <c r="D12" s="24" t="s">
        <v>16</v>
      </c>
      <c r="E12" s="27" t="s">
        <v>17</v>
      </c>
      <c r="F12" s="3"/>
      <c r="G12" s="181">
        <v>66.4915787278415</v>
      </c>
      <c r="H12" s="176">
        <v>137.685551616266</v>
      </c>
      <c r="I12" s="176">
        <v>173.184493222106</v>
      </c>
      <c r="J12" s="176">
        <v>166.69370177267899</v>
      </c>
      <c r="K12" s="176">
        <v>131.75792596454599</v>
      </c>
      <c r="L12" s="182">
        <v>135.162650260688</v>
      </c>
      <c r="M12" s="176"/>
      <c r="N12" s="183">
        <v>136.686293013555</v>
      </c>
      <c r="O12" s="184">
        <v>257.56079979144903</v>
      </c>
      <c r="P12" s="185">
        <v>197.123546402502</v>
      </c>
      <c r="Q12" s="176"/>
      <c r="R12" s="186">
        <v>152.86576344406299</v>
      </c>
      <c r="S12" s="159"/>
      <c r="T12" s="160">
        <v>23.809991868701701</v>
      </c>
      <c r="U12" s="154">
        <v>66.606682144669506</v>
      </c>
      <c r="V12" s="154">
        <v>69.385817038703607</v>
      </c>
      <c r="W12" s="154">
        <v>50.399319680445501</v>
      </c>
      <c r="X12" s="154">
        <v>33.207307230065098</v>
      </c>
      <c r="Y12" s="161">
        <v>50.738710115629203</v>
      </c>
      <c r="Z12" s="154"/>
      <c r="AA12" s="162">
        <v>91.906891058956006</v>
      </c>
      <c r="AB12" s="163">
        <v>381.036806544792</v>
      </c>
      <c r="AC12" s="164">
        <v>215.983724288817</v>
      </c>
      <c r="AD12" s="154"/>
      <c r="AE12" s="165">
        <v>86.713636974859199</v>
      </c>
      <c r="AG12" s="181">
        <v>51.3313636600625</v>
      </c>
      <c r="AH12" s="176">
        <v>72.422349843587</v>
      </c>
      <c r="AI12" s="176">
        <v>89.985732273201194</v>
      </c>
      <c r="AJ12" s="176">
        <v>80.970444994786206</v>
      </c>
      <c r="AK12" s="176">
        <v>73.267820125130299</v>
      </c>
      <c r="AL12" s="182">
        <v>73.595542179353401</v>
      </c>
      <c r="AM12" s="176"/>
      <c r="AN12" s="183">
        <v>76.124044316996802</v>
      </c>
      <c r="AO12" s="184">
        <v>105.221379301355</v>
      </c>
      <c r="AP12" s="185">
        <v>90.672711809176207</v>
      </c>
      <c r="AQ12" s="176"/>
      <c r="AR12" s="186">
        <v>78.474733502159907</v>
      </c>
      <c r="AS12" s="159"/>
      <c r="AT12" s="160">
        <v>-10.8465739537447</v>
      </c>
      <c r="AU12" s="154">
        <v>5.31020031911107</v>
      </c>
      <c r="AV12" s="154">
        <v>7.6719282647241602</v>
      </c>
      <c r="AW12" s="154">
        <v>-6.0273241512440903</v>
      </c>
      <c r="AX12" s="154">
        <v>1.9981094540325599</v>
      </c>
      <c r="AY12" s="161">
        <v>1.6426961859991599E-2</v>
      </c>
      <c r="AZ12" s="154"/>
      <c r="BA12" s="162">
        <v>30.041931451209901</v>
      </c>
      <c r="BB12" s="163">
        <v>90.4310053712084</v>
      </c>
      <c r="BC12" s="164">
        <v>59.365134955192602</v>
      </c>
      <c r="BD12" s="154"/>
      <c r="BE12" s="165">
        <v>14.036141801715299</v>
      </c>
    </row>
    <row r="13" spans="1:57" x14ac:dyDescent="0.25">
      <c r="A13" s="21" t="s">
        <v>24</v>
      </c>
      <c r="B13" s="3" t="str">
        <f t="shared" si="0"/>
        <v>Suburban Virginia Area</v>
      </c>
      <c r="C13" s="3"/>
      <c r="D13" s="24" t="s">
        <v>16</v>
      </c>
      <c r="E13" s="27" t="s">
        <v>17</v>
      </c>
      <c r="F13" s="3"/>
      <c r="G13" s="181">
        <v>43.995077830780801</v>
      </c>
      <c r="H13" s="176">
        <v>73.759752698970601</v>
      </c>
      <c r="I13" s="176">
        <v>82.128281446146104</v>
      </c>
      <c r="J13" s="176">
        <v>81.390007532010998</v>
      </c>
      <c r="K13" s="176">
        <v>68.001633191061998</v>
      </c>
      <c r="L13" s="182">
        <v>69.854950539794103</v>
      </c>
      <c r="M13" s="176"/>
      <c r="N13" s="183">
        <v>90.854071051970806</v>
      </c>
      <c r="O13" s="184">
        <v>132.638337936228</v>
      </c>
      <c r="P13" s="185">
        <v>111.746204494099</v>
      </c>
      <c r="Q13" s="176"/>
      <c r="R13" s="186">
        <v>81.823880241024298</v>
      </c>
      <c r="S13" s="159"/>
      <c r="T13" s="160">
        <v>-5.4078851248668798</v>
      </c>
      <c r="U13" s="154">
        <v>47.200055388291602</v>
      </c>
      <c r="V13" s="154">
        <v>34.353412478413603</v>
      </c>
      <c r="W13" s="154">
        <v>23.536090897882001</v>
      </c>
      <c r="X13" s="154">
        <v>24.426062183919001</v>
      </c>
      <c r="Y13" s="161">
        <v>25.5105506425862</v>
      </c>
      <c r="Z13" s="154"/>
      <c r="AA13" s="162">
        <v>92.090161661462403</v>
      </c>
      <c r="AB13" s="163">
        <v>142.20356688800999</v>
      </c>
      <c r="AC13" s="164">
        <v>118.97971302598</v>
      </c>
      <c r="AD13" s="154"/>
      <c r="AE13" s="165">
        <v>50.591889592329501</v>
      </c>
      <c r="AG13" s="181">
        <v>44.2776013047296</v>
      </c>
      <c r="AH13" s="176">
        <v>53.1178732279513</v>
      </c>
      <c r="AI13" s="176">
        <v>63.706770480491699</v>
      </c>
      <c r="AJ13" s="176">
        <v>55.6697876011796</v>
      </c>
      <c r="AK13" s="176">
        <v>51.5577953818159</v>
      </c>
      <c r="AL13" s="182">
        <v>53.665972145545702</v>
      </c>
      <c r="AM13" s="176"/>
      <c r="AN13" s="183">
        <v>63.454200916107098</v>
      </c>
      <c r="AO13" s="184">
        <v>76.875542134655205</v>
      </c>
      <c r="AP13" s="185">
        <v>70.164871525381102</v>
      </c>
      <c r="AQ13" s="176"/>
      <c r="AR13" s="186">
        <v>58.379309650993903</v>
      </c>
      <c r="AS13" s="159"/>
      <c r="AT13" s="160">
        <v>-10.589748396273301</v>
      </c>
      <c r="AU13" s="154">
        <v>19.276726492538501</v>
      </c>
      <c r="AV13" s="154">
        <v>21.631218795941098</v>
      </c>
      <c r="AW13" s="154">
        <v>-1.1542395798017799</v>
      </c>
      <c r="AX13" s="154">
        <v>3.8549473111145902</v>
      </c>
      <c r="AY13" s="161">
        <v>6.3130252980187498</v>
      </c>
      <c r="AZ13" s="154"/>
      <c r="BA13" s="162">
        <v>31.8051442561976</v>
      </c>
      <c r="BB13" s="163">
        <v>38.003796161120903</v>
      </c>
      <c r="BC13" s="164">
        <v>35.130185604584398</v>
      </c>
      <c r="BD13" s="154"/>
      <c r="BE13" s="165">
        <v>14.7122032119787</v>
      </c>
    </row>
    <row r="14" spans="1:57" x14ac:dyDescent="0.25">
      <c r="A14" s="21" t="s">
        <v>25</v>
      </c>
      <c r="B14" s="3" t="str">
        <f t="shared" si="0"/>
        <v>Alexandria, VA</v>
      </c>
      <c r="C14" s="3"/>
      <c r="D14" s="24" t="s">
        <v>16</v>
      </c>
      <c r="E14" s="27" t="s">
        <v>17</v>
      </c>
      <c r="F14" s="3"/>
      <c r="G14" s="181">
        <v>47.807604734826498</v>
      </c>
      <c r="H14" s="176">
        <v>75.016191249854899</v>
      </c>
      <c r="I14" s="176">
        <v>93.167701056051897</v>
      </c>
      <c r="J14" s="176">
        <v>88.300816989671503</v>
      </c>
      <c r="K14" s="176">
        <v>85.550967854241605</v>
      </c>
      <c r="L14" s="182">
        <v>77.968656376929303</v>
      </c>
      <c r="M14" s="176"/>
      <c r="N14" s="183">
        <v>94.127526981548101</v>
      </c>
      <c r="O14" s="184">
        <v>157.19386793547599</v>
      </c>
      <c r="P14" s="185">
        <v>125.660697458512</v>
      </c>
      <c r="Q14" s="176"/>
      <c r="R14" s="186">
        <v>91.594953828810105</v>
      </c>
      <c r="S14" s="159"/>
      <c r="T14" s="160">
        <v>3.9849987982561399</v>
      </c>
      <c r="U14" s="154">
        <v>53.409054397698497</v>
      </c>
      <c r="V14" s="154">
        <v>58.067703880659501</v>
      </c>
      <c r="W14" s="154">
        <v>17.156648076342901</v>
      </c>
      <c r="X14" s="154">
        <v>0.48097156013472903</v>
      </c>
      <c r="Y14" s="161">
        <v>24.024391072574499</v>
      </c>
      <c r="Z14" s="154"/>
      <c r="AA14" s="162">
        <v>21.6412276954592</v>
      </c>
      <c r="AB14" s="163">
        <v>103.007329329165</v>
      </c>
      <c r="AC14" s="164">
        <v>62.3377692252011</v>
      </c>
      <c r="AD14" s="154"/>
      <c r="AE14" s="165">
        <v>36.667567888852602</v>
      </c>
      <c r="AG14" s="181">
        <v>44.022640710223897</v>
      </c>
      <c r="AH14" s="176">
        <v>51.192866426830598</v>
      </c>
      <c r="AI14" s="176">
        <v>62.998586224904201</v>
      </c>
      <c r="AJ14" s="176">
        <v>55.501908146686702</v>
      </c>
      <c r="AK14" s="176">
        <v>58.067971741905502</v>
      </c>
      <c r="AL14" s="182">
        <v>54.356794650110203</v>
      </c>
      <c r="AM14" s="176"/>
      <c r="AN14" s="183">
        <v>65.320765637692901</v>
      </c>
      <c r="AO14" s="184">
        <v>79.806543750725297</v>
      </c>
      <c r="AP14" s="185">
        <v>72.563654694209106</v>
      </c>
      <c r="AQ14" s="176"/>
      <c r="AR14" s="186">
        <v>59.558754662709902</v>
      </c>
      <c r="AS14" s="159"/>
      <c r="AT14" s="160">
        <v>-20.293549177960401</v>
      </c>
      <c r="AU14" s="154">
        <v>8.1242764222040798</v>
      </c>
      <c r="AV14" s="154">
        <v>16.827551959087401</v>
      </c>
      <c r="AW14" s="154">
        <v>-6.9192436161010802</v>
      </c>
      <c r="AX14" s="154">
        <v>-0.25864948259241599</v>
      </c>
      <c r="AY14" s="161">
        <v>-0.93495168576297605</v>
      </c>
      <c r="AZ14" s="154"/>
      <c r="BA14" s="162">
        <v>12.400525581493</v>
      </c>
      <c r="BB14" s="163">
        <v>24.673107806233698</v>
      </c>
      <c r="BC14" s="164">
        <v>18.8331803571931</v>
      </c>
      <c r="BD14" s="154"/>
      <c r="BE14" s="165">
        <v>5.1556085499992497</v>
      </c>
    </row>
    <row r="15" spans="1:57" x14ac:dyDescent="0.25">
      <c r="A15" s="21" t="s">
        <v>26</v>
      </c>
      <c r="B15" s="3" t="str">
        <f t="shared" si="0"/>
        <v>Fairfax/Tysons Corner, VA</v>
      </c>
      <c r="C15" s="3"/>
      <c r="D15" s="24" t="s">
        <v>16</v>
      </c>
      <c r="E15" s="27" t="s">
        <v>17</v>
      </c>
      <c r="F15" s="3"/>
      <c r="G15" s="181">
        <v>55.222985297495903</v>
      </c>
      <c r="H15" s="176">
        <v>114.170017229496</v>
      </c>
      <c r="I15" s="176">
        <v>147.484972432804</v>
      </c>
      <c r="J15" s="176">
        <v>140.50344704801199</v>
      </c>
      <c r="K15" s="176">
        <v>97.904717436250806</v>
      </c>
      <c r="L15" s="182">
        <v>111.05722788881199</v>
      </c>
      <c r="M15" s="176"/>
      <c r="N15" s="183">
        <v>89.474881690787896</v>
      </c>
      <c r="O15" s="184">
        <v>138.30729382035301</v>
      </c>
      <c r="P15" s="185">
        <v>113.89108775557</v>
      </c>
      <c r="Q15" s="176"/>
      <c r="R15" s="186">
        <v>111.866902136457</v>
      </c>
      <c r="S15" s="159"/>
      <c r="T15" s="160">
        <v>4.71568800450998</v>
      </c>
      <c r="U15" s="154">
        <v>82.333814583761495</v>
      </c>
      <c r="V15" s="154">
        <v>64.5417841975935</v>
      </c>
      <c r="W15" s="154">
        <v>40.782043070523102</v>
      </c>
      <c r="X15" s="154">
        <v>35.651819146218102</v>
      </c>
      <c r="Y15" s="161">
        <v>47.305818379789301</v>
      </c>
      <c r="Z15" s="154"/>
      <c r="AA15" s="162">
        <v>68.817755865469394</v>
      </c>
      <c r="AB15" s="163">
        <v>146.696234182175</v>
      </c>
      <c r="AC15" s="164">
        <v>108.850550511943</v>
      </c>
      <c r="AD15" s="154"/>
      <c r="AE15" s="165">
        <v>61.116508757128102</v>
      </c>
      <c r="AG15" s="181">
        <v>52.1175801171605</v>
      </c>
      <c r="AH15" s="176">
        <v>71.583007408683599</v>
      </c>
      <c r="AI15" s="176">
        <v>91.137585573167897</v>
      </c>
      <c r="AJ15" s="176">
        <v>81.318648058809998</v>
      </c>
      <c r="AK15" s="176">
        <v>68.001252010107905</v>
      </c>
      <c r="AL15" s="182">
        <v>72.831614633586</v>
      </c>
      <c r="AM15" s="176"/>
      <c r="AN15" s="183">
        <v>65.818802837123798</v>
      </c>
      <c r="AO15" s="184">
        <v>77.047831667815203</v>
      </c>
      <c r="AP15" s="185">
        <v>71.433317252469493</v>
      </c>
      <c r="AQ15" s="176"/>
      <c r="AR15" s="186">
        <v>72.4321010961241</v>
      </c>
      <c r="AS15" s="159"/>
      <c r="AT15" s="160">
        <v>-10.3421734878142</v>
      </c>
      <c r="AU15" s="154">
        <v>21.265494910030402</v>
      </c>
      <c r="AV15" s="154">
        <v>23.2976980865424</v>
      </c>
      <c r="AW15" s="154">
        <v>6.6336828342876704</v>
      </c>
      <c r="AX15" s="154">
        <v>7.4762623619815303</v>
      </c>
      <c r="AY15" s="161">
        <v>10.1406621905973</v>
      </c>
      <c r="AZ15" s="154"/>
      <c r="BA15" s="162">
        <v>17.047249580186701</v>
      </c>
      <c r="BB15" s="163">
        <v>33.076502094898302</v>
      </c>
      <c r="BC15" s="164">
        <v>25.178778477342899</v>
      </c>
      <c r="BD15" s="154"/>
      <c r="BE15" s="165">
        <v>14.0015196170966</v>
      </c>
    </row>
    <row r="16" spans="1:57" x14ac:dyDescent="0.25">
      <c r="A16" s="21" t="s">
        <v>27</v>
      </c>
      <c r="B16" s="3" t="str">
        <f t="shared" si="0"/>
        <v>I-95 Fredericksburg, VA</v>
      </c>
      <c r="C16" s="3"/>
      <c r="D16" s="24" t="s">
        <v>16</v>
      </c>
      <c r="E16" s="27" t="s">
        <v>17</v>
      </c>
      <c r="F16" s="3"/>
      <c r="G16" s="181">
        <v>40.1619896098154</v>
      </c>
      <c r="H16" s="176">
        <v>49.948256880733901</v>
      </c>
      <c r="I16" s="176">
        <v>53.830028738808402</v>
      </c>
      <c r="J16" s="176">
        <v>54.5432087984967</v>
      </c>
      <c r="K16" s="176">
        <v>49.335479164363797</v>
      </c>
      <c r="L16" s="182">
        <v>49.563792638443601</v>
      </c>
      <c r="M16" s="176"/>
      <c r="N16" s="183">
        <v>56.254460042002798</v>
      </c>
      <c r="O16" s="184">
        <v>71.959901624848001</v>
      </c>
      <c r="P16" s="185">
        <v>64.107180833425403</v>
      </c>
      <c r="Q16" s="176"/>
      <c r="R16" s="186">
        <v>53.719046408438402</v>
      </c>
      <c r="S16" s="159"/>
      <c r="T16" s="160">
        <v>5.6576953869896798</v>
      </c>
      <c r="U16" s="154">
        <v>13.2627060140167</v>
      </c>
      <c r="V16" s="154">
        <v>24.229747571519599</v>
      </c>
      <c r="W16" s="154">
        <v>20.9198996965366</v>
      </c>
      <c r="X16" s="154">
        <v>10.5275715926301</v>
      </c>
      <c r="Y16" s="161">
        <v>15.1654474308922</v>
      </c>
      <c r="Z16" s="154"/>
      <c r="AA16" s="162">
        <v>28.398360462527801</v>
      </c>
      <c r="AB16" s="163">
        <v>47.736835328460401</v>
      </c>
      <c r="AC16" s="164">
        <v>38.579244844326801</v>
      </c>
      <c r="AD16" s="154"/>
      <c r="AE16" s="165">
        <v>22.205480319663501</v>
      </c>
      <c r="AG16" s="181">
        <v>38.606363988062299</v>
      </c>
      <c r="AH16" s="176">
        <v>40.078611970818997</v>
      </c>
      <c r="AI16" s="176">
        <v>42.448279263844299</v>
      </c>
      <c r="AJ16" s="176">
        <v>41.786925776500397</v>
      </c>
      <c r="AK16" s="176">
        <v>43.024872886039503</v>
      </c>
      <c r="AL16" s="182">
        <v>41.189010777053099</v>
      </c>
      <c r="AM16" s="176"/>
      <c r="AN16" s="183">
        <v>48.679691057809201</v>
      </c>
      <c r="AO16" s="184">
        <v>53.436664363877497</v>
      </c>
      <c r="AP16" s="185">
        <v>51.058177710843303</v>
      </c>
      <c r="AQ16" s="176"/>
      <c r="AR16" s="186">
        <v>44.008772758135997</v>
      </c>
      <c r="AS16" s="159"/>
      <c r="AT16" s="160">
        <v>1.00630451709451</v>
      </c>
      <c r="AU16" s="154">
        <v>4.6641522958941097</v>
      </c>
      <c r="AV16" s="154">
        <v>2.3850441505968001</v>
      </c>
      <c r="AW16" s="154">
        <v>-4.7822216651338501</v>
      </c>
      <c r="AX16" s="154">
        <v>-0.36987737931655001</v>
      </c>
      <c r="AY16" s="161">
        <v>0.43943713338712198</v>
      </c>
      <c r="AZ16" s="154"/>
      <c r="BA16" s="162">
        <v>5.5665155596788001</v>
      </c>
      <c r="BB16" s="163">
        <v>10.317750046855799</v>
      </c>
      <c r="BC16" s="164">
        <v>8.0005749509039497</v>
      </c>
      <c r="BD16" s="154"/>
      <c r="BE16" s="165">
        <v>2.8257139870648</v>
      </c>
    </row>
    <row r="17" spans="1:70" x14ac:dyDescent="0.25">
      <c r="A17" s="21" t="s">
        <v>28</v>
      </c>
      <c r="B17" s="3" t="str">
        <f t="shared" si="0"/>
        <v>Dulles Airport Area, VA</v>
      </c>
      <c r="C17" s="3"/>
      <c r="D17" s="24" t="s">
        <v>16</v>
      </c>
      <c r="E17" s="27" t="s">
        <v>17</v>
      </c>
      <c r="F17" s="3"/>
      <c r="G17" s="181">
        <v>52.530154619616702</v>
      </c>
      <c r="H17" s="176">
        <v>104.04868715613701</v>
      </c>
      <c r="I17" s="176">
        <v>124.513796243597</v>
      </c>
      <c r="J17" s="176">
        <v>118.318716562322</v>
      </c>
      <c r="K17" s="176">
        <v>88.145239043824702</v>
      </c>
      <c r="L17" s="182">
        <v>97.511318725099599</v>
      </c>
      <c r="M17" s="176"/>
      <c r="N17" s="183">
        <v>80.521319483968796</v>
      </c>
      <c r="O17" s="184">
        <v>110.451697970024</v>
      </c>
      <c r="P17" s="185">
        <v>95.486508726996703</v>
      </c>
      <c r="Q17" s="176"/>
      <c r="R17" s="186">
        <v>96.932801582784506</v>
      </c>
      <c r="S17" s="159"/>
      <c r="T17" s="160">
        <v>-13.9947836167914</v>
      </c>
      <c r="U17" s="154">
        <v>42.686777698449603</v>
      </c>
      <c r="V17" s="154">
        <v>35.021252027544001</v>
      </c>
      <c r="W17" s="154">
        <v>21.376023388597599</v>
      </c>
      <c r="X17" s="154">
        <v>13.393231653941699</v>
      </c>
      <c r="Y17" s="161">
        <v>21.454313564564298</v>
      </c>
      <c r="Z17" s="154"/>
      <c r="AA17" s="162">
        <v>52.560215721217801</v>
      </c>
      <c r="AB17" s="163">
        <v>132.26964381798999</v>
      </c>
      <c r="AC17" s="164">
        <v>90.338721158671802</v>
      </c>
      <c r="AD17" s="154"/>
      <c r="AE17" s="165">
        <v>35.228473857622802</v>
      </c>
      <c r="AG17" s="181">
        <v>51.269094336937897</v>
      </c>
      <c r="AH17" s="176">
        <v>69.202899829254406</v>
      </c>
      <c r="AI17" s="176">
        <v>71.394559618668097</v>
      </c>
      <c r="AJ17" s="176">
        <v>67.940510102447305</v>
      </c>
      <c r="AK17" s="176">
        <v>58.907276370707599</v>
      </c>
      <c r="AL17" s="182">
        <v>63.742868051603097</v>
      </c>
      <c r="AM17" s="176"/>
      <c r="AN17" s="183">
        <v>56.786532915955199</v>
      </c>
      <c r="AO17" s="184">
        <v>64.611056488332295</v>
      </c>
      <c r="AP17" s="185">
        <v>60.6987947021438</v>
      </c>
      <c r="AQ17" s="176"/>
      <c r="AR17" s="186">
        <v>62.873132808900401</v>
      </c>
      <c r="AS17" s="159"/>
      <c r="AT17" s="160">
        <v>7.9732191537163501</v>
      </c>
      <c r="AU17" s="154">
        <v>23.5884433195539</v>
      </c>
      <c r="AV17" s="154">
        <v>2.7542012392326098</v>
      </c>
      <c r="AW17" s="154">
        <v>-3.5186165886810801</v>
      </c>
      <c r="AX17" s="154">
        <v>0.79331210464525104</v>
      </c>
      <c r="AY17" s="161">
        <v>5.59727708103458</v>
      </c>
      <c r="AZ17" s="154"/>
      <c r="BA17" s="162">
        <v>13.477206010572299</v>
      </c>
      <c r="BB17" s="163">
        <v>28.596400973191098</v>
      </c>
      <c r="BC17" s="164">
        <v>21.0519586184761</v>
      </c>
      <c r="BD17" s="154"/>
      <c r="BE17" s="165">
        <v>9.4516844379669696</v>
      </c>
    </row>
    <row r="18" spans="1:70" x14ac:dyDescent="0.25">
      <c r="A18" s="21" t="s">
        <v>29</v>
      </c>
      <c r="B18" s="3" t="str">
        <f t="shared" si="0"/>
        <v>Williamsburg, VA</v>
      </c>
      <c r="C18" s="3"/>
      <c r="D18" s="24" t="s">
        <v>16</v>
      </c>
      <c r="E18" s="27" t="s">
        <v>17</v>
      </c>
      <c r="F18" s="3"/>
      <c r="G18" s="181">
        <v>24.93818868908</v>
      </c>
      <c r="H18" s="176">
        <v>22.243859786291299</v>
      </c>
      <c r="I18" s="176">
        <v>22.869984362783399</v>
      </c>
      <c r="J18" s="176">
        <v>22.021503778993999</v>
      </c>
      <c r="K18" s="176">
        <v>25.148320302319501</v>
      </c>
      <c r="L18" s="182">
        <v>23.4443713838936</v>
      </c>
      <c r="M18" s="176"/>
      <c r="N18" s="183">
        <v>45.470840500390899</v>
      </c>
      <c r="O18" s="184">
        <v>65.922263487099201</v>
      </c>
      <c r="P18" s="185">
        <v>55.696551993745103</v>
      </c>
      <c r="Q18" s="176"/>
      <c r="R18" s="186">
        <v>32.659280129565502</v>
      </c>
      <c r="S18" s="159"/>
      <c r="T18" s="160">
        <v>-46.391299879657801</v>
      </c>
      <c r="U18" s="154">
        <v>-7.7840392154028599</v>
      </c>
      <c r="V18" s="154">
        <v>0.71014531079381804</v>
      </c>
      <c r="W18" s="154">
        <v>-8.5929207234107796</v>
      </c>
      <c r="X18" s="154">
        <v>-24.9018037630197</v>
      </c>
      <c r="Y18" s="161">
        <v>-22.332627705506699</v>
      </c>
      <c r="Z18" s="154"/>
      <c r="AA18" s="162">
        <v>-8.0266308958908503</v>
      </c>
      <c r="AB18" s="163">
        <v>25.7523114022902</v>
      </c>
      <c r="AC18" s="164">
        <v>9.3574745432817306</v>
      </c>
      <c r="AD18" s="154"/>
      <c r="AE18" s="165">
        <v>-9.5631116896051704</v>
      </c>
      <c r="AG18" s="181">
        <v>49.975331313526098</v>
      </c>
      <c r="AH18" s="176">
        <v>45.360904352358602</v>
      </c>
      <c r="AI18" s="176">
        <v>47.835848970549897</v>
      </c>
      <c r="AJ18" s="176">
        <v>39.715360959082602</v>
      </c>
      <c r="AK18" s="176">
        <v>50.134719507427597</v>
      </c>
      <c r="AL18" s="182">
        <v>46.604433020588999</v>
      </c>
      <c r="AM18" s="176"/>
      <c r="AN18" s="183">
        <v>69.087170641125795</v>
      </c>
      <c r="AO18" s="184">
        <v>73.033966966379893</v>
      </c>
      <c r="AP18" s="185">
        <v>71.060568803752901</v>
      </c>
      <c r="AQ18" s="176"/>
      <c r="AR18" s="186">
        <v>53.591900387207197</v>
      </c>
      <c r="AS18" s="159"/>
      <c r="AT18" s="160">
        <v>-6.9369169370957398</v>
      </c>
      <c r="AU18" s="154">
        <v>27.043626279326599</v>
      </c>
      <c r="AV18" s="154">
        <v>24.151176417235401</v>
      </c>
      <c r="AW18" s="154">
        <v>-12.274316025244801</v>
      </c>
      <c r="AX18" s="154">
        <v>-3.4796319105656299</v>
      </c>
      <c r="AY18" s="161">
        <v>3.4963518944503398</v>
      </c>
      <c r="AZ18" s="154"/>
      <c r="BA18" s="162">
        <v>9.1437276906535008</v>
      </c>
      <c r="BB18" s="163">
        <v>11.5322447021821</v>
      </c>
      <c r="BC18" s="164">
        <v>10.3582313936344</v>
      </c>
      <c r="BD18" s="154"/>
      <c r="BE18" s="165">
        <v>5.9931158857430704</v>
      </c>
    </row>
    <row r="19" spans="1:70" x14ac:dyDescent="0.25">
      <c r="A19" s="21" t="s">
        <v>30</v>
      </c>
      <c r="B19" s="3" t="str">
        <f t="shared" si="0"/>
        <v>Virginia Beach, VA</v>
      </c>
      <c r="C19" s="3"/>
      <c r="D19" s="24" t="s">
        <v>16</v>
      </c>
      <c r="E19" s="27" t="s">
        <v>17</v>
      </c>
      <c r="F19" s="3"/>
      <c r="G19" s="181">
        <v>24.932307901410599</v>
      </c>
      <c r="H19" s="176">
        <v>34.786469416706197</v>
      </c>
      <c r="I19" s="176">
        <v>41.595254033919701</v>
      </c>
      <c r="J19" s="176">
        <v>41.815063250911301</v>
      </c>
      <c r="K19" s="176">
        <v>46.878789110794102</v>
      </c>
      <c r="L19" s="182">
        <v>38.001576742748398</v>
      </c>
      <c r="M19" s="176"/>
      <c r="N19" s="183">
        <v>78.943673403074897</v>
      </c>
      <c r="O19" s="184">
        <v>83.705060643525101</v>
      </c>
      <c r="P19" s="185">
        <v>81.324367023299999</v>
      </c>
      <c r="Q19" s="176"/>
      <c r="R19" s="186">
        <v>50.379516822905998</v>
      </c>
      <c r="S19" s="159"/>
      <c r="T19" s="160">
        <v>-36.481631684939899</v>
      </c>
      <c r="U19" s="154">
        <v>12.557636776164401</v>
      </c>
      <c r="V19" s="154">
        <v>7.3873008226326897</v>
      </c>
      <c r="W19" s="154">
        <v>-1.9175105013968601</v>
      </c>
      <c r="X19" s="154">
        <v>9.5234369422261302</v>
      </c>
      <c r="Y19" s="161">
        <v>-2.2223642900918401</v>
      </c>
      <c r="Z19" s="154"/>
      <c r="AA19" s="162">
        <v>43.912606584123203</v>
      </c>
      <c r="AB19" s="163">
        <v>43.160601611949097</v>
      </c>
      <c r="AC19" s="164">
        <v>43.524612941454997</v>
      </c>
      <c r="AD19" s="154"/>
      <c r="AE19" s="165">
        <v>14.6287318249728</v>
      </c>
      <c r="AG19" s="181">
        <v>29.316800399332401</v>
      </c>
      <c r="AH19" s="176">
        <v>32.376509089283502</v>
      </c>
      <c r="AI19" s="176">
        <v>47.647057729214197</v>
      </c>
      <c r="AJ19" s="176">
        <v>35.886738305259598</v>
      </c>
      <c r="AK19" s="176">
        <v>38.403004547348303</v>
      </c>
      <c r="AL19" s="182">
        <v>36.726294928298799</v>
      </c>
      <c r="AM19" s="176"/>
      <c r="AN19" s="183">
        <v>54.7274278971489</v>
      </c>
      <c r="AO19" s="184">
        <v>58.0327124020395</v>
      </c>
      <c r="AP19" s="185">
        <v>56.380070149594196</v>
      </c>
      <c r="AQ19" s="176"/>
      <c r="AR19" s="186">
        <v>42.344939809990997</v>
      </c>
      <c r="AS19" s="159"/>
      <c r="AT19" s="160">
        <v>-37.284411277243699</v>
      </c>
      <c r="AU19" s="154">
        <v>6.5806972411983899</v>
      </c>
      <c r="AV19" s="154">
        <v>39.929977227240101</v>
      </c>
      <c r="AW19" s="154">
        <v>-2.9404845200083298</v>
      </c>
      <c r="AX19" s="154">
        <v>-1.8139625722341199</v>
      </c>
      <c r="AY19" s="161">
        <v>-1.9312187012005999</v>
      </c>
      <c r="AZ19" s="154"/>
      <c r="BA19" s="162">
        <v>1.8791884457600101</v>
      </c>
      <c r="BB19" s="163">
        <v>-0.81898857434897498</v>
      </c>
      <c r="BC19" s="164">
        <v>0.47247298614509098</v>
      </c>
      <c r="BD19" s="154"/>
      <c r="BE19" s="165">
        <v>-1.0251408308591501</v>
      </c>
    </row>
    <row r="20" spans="1:70" x14ac:dyDescent="0.25">
      <c r="A20" s="34" t="s">
        <v>31</v>
      </c>
      <c r="B20" s="3" t="str">
        <f t="shared" si="0"/>
        <v>Norfolk/Portsmouth, VA</v>
      </c>
      <c r="C20" s="3"/>
      <c r="D20" s="24" t="s">
        <v>16</v>
      </c>
      <c r="E20" s="27" t="s">
        <v>17</v>
      </c>
      <c r="F20" s="3"/>
      <c r="G20" s="181">
        <v>40.513551464141599</v>
      </c>
      <c r="H20" s="176">
        <v>54.758829405576002</v>
      </c>
      <c r="I20" s="176">
        <v>62.195689908739901</v>
      </c>
      <c r="J20" s="176">
        <v>60.790668339768303</v>
      </c>
      <c r="K20" s="176">
        <v>58.922229782379702</v>
      </c>
      <c r="L20" s="182">
        <v>55.433456936842099</v>
      </c>
      <c r="M20" s="176"/>
      <c r="N20" s="183">
        <v>63.118891260091203</v>
      </c>
      <c r="O20" s="184">
        <v>69.172825008775007</v>
      </c>
      <c r="P20" s="185">
        <v>66.145858134433098</v>
      </c>
      <c r="Q20" s="176"/>
      <c r="R20" s="186">
        <v>58.493375827150501</v>
      </c>
      <c r="S20" s="159"/>
      <c r="T20" s="160">
        <v>7.0258409366393204</v>
      </c>
      <c r="U20" s="154">
        <v>24.343850440576801</v>
      </c>
      <c r="V20" s="154">
        <v>20.150066954826901</v>
      </c>
      <c r="W20" s="154">
        <v>-5.1172178029373399</v>
      </c>
      <c r="X20" s="154">
        <v>-3.92652934390492</v>
      </c>
      <c r="Y20" s="161">
        <v>6.9909148963413701</v>
      </c>
      <c r="Z20" s="154"/>
      <c r="AA20" s="162">
        <v>1.6161427951974801</v>
      </c>
      <c r="AB20" s="163">
        <v>13.385499294131</v>
      </c>
      <c r="AC20" s="164">
        <v>7.4478511612402896</v>
      </c>
      <c r="AD20" s="154"/>
      <c r="AE20" s="165">
        <v>7.13671528801554</v>
      </c>
      <c r="AG20" s="181">
        <v>34.518577560056102</v>
      </c>
      <c r="AH20" s="176">
        <v>39.5415277091004</v>
      </c>
      <c r="AI20" s="176">
        <v>47.468955570658103</v>
      </c>
      <c r="AJ20" s="176">
        <v>41.2592813434471</v>
      </c>
      <c r="AK20" s="176">
        <v>42.223088766606701</v>
      </c>
      <c r="AL20" s="182">
        <v>41.001937885922203</v>
      </c>
      <c r="AM20" s="176"/>
      <c r="AN20" s="183">
        <v>46.873897128074702</v>
      </c>
      <c r="AO20" s="184">
        <v>49.4693842811417</v>
      </c>
      <c r="AP20" s="185">
        <v>48.171640704608201</v>
      </c>
      <c r="AQ20" s="176"/>
      <c r="AR20" s="186">
        <v>43.0502961016917</v>
      </c>
      <c r="AS20" s="159"/>
      <c r="AT20" s="160">
        <v>-16.3682612066664</v>
      </c>
      <c r="AU20" s="154">
        <v>4.1239595761265102</v>
      </c>
      <c r="AV20" s="154">
        <v>7.81970245725672</v>
      </c>
      <c r="AW20" s="154">
        <v>-17.027673338883002</v>
      </c>
      <c r="AX20" s="154">
        <v>-9.9891307716907995</v>
      </c>
      <c r="AY20" s="161">
        <v>-6.776318854236</v>
      </c>
      <c r="AZ20" s="154"/>
      <c r="BA20" s="162">
        <v>-6.3320008291768897</v>
      </c>
      <c r="BB20" s="163">
        <v>-7.5575966772102401</v>
      </c>
      <c r="BC20" s="164">
        <v>-6.9653393478936803</v>
      </c>
      <c r="BD20" s="154"/>
      <c r="BE20" s="165">
        <v>-6.8371102948012403</v>
      </c>
    </row>
    <row r="21" spans="1:70" x14ac:dyDescent="0.25">
      <c r="A21" s="35" t="s">
        <v>32</v>
      </c>
      <c r="B21" s="3" t="str">
        <f t="shared" si="0"/>
        <v>Newport News/Hampton, VA</v>
      </c>
      <c r="C21" s="3"/>
      <c r="D21" s="24" t="s">
        <v>16</v>
      </c>
      <c r="E21" s="27" t="s">
        <v>17</v>
      </c>
      <c r="F21" s="3"/>
      <c r="G21" s="181">
        <v>31.804955750459701</v>
      </c>
      <c r="H21" s="176">
        <v>41.705853430471002</v>
      </c>
      <c r="I21" s="176">
        <v>44.942341703211198</v>
      </c>
      <c r="J21" s="176">
        <v>46.0839800396095</v>
      </c>
      <c r="K21" s="176">
        <v>53.806984495685299</v>
      </c>
      <c r="L21" s="182">
        <v>43.668823083887297</v>
      </c>
      <c r="M21" s="176"/>
      <c r="N21" s="183">
        <v>55.447595218559897</v>
      </c>
      <c r="O21" s="184">
        <v>55.943085768849897</v>
      </c>
      <c r="P21" s="185">
        <v>55.695340493704897</v>
      </c>
      <c r="Q21" s="176"/>
      <c r="R21" s="186">
        <v>47.104970915263799</v>
      </c>
      <c r="S21" s="159"/>
      <c r="T21" s="160">
        <v>-27.276625319530499</v>
      </c>
      <c r="U21" s="154">
        <v>15.3540171213696</v>
      </c>
      <c r="V21" s="154">
        <v>9.73129299432855</v>
      </c>
      <c r="W21" s="154">
        <v>0.36439790924573001</v>
      </c>
      <c r="X21" s="154">
        <v>6.7877849943211404</v>
      </c>
      <c r="Y21" s="161">
        <v>0.55034937464913203</v>
      </c>
      <c r="Z21" s="154"/>
      <c r="AA21" s="162">
        <v>14.6790467645038</v>
      </c>
      <c r="AB21" s="163">
        <v>17.250900956808898</v>
      </c>
      <c r="AC21" s="164">
        <v>15.9564339781302</v>
      </c>
      <c r="AD21" s="154"/>
      <c r="AE21" s="165">
        <v>5.27542210728316</v>
      </c>
      <c r="AG21" s="181">
        <v>29.6536131807893</v>
      </c>
      <c r="AH21" s="176">
        <v>33.0516032642523</v>
      </c>
      <c r="AI21" s="176">
        <v>37.801028968029399</v>
      </c>
      <c r="AJ21" s="176">
        <v>36.4988198790493</v>
      </c>
      <c r="AK21" s="176">
        <v>41.676093874663998</v>
      </c>
      <c r="AL21" s="182">
        <v>35.736231833356896</v>
      </c>
      <c r="AM21" s="176"/>
      <c r="AN21" s="183">
        <v>47.2870793605884</v>
      </c>
      <c r="AO21" s="184">
        <v>44.560813629933499</v>
      </c>
      <c r="AP21" s="185">
        <v>45.9239464952609</v>
      </c>
      <c r="AQ21" s="176"/>
      <c r="AR21" s="186">
        <v>38.647007451043699</v>
      </c>
      <c r="AS21" s="159"/>
      <c r="AT21" s="160">
        <v>-19.483815925815701</v>
      </c>
      <c r="AU21" s="154">
        <v>-1.21004699751843</v>
      </c>
      <c r="AV21" s="154">
        <v>2.1506035670051</v>
      </c>
      <c r="AW21" s="154">
        <v>-7.2384671760025201</v>
      </c>
      <c r="AX21" s="154">
        <v>-4.2101609794365702</v>
      </c>
      <c r="AY21" s="161">
        <v>-6.0293932888265998</v>
      </c>
      <c r="AZ21" s="154"/>
      <c r="BA21" s="162">
        <v>-0.31261274478345202</v>
      </c>
      <c r="BB21" s="163">
        <v>-3.55593965150271</v>
      </c>
      <c r="BC21" s="164">
        <v>-1.912947500062</v>
      </c>
      <c r="BD21" s="154"/>
      <c r="BE21" s="165">
        <v>-4.6711094231422701</v>
      </c>
    </row>
    <row r="22" spans="1:70" x14ac:dyDescent="0.25">
      <c r="A22" s="36" t="s">
        <v>33</v>
      </c>
      <c r="B22" s="3" t="str">
        <f t="shared" si="0"/>
        <v>Chesapeake/Suffolk, VA</v>
      </c>
      <c r="C22" s="3"/>
      <c r="D22" s="25" t="s">
        <v>16</v>
      </c>
      <c r="E22" s="28" t="s">
        <v>17</v>
      </c>
      <c r="F22" s="3"/>
      <c r="G22" s="187">
        <v>36.745700837100202</v>
      </c>
      <c r="H22" s="188">
        <v>52.091897990959303</v>
      </c>
      <c r="I22" s="188">
        <v>59.2230029298509</v>
      </c>
      <c r="J22" s="188">
        <v>57.678398359283399</v>
      </c>
      <c r="K22" s="188">
        <v>52.5380037334672</v>
      </c>
      <c r="L22" s="189">
        <v>51.655400770132204</v>
      </c>
      <c r="M22" s="176"/>
      <c r="N22" s="190">
        <v>52.379047480328097</v>
      </c>
      <c r="O22" s="191">
        <v>58.557537100284598</v>
      </c>
      <c r="P22" s="192">
        <v>55.468292290306302</v>
      </c>
      <c r="Q22" s="176"/>
      <c r="R22" s="193">
        <v>52.744798347324803</v>
      </c>
      <c r="S22" s="159"/>
      <c r="T22" s="166">
        <v>-13.474048439209801</v>
      </c>
      <c r="U22" s="167">
        <v>16.913868477102898</v>
      </c>
      <c r="V22" s="167">
        <v>15.4280072767053</v>
      </c>
      <c r="W22" s="167">
        <v>7.0702802445704798</v>
      </c>
      <c r="X22" s="167">
        <v>5.8799715157841899</v>
      </c>
      <c r="Y22" s="168">
        <v>6.8050616057059097</v>
      </c>
      <c r="Z22" s="154"/>
      <c r="AA22" s="169">
        <v>18.134797032603402</v>
      </c>
      <c r="AB22" s="170">
        <v>29.080353973901801</v>
      </c>
      <c r="AC22" s="171">
        <v>23.6702206682778</v>
      </c>
      <c r="AD22" s="154"/>
      <c r="AE22" s="172">
        <v>11.3684189093195</v>
      </c>
      <c r="AG22" s="187">
        <v>33.807939837602497</v>
      </c>
      <c r="AH22" s="188">
        <v>39.095641156035398</v>
      </c>
      <c r="AI22" s="188">
        <v>45.724616185334</v>
      </c>
      <c r="AJ22" s="188">
        <v>43.236302415034302</v>
      </c>
      <c r="AK22" s="188">
        <v>42.601807249288399</v>
      </c>
      <c r="AL22" s="189">
        <v>40.893261368658898</v>
      </c>
      <c r="AM22" s="176"/>
      <c r="AN22" s="190">
        <v>43.761863686589599</v>
      </c>
      <c r="AO22" s="191">
        <v>45.102592637702898</v>
      </c>
      <c r="AP22" s="192">
        <v>44.432228162146302</v>
      </c>
      <c r="AQ22" s="176"/>
      <c r="AR22" s="193">
        <v>41.904394738226699</v>
      </c>
      <c r="AS22" s="159"/>
      <c r="AT22" s="166">
        <v>-14.216278694096101</v>
      </c>
      <c r="AU22" s="167">
        <v>-0.28472265994985901</v>
      </c>
      <c r="AV22" s="167">
        <v>5.9824525669843798</v>
      </c>
      <c r="AW22" s="167">
        <v>-6.5327227328183701</v>
      </c>
      <c r="AX22" s="167">
        <v>-1.3311682089069401</v>
      </c>
      <c r="AY22" s="168">
        <v>-3.1866056140864898</v>
      </c>
      <c r="AZ22" s="154"/>
      <c r="BA22" s="169">
        <v>1.91141302248651</v>
      </c>
      <c r="BB22" s="170">
        <v>-0.57462045609255197</v>
      </c>
      <c r="BC22" s="171">
        <v>0.63430049070855499</v>
      </c>
      <c r="BD22" s="154"/>
      <c r="BE22" s="172">
        <v>-2.0600551142077101</v>
      </c>
    </row>
    <row r="23" spans="1:70" ht="13" x14ac:dyDescent="0.3">
      <c r="A23" s="35" t="s">
        <v>109</v>
      </c>
      <c r="B23" s="3" t="s">
        <v>109</v>
      </c>
      <c r="C23" s="9"/>
      <c r="D23" s="23" t="s">
        <v>16</v>
      </c>
      <c r="E23" s="26" t="s">
        <v>17</v>
      </c>
      <c r="F23" s="3"/>
      <c r="G23" s="173">
        <v>57.630630841121402</v>
      </c>
      <c r="H23" s="174">
        <v>111.87078437917199</v>
      </c>
      <c r="I23" s="174">
        <v>150.27178237650199</v>
      </c>
      <c r="J23" s="174">
        <v>123.314626168224</v>
      </c>
      <c r="K23" s="174">
        <v>92.479379172229599</v>
      </c>
      <c r="L23" s="175">
        <v>107.11344058744901</v>
      </c>
      <c r="M23" s="176"/>
      <c r="N23" s="177">
        <v>143.50744325767599</v>
      </c>
      <c r="O23" s="178">
        <v>164.96919225634099</v>
      </c>
      <c r="P23" s="179">
        <v>154.23831775700901</v>
      </c>
      <c r="Q23" s="176"/>
      <c r="R23" s="180">
        <v>120.57769120732399</v>
      </c>
      <c r="S23" s="159"/>
      <c r="T23" s="151">
        <v>-50.964398464805299</v>
      </c>
      <c r="U23" s="152">
        <v>36.162678967876197</v>
      </c>
      <c r="V23" s="152">
        <v>26.7350776072938</v>
      </c>
      <c r="W23" s="152">
        <v>9.7283680218837407</v>
      </c>
      <c r="X23" s="152">
        <v>25.198667798449002</v>
      </c>
      <c r="Y23" s="153">
        <v>6.1565041897751103</v>
      </c>
      <c r="Z23" s="154"/>
      <c r="AA23" s="155">
        <v>93.808576952586805</v>
      </c>
      <c r="AB23" s="156">
        <v>88.4459396316675</v>
      </c>
      <c r="AC23" s="157">
        <v>90.903312445008098</v>
      </c>
      <c r="AD23" s="154"/>
      <c r="AE23" s="158">
        <v>26.7152175717864</v>
      </c>
      <c r="AF23" s="67"/>
      <c r="AG23" s="173">
        <v>53.498345293724903</v>
      </c>
      <c r="AH23" s="174">
        <v>68.521829105473898</v>
      </c>
      <c r="AI23" s="174">
        <v>83.561616321762301</v>
      </c>
      <c r="AJ23" s="174">
        <v>59.739947429906501</v>
      </c>
      <c r="AK23" s="174">
        <v>56.453554739652802</v>
      </c>
      <c r="AL23" s="175">
        <v>64.355058578104106</v>
      </c>
      <c r="AM23" s="176"/>
      <c r="AN23" s="177">
        <v>83.002462449933205</v>
      </c>
      <c r="AO23" s="178">
        <v>86.534305740987904</v>
      </c>
      <c r="AP23" s="179">
        <v>84.768384095460604</v>
      </c>
      <c r="AQ23" s="176"/>
      <c r="AR23" s="180">
        <v>70.187437297348794</v>
      </c>
      <c r="AS23" s="159"/>
      <c r="AT23" s="151">
        <v>-30.219408856705002</v>
      </c>
      <c r="AU23" s="152">
        <v>3.2074102002929701</v>
      </c>
      <c r="AV23" s="152">
        <v>3.96941803097388</v>
      </c>
      <c r="AW23" s="152">
        <v>-30.093832689838202</v>
      </c>
      <c r="AX23" s="152">
        <v>-20.193908190143102</v>
      </c>
      <c r="AY23" s="153">
        <v>-15.238856362045899</v>
      </c>
      <c r="AZ23" s="154"/>
      <c r="BA23" s="155">
        <v>7.93370209269208</v>
      </c>
      <c r="BB23" s="156">
        <v>-5.6984619948687598</v>
      </c>
      <c r="BC23" s="157">
        <v>0.51701390121263502</v>
      </c>
      <c r="BD23" s="154"/>
      <c r="BE23" s="158">
        <v>-10.392048055246301</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1">
        <v>31.676705034298301</v>
      </c>
      <c r="H24" s="176">
        <v>58.376062085803902</v>
      </c>
      <c r="I24" s="176">
        <v>69.525855133123997</v>
      </c>
      <c r="J24" s="176">
        <v>63.484638995465602</v>
      </c>
      <c r="K24" s="176">
        <v>49.564692477618799</v>
      </c>
      <c r="L24" s="182">
        <v>54.5255907452621</v>
      </c>
      <c r="M24" s="176"/>
      <c r="N24" s="183">
        <v>70.027292175328398</v>
      </c>
      <c r="O24" s="184">
        <v>88.265540053482098</v>
      </c>
      <c r="P24" s="185">
        <v>79.146416114405298</v>
      </c>
      <c r="Q24" s="176"/>
      <c r="R24" s="186">
        <v>61.560112279302999</v>
      </c>
      <c r="S24" s="159"/>
      <c r="T24" s="160">
        <v>-50.0650151384202</v>
      </c>
      <c r="U24" s="154">
        <v>30.381186959234601</v>
      </c>
      <c r="V24" s="154">
        <v>29.4738470189493</v>
      </c>
      <c r="W24" s="154">
        <v>9.1089813320041095</v>
      </c>
      <c r="X24" s="154">
        <v>1.72249743189408</v>
      </c>
      <c r="Y24" s="161">
        <v>1.41727969532135</v>
      </c>
      <c r="Z24" s="154"/>
      <c r="AA24" s="162">
        <v>43.589389961307603</v>
      </c>
      <c r="AB24" s="163">
        <v>57.1080927079839</v>
      </c>
      <c r="AC24" s="164">
        <v>50.826130197556701</v>
      </c>
      <c r="AD24" s="154"/>
      <c r="AE24" s="165">
        <v>15.290798070418999</v>
      </c>
      <c r="AF24" s="67"/>
      <c r="AG24" s="181">
        <v>31.6305051738169</v>
      </c>
      <c r="AH24" s="176">
        <v>40.840024997093302</v>
      </c>
      <c r="AI24" s="176">
        <v>51.208023194977301</v>
      </c>
      <c r="AJ24" s="176">
        <v>47.826703290315002</v>
      </c>
      <c r="AK24" s="176">
        <v>43.310819962795001</v>
      </c>
      <c r="AL24" s="182">
        <v>42.963215323799503</v>
      </c>
      <c r="AM24" s="176"/>
      <c r="AN24" s="183">
        <v>51.471609987210698</v>
      </c>
      <c r="AO24" s="184">
        <v>53.542171840483597</v>
      </c>
      <c r="AP24" s="185">
        <v>52.506890913847201</v>
      </c>
      <c r="AQ24" s="176"/>
      <c r="AR24" s="186">
        <v>45.689979778098802</v>
      </c>
      <c r="AS24" s="159"/>
      <c r="AT24" s="160">
        <v>-27.6134683791268</v>
      </c>
      <c r="AU24" s="154">
        <v>4.0675162278942496</v>
      </c>
      <c r="AV24" s="154">
        <v>7.21713411698315</v>
      </c>
      <c r="AW24" s="154">
        <v>-5.9285147704436501</v>
      </c>
      <c r="AX24" s="154">
        <v>-4.6205700289190696</v>
      </c>
      <c r="AY24" s="161">
        <v>-5.3470504491333903</v>
      </c>
      <c r="AZ24" s="154"/>
      <c r="BA24" s="162">
        <v>-1.17748142897969</v>
      </c>
      <c r="BB24" s="163">
        <v>-9.2292383506583899</v>
      </c>
      <c r="BC24" s="164">
        <v>-5.4535022052493201</v>
      </c>
      <c r="BD24" s="154"/>
      <c r="BE24" s="165">
        <v>-5.3820295229049098</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1">
        <v>29.648254527334799</v>
      </c>
      <c r="H25" s="176">
        <v>42.132783086560302</v>
      </c>
      <c r="I25" s="176">
        <v>48.698483257403097</v>
      </c>
      <c r="J25" s="176">
        <v>48.089002705011303</v>
      </c>
      <c r="K25" s="176">
        <v>43.681793963553503</v>
      </c>
      <c r="L25" s="182">
        <v>42.450063507972601</v>
      </c>
      <c r="M25" s="176"/>
      <c r="N25" s="183">
        <v>57.135799373576297</v>
      </c>
      <c r="O25" s="184">
        <v>62.574594504555797</v>
      </c>
      <c r="P25" s="185">
        <v>59.855196939065998</v>
      </c>
      <c r="Q25" s="176"/>
      <c r="R25" s="186">
        <v>47.422958773999298</v>
      </c>
      <c r="S25" s="159"/>
      <c r="T25" s="160">
        <v>-37.337108711934597</v>
      </c>
      <c r="U25" s="154">
        <v>3.13075810211269</v>
      </c>
      <c r="V25" s="154">
        <v>2.5905194280200798</v>
      </c>
      <c r="W25" s="154">
        <v>1.9918700495933499</v>
      </c>
      <c r="X25" s="154">
        <v>9.1135902124266703</v>
      </c>
      <c r="Y25" s="161">
        <v>-4.7434262923087198</v>
      </c>
      <c r="Z25" s="154"/>
      <c r="AA25" s="162">
        <v>49.207680539983102</v>
      </c>
      <c r="AB25" s="163">
        <v>47.092777354157299</v>
      </c>
      <c r="AC25" s="164">
        <v>48.094656063819102</v>
      </c>
      <c r="AD25" s="154"/>
      <c r="AE25" s="165">
        <v>9.3222788526678109</v>
      </c>
      <c r="AF25" s="67"/>
      <c r="AG25" s="181">
        <v>33.114380310364403</v>
      </c>
      <c r="AH25" s="176">
        <v>38.087261190204998</v>
      </c>
      <c r="AI25" s="176">
        <v>43.2254041998861</v>
      </c>
      <c r="AJ25" s="176">
        <v>41.003772280751697</v>
      </c>
      <c r="AK25" s="176">
        <v>40.349376324031802</v>
      </c>
      <c r="AL25" s="182">
        <v>39.156038861047797</v>
      </c>
      <c r="AM25" s="176"/>
      <c r="AN25" s="183">
        <v>47.271756356776699</v>
      </c>
      <c r="AO25" s="184">
        <v>48.710383335706098</v>
      </c>
      <c r="AP25" s="185">
        <v>47.991069846241402</v>
      </c>
      <c r="AQ25" s="176"/>
      <c r="AR25" s="186">
        <v>41.680333428246001</v>
      </c>
      <c r="AS25" s="159"/>
      <c r="AT25" s="160">
        <v>-14.566071185322301</v>
      </c>
      <c r="AU25" s="154">
        <v>5.02331225248256</v>
      </c>
      <c r="AV25" s="154">
        <v>7.1180084978049996</v>
      </c>
      <c r="AW25" s="154">
        <v>-2.9285288003891798</v>
      </c>
      <c r="AX25" s="154">
        <v>3.5753894821570902</v>
      </c>
      <c r="AY25" s="161">
        <v>-0.40491295368436903</v>
      </c>
      <c r="AZ25" s="154"/>
      <c r="BA25" s="162">
        <v>13.088039478515199</v>
      </c>
      <c r="BB25" s="163">
        <v>4.9834164476681302</v>
      </c>
      <c r="BC25" s="164">
        <v>8.8245035010606294</v>
      </c>
      <c r="BD25" s="154"/>
      <c r="BE25" s="165">
        <v>2.4535716287539802</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1">
        <v>39.223958262002199</v>
      </c>
      <c r="H26" s="176">
        <v>52.328542221808704</v>
      </c>
      <c r="I26" s="176">
        <v>57.277370710829899</v>
      </c>
      <c r="J26" s="176">
        <v>56.7048815407517</v>
      </c>
      <c r="K26" s="176">
        <v>49.192753293636002</v>
      </c>
      <c r="L26" s="182">
        <v>50.945501205805698</v>
      </c>
      <c r="M26" s="176"/>
      <c r="N26" s="183">
        <v>49.370403088946702</v>
      </c>
      <c r="O26" s="184">
        <v>49.968230182359498</v>
      </c>
      <c r="P26" s="185">
        <v>49.669316635653097</v>
      </c>
      <c r="Q26" s="176"/>
      <c r="R26" s="186">
        <v>50.580877042904902</v>
      </c>
      <c r="S26" s="159"/>
      <c r="T26" s="160">
        <v>-17.041412044093299</v>
      </c>
      <c r="U26" s="154">
        <v>0.98152316390063699</v>
      </c>
      <c r="V26" s="154">
        <v>4.5966358821473401</v>
      </c>
      <c r="W26" s="154">
        <v>0.52659015548883104</v>
      </c>
      <c r="X26" s="154">
        <v>-1.38331280121033</v>
      </c>
      <c r="Y26" s="161">
        <v>-2.08518611792667</v>
      </c>
      <c r="Z26" s="154"/>
      <c r="AA26" s="162">
        <v>7.5791800485231997</v>
      </c>
      <c r="AB26" s="163">
        <v>10.603212734389601</v>
      </c>
      <c r="AC26" s="164">
        <v>9.0793381084231903</v>
      </c>
      <c r="AD26" s="154"/>
      <c r="AE26" s="165">
        <v>0.809716128777903</v>
      </c>
      <c r="AF26" s="67"/>
      <c r="AG26" s="181">
        <v>34.743150758280599</v>
      </c>
      <c r="AH26" s="176">
        <v>37.283143510420501</v>
      </c>
      <c r="AI26" s="176">
        <v>40.389335425195299</v>
      </c>
      <c r="AJ26" s="176">
        <v>41.108166203014498</v>
      </c>
      <c r="AK26" s="176">
        <v>40.859752535355398</v>
      </c>
      <c r="AL26" s="182">
        <v>38.876709686453196</v>
      </c>
      <c r="AM26" s="176"/>
      <c r="AN26" s="183">
        <v>41.221611555638198</v>
      </c>
      <c r="AO26" s="184">
        <v>41.5500135606624</v>
      </c>
      <c r="AP26" s="185">
        <v>41.385812558150299</v>
      </c>
      <c r="AQ26" s="176"/>
      <c r="AR26" s="186">
        <v>39.593596221223798</v>
      </c>
      <c r="AS26" s="159"/>
      <c r="AT26" s="160">
        <v>-9.2847076821799508</v>
      </c>
      <c r="AU26" s="154">
        <v>-11.0877743542598</v>
      </c>
      <c r="AV26" s="154">
        <v>-15.745152924778999</v>
      </c>
      <c r="AW26" s="154">
        <v>-18.8069194601409</v>
      </c>
      <c r="AX26" s="154">
        <v>-11.9976516537882</v>
      </c>
      <c r="AY26" s="161">
        <v>-13.695219079814899</v>
      </c>
      <c r="AZ26" s="154"/>
      <c r="BA26" s="162">
        <v>-7.0724390405101296</v>
      </c>
      <c r="BB26" s="163">
        <v>-8.2793300211776497</v>
      </c>
      <c r="BC26" s="164">
        <v>-7.6822227953923496</v>
      </c>
      <c r="BD26" s="154"/>
      <c r="BE26" s="165">
        <v>-11.9831153180883</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1">
        <v>29.380765055305201</v>
      </c>
      <c r="H27" s="176">
        <v>42.944299979516501</v>
      </c>
      <c r="I27" s="176">
        <v>46.129713744367002</v>
      </c>
      <c r="J27" s="176">
        <v>45.695799365014302</v>
      </c>
      <c r="K27" s="176">
        <v>40.950479311757398</v>
      </c>
      <c r="L27" s="182">
        <v>41.0202114911921</v>
      </c>
      <c r="M27" s="176"/>
      <c r="N27" s="183">
        <v>49.060698996312901</v>
      </c>
      <c r="O27" s="184">
        <v>56.598559504301498</v>
      </c>
      <c r="P27" s="185">
        <v>52.8296292503072</v>
      </c>
      <c r="Q27" s="176"/>
      <c r="R27" s="186">
        <v>44.394330850939298</v>
      </c>
      <c r="S27" s="159"/>
      <c r="T27" s="160">
        <v>-22.876059860026999</v>
      </c>
      <c r="U27" s="154">
        <v>7.7129818350567501</v>
      </c>
      <c r="V27" s="154">
        <v>12.6994250407338</v>
      </c>
      <c r="W27" s="154">
        <v>4.5454046332213798</v>
      </c>
      <c r="X27" s="154">
        <v>-0.235418506582079</v>
      </c>
      <c r="Y27" s="161">
        <v>0.71128642039969103</v>
      </c>
      <c r="Z27" s="154"/>
      <c r="AA27" s="162">
        <v>16.086004825674902</v>
      </c>
      <c r="AB27" s="163">
        <v>27.327249709457799</v>
      </c>
      <c r="AC27" s="164">
        <v>21.8485067190968</v>
      </c>
      <c r="AD27" s="154"/>
      <c r="AE27" s="165">
        <v>7.0236101460347298</v>
      </c>
      <c r="AF27" s="67"/>
      <c r="AG27" s="181">
        <v>38.316657853730803</v>
      </c>
      <c r="AH27" s="176">
        <v>41.593068562086401</v>
      </c>
      <c r="AI27" s="176">
        <v>43.846491812910301</v>
      </c>
      <c r="AJ27" s="176">
        <v>39.548870120072102</v>
      </c>
      <c r="AK27" s="176">
        <v>43.806590156387799</v>
      </c>
      <c r="AL27" s="182">
        <v>41.422216909284202</v>
      </c>
      <c r="AM27" s="176"/>
      <c r="AN27" s="183">
        <v>52.594864519263901</v>
      </c>
      <c r="AO27" s="184">
        <v>50.933318670639203</v>
      </c>
      <c r="AP27" s="185">
        <v>51.764091594951601</v>
      </c>
      <c r="AQ27" s="176"/>
      <c r="AR27" s="186">
        <v>44.375565406960803</v>
      </c>
      <c r="AS27" s="159"/>
      <c r="AT27" s="160">
        <v>6.9289174349927398</v>
      </c>
      <c r="AU27" s="154">
        <v>19.181468256697599</v>
      </c>
      <c r="AV27" s="154">
        <v>6.5929711902600898</v>
      </c>
      <c r="AW27" s="154">
        <v>-14.971385780240199</v>
      </c>
      <c r="AX27" s="154">
        <v>-0.17755276791326999</v>
      </c>
      <c r="AY27" s="161">
        <v>2.4013197471240901</v>
      </c>
      <c r="AZ27" s="154"/>
      <c r="BA27" s="162">
        <v>16.344796303671799</v>
      </c>
      <c r="BB27" s="163">
        <v>11.854323102493</v>
      </c>
      <c r="BC27" s="164">
        <v>14.0914099295785</v>
      </c>
      <c r="BD27" s="154"/>
      <c r="BE27" s="165">
        <v>6.0193307539622296</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1">
        <v>32.834560829241603</v>
      </c>
      <c r="H28" s="176">
        <v>48.522244044371703</v>
      </c>
      <c r="I28" s="176">
        <v>54.104131660301803</v>
      </c>
      <c r="J28" s="176">
        <v>51.461734860883702</v>
      </c>
      <c r="K28" s="176">
        <v>45.702002182214898</v>
      </c>
      <c r="L28" s="182">
        <v>46.5249347154028</v>
      </c>
      <c r="M28" s="176"/>
      <c r="N28" s="183">
        <v>51.131474813602402</v>
      </c>
      <c r="O28" s="184">
        <v>52.414198945262697</v>
      </c>
      <c r="P28" s="185">
        <v>51.772836879432603</v>
      </c>
      <c r="Q28" s="176"/>
      <c r="R28" s="186">
        <v>48.024335333697003</v>
      </c>
      <c r="S28" s="159"/>
      <c r="T28" s="160">
        <v>-9.3692354732742302</v>
      </c>
      <c r="U28" s="154">
        <v>-3.0874137170028</v>
      </c>
      <c r="V28" s="154">
        <v>-2.14627311901604</v>
      </c>
      <c r="W28" s="154">
        <v>-9.5075798100826105</v>
      </c>
      <c r="X28" s="154">
        <v>-0.30227709358612997</v>
      </c>
      <c r="Y28" s="161">
        <v>-4.7778999975838001</v>
      </c>
      <c r="Z28" s="154"/>
      <c r="AA28" s="162">
        <v>-0.894079580603937</v>
      </c>
      <c r="AB28" s="163">
        <v>8.4858316550326407</v>
      </c>
      <c r="AC28" s="164">
        <v>3.6419761910280499</v>
      </c>
      <c r="AD28" s="154"/>
      <c r="AE28" s="165">
        <v>-2.33398530638082</v>
      </c>
      <c r="AF28" s="67"/>
      <c r="AG28" s="181">
        <v>37.524977723222399</v>
      </c>
      <c r="AH28" s="176">
        <v>41.391546644844503</v>
      </c>
      <c r="AI28" s="176">
        <v>46.3423617930532</v>
      </c>
      <c r="AJ28" s="176">
        <v>42.116401163847897</v>
      </c>
      <c r="AK28" s="176">
        <v>44.178707946899401</v>
      </c>
      <c r="AL28" s="182">
        <v>42.310799054373497</v>
      </c>
      <c r="AM28" s="176"/>
      <c r="AN28" s="183">
        <v>50.003355155482801</v>
      </c>
      <c r="AO28" s="184">
        <v>49.000411438443301</v>
      </c>
      <c r="AP28" s="185">
        <v>49.501883296963001</v>
      </c>
      <c r="AQ28" s="176"/>
      <c r="AR28" s="186">
        <v>44.365394552256198</v>
      </c>
      <c r="AS28" s="159"/>
      <c r="AT28" s="160">
        <v>2.8308061689489699</v>
      </c>
      <c r="AU28" s="154">
        <v>3.4327512447022102</v>
      </c>
      <c r="AV28" s="154">
        <v>-4.5673480891752103</v>
      </c>
      <c r="AW28" s="154">
        <v>-18.721872489198599</v>
      </c>
      <c r="AX28" s="154">
        <v>-8.7632819293568094</v>
      </c>
      <c r="AY28" s="161">
        <v>-6.1052748724264996</v>
      </c>
      <c r="AZ28" s="154"/>
      <c r="BA28" s="162">
        <v>-1.0473783603751701</v>
      </c>
      <c r="BB28" s="163">
        <v>2.1200955465845701</v>
      </c>
      <c r="BC28" s="164">
        <v>0.49537289507768101</v>
      </c>
      <c r="BD28" s="154"/>
      <c r="BE28" s="165">
        <v>-4.0971943007262901</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1">
        <v>44.221438165817503</v>
      </c>
      <c r="H29" s="176">
        <v>63.108047707271801</v>
      </c>
      <c r="I29" s="176">
        <v>70.3890180639184</v>
      </c>
      <c r="J29" s="176">
        <v>73.607491894395494</v>
      </c>
      <c r="K29" s="176">
        <v>67.405727188513197</v>
      </c>
      <c r="L29" s="182">
        <v>63.746344603983303</v>
      </c>
      <c r="M29" s="176"/>
      <c r="N29" s="183">
        <v>73.455166743862804</v>
      </c>
      <c r="O29" s="184">
        <v>139.04847151459001</v>
      </c>
      <c r="P29" s="185">
        <v>106.25181912922601</v>
      </c>
      <c r="Q29" s="176"/>
      <c r="R29" s="186">
        <v>75.890765896909897</v>
      </c>
      <c r="S29" s="159"/>
      <c r="T29" s="160">
        <v>-22.5578266593241</v>
      </c>
      <c r="U29" s="154">
        <v>19.212617245203901</v>
      </c>
      <c r="V29" s="154">
        <v>27.607226160234799</v>
      </c>
      <c r="W29" s="154">
        <v>9.9684933096778092</v>
      </c>
      <c r="X29" s="154">
        <v>7.7589712372849098</v>
      </c>
      <c r="Y29" s="161">
        <v>8.1590492090645501</v>
      </c>
      <c r="Z29" s="154"/>
      <c r="AA29" s="162">
        <v>16.7247264606182</v>
      </c>
      <c r="AB29" s="163">
        <v>116.17450901807599</v>
      </c>
      <c r="AC29" s="164">
        <v>66.9935800897495</v>
      </c>
      <c r="AD29" s="154"/>
      <c r="AE29" s="165">
        <v>25.902889083502298</v>
      </c>
      <c r="AF29" s="67"/>
      <c r="AG29" s="181">
        <v>51.870712714219501</v>
      </c>
      <c r="AH29" s="176">
        <v>57.306089624826299</v>
      </c>
      <c r="AI29" s="176">
        <v>57.891373320981899</v>
      </c>
      <c r="AJ29" s="176">
        <v>52.5236035201482</v>
      </c>
      <c r="AK29" s="176">
        <v>56.304987262621502</v>
      </c>
      <c r="AL29" s="182">
        <v>55.179353288559497</v>
      </c>
      <c r="AM29" s="176"/>
      <c r="AN29" s="183">
        <v>67.157554423344095</v>
      </c>
      <c r="AO29" s="184">
        <v>80.403612783696104</v>
      </c>
      <c r="AP29" s="185">
        <v>73.7805836035201</v>
      </c>
      <c r="AQ29" s="176"/>
      <c r="AR29" s="186">
        <v>60.493990521405401</v>
      </c>
      <c r="AS29" s="159"/>
      <c r="AT29" s="160">
        <v>-2.2844779478657098</v>
      </c>
      <c r="AU29" s="154">
        <v>28.5999181946348</v>
      </c>
      <c r="AV29" s="154">
        <v>11.4128575550299</v>
      </c>
      <c r="AW29" s="154">
        <v>-13.4730938743145</v>
      </c>
      <c r="AX29" s="154">
        <v>1.8599237572871601</v>
      </c>
      <c r="AY29" s="161">
        <v>3.8826728321437498</v>
      </c>
      <c r="AZ29" s="154"/>
      <c r="BA29" s="162">
        <v>7.22602083422285</v>
      </c>
      <c r="BB29" s="163">
        <v>13.621035189167699</v>
      </c>
      <c r="BC29" s="164">
        <v>10.618474529575</v>
      </c>
      <c r="BD29" s="154"/>
      <c r="BE29" s="165">
        <v>6.1347381825276397</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1">
        <v>37.507794222285398</v>
      </c>
      <c r="H30" s="176">
        <v>55.591304966557502</v>
      </c>
      <c r="I30" s="176">
        <v>63.472157392912997</v>
      </c>
      <c r="J30" s="176">
        <v>63.908794649210101</v>
      </c>
      <c r="K30" s="176">
        <v>56.5746819410843</v>
      </c>
      <c r="L30" s="182">
        <v>55.410946634410102</v>
      </c>
      <c r="M30" s="176"/>
      <c r="N30" s="183">
        <v>60.235921445851702</v>
      </c>
      <c r="O30" s="184">
        <v>57.220280347232098</v>
      </c>
      <c r="P30" s="185">
        <v>58.728100896541903</v>
      </c>
      <c r="Q30" s="176"/>
      <c r="R30" s="186">
        <v>56.358704995019202</v>
      </c>
      <c r="S30" s="159"/>
      <c r="T30" s="160">
        <v>38.483341325015097</v>
      </c>
      <c r="U30" s="154">
        <v>64.847694272819794</v>
      </c>
      <c r="V30" s="154">
        <v>86.121652959364198</v>
      </c>
      <c r="W30" s="154">
        <v>81.016968235243695</v>
      </c>
      <c r="X30" s="154">
        <v>80.604306785786207</v>
      </c>
      <c r="Y30" s="161">
        <v>71.507732853512195</v>
      </c>
      <c r="Z30" s="154"/>
      <c r="AA30" s="162">
        <v>70.182620143187194</v>
      </c>
      <c r="AB30" s="163">
        <v>45.875034860926</v>
      </c>
      <c r="AC30" s="164">
        <v>57.404906817385601</v>
      </c>
      <c r="AD30" s="154"/>
      <c r="AE30" s="165">
        <v>67.051626993936097</v>
      </c>
      <c r="AF30" s="67"/>
      <c r="AG30" s="181">
        <v>40.320655329443497</v>
      </c>
      <c r="AH30" s="176">
        <v>44.608958659456299</v>
      </c>
      <c r="AI30" s="176">
        <v>49.444548882880298</v>
      </c>
      <c r="AJ30" s="176">
        <v>47.9060050519425</v>
      </c>
      <c r="AK30" s="176">
        <v>49.425691618044603</v>
      </c>
      <c r="AL30" s="182">
        <v>46.341171908353402</v>
      </c>
      <c r="AM30" s="176"/>
      <c r="AN30" s="183">
        <v>58.564657748683601</v>
      </c>
      <c r="AO30" s="184">
        <v>55.081931478582597</v>
      </c>
      <c r="AP30" s="185">
        <v>56.823294613633102</v>
      </c>
      <c r="AQ30" s="176"/>
      <c r="AR30" s="186">
        <v>49.336064109861901</v>
      </c>
      <c r="AS30" s="159"/>
      <c r="AT30" s="160">
        <v>35.117330524892203</v>
      </c>
      <c r="AU30" s="154">
        <v>38.901421998684199</v>
      </c>
      <c r="AV30" s="154">
        <v>23.642316006139701</v>
      </c>
      <c r="AW30" s="154">
        <v>9.3832356609146608</v>
      </c>
      <c r="AX30" s="154">
        <v>26.398279757063499</v>
      </c>
      <c r="AY30" s="161">
        <v>25.350503881045402</v>
      </c>
      <c r="AZ30" s="154"/>
      <c r="BA30" s="162">
        <v>42.361363601417104</v>
      </c>
      <c r="BB30" s="163">
        <v>39.114622175415199</v>
      </c>
      <c r="BC30" s="164">
        <v>40.769027336924999</v>
      </c>
      <c r="BD30" s="154"/>
      <c r="BE30" s="165">
        <v>30.03753985674</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1">
        <v>26.867697686928398</v>
      </c>
      <c r="H31" s="176">
        <v>39.092277209969502</v>
      </c>
      <c r="I31" s="176">
        <v>39.604506006813601</v>
      </c>
      <c r="J31" s="176">
        <v>40.976535771920297</v>
      </c>
      <c r="K31" s="176">
        <v>39.915242962165998</v>
      </c>
      <c r="L31" s="182">
        <v>37.2912519275596</v>
      </c>
      <c r="M31" s="176"/>
      <c r="N31" s="183">
        <v>57.923448090371103</v>
      </c>
      <c r="O31" s="184">
        <v>74.515978124439599</v>
      </c>
      <c r="P31" s="185">
        <v>66.219713107405397</v>
      </c>
      <c r="Q31" s="176"/>
      <c r="R31" s="186">
        <v>45.556526550372702</v>
      </c>
      <c r="S31" s="159"/>
      <c r="T31" s="160">
        <v>-39.037366923679699</v>
      </c>
      <c r="U31" s="154">
        <v>14.3469629825713</v>
      </c>
      <c r="V31" s="154">
        <v>16.464148893835802</v>
      </c>
      <c r="W31" s="154">
        <v>9.4331300709707797</v>
      </c>
      <c r="X31" s="154">
        <v>21.0353403558933</v>
      </c>
      <c r="Y31" s="161">
        <v>2.0626158397615901</v>
      </c>
      <c r="Z31" s="154"/>
      <c r="AA31" s="162">
        <v>34.797938939471997</v>
      </c>
      <c r="AB31" s="163">
        <v>49.569338088481103</v>
      </c>
      <c r="AC31" s="164">
        <v>42.728847389208703</v>
      </c>
      <c r="AD31" s="154"/>
      <c r="AE31" s="165">
        <v>15.760418502316901</v>
      </c>
      <c r="AF31" s="67"/>
      <c r="AG31" s="181">
        <v>37.6054115115653</v>
      </c>
      <c r="AH31" s="176">
        <v>38.734320423166501</v>
      </c>
      <c r="AI31" s="176">
        <v>36.278255334409103</v>
      </c>
      <c r="AJ31" s="176">
        <v>36.3763730500268</v>
      </c>
      <c r="AK31" s="176">
        <v>43.951014882553302</v>
      </c>
      <c r="AL31" s="182">
        <v>38.589075040344198</v>
      </c>
      <c r="AM31" s="176"/>
      <c r="AN31" s="183">
        <v>54.588048233817403</v>
      </c>
      <c r="AO31" s="184">
        <v>56.713013268782397</v>
      </c>
      <c r="AP31" s="185">
        <v>55.650530751299897</v>
      </c>
      <c r="AQ31" s="176"/>
      <c r="AR31" s="186">
        <v>43.463776672045903</v>
      </c>
      <c r="AS31" s="159"/>
      <c r="AT31" s="160">
        <v>8.3807018232702308</v>
      </c>
      <c r="AU31" s="154">
        <v>20.646196207463401</v>
      </c>
      <c r="AV31" s="154">
        <v>-4.6176999551676801</v>
      </c>
      <c r="AW31" s="154">
        <v>-14.445481997002</v>
      </c>
      <c r="AX31" s="154">
        <v>7.0305953633911598</v>
      </c>
      <c r="AY31" s="161">
        <v>2.4016762339557798</v>
      </c>
      <c r="AZ31" s="154"/>
      <c r="BA31" s="162">
        <v>17.869487011985498</v>
      </c>
      <c r="BB31" s="163">
        <v>10.3867467541592</v>
      </c>
      <c r="BC31" s="164">
        <v>13.9341575425653</v>
      </c>
      <c r="BD31" s="154"/>
      <c r="BE31" s="165">
        <v>6.3393207075142701</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1">
        <v>25.104363672182799</v>
      </c>
      <c r="H32" s="176">
        <v>35.451189913317499</v>
      </c>
      <c r="I32" s="176">
        <v>40.530327029156801</v>
      </c>
      <c r="J32" s="176">
        <v>43.058382584712298</v>
      </c>
      <c r="K32" s="176">
        <v>39.904736012608303</v>
      </c>
      <c r="L32" s="182">
        <v>36.809799842395499</v>
      </c>
      <c r="M32" s="176"/>
      <c r="N32" s="183">
        <v>56.983526398739102</v>
      </c>
      <c r="O32" s="184">
        <v>56.5921946414499</v>
      </c>
      <c r="P32" s="185">
        <v>56.787860520094497</v>
      </c>
      <c r="Q32" s="176"/>
      <c r="R32" s="186">
        <v>42.517817178881003</v>
      </c>
      <c r="S32" s="159"/>
      <c r="T32" s="160">
        <v>-31.636103535641698</v>
      </c>
      <c r="U32" s="154">
        <v>13.1863062289317</v>
      </c>
      <c r="V32" s="154">
        <v>31.708233435588401</v>
      </c>
      <c r="W32" s="154">
        <v>22.085243121583499</v>
      </c>
      <c r="X32" s="154">
        <v>7.6845249700732898</v>
      </c>
      <c r="Y32" s="161">
        <v>7.5418381957736296</v>
      </c>
      <c r="Z32" s="154"/>
      <c r="AA32" s="162">
        <v>21.1836828110299</v>
      </c>
      <c r="AB32" s="163">
        <v>38.683840684240202</v>
      </c>
      <c r="AC32" s="164">
        <v>29.3145033566371</v>
      </c>
      <c r="AD32" s="154"/>
      <c r="AE32" s="165">
        <v>14.9259626913808</v>
      </c>
      <c r="AF32" s="67"/>
      <c r="AG32" s="181">
        <v>30.177218706743101</v>
      </c>
      <c r="AH32" s="176">
        <v>31.003870377694199</v>
      </c>
      <c r="AI32" s="176">
        <v>29.977635455803799</v>
      </c>
      <c r="AJ32" s="176">
        <v>32.505919273660297</v>
      </c>
      <c r="AK32" s="176">
        <v>36.956045593604998</v>
      </c>
      <c r="AL32" s="182">
        <v>32.126095281378397</v>
      </c>
      <c r="AM32" s="176"/>
      <c r="AN32" s="183">
        <v>46.090701667818003</v>
      </c>
      <c r="AO32" s="184">
        <v>43.443065725846203</v>
      </c>
      <c r="AP32" s="185">
        <v>44.766883696832103</v>
      </c>
      <c r="AQ32" s="176"/>
      <c r="AR32" s="186">
        <v>35.740653765837898</v>
      </c>
      <c r="AS32" s="159"/>
      <c r="AT32" s="160">
        <v>20.691707024381099</v>
      </c>
      <c r="AU32" s="154">
        <v>16.958247136713702</v>
      </c>
      <c r="AV32" s="154">
        <v>-8.44558399061596</v>
      </c>
      <c r="AW32" s="154">
        <v>-11.980199857932799</v>
      </c>
      <c r="AX32" s="154">
        <v>0.62257617415468802</v>
      </c>
      <c r="AY32" s="161">
        <v>1.7210974207266201</v>
      </c>
      <c r="AZ32" s="154"/>
      <c r="BA32" s="162">
        <v>12.952691059519299</v>
      </c>
      <c r="BB32" s="163">
        <v>9.8189355844746693</v>
      </c>
      <c r="BC32" s="164">
        <v>11.410116690199599</v>
      </c>
      <c r="BD32" s="154"/>
      <c r="BE32" s="165">
        <v>4.99746724867222</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1">
        <v>32.079867406722101</v>
      </c>
      <c r="H33" s="176">
        <v>49.580783225408503</v>
      </c>
      <c r="I33" s="176">
        <v>54.690206598828198</v>
      </c>
      <c r="J33" s="176">
        <v>56.169256860931199</v>
      </c>
      <c r="K33" s="176">
        <v>46.883959296947197</v>
      </c>
      <c r="L33" s="182">
        <v>47.880814677767397</v>
      </c>
      <c r="M33" s="176"/>
      <c r="N33" s="183">
        <v>54.115849522047398</v>
      </c>
      <c r="O33" s="184">
        <v>53.716392229417202</v>
      </c>
      <c r="P33" s="185">
        <v>53.916120875732297</v>
      </c>
      <c r="Q33" s="176"/>
      <c r="R33" s="186">
        <v>49.605187877185998</v>
      </c>
      <c r="S33" s="159"/>
      <c r="T33" s="160">
        <v>-13.2552803634323</v>
      </c>
      <c r="U33" s="154">
        <v>13.8504146297771</v>
      </c>
      <c r="V33" s="154">
        <v>7.8143647984248101</v>
      </c>
      <c r="W33" s="154">
        <v>1.6204327680119399</v>
      </c>
      <c r="X33" s="154">
        <v>-2.2213002945676199</v>
      </c>
      <c r="Y33" s="161">
        <v>2.10004444959567</v>
      </c>
      <c r="Z33" s="154"/>
      <c r="AA33" s="162">
        <v>-3.3676287306513899</v>
      </c>
      <c r="AB33" s="163">
        <v>5.4513231218896596</v>
      </c>
      <c r="AC33" s="164">
        <v>0.83311637882142697</v>
      </c>
      <c r="AD33" s="154"/>
      <c r="AE33" s="165">
        <v>1.70321222280911</v>
      </c>
      <c r="AF33" s="67"/>
      <c r="AG33" s="181">
        <v>29.453453592352702</v>
      </c>
      <c r="AH33" s="176">
        <v>41.188467468393398</v>
      </c>
      <c r="AI33" s="176">
        <v>46.4632878507554</v>
      </c>
      <c r="AJ33" s="176">
        <v>43.034802651865498</v>
      </c>
      <c r="AK33" s="176">
        <v>40.276360622879999</v>
      </c>
      <c r="AL33" s="182">
        <v>40.083274437249401</v>
      </c>
      <c r="AM33" s="176"/>
      <c r="AN33" s="183">
        <v>49.122254856614198</v>
      </c>
      <c r="AO33" s="184">
        <v>47.904902096823903</v>
      </c>
      <c r="AP33" s="185">
        <v>48.513578476718997</v>
      </c>
      <c r="AQ33" s="176"/>
      <c r="AR33" s="186">
        <v>42.491932734240699</v>
      </c>
      <c r="AS33" s="159"/>
      <c r="AT33" s="160">
        <v>-9.5540256614662802</v>
      </c>
      <c r="AU33" s="154">
        <v>22.4166238182131</v>
      </c>
      <c r="AV33" s="154">
        <v>10.7598484455572</v>
      </c>
      <c r="AW33" s="154">
        <v>-11.002405080556599</v>
      </c>
      <c r="AX33" s="154">
        <v>-4.4262840218097397</v>
      </c>
      <c r="AY33" s="161">
        <v>0.88558390852225699</v>
      </c>
      <c r="AZ33" s="154"/>
      <c r="BA33" s="162">
        <v>-3.2177413572584301</v>
      </c>
      <c r="BB33" s="163">
        <v>-4.1279876655262298</v>
      </c>
      <c r="BC33" s="164">
        <v>-3.66930444080739</v>
      </c>
      <c r="BD33" s="154"/>
      <c r="BE33" s="165">
        <v>-0.64685593647717599</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1">
        <v>37.637366688008697</v>
      </c>
      <c r="H34" s="176">
        <v>59.7782685447727</v>
      </c>
      <c r="I34" s="176">
        <v>70.270950943626303</v>
      </c>
      <c r="J34" s="176">
        <v>66.892236653556495</v>
      </c>
      <c r="K34" s="176">
        <v>55.748042318363296</v>
      </c>
      <c r="L34" s="182">
        <v>58.065373029665501</v>
      </c>
      <c r="M34" s="176"/>
      <c r="N34" s="183">
        <v>70.5876102929967</v>
      </c>
      <c r="O34" s="184">
        <v>88.392422634836393</v>
      </c>
      <c r="P34" s="185">
        <v>79.490016463916504</v>
      </c>
      <c r="Q34" s="176"/>
      <c r="R34" s="186">
        <v>64.186699725165795</v>
      </c>
      <c r="S34" s="159"/>
      <c r="T34" s="160">
        <v>-36.388132138590699</v>
      </c>
      <c r="U34" s="154">
        <v>18.587110506543201</v>
      </c>
      <c r="V34" s="154">
        <v>18.853681472986999</v>
      </c>
      <c r="W34" s="154">
        <v>7.5658957854490998</v>
      </c>
      <c r="X34" s="154">
        <v>6.0105453112735798</v>
      </c>
      <c r="Y34" s="161">
        <v>2.4173341566003002</v>
      </c>
      <c r="Z34" s="154"/>
      <c r="AA34" s="162">
        <v>33.953146596038899</v>
      </c>
      <c r="AB34" s="163">
        <v>58.470436227247298</v>
      </c>
      <c r="AC34" s="164">
        <v>46.5601718937423</v>
      </c>
      <c r="AD34" s="154"/>
      <c r="AE34" s="165">
        <v>14.6341426599475</v>
      </c>
      <c r="AF34" s="67"/>
      <c r="AG34" s="181">
        <v>38.508794551663101</v>
      </c>
      <c r="AH34" s="176">
        <v>45.963376474892499</v>
      </c>
      <c r="AI34" s="176">
        <v>51.905747202658603</v>
      </c>
      <c r="AJ34" s="176">
        <v>46.709963337296799</v>
      </c>
      <c r="AK34" s="176">
        <v>45.778831061922602</v>
      </c>
      <c r="AL34" s="182">
        <v>45.773342525686701</v>
      </c>
      <c r="AM34" s="176"/>
      <c r="AN34" s="183">
        <v>55.050827921582901</v>
      </c>
      <c r="AO34" s="184">
        <v>57.647524619652998</v>
      </c>
      <c r="AP34" s="185">
        <v>56.349176270618003</v>
      </c>
      <c r="AQ34" s="176"/>
      <c r="AR34" s="186">
        <v>48.795009309952803</v>
      </c>
      <c r="AS34" s="159"/>
      <c r="AT34" s="160">
        <v>-15.232348772725301</v>
      </c>
      <c r="AU34" s="154">
        <v>8.6700061457091007</v>
      </c>
      <c r="AV34" s="154">
        <v>2.5322179448589401</v>
      </c>
      <c r="AW34" s="154">
        <v>-14.7674198908422</v>
      </c>
      <c r="AX34" s="154">
        <v>-6.7114982969972399</v>
      </c>
      <c r="AY34" s="161">
        <v>-5.5144493406979302</v>
      </c>
      <c r="AZ34" s="154"/>
      <c r="BA34" s="162">
        <v>3.34023259560536</v>
      </c>
      <c r="BB34" s="163">
        <v>-1.0492617681399601</v>
      </c>
      <c r="BC34" s="164">
        <v>1.04734141071821</v>
      </c>
      <c r="BD34" s="154"/>
      <c r="BE34" s="165">
        <v>-3.4456739345358902</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1">
        <v>33.663440187646501</v>
      </c>
      <c r="H35" s="176">
        <v>52.433768569194598</v>
      </c>
      <c r="I35" s="176">
        <v>54.865840500390902</v>
      </c>
      <c r="J35" s="176">
        <v>52.103776387802903</v>
      </c>
      <c r="K35" s="176">
        <v>48.861376075058601</v>
      </c>
      <c r="L35" s="182">
        <v>48.385640344018697</v>
      </c>
      <c r="M35" s="176"/>
      <c r="N35" s="183">
        <v>47.170203283815397</v>
      </c>
      <c r="O35" s="184">
        <v>52.564253322908499</v>
      </c>
      <c r="P35" s="185">
        <v>49.867228303361998</v>
      </c>
      <c r="Q35" s="176"/>
      <c r="R35" s="186">
        <v>48.808951189545397</v>
      </c>
      <c r="S35" s="159"/>
      <c r="T35" s="160">
        <v>-3.6105246897688001</v>
      </c>
      <c r="U35" s="154">
        <v>25.368865621608101</v>
      </c>
      <c r="V35" s="154">
        <v>19.493079035628501</v>
      </c>
      <c r="W35" s="154">
        <v>-2.3823914059945599</v>
      </c>
      <c r="X35" s="154">
        <v>8.2016833377541705</v>
      </c>
      <c r="Y35" s="161">
        <v>9.3724974408858692</v>
      </c>
      <c r="Z35" s="154"/>
      <c r="AA35" s="162">
        <v>15.9518785027329</v>
      </c>
      <c r="AB35" s="163">
        <v>12.688088847513599</v>
      </c>
      <c r="AC35" s="164">
        <v>14.2085151709492</v>
      </c>
      <c r="AD35" s="154"/>
      <c r="AE35" s="165">
        <v>10.7413188866115</v>
      </c>
      <c r="AF35" s="67"/>
      <c r="AG35" s="181">
        <v>35.972648553557399</v>
      </c>
      <c r="AH35" s="176">
        <v>40.237240031274403</v>
      </c>
      <c r="AI35" s="176">
        <v>42.6851016419077</v>
      </c>
      <c r="AJ35" s="176">
        <v>39.447769741985901</v>
      </c>
      <c r="AK35" s="176">
        <v>42.518285770132898</v>
      </c>
      <c r="AL35" s="182">
        <v>40.172209147771603</v>
      </c>
      <c r="AM35" s="176"/>
      <c r="AN35" s="183">
        <v>44.730983189992102</v>
      </c>
      <c r="AO35" s="184">
        <v>44.984331508991303</v>
      </c>
      <c r="AP35" s="185">
        <v>44.857657349491703</v>
      </c>
      <c r="AQ35" s="176"/>
      <c r="AR35" s="186">
        <v>41.510908633977401</v>
      </c>
      <c r="AS35" s="159"/>
      <c r="AT35" s="160">
        <v>2.0918571184962</v>
      </c>
      <c r="AU35" s="154">
        <v>15.3385704371715</v>
      </c>
      <c r="AV35" s="154">
        <v>1.6343587524668299</v>
      </c>
      <c r="AW35" s="154">
        <v>-20.495085494808301</v>
      </c>
      <c r="AX35" s="154">
        <v>-2.3275321270585199</v>
      </c>
      <c r="AY35" s="161">
        <v>-2.1472720226320101</v>
      </c>
      <c r="AZ35" s="154"/>
      <c r="BA35" s="162">
        <v>11.823392464621101</v>
      </c>
      <c r="BB35" s="163">
        <v>12.044914589184</v>
      </c>
      <c r="BC35" s="164">
        <v>11.9343567069019</v>
      </c>
      <c r="BD35" s="154"/>
      <c r="BE35" s="165">
        <v>1.8070652231603099</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1">
        <v>31.761379567486902</v>
      </c>
      <c r="H36" s="176">
        <v>46.403997017151298</v>
      </c>
      <c r="I36" s="176">
        <v>47.909806114839597</v>
      </c>
      <c r="J36" s="176">
        <v>41.559254287844801</v>
      </c>
      <c r="K36" s="176">
        <v>36.831088739746399</v>
      </c>
      <c r="L36" s="182">
        <v>40.893105145413799</v>
      </c>
      <c r="M36" s="176"/>
      <c r="N36" s="183">
        <v>38.447136465324299</v>
      </c>
      <c r="O36" s="184">
        <v>38.333064876957401</v>
      </c>
      <c r="P36" s="185">
        <v>38.3901006711409</v>
      </c>
      <c r="Q36" s="176"/>
      <c r="R36" s="186">
        <v>40.1779610099073</v>
      </c>
      <c r="S36" s="159"/>
      <c r="T36" s="160">
        <v>3.6369388216109901</v>
      </c>
      <c r="U36" s="154">
        <v>27.572762823384501</v>
      </c>
      <c r="V36" s="154">
        <v>29.6628678494097</v>
      </c>
      <c r="W36" s="154">
        <v>1.4348436268473099</v>
      </c>
      <c r="X36" s="154">
        <v>3.80250473028849</v>
      </c>
      <c r="Y36" s="161">
        <v>13.3249558444772</v>
      </c>
      <c r="Z36" s="154"/>
      <c r="AA36" s="162">
        <v>8.2081721075410297</v>
      </c>
      <c r="AB36" s="163">
        <v>-5.0991314487178103</v>
      </c>
      <c r="AC36" s="164">
        <v>1.12842998376945</v>
      </c>
      <c r="AD36" s="154"/>
      <c r="AE36" s="165">
        <v>9.7126630361667008</v>
      </c>
      <c r="AF36" s="67"/>
      <c r="AG36" s="181">
        <v>26.259817300521899</v>
      </c>
      <c r="AH36" s="176">
        <v>31.3936092468307</v>
      </c>
      <c r="AI36" s="176">
        <v>32.9455816554809</v>
      </c>
      <c r="AJ36" s="176">
        <v>30.4331208053691</v>
      </c>
      <c r="AK36" s="176">
        <v>31.840091349739001</v>
      </c>
      <c r="AL36" s="182">
        <v>30.574444071588299</v>
      </c>
      <c r="AM36" s="176"/>
      <c r="AN36" s="183">
        <v>36.0277796420581</v>
      </c>
      <c r="AO36" s="184">
        <v>34.3397222222222</v>
      </c>
      <c r="AP36" s="185">
        <v>35.1837509321401</v>
      </c>
      <c r="AQ36" s="176"/>
      <c r="AR36" s="186">
        <v>31.891388888888802</v>
      </c>
      <c r="AS36" s="159"/>
      <c r="AT36" s="160">
        <v>-7.6942617004279201</v>
      </c>
      <c r="AU36" s="154">
        <v>10.7202918923448</v>
      </c>
      <c r="AV36" s="154">
        <v>-0.77685667602074804</v>
      </c>
      <c r="AW36" s="154">
        <v>-18.007774304546199</v>
      </c>
      <c r="AX36" s="154">
        <v>-7.9874145706178004</v>
      </c>
      <c r="AY36" s="161">
        <v>-5.4753650506326901</v>
      </c>
      <c r="AZ36" s="154"/>
      <c r="BA36" s="162">
        <v>3.9774485392894898</v>
      </c>
      <c r="BB36" s="163">
        <v>-4.5595164441313498</v>
      </c>
      <c r="BC36" s="164">
        <v>-0.371450455793498</v>
      </c>
      <c r="BD36" s="154"/>
      <c r="BE36" s="165">
        <v>-3.9239231674297099</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1">
        <v>30.146503142725699</v>
      </c>
      <c r="H37" s="176">
        <v>38.892569625427903</v>
      </c>
      <c r="I37" s="176">
        <v>43.947821276160703</v>
      </c>
      <c r="J37" s="176">
        <v>43.708958423836599</v>
      </c>
      <c r="K37" s="176">
        <v>46.2205136329951</v>
      </c>
      <c r="L37" s="182">
        <v>40.582963332055698</v>
      </c>
      <c r="M37" s="176"/>
      <c r="N37" s="183">
        <v>61.531723353691198</v>
      </c>
      <c r="O37" s="184">
        <v>69.001865177727197</v>
      </c>
      <c r="P37" s="185">
        <v>65.266794265709194</v>
      </c>
      <c r="Q37" s="176"/>
      <c r="R37" s="186">
        <v>47.635229009166203</v>
      </c>
      <c r="S37" s="159"/>
      <c r="T37" s="160">
        <v>-27.574963096859399</v>
      </c>
      <c r="U37" s="154">
        <v>13.3526473715009</v>
      </c>
      <c r="V37" s="154">
        <v>11.161165323871201</v>
      </c>
      <c r="W37" s="154">
        <v>-0.89420021444422304</v>
      </c>
      <c r="X37" s="154">
        <v>0.77615276999079796</v>
      </c>
      <c r="Y37" s="161">
        <v>-1.2285058750089199</v>
      </c>
      <c r="Z37" s="154"/>
      <c r="AA37" s="162">
        <v>18.416195489421501</v>
      </c>
      <c r="AB37" s="163">
        <v>28.7025539312475</v>
      </c>
      <c r="AC37" s="164">
        <v>23.639813151767601</v>
      </c>
      <c r="AD37" s="154"/>
      <c r="AE37" s="165">
        <v>7.2126156082632997</v>
      </c>
      <c r="AF37" s="67"/>
      <c r="AG37" s="181">
        <v>34.734805388264398</v>
      </c>
      <c r="AH37" s="176">
        <v>36.966424297057799</v>
      </c>
      <c r="AI37" s="176">
        <v>45.367656735502798</v>
      </c>
      <c r="AJ37" s="176">
        <v>38.510593438055103</v>
      </c>
      <c r="AK37" s="176">
        <v>42.315767392221197</v>
      </c>
      <c r="AL37" s="182">
        <v>39.579156347402296</v>
      </c>
      <c r="AM37" s="176"/>
      <c r="AN37" s="183">
        <v>53.206766574214903</v>
      </c>
      <c r="AO37" s="184">
        <v>55.122403341044702</v>
      </c>
      <c r="AP37" s="185">
        <v>54.164584957629799</v>
      </c>
      <c r="AQ37" s="176"/>
      <c r="AR37" s="186">
        <v>43.747167483906303</v>
      </c>
      <c r="AS37" s="159"/>
      <c r="AT37" s="160">
        <v>-21.553925068346601</v>
      </c>
      <c r="AU37" s="154">
        <v>7.82439637107528</v>
      </c>
      <c r="AV37" s="154">
        <v>19.1126053477238</v>
      </c>
      <c r="AW37" s="154">
        <v>-8.3478413009309307</v>
      </c>
      <c r="AX37" s="154">
        <v>-3.8420402141832701</v>
      </c>
      <c r="AY37" s="161">
        <v>-2.3574018876840301</v>
      </c>
      <c r="AZ37" s="154"/>
      <c r="BA37" s="162">
        <v>1.9698336205998299</v>
      </c>
      <c r="BB37" s="163">
        <v>0.53323467910532496</v>
      </c>
      <c r="BC37" s="164">
        <v>1.23373858156297</v>
      </c>
      <c r="BD37" s="154"/>
      <c r="BE37" s="165">
        <v>-1.1153373872393699</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1">
        <v>51.428454175459699</v>
      </c>
      <c r="H38" s="176">
        <v>94.577393164003595</v>
      </c>
      <c r="I38" s="176">
        <v>115.30846058185099</v>
      </c>
      <c r="J38" s="176">
        <v>110.974059767862</v>
      </c>
      <c r="K38" s="176">
        <v>88.419296804341201</v>
      </c>
      <c r="L38" s="182">
        <v>92.141532898703602</v>
      </c>
      <c r="M38" s="176"/>
      <c r="N38" s="183">
        <v>91.999909933674999</v>
      </c>
      <c r="O38" s="184">
        <v>146.272004258365</v>
      </c>
      <c r="P38" s="185">
        <v>119.13595709601999</v>
      </c>
      <c r="Q38" s="176"/>
      <c r="R38" s="186">
        <v>99.854225526508401</v>
      </c>
      <c r="S38" s="159"/>
      <c r="T38" s="160">
        <v>1.6343366101769401</v>
      </c>
      <c r="U38" s="154">
        <v>53.128047807420202</v>
      </c>
      <c r="V38" s="154">
        <v>50.194392454620498</v>
      </c>
      <c r="W38" s="154">
        <v>30.864333599873</v>
      </c>
      <c r="X38" s="154">
        <v>19.366906342133799</v>
      </c>
      <c r="Y38" s="161">
        <v>32.382597751511902</v>
      </c>
      <c r="Z38" s="154"/>
      <c r="AA38" s="162">
        <v>57.755027351629998</v>
      </c>
      <c r="AB38" s="163">
        <v>160.47956974901001</v>
      </c>
      <c r="AC38" s="164">
        <v>108.146648510034</v>
      </c>
      <c r="AD38" s="154"/>
      <c r="AE38" s="165">
        <v>51.1355062798891</v>
      </c>
      <c r="AF38" s="67"/>
      <c r="AG38" s="181">
        <v>47.290847024134699</v>
      </c>
      <c r="AH38" s="176">
        <v>60.560792339431302</v>
      </c>
      <c r="AI38" s="176">
        <v>70.947352054562202</v>
      </c>
      <c r="AJ38" s="176">
        <v>64.807024983749201</v>
      </c>
      <c r="AK38" s="176">
        <v>59.488219813658098</v>
      </c>
      <c r="AL38" s="182">
        <v>60.618818439595998</v>
      </c>
      <c r="AM38" s="176"/>
      <c r="AN38" s="183">
        <v>62.876556397139801</v>
      </c>
      <c r="AO38" s="184">
        <v>76.321069534333802</v>
      </c>
      <c r="AP38" s="185">
        <v>69.598812965736798</v>
      </c>
      <c r="AQ38" s="176"/>
      <c r="AR38" s="186">
        <v>63.184479367694003</v>
      </c>
      <c r="AS38" s="159"/>
      <c r="AT38" s="160">
        <v>-7.2468950626070798</v>
      </c>
      <c r="AU38" s="154">
        <v>13.592502832230499</v>
      </c>
      <c r="AV38" s="154">
        <v>11.011887787092901</v>
      </c>
      <c r="AW38" s="154">
        <v>-2.9773546242804998</v>
      </c>
      <c r="AX38" s="154">
        <v>1.9883330824944501</v>
      </c>
      <c r="AY38" s="161">
        <v>3.3273690818070301</v>
      </c>
      <c r="AZ38" s="154"/>
      <c r="BA38" s="162">
        <v>18.283740744543401</v>
      </c>
      <c r="BB38" s="163">
        <v>38.707381590257398</v>
      </c>
      <c r="BC38" s="164">
        <v>28.671674292052199</v>
      </c>
      <c r="BD38" s="154"/>
      <c r="BE38" s="165">
        <v>10.155828902829599</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7">
        <v>24.312350012657099</v>
      </c>
      <c r="H39" s="188">
        <v>35.360320648046503</v>
      </c>
      <c r="I39" s="188">
        <v>37.687145388574798</v>
      </c>
      <c r="J39" s="188">
        <v>37.982827609484403</v>
      </c>
      <c r="K39" s="188">
        <v>35.824969200911298</v>
      </c>
      <c r="L39" s="189">
        <v>34.233522571934799</v>
      </c>
      <c r="M39" s="176"/>
      <c r="N39" s="190">
        <v>48.370314741371999</v>
      </c>
      <c r="O39" s="191">
        <v>55.470572947430497</v>
      </c>
      <c r="P39" s="192">
        <v>51.920443844401298</v>
      </c>
      <c r="Q39" s="176"/>
      <c r="R39" s="193">
        <v>39.286928649782404</v>
      </c>
      <c r="S39" s="159"/>
      <c r="T39" s="166">
        <v>-33.4771985994253</v>
      </c>
      <c r="U39" s="167">
        <v>4.4296183461751104</v>
      </c>
      <c r="V39" s="167">
        <v>12.5319322077102</v>
      </c>
      <c r="W39" s="167">
        <v>5.5174540025580097</v>
      </c>
      <c r="X39" s="167">
        <v>12.148452685625999</v>
      </c>
      <c r="Y39" s="168">
        <v>-0.39068881177842502</v>
      </c>
      <c r="Z39" s="154"/>
      <c r="AA39" s="169">
        <v>28.0562541367159</v>
      </c>
      <c r="AB39" s="170">
        <v>31.4834424934918</v>
      </c>
      <c r="AC39" s="171">
        <v>29.864475233943502</v>
      </c>
      <c r="AD39" s="154"/>
      <c r="AE39" s="172">
        <v>9.2170663668684796</v>
      </c>
      <c r="AF39" s="67"/>
      <c r="AG39" s="187">
        <v>33.904204075605399</v>
      </c>
      <c r="AH39" s="188">
        <v>34.409640325710903</v>
      </c>
      <c r="AI39" s="188">
        <v>33.1613650746772</v>
      </c>
      <c r="AJ39" s="188">
        <v>32.559278752847803</v>
      </c>
      <c r="AK39" s="188">
        <v>37.7236140410091</v>
      </c>
      <c r="AL39" s="189">
        <v>34.351620453970099</v>
      </c>
      <c r="AM39" s="176"/>
      <c r="AN39" s="190">
        <v>45.9187739431271</v>
      </c>
      <c r="AO39" s="191">
        <v>45.962313517846503</v>
      </c>
      <c r="AP39" s="192">
        <v>45.940543730486802</v>
      </c>
      <c r="AQ39" s="176"/>
      <c r="AR39" s="193">
        <v>37.662741390117702</v>
      </c>
      <c r="AS39" s="159"/>
      <c r="AT39" s="166">
        <v>8.5041836805592297</v>
      </c>
      <c r="AU39" s="167">
        <v>12.8183778693459</v>
      </c>
      <c r="AV39" s="167">
        <v>-7.1237863137284601</v>
      </c>
      <c r="AW39" s="167">
        <v>-17.4496870203727</v>
      </c>
      <c r="AX39" s="167">
        <v>0.54137745848679897</v>
      </c>
      <c r="AY39" s="168">
        <v>-1.5227956585790201</v>
      </c>
      <c r="AZ39" s="154"/>
      <c r="BA39" s="169">
        <v>11.0162151224594</v>
      </c>
      <c r="BB39" s="170">
        <v>4.2747246953209599</v>
      </c>
      <c r="BC39" s="171">
        <v>7.5383247287145396</v>
      </c>
      <c r="BD39" s="154"/>
      <c r="BE39" s="172">
        <v>1.4565075254806901</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3">
        <v>36.278914057295097</v>
      </c>
      <c r="H40" s="174">
        <v>58.289045081056997</v>
      </c>
      <c r="I40" s="174">
        <v>60.714590273151202</v>
      </c>
      <c r="J40" s="174">
        <v>61.236018210082101</v>
      </c>
      <c r="K40" s="174">
        <v>51.846768820786103</v>
      </c>
      <c r="L40" s="175">
        <v>53.6730672884743</v>
      </c>
      <c r="M40" s="176"/>
      <c r="N40" s="177">
        <v>46.669380413057901</v>
      </c>
      <c r="O40" s="178">
        <v>50.100413057961298</v>
      </c>
      <c r="P40" s="179">
        <v>48.384896735509599</v>
      </c>
      <c r="Q40" s="176"/>
      <c r="R40" s="180">
        <v>52.1621614161987</v>
      </c>
      <c r="S40" s="159"/>
      <c r="T40" s="151">
        <v>0.36993716597362503</v>
      </c>
      <c r="U40" s="152">
        <v>13.158823645488701</v>
      </c>
      <c r="V40" s="152">
        <v>6.0396292410093704</v>
      </c>
      <c r="W40" s="152">
        <v>0.81386293308509505</v>
      </c>
      <c r="X40" s="152">
        <v>0.92134208858706701</v>
      </c>
      <c r="Y40" s="153">
        <v>4.4110793333589697</v>
      </c>
      <c r="Z40" s="154"/>
      <c r="AA40" s="155">
        <v>13.8538054163925</v>
      </c>
      <c r="AB40" s="156">
        <v>16.680947176764999</v>
      </c>
      <c r="AC40" s="157">
        <v>15.300174387198201</v>
      </c>
      <c r="AD40" s="154"/>
      <c r="AE40" s="158">
        <v>7.0915004053565101</v>
      </c>
      <c r="AF40" s="67"/>
      <c r="AG40" s="173">
        <v>36.925914945591799</v>
      </c>
      <c r="AH40" s="174">
        <v>42.793879635798298</v>
      </c>
      <c r="AI40" s="174">
        <v>46.735323673106798</v>
      </c>
      <c r="AJ40" s="174">
        <v>45.367788696424597</v>
      </c>
      <c r="AK40" s="174">
        <v>47.283609260493002</v>
      </c>
      <c r="AL40" s="175">
        <v>43.821303242282902</v>
      </c>
      <c r="AM40" s="176"/>
      <c r="AN40" s="177">
        <v>48.504340439706802</v>
      </c>
      <c r="AO40" s="178">
        <v>45.838262269597998</v>
      </c>
      <c r="AP40" s="179">
        <v>47.1713013546524</v>
      </c>
      <c r="AQ40" s="176"/>
      <c r="AR40" s="180">
        <v>44.778445560102703</v>
      </c>
      <c r="AS40" s="159"/>
      <c r="AT40" s="151">
        <v>11.403373226937299</v>
      </c>
      <c r="AU40" s="152">
        <v>6.7460169907572096</v>
      </c>
      <c r="AV40" s="152">
        <v>-4.4998039070231499</v>
      </c>
      <c r="AW40" s="152">
        <v>-16.423970047518502</v>
      </c>
      <c r="AX40" s="152">
        <v>-0.35510705761280897</v>
      </c>
      <c r="AY40" s="153">
        <v>-2.12081042729411</v>
      </c>
      <c r="AZ40" s="154"/>
      <c r="BA40" s="155">
        <v>16.9220246724596</v>
      </c>
      <c r="BB40" s="156">
        <v>13.4407122704781</v>
      </c>
      <c r="BC40" s="157">
        <v>15.2042630545318</v>
      </c>
      <c r="BD40" s="154"/>
      <c r="BE40" s="158">
        <v>2.51786467306425</v>
      </c>
      <c r="BF40" s="67"/>
    </row>
    <row r="41" spans="1:70" x14ac:dyDescent="0.25">
      <c r="A41" s="20" t="s">
        <v>84</v>
      </c>
      <c r="B41" s="3" t="str">
        <f t="shared" si="0"/>
        <v>Southwest Virginia - Blue Ridge Highlands</v>
      </c>
      <c r="C41" s="10"/>
      <c r="D41" s="24" t="s">
        <v>16</v>
      </c>
      <c r="E41" s="27" t="s">
        <v>17</v>
      </c>
      <c r="F41" s="3"/>
      <c r="G41" s="181">
        <v>29.147436187034099</v>
      </c>
      <c r="H41" s="176">
        <v>38.478133047210299</v>
      </c>
      <c r="I41" s="176">
        <v>44.270084707476798</v>
      </c>
      <c r="J41" s="176">
        <v>46.260045177320897</v>
      </c>
      <c r="K41" s="176">
        <v>45.437211429862202</v>
      </c>
      <c r="L41" s="182">
        <v>40.718582109780797</v>
      </c>
      <c r="M41" s="176"/>
      <c r="N41" s="183">
        <v>62.263017845041702</v>
      </c>
      <c r="O41" s="184">
        <v>62.544800090354599</v>
      </c>
      <c r="P41" s="185">
        <v>62.4039089676982</v>
      </c>
      <c r="Q41" s="176"/>
      <c r="R41" s="186">
        <v>46.914389783471499</v>
      </c>
      <c r="S41" s="159"/>
      <c r="T41" s="160">
        <v>-11.8538209715111</v>
      </c>
      <c r="U41" s="154">
        <v>21.025882514531499</v>
      </c>
      <c r="V41" s="154">
        <v>42.326862003307703</v>
      </c>
      <c r="W41" s="154">
        <v>33.974738052070599</v>
      </c>
      <c r="X41" s="154">
        <v>32.703727314669301</v>
      </c>
      <c r="Y41" s="161">
        <v>23.589253637431</v>
      </c>
      <c r="Z41" s="154"/>
      <c r="AA41" s="162">
        <v>45.168875796433703</v>
      </c>
      <c r="AB41" s="163">
        <v>54.0075673027509</v>
      </c>
      <c r="AC41" s="164">
        <v>49.467628660049797</v>
      </c>
      <c r="AD41" s="154"/>
      <c r="AE41" s="165">
        <v>32.294248088510102</v>
      </c>
      <c r="AF41" s="67"/>
      <c r="AG41" s="181">
        <v>38.134731304446198</v>
      </c>
      <c r="AH41" s="176">
        <v>37.760332333974397</v>
      </c>
      <c r="AI41" s="176">
        <v>38.718639551985497</v>
      </c>
      <c r="AJ41" s="176">
        <v>39.142182501554203</v>
      </c>
      <c r="AK41" s="176">
        <v>45.174877352625302</v>
      </c>
      <c r="AL41" s="182">
        <v>39.786957532232499</v>
      </c>
      <c r="AM41" s="176"/>
      <c r="AN41" s="183">
        <v>58.5990383202396</v>
      </c>
      <c r="AO41" s="184">
        <v>54.983391454247403</v>
      </c>
      <c r="AP41" s="185">
        <v>56.791214887243498</v>
      </c>
      <c r="AQ41" s="176"/>
      <c r="AR41" s="186">
        <v>44.647082653506203</v>
      </c>
      <c r="AS41" s="159"/>
      <c r="AT41" s="160">
        <v>33.726225448112999</v>
      </c>
      <c r="AU41" s="154">
        <v>31.025077794223701</v>
      </c>
      <c r="AV41" s="154">
        <v>7.5920527403616704</v>
      </c>
      <c r="AW41" s="154">
        <v>-3.2675717375928102</v>
      </c>
      <c r="AX41" s="154">
        <v>16.5185296471751</v>
      </c>
      <c r="AY41" s="161">
        <v>15.2859903074326</v>
      </c>
      <c r="AZ41" s="154"/>
      <c r="BA41" s="162">
        <v>35.162776498024797</v>
      </c>
      <c r="BB41" s="163">
        <v>30.390618968089001</v>
      </c>
      <c r="BC41" s="164">
        <v>32.809792935314903</v>
      </c>
      <c r="BD41" s="154"/>
      <c r="BE41" s="165">
        <v>21.097816998692299</v>
      </c>
      <c r="BF41" s="67"/>
    </row>
    <row r="42" spans="1:70" x14ac:dyDescent="0.25">
      <c r="A42" s="21" t="s">
        <v>85</v>
      </c>
      <c r="B42" s="3" t="str">
        <f t="shared" si="0"/>
        <v>Southwest Virginia - Heart of Appalachia</v>
      </c>
      <c r="C42" s="3"/>
      <c r="D42" s="24" t="s">
        <v>16</v>
      </c>
      <c r="E42" s="27" t="s">
        <v>17</v>
      </c>
      <c r="F42" s="3"/>
      <c r="G42" s="181">
        <v>22.271242320819098</v>
      </c>
      <c r="H42" s="176">
        <v>33.526798634812202</v>
      </c>
      <c r="I42" s="176">
        <v>39.574116040955602</v>
      </c>
      <c r="J42" s="176">
        <v>37.514546075085299</v>
      </c>
      <c r="K42" s="176">
        <v>31.3080682593856</v>
      </c>
      <c r="L42" s="182">
        <v>32.838954266211601</v>
      </c>
      <c r="M42" s="176"/>
      <c r="N42" s="183">
        <v>29.734286689419701</v>
      </c>
      <c r="O42" s="184">
        <v>24.400279863481199</v>
      </c>
      <c r="P42" s="185">
        <v>27.0672832764505</v>
      </c>
      <c r="Q42" s="176"/>
      <c r="R42" s="186">
        <v>31.189905411994101</v>
      </c>
      <c r="S42" s="159"/>
      <c r="T42" s="160">
        <v>-19.031609505199999</v>
      </c>
      <c r="U42" s="154">
        <v>-18.805410844327099</v>
      </c>
      <c r="V42" s="154">
        <v>5.5062296358892198</v>
      </c>
      <c r="W42" s="154">
        <v>6.86524796923909</v>
      </c>
      <c r="X42" s="154">
        <v>-1.2580000663964701</v>
      </c>
      <c r="Y42" s="161">
        <v>-5.1545718780554797</v>
      </c>
      <c r="Z42" s="154"/>
      <c r="AA42" s="162">
        <v>1.2992975601840899</v>
      </c>
      <c r="AB42" s="163">
        <v>-10.9981010954731</v>
      </c>
      <c r="AC42" s="164">
        <v>-4.6395530544095998</v>
      </c>
      <c r="AD42" s="154"/>
      <c r="AE42" s="165">
        <v>-5.0273927768830804</v>
      </c>
      <c r="AF42" s="67"/>
      <c r="AG42" s="181">
        <v>22.8738201128443</v>
      </c>
      <c r="AH42" s="176">
        <v>26.332721539993301</v>
      </c>
      <c r="AI42" s="176">
        <v>27.9439993362097</v>
      </c>
      <c r="AJ42" s="176">
        <v>27.119241124011399</v>
      </c>
      <c r="AK42" s="176">
        <v>28.647351505973401</v>
      </c>
      <c r="AL42" s="182">
        <v>26.576225470564601</v>
      </c>
      <c r="AM42" s="176"/>
      <c r="AN42" s="183">
        <v>30.230484603735398</v>
      </c>
      <c r="AO42" s="184">
        <v>27.183969375736101</v>
      </c>
      <c r="AP42" s="185">
        <v>28.707226989735801</v>
      </c>
      <c r="AQ42" s="176"/>
      <c r="AR42" s="186">
        <v>27.181460454002298</v>
      </c>
      <c r="AS42" s="159"/>
      <c r="AT42" s="160">
        <v>-9.00813053539982</v>
      </c>
      <c r="AU42" s="154">
        <v>-15.812145215781101</v>
      </c>
      <c r="AV42" s="154">
        <v>-22.755892666664302</v>
      </c>
      <c r="AW42" s="154">
        <v>-31.249349073704</v>
      </c>
      <c r="AX42" s="154">
        <v>-19.392880520330799</v>
      </c>
      <c r="AY42" s="161">
        <v>-20.646057775197999</v>
      </c>
      <c r="AZ42" s="154"/>
      <c r="BA42" s="162">
        <v>-0.57104489884090204</v>
      </c>
      <c r="BB42" s="163">
        <v>-4.2197669386966998</v>
      </c>
      <c r="BC42" s="164">
        <v>-2.33263951633998</v>
      </c>
      <c r="BD42" s="154"/>
      <c r="BE42" s="165">
        <v>-15.905214773788099</v>
      </c>
      <c r="BF42" s="67"/>
    </row>
    <row r="43" spans="1:70" x14ac:dyDescent="0.25">
      <c r="A43" s="22" t="s">
        <v>86</v>
      </c>
      <c r="B43" s="3" t="str">
        <f t="shared" si="0"/>
        <v>Virginia Mountains</v>
      </c>
      <c r="C43" s="3"/>
      <c r="D43" s="25" t="s">
        <v>16</v>
      </c>
      <c r="E43" s="28" t="s">
        <v>17</v>
      </c>
      <c r="F43" s="3"/>
      <c r="G43" s="181">
        <v>32.262353103448199</v>
      </c>
      <c r="H43" s="176">
        <v>45.707748965517197</v>
      </c>
      <c r="I43" s="176">
        <v>50.436289655172402</v>
      </c>
      <c r="J43" s="176">
        <v>49.023304827586202</v>
      </c>
      <c r="K43" s="176">
        <v>44.533638620689601</v>
      </c>
      <c r="L43" s="182">
        <v>44.392667034482699</v>
      </c>
      <c r="M43" s="176"/>
      <c r="N43" s="183">
        <v>59.718017931034403</v>
      </c>
      <c r="O43" s="184">
        <v>74.776982068965495</v>
      </c>
      <c r="P43" s="185">
        <v>67.247500000000002</v>
      </c>
      <c r="Q43" s="176"/>
      <c r="R43" s="186">
        <v>50.9226193103448</v>
      </c>
      <c r="S43" s="159"/>
      <c r="T43" s="160">
        <v>-31.592768082908499</v>
      </c>
      <c r="U43" s="154">
        <v>-1.96194296266802</v>
      </c>
      <c r="V43" s="154">
        <v>-0.94612023013944302</v>
      </c>
      <c r="W43" s="154">
        <v>-7.4262735158579396</v>
      </c>
      <c r="X43" s="154">
        <v>-9.8506993855449299</v>
      </c>
      <c r="Y43" s="161">
        <v>-10.1575863941961</v>
      </c>
      <c r="Z43" s="154"/>
      <c r="AA43" s="162">
        <v>3.52670507063167</v>
      </c>
      <c r="AB43" s="163">
        <v>35.011499556070603</v>
      </c>
      <c r="AC43" s="164">
        <v>18.949150443723401</v>
      </c>
      <c r="AD43" s="154"/>
      <c r="AE43" s="165">
        <v>-1.0189454080747899</v>
      </c>
      <c r="AF43" s="67"/>
      <c r="AG43" s="181">
        <v>46.218204827586199</v>
      </c>
      <c r="AH43" s="176">
        <v>50.927873793103402</v>
      </c>
      <c r="AI43" s="176">
        <v>55.972603103448201</v>
      </c>
      <c r="AJ43" s="176">
        <v>47.302682068965503</v>
      </c>
      <c r="AK43" s="176">
        <v>51.776942758620599</v>
      </c>
      <c r="AL43" s="182">
        <v>50.439661310344803</v>
      </c>
      <c r="AM43" s="176"/>
      <c r="AN43" s="183">
        <v>65.6806710344827</v>
      </c>
      <c r="AO43" s="184">
        <v>66.427390000000003</v>
      </c>
      <c r="AP43" s="185">
        <v>66.054030517241301</v>
      </c>
      <c r="AQ43" s="176"/>
      <c r="AR43" s="186">
        <v>54.900909655172399</v>
      </c>
      <c r="AS43" s="159"/>
      <c r="AT43" s="160">
        <v>1.14879241630256</v>
      </c>
      <c r="AU43" s="154">
        <v>23.015744805656801</v>
      </c>
      <c r="AV43" s="154">
        <v>12.397837181357101</v>
      </c>
      <c r="AW43" s="154">
        <v>-15.9794840001237</v>
      </c>
      <c r="AX43" s="154">
        <v>-4.8510913965393296</v>
      </c>
      <c r="AY43" s="161">
        <v>1.8542210733047799</v>
      </c>
      <c r="AZ43" s="154"/>
      <c r="BA43" s="162">
        <v>9.3287964141467299</v>
      </c>
      <c r="BB43" s="163">
        <v>12.412312051536</v>
      </c>
      <c r="BC43" s="164">
        <v>10.8578281921688</v>
      </c>
      <c r="BD43" s="154"/>
      <c r="BE43" s="165">
        <v>4.7795758541148796</v>
      </c>
      <c r="BF43" s="67"/>
    </row>
    <row r="44" spans="1:70" x14ac:dyDescent="0.25">
      <c r="A44" s="75" t="s">
        <v>110</v>
      </c>
      <c r="B44" s="3" t="s">
        <v>116</v>
      </c>
      <c r="D44" s="25" t="s">
        <v>16</v>
      </c>
      <c r="E44" s="28" t="s">
        <v>17</v>
      </c>
      <c r="G44" s="181">
        <v>68.264664996869101</v>
      </c>
      <c r="H44" s="176">
        <v>126.686822166562</v>
      </c>
      <c r="I44" s="176">
        <v>146.31634627426399</v>
      </c>
      <c r="J44" s="176">
        <v>148.15319974952999</v>
      </c>
      <c r="K44" s="176">
        <v>132.550798371947</v>
      </c>
      <c r="L44" s="182">
        <v>124.39436631183401</v>
      </c>
      <c r="M44" s="176"/>
      <c r="N44" s="183">
        <v>203.15484032561</v>
      </c>
      <c r="O44" s="184">
        <v>290.05583281152099</v>
      </c>
      <c r="P44" s="185">
        <v>246.605336568566</v>
      </c>
      <c r="Q44" s="176"/>
      <c r="R44" s="186">
        <v>159.311786385186</v>
      </c>
      <c r="S44" s="159"/>
      <c r="T44" s="160">
        <v>-37.161063117498202</v>
      </c>
      <c r="U44" s="154">
        <v>71.870635277287903</v>
      </c>
      <c r="V44" s="154">
        <v>41.6845620103675</v>
      </c>
      <c r="W44" s="154">
        <v>26.577486135582198</v>
      </c>
      <c r="X44" s="154">
        <v>38.653664078625603</v>
      </c>
      <c r="Y44" s="161">
        <v>24.8292883940275</v>
      </c>
      <c r="Z44" s="154"/>
      <c r="AA44" s="162">
        <v>91.162492407183393</v>
      </c>
      <c r="AB44" s="163">
        <v>105.59300135108801</v>
      </c>
      <c r="AC44" s="164">
        <v>99.3931135938208</v>
      </c>
      <c r="AD44" s="154"/>
      <c r="AE44" s="165">
        <v>49.565689927965401</v>
      </c>
      <c r="AF44" s="70"/>
      <c r="AG44" s="181">
        <v>101.478454502814</v>
      </c>
      <c r="AH44" s="176">
        <v>121.674530956848</v>
      </c>
      <c r="AI44" s="176">
        <v>156.139921044402</v>
      </c>
      <c r="AJ44" s="176">
        <v>122.427532071339</v>
      </c>
      <c r="AK44" s="176">
        <v>120.65247340425501</v>
      </c>
      <c r="AL44" s="182">
        <v>124.475316683347</v>
      </c>
      <c r="AM44" s="176"/>
      <c r="AN44" s="183">
        <v>163.34487327909801</v>
      </c>
      <c r="AO44" s="184">
        <v>187.651400969962</v>
      </c>
      <c r="AP44" s="185">
        <v>175.49813712452999</v>
      </c>
      <c r="AQ44" s="176"/>
      <c r="AR44" s="186">
        <v>139.04935673429199</v>
      </c>
      <c r="AS44" s="159"/>
      <c r="AT44" s="160">
        <v>-22.296039784517198</v>
      </c>
      <c r="AU44" s="154">
        <v>40.201973235828397</v>
      </c>
      <c r="AV44" s="154">
        <v>54.121582915803302</v>
      </c>
      <c r="AW44" s="154">
        <v>7.4286615751123302</v>
      </c>
      <c r="AX44" s="154">
        <v>13.3118158377392</v>
      </c>
      <c r="AY44" s="161">
        <v>15.4407008441525</v>
      </c>
      <c r="AZ44" s="154"/>
      <c r="BA44" s="162">
        <v>30.616965162345501</v>
      </c>
      <c r="BB44" s="163">
        <v>22.499894960027301</v>
      </c>
      <c r="BC44" s="164">
        <v>26.148136243087102</v>
      </c>
      <c r="BD44" s="154"/>
      <c r="BE44" s="165">
        <v>19.0822667455908</v>
      </c>
    </row>
    <row r="45" spans="1:70" x14ac:dyDescent="0.25">
      <c r="A45" s="75" t="s">
        <v>111</v>
      </c>
      <c r="B45" s="3" t="s">
        <v>117</v>
      </c>
      <c r="D45" s="25" t="s">
        <v>16</v>
      </c>
      <c r="E45" s="28" t="s">
        <v>17</v>
      </c>
      <c r="G45" s="181">
        <v>57.004981948141904</v>
      </c>
      <c r="H45" s="176">
        <v>109.79466576711199</v>
      </c>
      <c r="I45" s="176">
        <v>136.76575544290799</v>
      </c>
      <c r="J45" s="176">
        <v>130.03141570329299</v>
      </c>
      <c r="K45" s="176">
        <v>103.57383866379701</v>
      </c>
      <c r="L45" s="182">
        <v>107.43413150505</v>
      </c>
      <c r="M45" s="176"/>
      <c r="N45" s="183">
        <v>116.59856970934599</v>
      </c>
      <c r="O45" s="184">
        <v>187.08424966266699</v>
      </c>
      <c r="P45" s="185">
        <v>151.84140968600701</v>
      </c>
      <c r="Q45" s="176"/>
      <c r="R45" s="186">
        <v>120.12192527103799</v>
      </c>
      <c r="S45" s="159"/>
      <c r="T45" s="160">
        <v>-20.765065431894399</v>
      </c>
      <c r="U45" s="154">
        <v>62.318017547923098</v>
      </c>
      <c r="V45" s="154">
        <v>41.7943883263804</v>
      </c>
      <c r="W45" s="154">
        <v>19.146956055034</v>
      </c>
      <c r="X45" s="154">
        <v>13.6048139552744</v>
      </c>
      <c r="Y45" s="161">
        <v>23.106827071466199</v>
      </c>
      <c r="Z45" s="154"/>
      <c r="AA45" s="162">
        <v>44.964918961890703</v>
      </c>
      <c r="AB45" s="163">
        <v>134.566195079279</v>
      </c>
      <c r="AC45" s="164">
        <v>89.5768575413788</v>
      </c>
      <c r="AD45" s="154"/>
      <c r="AE45" s="165">
        <v>40.956278871966703</v>
      </c>
      <c r="AF45" s="70"/>
      <c r="AG45" s="181">
        <v>58.263821158965698</v>
      </c>
      <c r="AH45" s="176">
        <v>73.745255005287902</v>
      </c>
      <c r="AI45" s="176">
        <v>94.450050964589096</v>
      </c>
      <c r="AJ45" s="176">
        <v>77.701221600233296</v>
      </c>
      <c r="AK45" s="176">
        <v>74.054724207724007</v>
      </c>
      <c r="AL45" s="182">
        <v>75.64301458736</v>
      </c>
      <c r="AM45" s="176"/>
      <c r="AN45" s="183">
        <v>87.748726979322399</v>
      </c>
      <c r="AO45" s="184">
        <v>104.97474162138499</v>
      </c>
      <c r="AP45" s="185">
        <v>96.361734300353703</v>
      </c>
      <c r="AQ45" s="176"/>
      <c r="AR45" s="186">
        <v>81.562648791072505</v>
      </c>
      <c r="AS45" s="159"/>
      <c r="AT45" s="160">
        <v>-19.902769293133598</v>
      </c>
      <c r="AU45" s="154">
        <v>16.3542086503622</v>
      </c>
      <c r="AV45" s="154">
        <v>19.153193209604598</v>
      </c>
      <c r="AW45" s="154">
        <v>-10.363697921802199</v>
      </c>
      <c r="AX45" s="154">
        <v>-1.5588682973122501</v>
      </c>
      <c r="AY45" s="161">
        <v>0.24213588960034599</v>
      </c>
      <c r="AZ45" s="154"/>
      <c r="BA45" s="162">
        <v>13.7661386241884</v>
      </c>
      <c r="BB45" s="163">
        <v>28.540485458349899</v>
      </c>
      <c r="BC45" s="164">
        <v>21.3643188011511</v>
      </c>
      <c r="BD45" s="154"/>
      <c r="BE45" s="165">
        <v>6.4987218265187803</v>
      </c>
    </row>
    <row r="46" spans="1:70" x14ac:dyDescent="0.25">
      <c r="A46" s="75" t="s">
        <v>112</v>
      </c>
      <c r="B46" s="3" t="s">
        <v>118</v>
      </c>
      <c r="D46" s="25" t="s">
        <v>16</v>
      </c>
      <c r="E46" s="28" t="s">
        <v>17</v>
      </c>
      <c r="G46" s="181">
        <v>45.822316232429003</v>
      </c>
      <c r="H46" s="176">
        <v>79.086629361028997</v>
      </c>
      <c r="I46" s="176">
        <v>96.932179544572705</v>
      </c>
      <c r="J46" s="176">
        <v>92.528121586534098</v>
      </c>
      <c r="K46" s="176">
        <v>77.118859342823797</v>
      </c>
      <c r="L46" s="182">
        <v>78.297621213477697</v>
      </c>
      <c r="M46" s="176"/>
      <c r="N46" s="183">
        <v>88.3614776016951</v>
      </c>
      <c r="O46" s="184">
        <v>120.62448622675799</v>
      </c>
      <c r="P46" s="185">
        <v>104.49298191422599</v>
      </c>
      <c r="Q46" s="176"/>
      <c r="R46" s="186">
        <v>85.782009985120297</v>
      </c>
      <c r="S46" s="159"/>
      <c r="T46" s="160">
        <v>-21.579345112668399</v>
      </c>
      <c r="U46" s="154">
        <v>37.393462525342201</v>
      </c>
      <c r="V46" s="154">
        <v>43.025278855095898</v>
      </c>
      <c r="W46" s="154">
        <v>25.8958780029709</v>
      </c>
      <c r="X46" s="154">
        <v>16.055425112657399</v>
      </c>
      <c r="Y46" s="161">
        <v>20.9371158068925</v>
      </c>
      <c r="Z46" s="154"/>
      <c r="AA46" s="162">
        <v>38.9491035420386</v>
      </c>
      <c r="AB46" s="163">
        <v>90.117654513941901</v>
      </c>
      <c r="AC46" s="164">
        <v>64.504095140532101</v>
      </c>
      <c r="AD46" s="154"/>
      <c r="AE46" s="165">
        <v>33.216033702465801</v>
      </c>
      <c r="AF46" s="70"/>
      <c r="AG46" s="181">
        <v>45.0950479490932</v>
      </c>
      <c r="AH46" s="176">
        <v>55.277561616825501</v>
      </c>
      <c r="AI46" s="176">
        <v>63.847960296358202</v>
      </c>
      <c r="AJ46" s="176">
        <v>58.710305315019397</v>
      </c>
      <c r="AK46" s="176">
        <v>56.459517691848298</v>
      </c>
      <c r="AL46" s="182">
        <v>55.8784252444757</v>
      </c>
      <c r="AM46" s="176"/>
      <c r="AN46" s="183">
        <v>64.475051507912795</v>
      </c>
      <c r="AO46" s="184">
        <v>71.370504105703105</v>
      </c>
      <c r="AP46" s="185">
        <v>67.922777806808</v>
      </c>
      <c r="AQ46" s="176"/>
      <c r="AR46" s="186">
        <v>59.320417635539002</v>
      </c>
      <c r="AS46" s="159"/>
      <c r="AT46" s="160">
        <v>-9.8304792210026708</v>
      </c>
      <c r="AU46" s="154">
        <v>13.598696704965</v>
      </c>
      <c r="AV46" s="154">
        <v>9.7066799144334102</v>
      </c>
      <c r="AW46" s="154">
        <v>-5.2840182963400002</v>
      </c>
      <c r="AX46" s="154">
        <v>0.67301426178292301</v>
      </c>
      <c r="AY46" s="161">
        <v>1.62065708429123</v>
      </c>
      <c r="AZ46" s="154"/>
      <c r="BA46" s="162">
        <v>9.7299564972195505</v>
      </c>
      <c r="BB46" s="163">
        <v>14.9850448755389</v>
      </c>
      <c r="BC46" s="164">
        <v>12.429512380302</v>
      </c>
      <c r="BD46" s="154"/>
      <c r="BE46" s="165">
        <v>4.9221040135500704</v>
      </c>
    </row>
    <row r="47" spans="1:70" x14ac:dyDescent="0.25">
      <c r="A47" s="75" t="s">
        <v>113</v>
      </c>
      <c r="B47" s="3" t="s">
        <v>119</v>
      </c>
      <c r="D47" s="25" t="s">
        <v>16</v>
      </c>
      <c r="E47" s="28" t="s">
        <v>17</v>
      </c>
      <c r="G47" s="181">
        <v>35.126285616287298</v>
      </c>
      <c r="H47" s="176">
        <v>54.7372609451944</v>
      </c>
      <c r="I47" s="176">
        <v>62.326916480877998</v>
      </c>
      <c r="J47" s="176">
        <v>60.691191170345597</v>
      </c>
      <c r="K47" s="176">
        <v>54.5051258054242</v>
      </c>
      <c r="L47" s="182">
        <v>53.4773560036259</v>
      </c>
      <c r="M47" s="176"/>
      <c r="N47" s="183">
        <v>66.518334272484495</v>
      </c>
      <c r="O47" s="184">
        <v>78.651850944459397</v>
      </c>
      <c r="P47" s="185">
        <v>72.585092608471896</v>
      </c>
      <c r="Q47" s="176"/>
      <c r="R47" s="186">
        <v>58.936709319296199</v>
      </c>
      <c r="S47" s="159"/>
      <c r="T47" s="160">
        <v>-19.317622113501901</v>
      </c>
      <c r="U47" s="154">
        <v>14.055524526663399</v>
      </c>
      <c r="V47" s="154">
        <v>20.3998160810618</v>
      </c>
      <c r="W47" s="154">
        <v>9.6785696901724396</v>
      </c>
      <c r="X47" s="154">
        <v>4.2858392161154102</v>
      </c>
      <c r="Y47" s="161">
        <v>6.5729581481847399</v>
      </c>
      <c r="Z47" s="154"/>
      <c r="AA47" s="162">
        <v>34.250695289586403</v>
      </c>
      <c r="AB47" s="163">
        <v>61.6707854980801</v>
      </c>
      <c r="AC47" s="164">
        <v>47.8352996095675</v>
      </c>
      <c r="AD47" s="154"/>
      <c r="AE47" s="165">
        <v>18.179752988224401</v>
      </c>
      <c r="AF47" s="70"/>
      <c r="AG47" s="181">
        <v>37.512522968371002</v>
      </c>
      <c r="AH47" s="176">
        <v>43.031902761104398</v>
      </c>
      <c r="AI47" s="176">
        <v>45.914655045691703</v>
      </c>
      <c r="AJ47" s="176">
        <v>43.825846706029303</v>
      </c>
      <c r="AK47" s="176">
        <v>46.649598267878503</v>
      </c>
      <c r="AL47" s="182">
        <v>43.386905149815</v>
      </c>
      <c r="AM47" s="176"/>
      <c r="AN47" s="183">
        <v>53.930124641693403</v>
      </c>
      <c r="AO47" s="184">
        <v>54.931020591910197</v>
      </c>
      <c r="AP47" s="185">
        <v>54.430572616801797</v>
      </c>
      <c r="AQ47" s="176"/>
      <c r="AR47" s="186">
        <v>46.542238711811201</v>
      </c>
      <c r="AS47" s="159"/>
      <c r="AT47" s="160">
        <v>-2.0588404090988899</v>
      </c>
      <c r="AU47" s="154">
        <v>8.4580455859489501</v>
      </c>
      <c r="AV47" s="154">
        <v>-3.7066794057393699</v>
      </c>
      <c r="AW47" s="154">
        <v>-14.8886140216866</v>
      </c>
      <c r="AX47" s="154">
        <v>-4.9400017226119104</v>
      </c>
      <c r="AY47" s="161">
        <v>-4.1073127543350196</v>
      </c>
      <c r="AZ47" s="154"/>
      <c r="BA47" s="162">
        <v>8.5620709041010006</v>
      </c>
      <c r="BB47" s="163">
        <v>9.1286688571510695</v>
      </c>
      <c r="BC47" s="164">
        <v>8.8472372844679708</v>
      </c>
      <c r="BD47" s="154"/>
      <c r="BE47" s="165">
        <v>-0.13598488920406901</v>
      </c>
    </row>
    <row r="48" spans="1:70" x14ac:dyDescent="0.25">
      <c r="A48" s="75" t="s">
        <v>114</v>
      </c>
      <c r="B48" s="3" t="s">
        <v>120</v>
      </c>
      <c r="D48" s="25" t="s">
        <v>16</v>
      </c>
      <c r="E48" s="28" t="s">
        <v>17</v>
      </c>
      <c r="G48" s="181">
        <v>29.477322935194</v>
      </c>
      <c r="H48" s="176">
        <v>37.921845213663502</v>
      </c>
      <c r="I48" s="176">
        <v>39.9425402471838</v>
      </c>
      <c r="J48" s="176">
        <v>40.529794317507999</v>
      </c>
      <c r="K48" s="176">
        <v>38.514317964153697</v>
      </c>
      <c r="L48" s="182">
        <v>37.277164135540602</v>
      </c>
      <c r="M48" s="176"/>
      <c r="N48" s="183">
        <v>44.0158854380444</v>
      </c>
      <c r="O48" s="184">
        <v>49.344432434897598</v>
      </c>
      <c r="P48" s="185">
        <v>46.680158936471003</v>
      </c>
      <c r="Q48" s="176"/>
      <c r="R48" s="186">
        <v>39.963734078663599</v>
      </c>
      <c r="S48" s="159"/>
      <c r="T48" s="160">
        <v>-9.5542935774602107</v>
      </c>
      <c r="U48" s="154">
        <v>2.5618282481863099</v>
      </c>
      <c r="V48" s="154">
        <v>8.6704568556116204</v>
      </c>
      <c r="W48" s="154">
        <v>5.39238155807731</v>
      </c>
      <c r="X48" s="154">
        <v>4.2222890280593797</v>
      </c>
      <c r="Y48" s="161">
        <v>2.5610615461116302</v>
      </c>
      <c r="Z48" s="154"/>
      <c r="AA48" s="162">
        <v>22.426892433615102</v>
      </c>
      <c r="AB48" s="163">
        <v>35.1119292731168</v>
      </c>
      <c r="AC48" s="164">
        <v>28.819150574072399</v>
      </c>
      <c r="AD48" s="154"/>
      <c r="AE48" s="165">
        <v>10.047237889953101</v>
      </c>
      <c r="AF48" s="70"/>
      <c r="AG48" s="181">
        <v>30.939485615440599</v>
      </c>
      <c r="AH48" s="176">
        <v>33.056566369264303</v>
      </c>
      <c r="AI48" s="176">
        <v>33.514479191560497</v>
      </c>
      <c r="AJ48" s="176">
        <v>33.303116186353698</v>
      </c>
      <c r="AK48" s="176">
        <v>35.023182708736698</v>
      </c>
      <c r="AL48" s="182">
        <v>33.166994970366297</v>
      </c>
      <c r="AM48" s="176"/>
      <c r="AN48" s="183">
        <v>38.396225652124301</v>
      </c>
      <c r="AO48" s="184">
        <v>38.877929035197603</v>
      </c>
      <c r="AP48" s="185">
        <v>38.637077343660998</v>
      </c>
      <c r="AQ48" s="176"/>
      <c r="AR48" s="186">
        <v>34.729247727224603</v>
      </c>
      <c r="AS48" s="159"/>
      <c r="AT48" s="160">
        <v>1.16707295195869</v>
      </c>
      <c r="AU48" s="154">
        <v>4.0513036184238898</v>
      </c>
      <c r="AV48" s="154">
        <v>-4.2518932408966901</v>
      </c>
      <c r="AW48" s="154">
        <v>-10.4345318400633</v>
      </c>
      <c r="AX48" s="154">
        <v>-1.8075213323772801</v>
      </c>
      <c r="AY48" s="161">
        <v>-2.5660192666822899</v>
      </c>
      <c r="AZ48" s="154"/>
      <c r="BA48" s="162">
        <v>6.4297683032455302</v>
      </c>
      <c r="BB48" s="163">
        <v>7.1502058509087298</v>
      </c>
      <c r="BC48" s="164">
        <v>6.7910175197223399</v>
      </c>
      <c r="BD48" s="154"/>
      <c r="BE48" s="165">
        <v>0.22375729642349701</v>
      </c>
    </row>
    <row r="49" spans="1:57" x14ac:dyDescent="0.25">
      <c r="A49" s="76" t="s">
        <v>115</v>
      </c>
      <c r="B49" s="3" t="s">
        <v>121</v>
      </c>
      <c r="D49" s="25" t="s">
        <v>16</v>
      </c>
      <c r="E49" s="28" t="s">
        <v>17</v>
      </c>
      <c r="G49" s="187">
        <v>23.766680878215698</v>
      </c>
      <c r="H49" s="188">
        <v>25.899105249572202</v>
      </c>
      <c r="I49" s="188">
        <v>26.633768634333101</v>
      </c>
      <c r="J49" s="188">
        <v>27.353726155943601</v>
      </c>
      <c r="K49" s="188">
        <v>27.532037262864701</v>
      </c>
      <c r="L49" s="189">
        <v>26.236982178326901</v>
      </c>
      <c r="M49" s="176"/>
      <c r="N49" s="190">
        <v>30.108779027672998</v>
      </c>
      <c r="O49" s="191">
        <v>31.858563827812201</v>
      </c>
      <c r="P49" s="192">
        <v>30.9836714277426</v>
      </c>
      <c r="Q49" s="176"/>
      <c r="R49" s="193">
        <v>27.593122909484102</v>
      </c>
      <c r="S49" s="159"/>
      <c r="T49" s="166">
        <v>-2.8028898613649602</v>
      </c>
      <c r="U49" s="167">
        <v>-1.21301675046025</v>
      </c>
      <c r="V49" s="167">
        <v>5.7049411846514602</v>
      </c>
      <c r="W49" s="167">
        <v>3.2065540956835199</v>
      </c>
      <c r="X49" s="167">
        <v>4.0320753390663597</v>
      </c>
      <c r="Y49" s="168">
        <v>1.8245093962268299</v>
      </c>
      <c r="Z49" s="154"/>
      <c r="AA49" s="169">
        <v>8.7991492824039597</v>
      </c>
      <c r="AB49" s="170">
        <v>12.977175233378601</v>
      </c>
      <c r="AC49" s="171">
        <v>10.907805859323901</v>
      </c>
      <c r="AD49" s="154"/>
      <c r="AE49" s="172">
        <v>4.5719408011173499</v>
      </c>
      <c r="AG49" s="187">
        <v>24.5178527549688</v>
      </c>
      <c r="AH49" s="188">
        <v>24.804759169447198</v>
      </c>
      <c r="AI49" s="188">
        <v>25.890557092597199</v>
      </c>
      <c r="AJ49" s="188">
        <v>25.371384886461701</v>
      </c>
      <c r="AK49" s="188">
        <v>26.2452014534061</v>
      </c>
      <c r="AL49" s="189">
        <v>25.365976783913901</v>
      </c>
      <c r="AM49" s="176"/>
      <c r="AN49" s="190">
        <v>28.8948454747865</v>
      </c>
      <c r="AO49" s="191">
        <v>28.795187126766798</v>
      </c>
      <c r="AP49" s="192">
        <v>28.845016300776699</v>
      </c>
      <c r="AQ49" s="176"/>
      <c r="AR49" s="193">
        <v>26.360064290695199</v>
      </c>
      <c r="AS49" s="159"/>
      <c r="AT49" s="166">
        <v>1.32600968094045</v>
      </c>
      <c r="AU49" s="167">
        <v>3.5805337681306799</v>
      </c>
      <c r="AV49" s="167">
        <v>3.36508113542962</v>
      </c>
      <c r="AW49" s="167">
        <v>-3.8404145961765299</v>
      </c>
      <c r="AX49" s="167">
        <v>-1.46757660057104</v>
      </c>
      <c r="AY49" s="168">
        <v>0.48882042408114301</v>
      </c>
      <c r="AZ49" s="154"/>
      <c r="BA49" s="169">
        <v>4.4489312546058004</v>
      </c>
      <c r="BB49" s="170">
        <v>2.22412562957834</v>
      </c>
      <c r="BC49" s="171">
        <v>3.3264750524739699</v>
      </c>
      <c r="BD49" s="154"/>
      <c r="BE49" s="172">
        <v>1.35934727213827</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2" t="str">
        <f>HYPERLINK("http://www.str.com/data-insights/resources/glossary", "For all STR definitions, please visit www.str.com/data-insights/resources/glossary")</f>
        <v>For all STR definitions, please visit www.str.com/data-insights/resources/glossary</v>
      </c>
      <c r="B5" s="232"/>
      <c r="C5" s="232"/>
      <c r="D5" s="232"/>
      <c r="E5" s="232"/>
      <c r="F5" s="23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2" t="str">
        <f>HYPERLINK("http://www.str.com/data-insights/resources/FAQ", "For all STR FAQs, please click here or visit http://www.str.com/data-insights/resources/FAQ")</f>
        <v>For all STR FAQs, please click here or visit http://www.str.com/data-insights/resources/FAQ</v>
      </c>
      <c r="B9" s="232"/>
      <c r="C9" s="232"/>
      <c r="D9" s="232"/>
      <c r="E9" s="232"/>
      <c r="F9" s="23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2" t="str">
        <f>HYPERLINK("http://www.str.com/contact", "For additional support, please contact your regional office")</f>
        <v>For additional support, please contact your regional office</v>
      </c>
      <c r="B12" s="232"/>
      <c r="C12" s="232"/>
      <c r="D12" s="232"/>
      <c r="E12" s="232"/>
      <c r="F12" s="232"/>
      <c r="G12" s="232"/>
      <c r="H12" s="232"/>
      <c r="I12" s="232"/>
      <c r="J12" s="23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1" t="str">
        <f>HYPERLINK("http://www.hotelnewsnow.com/", "For the latest in industry news, visit HotelNewsNow.com.")</f>
        <v>For the latest in industry news, visit HotelNewsNow.com.</v>
      </c>
      <c r="B14" s="231"/>
      <c r="C14" s="231"/>
      <c r="D14" s="231"/>
      <c r="E14" s="231"/>
      <c r="F14" s="231"/>
      <c r="G14" s="231"/>
      <c r="H14" s="231"/>
      <c r="I14" s="23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1" t="str">
        <f>HYPERLINK("http://www.hoteldataconference.com/", "To learn more about the Hotel Data Conference, visit HotelDataConference.com.")</f>
        <v>To learn more about the Hotel Data Conference, visit HotelDataConference.com.</v>
      </c>
      <c r="B15" s="231"/>
      <c r="C15" s="231"/>
      <c r="D15" s="231"/>
      <c r="E15" s="231"/>
      <c r="F15" s="231"/>
      <c r="G15" s="231"/>
      <c r="H15" s="231"/>
      <c r="I15" s="23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27B8C8C6-FA19-42D2-A92E-306BF4FAB9CA}"/>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2025-01-24T16:25:20Z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