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50" documentId="8_{DB094EC2-86C6-4D99-811C-F9685597EAAC}" xr6:coauthVersionLast="47" xr6:coauthVersionMax="47" xr10:uidLastSave="{BEE6B307-EAEC-4182-AEFF-A52313A7A85E}"/>
  <workbookProtection workbookAlgorithmName="SHA-512" workbookHashValue="sSKePaxAd6cmcPe1FL38TITHUjJKooxIP1aMaqVbKhO9YBwmyX/iOfBUhPEUbFRb/91+sFRjWNwSTWSU7m6Zuw==" workbookSaltValue="jfQF+0juTrJgTg+KCNzRt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13" i="28"/>
  <c r="U13" i="28"/>
  <c r="T13" i="28"/>
  <c r="S13" i="28"/>
  <c r="R13" i="28"/>
  <c r="Q13" i="28"/>
  <c r="P13" i="28"/>
  <c r="O13" i="28"/>
  <c r="N13" i="28"/>
  <c r="M13" i="28"/>
  <c r="V12" i="28"/>
  <c r="U12" i="28"/>
  <c r="T12" i="28"/>
  <c r="S12" i="28"/>
  <c r="R12" i="28"/>
  <c r="Q12" i="28"/>
  <c r="P12" i="28"/>
  <c r="O12" i="28"/>
  <c r="N12" i="28"/>
  <c r="M12" i="28"/>
  <c r="V11" i="28"/>
  <c r="U11" i="28"/>
  <c r="T11" i="28"/>
  <c r="S11" i="28"/>
  <c r="R11" i="28"/>
  <c r="Q11" i="28"/>
  <c r="P11" i="28"/>
  <c r="O11" i="28"/>
  <c r="N11" i="28"/>
  <c r="M11" i="28"/>
  <c r="V10" i="28"/>
  <c r="U10" i="28"/>
  <c r="T10" i="28"/>
  <c r="S10" i="28"/>
  <c r="R10" i="28"/>
  <c r="Q10" i="28"/>
  <c r="P10" i="28"/>
  <c r="O10" i="28"/>
  <c r="N10" i="28"/>
  <c r="M10" i="28"/>
  <c r="V9" i="28"/>
  <c r="U9" i="28"/>
  <c r="T9" i="28"/>
  <c r="S9" i="28"/>
  <c r="R9" i="28"/>
  <c r="Q9" i="28"/>
  <c r="P9" i="28"/>
  <c r="O9" i="28"/>
  <c r="N9" i="28"/>
  <c r="M9" i="28"/>
  <c r="V8" i="28"/>
  <c r="U8" i="28"/>
  <c r="T8" i="28"/>
  <c r="S8" i="28"/>
  <c r="R8" i="28"/>
  <c r="Q8" i="28"/>
  <c r="P8" i="28"/>
  <c r="O8" i="28"/>
  <c r="N8" i="28"/>
  <c r="M8" i="28"/>
  <c r="V56" i="28"/>
  <c r="U56" i="28"/>
  <c r="T56" i="28"/>
  <c r="S56" i="28"/>
  <c r="R56" i="28"/>
  <c r="Q56" i="28"/>
  <c r="P56" i="28"/>
  <c r="O56" i="28"/>
  <c r="N56" i="28"/>
  <c r="M56" i="28"/>
  <c r="V55" i="28"/>
  <c r="U55" i="28"/>
  <c r="T55" i="28"/>
  <c r="S55" i="28"/>
  <c r="R55" i="28"/>
  <c r="Q55" i="28"/>
  <c r="P55" i="28"/>
  <c r="O55" i="28"/>
  <c r="N55" i="28"/>
  <c r="M55" i="28"/>
  <c r="V54" i="28"/>
  <c r="U54" i="28"/>
  <c r="T54" i="28"/>
  <c r="S54" i="28"/>
  <c r="R54" i="28"/>
  <c r="Q54" i="28"/>
  <c r="P54" i="28"/>
  <c r="O54" i="28"/>
  <c r="N54" i="28"/>
  <c r="M54" i="28"/>
  <c r="V53" i="28"/>
  <c r="U53" i="28"/>
  <c r="T53" i="28"/>
  <c r="S53" i="28"/>
  <c r="R53" i="28"/>
  <c r="Q53" i="28"/>
  <c r="P53" i="28"/>
  <c r="O53" i="28"/>
  <c r="N53" i="28"/>
  <c r="M53" i="28"/>
  <c r="V52" i="28"/>
  <c r="U52" i="28"/>
  <c r="T52" i="28"/>
  <c r="S52" i="28"/>
  <c r="R52" i="28"/>
  <c r="Q52" i="28"/>
  <c r="P52" i="28"/>
  <c r="O52" i="28"/>
  <c r="N52" i="28"/>
  <c r="M52" i="28"/>
  <c r="V51" i="28"/>
  <c r="U51" i="28"/>
  <c r="T51" i="28"/>
  <c r="S51" i="28"/>
  <c r="R51" i="28"/>
  <c r="Q51" i="28"/>
  <c r="P51" i="28"/>
  <c r="O51" i="28"/>
  <c r="N51" i="28"/>
  <c r="M51" i="28"/>
  <c r="V50" i="28"/>
  <c r="U50" i="28"/>
  <c r="T50" i="28"/>
  <c r="S50" i="28"/>
  <c r="R50" i="28"/>
  <c r="Q50" i="28"/>
  <c r="P50" i="28"/>
  <c r="O50" i="28"/>
  <c r="N50" i="28"/>
  <c r="M50" i="28"/>
  <c r="V49" i="28"/>
  <c r="U49" i="28"/>
  <c r="T49" i="28"/>
  <c r="S49" i="28"/>
  <c r="R49" i="28"/>
  <c r="Q49" i="28"/>
  <c r="P49" i="28"/>
  <c r="O49" i="28"/>
  <c r="N49" i="28"/>
  <c r="M49" i="28"/>
  <c r="V48" i="28"/>
  <c r="U48" i="28"/>
  <c r="T48" i="28"/>
  <c r="S48" i="28"/>
  <c r="R48" i="28"/>
  <c r="Q48" i="28"/>
  <c r="P48" i="28"/>
  <c r="O48" i="28"/>
  <c r="N48" i="28"/>
  <c r="M48" i="28"/>
  <c r="V47" i="28"/>
  <c r="U47" i="28"/>
  <c r="T47" i="28"/>
  <c r="S47" i="28"/>
  <c r="R47" i="28"/>
  <c r="Q47" i="28"/>
  <c r="P47" i="28"/>
  <c r="O47" i="28"/>
  <c r="N47" i="28"/>
  <c r="M47" i="28"/>
  <c r="V44" i="28"/>
  <c r="U44" i="28"/>
  <c r="T44" i="28"/>
  <c r="S44" i="28"/>
  <c r="R44" i="28"/>
  <c r="Q44" i="28"/>
  <c r="P44" i="28"/>
  <c r="O44" i="28"/>
  <c r="N44" i="28"/>
  <c r="M44" i="28"/>
  <c r="V43" i="28"/>
  <c r="U43" i="28"/>
  <c r="T43" i="28"/>
  <c r="S43" i="28"/>
  <c r="R43" i="28"/>
  <c r="Q43" i="28"/>
  <c r="P43" i="28"/>
  <c r="O43" i="28"/>
  <c r="N43" i="28"/>
  <c r="M43" i="28"/>
  <c r="V42" i="28"/>
  <c r="U42" i="28"/>
  <c r="T42" i="28"/>
  <c r="S42" i="28"/>
  <c r="R42" i="28"/>
  <c r="Q42" i="28"/>
  <c r="P42" i="28"/>
  <c r="O42" i="28"/>
  <c r="N42" i="28"/>
  <c r="M42" i="28"/>
  <c r="V41" i="28"/>
  <c r="U41" i="28"/>
  <c r="T41" i="28"/>
  <c r="S41" i="28"/>
  <c r="R41" i="28"/>
  <c r="Q41" i="28"/>
  <c r="P41" i="28"/>
  <c r="O41" i="28"/>
  <c r="N41" i="28"/>
  <c r="M41" i="28"/>
  <c r="V40" i="28"/>
  <c r="U40" i="28"/>
  <c r="T40" i="28"/>
  <c r="S40" i="28"/>
  <c r="R40" i="28"/>
  <c r="Q40" i="28"/>
  <c r="P40" i="28"/>
  <c r="O40" i="28"/>
  <c r="N40" i="28"/>
  <c r="M40" i="28"/>
  <c r="V38" i="28"/>
  <c r="U38" i="28"/>
  <c r="T38" i="28"/>
  <c r="S38" i="28"/>
  <c r="R38" i="28"/>
  <c r="Q38" i="28"/>
  <c r="P38" i="28"/>
  <c r="O38" i="28"/>
  <c r="N38" i="28"/>
  <c r="M38" i="28"/>
  <c r="V36" i="28"/>
  <c r="U36" i="28"/>
  <c r="T36" i="28"/>
  <c r="S36" i="28"/>
  <c r="R36" i="28"/>
  <c r="Q36" i="28"/>
  <c r="P36" i="28"/>
  <c r="O36" i="28"/>
  <c r="N36" i="28"/>
  <c r="M36" i="28"/>
  <c r="V35" i="28"/>
  <c r="U35" i="28"/>
  <c r="T35" i="28"/>
  <c r="S35" i="28"/>
  <c r="R35" i="28"/>
  <c r="Q35" i="28"/>
  <c r="P35" i="28"/>
  <c r="O35" i="28"/>
  <c r="N35" i="28"/>
  <c r="M35" i="28"/>
  <c r="V34" i="28"/>
  <c r="U34" i="28"/>
  <c r="T34" i="28"/>
  <c r="S34" i="28"/>
  <c r="R34" i="28"/>
  <c r="Q34" i="28"/>
  <c r="P34" i="28"/>
  <c r="O34" i="28"/>
  <c r="N34" i="28"/>
  <c r="M34" i="28"/>
  <c r="V33" i="28"/>
  <c r="U33" i="28"/>
  <c r="T33" i="28"/>
  <c r="S33" i="28"/>
  <c r="R33" i="28"/>
  <c r="Q33" i="28"/>
  <c r="P33" i="28"/>
  <c r="O33" i="28"/>
  <c r="N33" i="28"/>
  <c r="M33" i="28"/>
  <c r="V32" i="28"/>
  <c r="U32" i="28"/>
  <c r="T32" i="28"/>
  <c r="S32" i="28"/>
  <c r="R32" i="28"/>
  <c r="Q32" i="28"/>
  <c r="P32" i="28"/>
  <c r="O32" i="28"/>
  <c r="N32" i="28"/>
  <c r="M32" i="28"/>
  <c r="V31" i="28"/>
  <c r="U31" i="28"/>
  <c r="T31" i="28"/>
  <c r="S31" i="28"/>
  <c r="R31" i="28"/>
  <c r="Q31" i="28"/>
  <c r="P31" i="28"/>
  <c r="O31" i="28"/>
  <c r="N31" i="28"/>
  <c r="M31" i="28"/>
  <c r="V30" i="28"/>
  <c r="U30" i="28"/>
  <c r="T30" i="28"/>
  <c r="S30" i="28"/>
  <c r="R30" i="28"/>
  <c r="Q30" i="28"/>
  <c r="P30" i="28"/>
  <c r="O30" i="28"/>
  <c r="N30" i="28"/>
  <c r="M30" i="28"/>
  <c r="V28" i="28"/>
  <c r="U28" i="28"/>
  <c r="T28" i="28"/>
  <c r="S28" i="28"/>
  <c r="R28" i="28"/>
  <c r="Q28" i="28"/>
  <c r="P28" i="28"/>
  <c r="O28" i="28"/>
  <c r="N28" i="28"/>
  <c r="M28" i="28"/>
  <c r="V27" i="28"/>
  <c r="U27" i="28"/>
  <c r="T27" i="28"/>
  <c r="S27" i="28"/>
  <c r="R27" i="28"/>
  <c r="Q27" i="28"/>
  <c r="P27" i="28"/>
  <c r="O27" i="28"/>
  <c r="N27" i="28"/>
  <c r="M27" i="28"/>
  <c r="V26" i="28"/>
  <c r="U26" i="28"/>
  <c r="T26" i="28"/>
  <c r="S26" i="28"/>
  <c r="R26" i="28"/>
  <c r="Q26" i="28"/>
  <c r="P26" i="28"/>
  <c r="O26" i="28"/>
  <c r="N26" i="28"/>
  <c r="M26" i="28"/>
  <c r="V25" i="28"/>
  <c r="U25" i="28"/>
  <c r="T25" i="28"/>
  <c r="S25" i="28"/>
  <c r="R25" i="28"/>
  <c r="Q25" i="28"/>
  <c r="P25" i="28"/>
  <c r="O25" i="28"/>
  <c r="N25" i="28"/>
  <c r="M25" i="28"/>
  <c r="V24" i="28"/>
  <c r="U24" i="28"/>
  <c r="T24" i="28"/>
  <c r="S24" i="28"/>
  <c r="R24" i="28"/>
  <c r="Q24" i="28"/>
  <c r="P24" i="28"/>
  <c r="O24" i="28"/>
  <c r="N24" i="28"/>
  <c r="M24" i="28"/>
  <c r="V23" i="28"/>
  <c r="U23" i="28"/>
  <c r="T23" i="28"/>
  <c r="S23" i="28"/>
  <c r="R23" i="28"/>
  <c r="Q23" i="28"/>
  <c r="P23" i="28"/>
  <c r="O23" i="28"/>
  <c r="N23" i="28"/>
  <c r="M23" i="28"/>
  <c r="V21" i="28"/>
  <c r="U21" i="28"/>
  <c r="T21" i="28"/>
  <c r="S21" i="28"/>
  <c r="R21" i="28"/>
  <c r="Q21" i="28"/>
  <c r="P21" i="28"/>
  <c r="O21" i="28"/>
  <c r="N21" i="28"/>
  <c r="M21" i="28"/>
  <c r="V20" i="28"/>
  <c r="U20" i="28"/>
  <c r="T20" i="28"/>
  <c r="S20" i="28"/>
  <c r="R20" i="28"/>
  <c r="Q20" i="28"/>
  <c r="P20" i="28"/>
  <c r="O20" i="28"/>
  <c r="N20" i="28"/>
  <c r="M20" i="28"/>
  <c r="V19" i="28"/>
  <c r="U19" i="28"/>
  <c r="T19" i="28"/>
  <c r="S19" i="28"/>
  <c r="R19" i="28"/>
  <c r="Q19" i="28"/>
  <c r="P19" i="28"/>
  <c r="O19" i="28"/>
  <c r="N19" i="28"/>
  <c r="M19" i="28"/>
  <c r="V18" i="28"/>
  <c r="U18" i="28"/>
  <c r="T18" i="28"/>
  <c r="S18" i="28"/>
  <c r="R18" i="28"/>
  <c r="Q18" i="28"/>
  <c r="P18" i="28"/>
  <c r="O18" i="28"/>
  <c r="N18" i="28"/>
  <c r="M18" i="28"/>
  <c r="V17" i="28"/>
  <c r="U17" i="28"/>
  <c r="T17" i="28"/>
  <c r="S17" i="28"/>
  <c r="R17" i="28"/>
  <c r="Q17" i="28"/>
  <c r="P17" i="28"/>
  <c r="O17" i="28"/>
  <c r="N17" i="28"/>
  <c r="M17" i="28"/>
  <c r="V16" i="28"/>
  <c r="U16" i="28"/>
  <c r="T16" i="28"/>
  <c r="S16" i="28"/>
  <c r="R16" i="28"/>
  <c r="Q16" i="28"/>
  <c r="P16" i="28"/>
  <c r="O16" i="28"/>
  <c r="N16" i="28"/>
  <c r="M16"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13" i="28"/>
  <c r="J13" i="28"/>
  <c r="I13" i="28"/>
  <c r="H13" i="28"/>
  <c r="G13" i="28"/>
  <c r="F13" i="28"/>
  <c r="E13" i="28"/>
  <c r="D13" i="28"/>
  <c r="C13" i="28"/>
  <c r="B13" i="28"/>
  <c r="K12" i="28"/>
  <c r="J12" i="28"/>
  <c r="I12" i="28"/>
  <c r="H12" i="28"/>
  <c r="G12" i="28"/>
  <c r="F12" i="28"/>
  <c r="E12" i="28"/>
  <c r="D12" i="28"/>
  <c r="C12" i="28"/>
  <c r="B12" i="28"/>
  <c r="K11" i="28"/>
  <c r="J11" i="28"/>
  <c r="I11" i="28"/>
  <c r="H11" i="28"/>
  <c r="G11" i="28"/>
  <c r="F11" i="28"/>
  <c r="E11" i="28"/>
  <c r="D11" i="28"/>
  <c r="C11" i="28"/>
  <c r="B11" i="28"/>
  <c r="K10" i="28"/>
  <c r="J10" i="28"/>
  <c r="I10" i="28"/>
  <c r="H10" i="28"/>
  <c r="G10" i="28"/>
  <c r="F10" i="28"/>
  <c r="E10" i="28"/>
  <c r="D10" i="28"/>
  <c r="C10" i="28"/>
  <c r="B10" i="28"/>
  <c r="K9" i="28"/>
  <c r="J9" i="28"/>
  <c r="I9" i="28"/>
  <c r="H9" i="28"/>
  <c r="G9" i="28"/>
  <c r="F9" i="28"/>
  <c r="E9" i="28"/>
  <c r="D9" i="28"/>
  <c r="C9" i="28"/>
  <c r="B9" i="28"/>
  <c r="F8" i="28"/>
  <c r="E8" i="28"/>
  <c r="D8" i="28"/>
  <c r="K8" i="28"/>
  <c r="I8" i="28"/>
  <c r="J8" i="28"/>
  <c r="H8" i="28"/>
  <c r="G8" i="28"/>
  <c r="C8" i="28"/>
  <c r="B8" i="28"/>
  <c r="K56" i="28"/>
  <c r="J56" i="28"/>
  <c r="I56" i="28"/>
  <c r="H56" i="28"/>
  <c r="G56" i="28"/>
  <c r="F56" i="28"/>
  <c r="E56" i="28"/>
  <c r="D56" i="28"/>
  <c r="C56" i="28"/>
  <c r="B56" i="28"/>
  <c r="K55" i="28"/>
  <c r="J55" i="28"/>
  <c r="I55" i="28"/>
  <c r="H55" i="28"/>
  <c r="G55" i="28"/>
  <c r="F55" i="28"/>
  <c r="E55" i="28"/>
  <c r="D55" i="28"/>
  <c r="C55" i="28"/>
  <c r="B55" i="28"/>
  <c r="K54" i="28"/>
  <c r="J54" i="28"/>
  <c r="I54" i="28"/>
  <c r="H54" i="28"/>
  <c r="G54" i="28"/>
  <c r="F54" i="28"/>
  <c r="E54" i="28"/>
  <c r="D54" i="28"/>
  <c r="C54" i="28"/>
  <c r="B54" i="28"/>
  <c r="K53" i="28"/>
  <c r="J53" i="28"/>
  <c r="I53" i="28"/>
  <c r="H53" i="28"/>
  <c r="G53" i="28"/>
  <c r="F53" i="28"/>
  <c r="E53" i="28"/>
  <c r="D53" i="28"/>
  <c r="C53" i="28"/>
  <c r="B53" i="28"/>
  <c r="K52" i="28"/>
  <c r="J52" i="28"/>
  <c r="I52" i="28"/>
  <c r="H52" i="28"/>
  <c r="G52" i="28"/>
  <c r="F52" i="28"/>
  <c r="E52" i="28"/>
  <c r="D52" i="28"/>
  <c r="C52" i="28"/>
  <c r="B52" i="28"/>
  <c r="K51" i="28"/>
  <c r="J51" i="28"/>
  <c r="I51" i="28"/>
  <c r="H51" i="28"/>
  <c r="G51" i="28"/>
  <c r="F51" i="28"/>
  <c r="E51" i="28"/>
  <c r="D51" i="28"/>
  <c r="C51" i="28"/>
  <c r="B51" i="28"/>
  <c r="K50" i="28"/>
  <c r="J50" i="28"/>
  <c r="I50" i="28"/>
  <c r="H50" i="28"/>
  <c r="G50" i="28"/>
  <c r="F50" i="28"/>
  <c r="E50" i="28"/>
  <c r="D50" i="28"/>
  <c r="C50" i="28"/>
  <c r="B50" i="28"/>
  <c r="K49" i="28"/>
  <c r="J49" i="28"/>
  <c r="I49" i="28"/>
  <c r="H49" i="28"/>
  <c r="G49" i="28"/>
  <c r="F49" i="28"/>
  <c r="E49" i="28"/>
  <c r="D49" i="28"/>
  <c r="C49" i="28"/>
  <c r="B49" i="28"/>
  <c r="K48" i="28"/>
  <c r="J48" i="28"/>
  <c r="I48" i="28"/>
  <c r="H48" i="28"/>
  <c r="G48" i="28"/>
  <c r="F48" i="28"/>
  <c r="E48" i="28"/>
  <c r="D48" i="28"/>
  <c r="C48" i="28"/>
  <c r="B48" i="28"/>
  <c r="K47" i="28"/>
  <c r="J47" i="28"/>
  <c r="I47" i="28"/>
  <c r="H47" i="28"/>
  <c r="G47" i="28"/>
  <c r="F47" i="28"/>
  <c r="E47" i="28"/>
  <c r="D47" i="28"/>
  <c r="C47" i="28"/>
  <c r="B47" i="28"/>
  <c r="K44" i="28"/>
  <c r="J44" i="28"/>
  <c r="I44" i="28"/>
  <c r="H44" i="28"/>
  <c r="G44" i="28"/>
  <c r="F44" i="28"/>
  <c r="E44" i="28"/>
  <c r="D44" i="28"/>
  <c r="C44" i="28"/>
  <c r="B44" i="28"/>
  <c r="K43" i="28"/>
  <c r="J43" i="28"/>
  <c r="I43" i="28"/>
  <c r="H43" i="28"/>
  <c r="G43" i="28"/>
  <c r="F43" i="28"/>
  <c r="E43" i="28"/>
  <c r="D43" i="28"/>
  <c r="C43" i="28"/>
  <c r="B43" i="28"/>
  <c r="K42" i="28"/>
  <c r="J42" i="28"/>
  <c r="I42" i="28"/>
  <c r="H42" i="28"/>
  <c r="G42" i="28"/>
  <c r="F42" i="28"/>
  <c r="E42" i="28"/>
  <c r="D42" i="28"/>
  <c r="C42" i="28"/>
  <c r="B42" i="28"/>
  <c r="K41" i="28"/>
  <c r="J41" i="28"/>
  <c r="I41" i="28"/>
  <c r="H41" i="28"/>
  <c r="G41" i="28"/>
  <c r="F41" i="28"/>
  <c r="E41" i="28"/>
  <c r="D41" i="28"/>
  <c r="C41" i="28"/>
  <c r="B41" i="28"/>
  <c r="K40" i="28"/>
  <c r="J40" i="28"/>
  <c r="I40" i="28"/>
  <c r="H40" i="28"/>
  <c r="G40" i="28"/>
  <c r="F40" i="28"/>
  <c r="E40" i="28"/>
  <c r="D40" i="28"/>
  <c r="C40" i="28"/>
  <c r="B40" i="28"/>
  <c r="K38" i="28"/>
  <c r="J38" i="28"/>
  <c r="I38" i="28"/>
  <c r="H38" i="28"/>
  <c r="G38" i="28"/>
  <c r="F38" i="28"/>
  <c r="E38" i="28"/>
  <c r="D38" i="28"/>
  <c r="C38" i="28"/>
  <c r="B38" i="28"/>
  <c r="K36" i="28"/>
  <c r="J36" i="28"/>
  <c r="I36" i="28"/>
  <c r="H36" i="28"/>
  <c r="G36" i="28"/>
  <c r="F36" i="28"/>
  <c r="E36" i="28"/>
  <c r="D36" i="28"/>
  <c r="C36" i="28"/>
  <c r="B36" i="28"/>
  <c r="K35" i="28"/>
  <c r="J35" i="28"/>
  <c r="I35" i="28"/>
  <c r="H35" i="28"/>
  <c r="G35" i="28"/>
  <c r="F35" i="28"/>
  <c r="E35" i="28"/>
  <c r="D35" i="28"/>
  <c r="C35" i="28"/>
  <c r="B35" i="28"/>
  <c r="K34" i="28"/>
  <c r="J34" i="28"/>
  <c r="I34" i="28"/>
  <c r="H34" i="28"/>
  <c r="G34" i="28"/>
  <c r="F34" i="28"/>
  <c r="E34" i="28"/>
  <c r="D34" i="28"/>
  <c r="C34" i="28"/>
  <c r="B34" i="28"/>
  <c r="K33" i="28"/>
  <c r="J33" i="28"/>
  <c r="I33" i="28"/>
  <c r="H33" i="28"/>
  <c r="G33" i="28"/>
  <c r="F33" i="28"/>
  <c r="E33" i="28"/>
  <c r="D33" i="28"/>
  <c r="C33" i="28"/>
  <c r="B33" i="28"/>
  <c r="K32" i="28"/>
  <c r="J32" i="28"/>
  <c r="I32" i="28"/>
  <c r="H32" i="28"/>
  <c r="G32" i="28"/>
  <c r="F32" i="28"/>
  <c r="E32" i="28"/>
  <c r="D32" i="28"/>
  <c r="C32" i="28"/>
  <c r="B32" i="28"/>
  <c r="K31" i="28"/>
  <c r="J31" i="28"/>
  <c r="I31" i="28"/>
  <c r="H31" i="28"/>
  <c r="G31" i="28"/>
  <c r="F31" i="28"/>
  <c r="E31" i="28"/>
  <c r="D31" i="28"/>
  <c r="C31" i="28"/>
  <c r="B31" i="28"/>
  <c r="K30" i="28"/>
  <c r="J30" i="28"/>
  <c r="I30" i="28"/>
  <c r="H30" i="28"/>
  <c r="G30" i="28"/>
  <c r="F30" i="28"/>
  <c r="E30" i="28"/>
  <c r="D30" i="28"/>
  <c r="C30" i="28"/>
  <c r="B30" i="28"/>
  <c r="K28" i="28"/>
  <c r="J28" i="28"/>
  <c r="I28" i="28"/>
  <c r="H28" i="28"/>
  <c r="G28" i="28"/>
  <c r="F28" i="28"/>
  <c r="E28" i="28"/>
  <c r="D28" i="28"/>
  <c r="C28" i="28"/>
  <c r="B28" i="28"/>
  <c r="K27" i="28"/>
  <c r="J27" i="28"/>
  <c r="I27" i="28"/>
  <c r="H27" i="28"/>
  <c r="G27" i="28"/>
  <c r="F27" i="28"/>
  <c r="E27" i="28"/>
  <c r="D27" i="28"/>
  <c r="C27" i="28"/>
  <c r="B27" i="28"/>
  <c r="K26" i="28"/>
  <c r="J26" i="28"/>
  <c r="I26" i="28"/>
  <c r="H26" i="28"/>
  <c r="G26" i="28"/>
  <c r="F26" i="28"/>
  <c r="E26" i="28"/>
  <c r="D26" i="28"/>
  <c r="C26" i="28"/>
  <c r="B26" i="28"/>
  <c r="K25" i="28"/>
  <c r="J25" i="28"/>
  <c r="I25" i="28"/>
  <c r="H25" i="28"/>
  <c r="G25" i="28"/>
  <c r="F25" i="28"/>
  <c r="E25" i="28"/>
  <c r="D25" i="28"/>
  <c r="C25" i="28"/>
  <c r="B25" i="28"/>
  <c r="K24" i="28"/>
  <c r="J24" i="28"/>
  <c r="I24" i="28"/>
  <c r="H24" i="28"/>
  <c r="G24" i="28"/>
  <c r="F24" i="28"/>
  <c r="E24" i="28"/>
  <c r="D24" i="28"/>
  <c r="C24" i="28"/>
  <c r="B24" i="28"/>
  <c r="K23" i="28"/>
  <c r="J23" i="28"/>
  <c r="I23" i="28"/>
  <c r="H23" i="28"/>
  <c r="G23" i="28"/>
  <c r="F23" i="28"/>
  <c r="E23" i="28"/>
  <c r="D23" i="28"/>
  <c r="C23" i="28"/>
  <c r="B23" i="28"/>
  <c r="K21" i="28"/>
  <c r="J21" i="28"/>
  <c r="I21" i="28"/>
  <c r="H21" i="28"/>
  <c r="G21" i="28"/>
  <c r="F21" i="28"/>
  <c r="E21" i="28"/>
  <c r="D21" i="28"/>
  <c r="C21" i="28"/>
  <c r="B21" i="28"/>
  <c r="K20" i="28"/>
  <c r="J20" i="28"/>
  <c r="I20" i="28"/>
  <c r="H20" i="28"/>
  <c r="G20" i="28"/>
  <c r="F20" i="28"/>
  <c r="E20" i="28"/>
  <c r="D20" i="28"/>
  <c r="C20" i="28"/>
  <c r="B20" i="28"/>
  <c r="K19" i="28"/>
  <c r="J19" i="28"/>
  <c r="I19" i="28"/>
  <c r="H19" i="28"/>
  <c r="G19" i="28"/>
  <c r="F19" i="28"/>
  <c r="E19" i="28"/>
  <c r="D19" i="28"/>
  <c r="C19" i="28"/>
  <c r="B19" i="28"/>
  <c r="K18" i="28"/>
  <c r="J18" i="28"/>
  <c r="I18" i="28"/>
  <c r="H18" i="28"/>
  <c r="G18" i="28"/>
  <c r="F18" i="28"/>
  <c r="E18" i="28"/>
  <c r="D18" i="28"/>
  <c r="C18" i="28"/>
  <c r="B18" i="28"/>
  <c r="K17" i="28"/>
  <c r="J17" i="28"/>
  <c r="I17" i="28"/>
  <c r="H17" i="28"/>
  <c r="G17" i="28"/>
  <c r="F17" i="28"/>
  <c r="E17" i="28"/>
  <c r="D17" i="28"/>
  <c r="C17" i="28"/>
  <c r="B17" i="28"/>
  <c r="K16" i="28"/>
  <c r="J16" i="28"/>
  <c r="I16" i="28"/>
  <c r="H16" i="28"/>
  <c r="G16" i="28"/>
  <c r="F16" i="28"/>
  <c r="E16" i="28"/>
  <c r="D16" i="28"/>
  <c r="C16" i="28"/>
  <c r="B16"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56" i="22"/>
  <c r="U56" i="22"/>
  <c r="T56" i="22"/>
  <c r="S56" i="22"/>
  <c r="R56" i="22"/>
  <c r="Q56" i="22"/>
  <c r="P56" i="22"/>
  <c r="O56" i="22"/>
  <c r="N56" i="22"/>
  <c r="M56" i="22"/>
  <c r="V55" i="22"/>
  <c r="U55" i="22"/>
  <c r="T55" i="22"/>
  <c r="S55" i="22"/>
  <c r="R55" i="22"/>
  <c r="Q55" i="22"/>
  <c r="P55" i="22"/>
  <c r="O55" i="22"/>
  <c r="N55" i="22"/>
  <c r="M55" i="22"/>
  <c r="V54" i="22"/>
  <c r="U54" i="22"/>
  <c r="T54" i="22"/>
  <c r="S54" i="22"/>
  <c r="R54" i="22"/>
  <c r="Q54" i="22"/>
  <c r="P54" i="22"/>
  <c r="O54" i="22"/>
  <c r="N54" i="22"/>
  <c r="M54" i="22"/>
  <c r="V53" i="22"/>
  <c r="U53" i="22"/>
  <c r="T53" i="22"/>
  <c r="S53" i="22"/>
  <c r="R53" i="22"/>
  <c r="Q53" i="22"/>
  <c r="P53" i="22"/>
  <c r="O53" i="22"/>
  <c r="N53" i="22"/>
  <c r="M53" i="22"/>
  <c r="V52" i="22"/>
  <c r="U52" i="22"/>
  <c r="T52" i="22"/>
  <c r="S52" i="22"/>
  <c r="R52" i="22"/>
  <c r="Q52" i="22"/>
  <c r="P52" i="22"/>
  <c r="O52" i="22"/>
  <c r="N52" i="22"/>
  <c r="M52" i="22"/>
  <c r="V51" i="22"/>
  <c r="U51" i="22"/>
  <c r="T51" i="22"/>
  <c r="S51" i="22"/>
  <c r="R51" i="22"/>
  <c r="Q51" i="22"/>
  <c r="P51" i="22"/>
  <c r="O51" i="22"/>
  <c r="N51" i="22"/>
  <c r="M51" i="22"/>
  <c r="V50" i="22"/>
  <c r="U50" i="22"/>
  <c r="T50" i="22"/>
  <c r="S50" i="22"/>
  <c r="R50" i="22"/>
  <c r="Q50" i="22"/>
  <c r="P50" i="22"/>
  <c r="O50" i="22"/>
  <c r="N50" i="22"/>
  <c r="M50" i="22"/>
  <c r="V49" i="22"/>
  <c r="U49" i="22"/>
  <c r="T49" i="22"/>
  <c r="S49" i="22"/>
  <c r="R49" i="22"/>
  <c r="Q49" i="22"/>
  <c r="P49" i="22"/>
  <c r="O49" i="22"/>
  <c r="N49" i="22"/>
  <c r="M49" i="22"/>
  <c r="V48" i="22"/>
  <c r="U48" i="22"/>
  <c r="T48" i="22"/>
  <c r="S48" i="22"/>
  <c r="R48" i="22"/>
  <c r="Q48" i="22"/>
  <c r="P48" i="22"/>
  <c r="O48" i="22"/>
  <c r="N48" i="22"/>
  <c r="M48" i="22"/>
  <c r="V47" i="22"/>
  <c r="U47" i="22"/>
  <c r="T47" i="22"/>
  <c r="S47" i="22"/>
  <c r="R47" i="22"/>
  <c r="Q47" i="22"/>
  <c r="P47" i="22"/>
  <c r="O47" i="22"/>
  <c r="N47" i="22"/>
  <c r="M47" i="22"/>
  <c r="V44" i="22"/>
  <c r="U44" i="22"/>
  <c r="T44" i="22"/>
  <c r="S44" i="22"/>
  <c r="R44" i="22"/>
  <c r="Q44" i="22"/>
  <c r="P44" i="22"/>
  <c r="O44" i="22"/>
  <c r="N44" i="22"/>
  <c r="M44" i="22"/>
  <c r="V43" i="22"/>
  <c r="U43" i="22"/>
  <c r="T43" i="22"/>
  <c r="S43" i="22"/>
  <c r="R43" i="22"/>
  <c r="Q43" i="22"/>
  <c r="P43" i="22"/>
  <c r="O43" i="22"/>
  <c r="N43" i="22"/>
  <c r="M43" i="22"/>
  <c r="V42" i="22"/>
  <c r="U42" i="22"/>
  <c r="T42" i="22"/>
  <c r="S42" i="22"/>
  <c r="R42" i="22"/>
  <c r="Q42" i="22"/>
  <c r="P42" i="22"/>
  <c r="O42" i="22"/>
  <c r="N42" i="22"/>
  <c r="M42" i="22"/>
  <c r="V41" i="22"/>
  <c r="U41" i="22"/>
  <c r="T41" i="22"/>
  <c r="S41" i="22"/>
  <c r="R41" i="22"/>
  <c r="Q41" i="22"/>
  <c r="P41" i="22"/>
  <c r="O41" i="22"/>
  <c r="N41" i="22"/>
  <c r="M41" i="22"/>
  <c r="V40" i="22"/>
  <c r="U40" i="22"/>
  <c r="T40" i="22"/>
  <c r="S40" i="22"/>
  <c r="R40" i="22"/>
  <c r="Q40" i="22"/>
  <c r="P40" i="22"/>
  <c r="O40" i="22"/>
  <c r="N40" i="22"/>
  <c r="M40" i="22"/>
  <c r="V38" i="22"/>
  <c r="U38" i="22"/>
  <c r="T38" i="22"/>
  <c r="S38" i="22"/>
  <c r="R38" i="22"/>
  <c r="Q38" i="22"/>
  <c r="P38" i="22"/>
  <c r="O38" i="22"/>
  <c r="N38" i="22"/>
  <c r="M38" i="22"/>
  <c r="V36" i="22"/>
  <c r="U36" i="22"/>
  <c r="T36" i="22"/>
  <c r="S36" i="22"/>
  <c r="R36" i="22"/>
  <c r="Q36" i="22"/>
  <c r="P36" i="22"/>
  <c r="O36" i="22"/>
  <c r="N36" i="22"/>
  <c r="M36" i="22"/>
  <c r="V35" i="22"/>
  <c r="U35" i="22"/>
  <c r="T35" i="22"/>
  <c r="S35" i="22"/>
  <c r="R35" i="22"/>
  <c r="Q35" i="22"/>
  <c r="P35" i="22"/>
  <c r="O35" i="22"/>
  <c r="N35" i="22"/>
  <c r="M35" i="22"/>
  <c r="V34" i="22"/>
  <c r="U34" i="22"/>
  <c r="T34" i="22"/>
  <c r="S34" i="22"/>
  <c r="R34" i="22"/>
  <c r="Q34" i="22"/>
  <c r="P34" i="22"/>
  <c r="O34" i="22"/>
  <c r="N34" i="22"/>
  <c r="M34" i="22"/>
  <c r="V33" i="22"/>
  <c r="U33" i="22"/>
  <c r="T33" i="22"/>
  <c r="S33" i="22"/>
  <c r="R33" i="22"/>
  <c r="Q33" i="22"/>
  <c r="P33" i="22"/>
  <c r="O33" i="22"/>
  <c r="N33" i="22"/>
  <c r="M33" i="22"/>
  <c r="V32" i="22"/>
  <c r="U32" i="22"/>
  <c r="T32" i="22"/>
  <c r="S32" i="22"/>
  <c r="R32" i="22"/>
  <c r="Q32" i="22"/>
  <c r="P32" i="22"/>
  <c r="O32" i="22"/>
  <c r="N32" i="22"/>
  <c r="M32" i="22"/>
  <c r="V31" i="22"/>
  <c r="U31" i="22"/>
  <c r="T31" i="22"/>
  <c r="S31" i="22"/>
  <c r="R31" i="22"/>
  <c r="Q31" i="22"/>
  <c r="P31" i="22"/>
  <c r="O31" i="22"/>
  <c r="N31" i="22"/>
  <c r="M31" i="22"/>
  <c r="V30" i="22"/>
  <c r="U30" i="22"/>
  <c r="T30" i="22"/>
  <c r="S30" i="22"/>
  <c r="R30" i="22"/>
  <c r="Q30" i="22"/>
  <c r="P30" i="22"/>
  <c r="O30" i="22"/>
  <c r="N30" i="22"/>
  <c r="M30" i="22"/>
  <c r="V28" i="22"/>
  <c r="U28" i="22"/>
  <c r="T28" i="22"/>
  <c r="S28" i="22"/>
  <c r="R28" i="22"/>
  <c r="Q28" i="22"/>
  <c r="P28" i="22"/>
  <c r="O28" i="22"/>
  <c r="N28" i="22"/>
  <c r="M28" i="22"/>
  <c r="V27" i="22"/>
  <c r="U27" i="22"/>
  <c r="T27" i="22"/>
  <c r="S27" i="22"/>
  <c r="R27" i="22"/>
  <c r="Q27" i="22"/>
  <c r="P27" i="22"/>
  <c r="O27" i="22"/>
  <c r="N27" i="22"/>
  <c r="M27" i="22"/>
  <c r="V26" i="22"/>
  <c r="U26" i="22"/>
  <c r="T26" i="22"/>
  <c r="S26" i="22"/>
  <c r="R26" i="22"/>
  <c r="Q26" i="22"/>
  <c r="P26" i="22"/>
  <c r="O26" i="22"/>
  <c r="N26" i="22"/>
  <c r="M26" i="22"/>
  <c r="V25" i="22"/>
  <c r="U25" i="22"/>
  <c r="T25" i="22"/>
  <c r="S25" i="22"/>
  <c r="R25" i="22"/>
  <c r="Q25" i="22"/>
  <c r="P25" i="22"/>
  <c r="O25" i="22"/>
  <c r="N25" i="22"/>
  <c r="M25" i="22"/>
  <c r="V24" i="22"/>
  <c r="U24" i="22"/>
  <c r="T24" i="22"/>
  <c r="S24" i="22"/>
  <c r="R24" i="22"/>
  <c r="Q24" i="22"/>
  <c r="P24" i="22"/>
  <c r="O24" i="22"/>
  <c r="N24" i="22"/>
  <c r="M24" i="22"/>
  <c r="V23" i="22"/>
  <c r="U23" i="22"/>
  <c r="T23" i="22"/>
  <c r="S23" i="22"/>
  <c r="R23" i="22"/>
  <c r="Q23" i="22"/>
  <c r="P23" i="22"/>
  <c r="O23" i="22"/>
  <c r="N23" i="22"/>
  <c r="M23" i="22"/>
  <c r="V21" i="22"/>
  <c r="U21" i="22"/>
  <c r="T21" i="22"/>
  <c r="S21" i="22"/>
  <c r="R21" i="22"/>
  <c r="Q21" i="22"/>
  <c r="P21" i="22"/>
  <c r="O21" i="22"/>
  <c r="N21" i="22"/>
  <c r="M21" i="22"/>
  <c r="V20" i="22"/>
  <c r="U20" i="22"/>
  <c r="T20" i="22"/>
  <c r="S20" i="22"/>
  <c r="R20" i="22"/>
  <c r="Q20" i="22"/>
  <c r="P20" i="22"/>
  <c r="O20" i="22"/>
  <c r="N20" i="22"/>
  <c r="M20" i="22"/>
  <c r="V19" i="22"/>
  <c r="U19" i="22"/>
  <c r="T19" i="22"/>
  <c r="S19" i="22"/>
  <c r="R19" i="22"/>
  <c r="Q19" i="22"/>
  <c r="P19" i="22"/>
  <c r="O19" i="22"/>
  <c r="N19" i="22"/>
  <c r="M19" i="22"/>
  <c r="V18" i="22"/>
  <c r="U18" i="22"/>
  <c r="T18" i="22"/>
  <c r="S18" i="22"/>
  <c r="R18" i="22"/>
  <c r="Q18" i="22"/>
  <c r="P18" i="22"/>
  <c r="O18" i="22"/>
  <c r="N18" i="22"/>
  <c r="M18" i="22"/>
  <c r="V17" i="22"/>
  <c r="U17" i="22"/>
  <c r="T17" i="22"/>
  <c r="S17" i="22"/>
  <c r="R17" i="22"/>
  <c r="Q17" i="22"/>
  <c r="P17" i="22"/>
  <c r="O17" i="22"/>
  <c r="N17" i="22"/>
  <c r="M17" i="22"/>
  <c r="V16" i="22"/>
  <c r="U16" i="22"/>
  <c r="T16" i="22"/>
  <c r="S16" i="22"/>
  <c r="R16" i="22"/>
  <c r="Q16" i="22"/>
  <c r="P16" i="22"/>
  <c r="O16" i="22"/>
  <c r="N16" i="22"/>
  <c r="M16" i="22"/>
  <c r="V15" i="22"/>
  <c r="U15" i="22"/>
  <c r="T15" i="22"/>
  <c r="S15" i="22"/>
  <c r="R15" i="22"/>
  <c r="Q15" i="22"/>
  <c r="P15" i="22"/>
  <c r="O15" i="22"/>
  <c r="N15" i="22"/>
  <c r="M15" i="22"/>
  <c r="V13" i="22"/>
  <c r="U13" i="22"/>
  <c r="T13" i="22"/>
  <c r="S13" i="22"/>
  <c r="R13" i="22"/>
  <c r="Q13" i="22"/>
  <c r="P13" i="22"/>
  <c r="O13" i="22"/>
  <c r="N13" i="22"/>
  <c r="M13" i="22"/>
  <c r="V12" i="22"/>
  <c r="U12" i="22"/>
  <c r="T12" i="22"/>
  <c r="S12" i="22"/>
  <c r="R12" i="22"/>
  <c r="Q12" i="22"/>
  <c r="P12" i="22"/>
  <c r="O12" i="22"/>
  <c r="N12" i="22"/>
  <c r="M12" i="22"/>
  <c r="V11" i="22"/>
  <c r="U11" i="22"/>
  <c r="T11" i="22"/>
  <c r="S11" i="22"/>
  <c r="R11" i="22"/>
  <c r="Q11" i="22"/>
  <c r="P11" i="22"/>
  <c r="O11" i="22"/>
  <c r="N11" i="22"/>
  <c r="M11" i="22"/>
  <c r="V10" i="22"/>
  <c r="U10" i="22"/>
  <c r="T10" i="22"/>
  <c r="S10" i="22"/>
  <c r="R10" i="22"/>
  <c r="Q10" i="22"/>
  <c r="P10" i="22"/>
  <c r="O10" i="22"/>
  <c r="N10" i="22"/>
  <c r="M10" i="22"/>
  <c r="V9" i="22"/>
  <c r="U9" i="22"/>
  <c r="T9" i="22"/>
  <c r="S9" i="22"/>
  <c r="R9" i="22"/>
  <c r="Q9" i="22"/>
  <c r="P9" i="22"/>
  <c r="O9" i="22"/>
  <c r="N9" i="22"/>
  <c r="M9" i="22"/>
  <c r="V8" i="22"/>
  <c r="U8" i="22"/>
  <c r="T8" i="22"/>
  <c r="S8" i="22"/>
  <c r="R8" i="22"/>
  <c r="Q8" i="22"/>
  <c r="P8" i="22"/>
  <c r="O8" i="22"/>
  <c r="N8" i="22"/>
  <c r="M8" i="22"/>
  <c r="V5" i="22"/>
  <c r="U5" i="22"/>
  <c r="T5" i="22"/>
  <c r="S5" i="22"/>
  <c r="R5" i="22"/>
  <c r="Q5" i="22"/>
  <c r="P5" i="22"/>
  <c r="O5" i="22"/>
  <c r="N5" i="22"/>
  <c r="M5" i="22"/>
  <c r="V4" i="22"/>
  <c r="U4" i="22"/>
  <c r="T4" i="22"/>
  <c r="S4" i="22"/>
  <c r="R4" i="22"/>
  <c r="N4" i="22"/>
  <c r="O4" i="22"/>
  <c r="P4" i="22"/>
  <c r="Q4" i="22"/>
  <c r="M4" i="22"/>
  <c r="K13" i="22"/>
  <c r="J13" i="22"/>
  <c r="I13" i="22"/>
  <c r="H13" i="22"/>
  <c r="G13" i="22"/>
  <c r="F13" i="22"/>
  <c r="E13" i="22"/>
  <c r="D13" i="22"/>
  <c r="C13" i="22"/>
  <c r="B13" i="22"/>
  <c r="K12" i="22"/>
  <c r="J12" i="22"/>
  <c r="I12" i="22"/>
  <c r="H12" i="22"/>
  <c r="G12" i="22"/>
  <c r="F12" i="22"/>
  <c r="E12" i="22"/>
  <c r="D12" i="22"/>
  <c r="C12" i="22"/>
  <c r="B12" i="22"/>
  <c r="K11" i="22"/>
  <c r="J11" i="22"/>
  <c r="I11" i="22"/>
  <c r="H11" i="22"/>
  <c r="G11" i="22"/>
  <c r="F11" i="22"/>
  <c r="E11" i="22"/>
  <c r="D11" i="22"/>
  <c r="C11" i="22"/>
  <c r="B11" i="22"/>
  <c r="K10" i="22"/>
  <c r="J10" i="22"/>
  <c r="I10" i="22"/>
  <c r="H10" i="22"/>
  <c r="G10" i="22"/>
  <c r="F10" i="22"/>
  <c r="E10" i="22"/>
  <c r="D10" i="22"/>
  <c r="C10" i="22"/>
  <c r="B10" i="22"/>
  <c r="K9" i="22"/>
  <c r="J9" i="22"/>
  <c r="I9" i="22"/>
  <c r="H9" i="22"/>
  <c r="G9" i="22"/>
  <c r="F9" i="22"/>
  <c r="E9" i="22"/>
  <c r="D9" i="22"/>
  <c r="C9" i="22"/>
  <c r="B9" i="22"/>
  <c r="K8" i="22"/>
  <c r="J8" i="22"/>
  <c r="I8" i="22"/>
  <c r="H8" i="22"/>
  <c r="G8" i="22"/>
  <c r="F8" i="22"/>
  <c r="E8" i="22"/>
  <c r="D8" i="22"/>
  <c r="C8" i="22"/>
  <c r="B8" i="22"/>
  <c r="K56" i="22"/>
  <c r="J56" i="22"/>
  <c r="I56" i="22"/>
  <c r="H56" i="22"/>
  <c r="G56" i="22"/>
  <c r="F56" i="22"/>
  <c r="E56" i="22"/>
  <c r="D56" i="22"/>
  <c r="C56" i="22"/>
  <c r="B56" i="22"/>
  <c r="K55" i="22"/>
  <c r="J55" i="22"/>
  <c r="I55" i="22"/>
  <c r="H55" i="22"/>
  <c r="G55" i="22"/>
  <c r="F55" i="22"/>
  <c r="E55" i="22"/>
  <c r="D55" i="22"/>
  <c r="C55" i="22"/>
  <c r="B55" i="22"/>
  <c r="K54" i="22"/>
  <c r="J54" i="22"/>
  <c r="I54" i="22"/>
  <c r="H54" i="22"/>
  <c r="G54" i="22"/>
  <c r="F54" i="22"/>
  <c r="E54" i="22"/>
  <c r="D54" i="22"/>
  <c r="C54" i="22"/>
  <c r="B54" i="22"/>
  <c r="K53" i="22"/>
  <c r="J53" i="22"/>
  <c r="I53" i="22"/>
  <c r="H53" i="22"/>
  <c r="G53" i="22"/>
  <c r="F53" i="22"/>
  <c r="E53" i="22"/>
  <c r="D53" i="22"/>
  <c r="C53" i="22"/>
  <c r="B53" i="22"/>
  <c r="K52" i="22"/>
  <c r="J52" i="22"/>
  <c r="I52" i="22"/>
  <c r="H52" i="22"/>
  <c r="G52" i="22"/>
  <c r="F52" i="22"/>
  <c r="E52" i="22"/>
  <c r="D52" i="22"/>
  <c r="C52" i="22"/>
  <c r="B52" i="22"/>
  <c r="K51" i="22"/>
  <c r="J51" i="22"/>
  <c r="I51" i="22"/>
  <c r="H51" i="22"/>
  <c r="G51" i="22"/>
  <c r="F51" i="22"/>
  <c r="E51" i="22"/>
  <c r="D51" i="22"/>
  <c r="C51" i="22"/>
  <c r="B51" i="22"/>
  <c r="K50" i="22"/>
  <c r="J50" i="22"/>
  <c r="I50" i="22"/>
  <c r="H50" i="22"/>
  <c r="G50" i="22"/>
  <c r="F50" i="22"/>
  <c r="E50" i="22"/>
  <c r="D50" i="22"/>
  <c r="C50" i="22"/>
  <c r="B50" i="22"/>
  <c r="K49" i="22"/>
  <c r="J49" i="22"/>
  <c r="I49" i="22"/>
  <c r="H49" i="22"/>
  <c r="G49" i="22"/>
  <c r="F49" i="22"/>
  <c r="E49" i="22"/>
  <c r="D49" i="22"/>
  <c r="C49" i="22"/>
  <c r="B49" i="22"/>
  <c r="K48" i="22"/>
  <c r="J48" i="22"/>
  <c r="I48" i="22"/>
  <c r="H48" i="22"/>
  <c r="G48" i="22"/>
  <c r="F48" i="22"/>
  <c r="E48" i="22"/>
  <c r="D48" i="22"/>
  <c r="C48" i="22"/>
  <c r="B48" i="22"/>
  <c r="K47" i="22"/>
  <c r="J47" i="22"/>
  <c r="I47" i="22"/>
  <c r="H47" i="22"/>
  <c r="G47" i="22"/>
  <c r="F47" i="22"/>
  <c r="E47" i="22"/>
  <c r="D47" i="22"/>
  <c r="C47" i="22"/>
  <c r="B47" i="22"/>
  <c r="K44" i="22"/>
  <c r="J44" i="22"/>
  <c r="I44" i="22"/>
  <c r="H44" i="22"/>
  <c r="G44" i="22"/>
  <c r="F44" i="22"/>
  <c r="E44" i="22"/>
  <c r="D44" i="22"/>
  <c r="C44" i="22"/>
  <c r="B44" i="22"/>
  <c r="K43" i="22"/>
  <c r="J43" i="22"/>
  <c r="I43" i="22"/>
  <c r="H43" i="22"/>
  <c r="G43" i="22"/>
  <c r="F43" i="22"/>
  <c r="E43" i="22"/>
  <c r="D43" i="22"/>
  <c r="C43" i="22"/>
  <c r="B43" i="22"/>
  <c r="K42" i="22"/>
  <c r="J42" i="22"/>
  <c r="I42" i="22"/>
  <c r="H42" i="22"/>
  <c r="G42" i="22"/>
  <c r="F42" i="22"/>
  <c r="E42" i="22"/>
  <c r="D42" i="22"/>
  <c r="C42" i="22"/>
  <c r="B42" i="22"/>
  <c r="K41" i="22"/>
  <c r="J41" i="22"/>
  <c r="I41" i="22"/>
  <c r="H41" i="22"/>
  <c r="G41" i="22"/>
  <c r="F41" i="22"/>
  <c r="E41" i="22"/>
  <c r="D41" i="22"/>
  <c r="C41" i="22"/>
  <c r="B41" i="22"/>
  <c r="K40" i="22"/>
  <c r="J40" i="22"/>
  <c r="I40" i="22"/>
  <c r="H40" i="22"/>
  <c r="G40" i="22"/>
  <c r="F40" i="22"/>
  <c r="E40" i="22"/>
  <c r="D40" i="22"/>
  <c r="C40" i="22"/>
  <c r="B40" i="22"/>
  <c r="K38" i="22"/>
  <c r="J38" i="22"/>
  <c r="I38" i="22"/>
  <c r="H38" i="22"/>
  <c r="G38" i="22"/>
  <c r="F38" i="22"/>
  <c r="E38" i="22"/>
  <c r="D38" i="22"/>
  <c r="C38" i="22"/>
  <c r="B38" i="22"/>
  <c r="K36" i="22"/>
  <c r="J36" i="22"/>
  <c r="I36" i="22"/>
  <c r="H36" i="22"/>
  <c r="G36" i="22"/>
  <c r="F36" i="22"/>
  <c r="E36" i="22"/>
  <c r="D36" i="22"/>
  <c r="C36" i="22"/>
  <c r="B36" i="22"/>
  <c r="K35" i="22"/>
  <c r="J35" i="22"/>
  <c r="I35" i="22"/>
  <c r="H35" i="22"/>
  <c r="G35" i="22"/>
  <c r="F35" i="22"/>
  <c r="E35" i="22"/>
  <c r="D35" i="22"/>
  <c r="C35" i="22"/>
  <c r="B35" i="22"/>
  <c r="K34" i="22"/>
  <c r="J34" i="22"/>
  <c r="I34" i="22"/>
  <c r="H34" i="22"/>
  <c r="G34" i="22"/>
  <c r="F34" i="22"/>
  <c r="E34" i="22"/>
  <c r="D34" i="22"/>
  <c r="C34" i="22"/>
  <c r="B34" i="22"/>
  <c r="K33" i="22"/>
  <c r="J33" i="22"/>
  <c r="I33" i="22"/>
  <c r="H33" i="22"/>
  <c r="G33" i="22"/>
  <c r="F33" i="22"/>
  <c r="E33" i="22"/>
  <c r="D33" i="22"/>
  <c r="C33" i="22"/>
  <c r="B33" i="22"/>
  <c r="K32" i="22"/>
  <c r="J32" i="22"/>
  <c r="I32" i="22"/>
  <c r="H32" i="22"/>
  <c r="G32" i="22"/>
  <c r="F32" i="22"/>
  <c r="E32" i="22"/>
  <c r="D32" i="22"/>
  <c r="C32" i="22"/>
  <c r="B32" i="22"/>
  <c r="K31" i="22"/>
  <c r="J31" i="22"/>
  <c r="I31" i="22"/>
  <c r="H31" i="22"/>
  <c r="G31" i="22"/>
  <c r="F31" i="22"/>
  <c r="E31" i="22"/>
  <c r="D31" i="22"/>
  <c r="C31" i="22"/>
  <c r="B31" i="22"/>
  <c r="K30" i="22"/>
  <c r="J30" i="22"/>
  <c r="I30" i="22"/>
  <c r="H30" i="22"/>
  <c r="G30" i="22"/>
  <c r="F30" i="22"/>
  <c r="E30" i="22"/>
  <c r="D30" i="22"/>
  <c r="C30" i="22"/>
  <c r="B30" i="22"/>
  <c r="K28" i="22"/>
  <c r="J28" i="22"/>
  <c r="I28" i="22"/>
  <c r="H28" i="22"/>
  <c r="G28" i="22"/>
  <c r="F28" i="22"/>
  <c r="E28" i="22"/>
  <c r="D28" i="22"/>
  <c r="C28" i="22"/>
  <c r="B28" i="22"/>
  <c r="K27" i="22"/>
  <c r="J27" i="22"/>
  <c r="I27" i="22"/>
  <c r="H27" i="22"/>
  <c r="G27" i="22"/>
  <c r="F27" i="22"/>
  <c r="E27" i="22"/>
  <c r="D27" i="22"/>
  <c r="C27" i="22"/>
  <c r="B27" i="22"/>
  <c r="K26" i="22"/>
  <c r="J26" i="22"/>
  <c r="I26" i="22"/>
  <c r="H26" i="22"/>
  <c r="G26" i="22"/>
  <c r="F26" i="22"/>
  <c r="E26" i="22"/>
  <c r="D26" i="22"/>
  <c r="C26" i="22"/>
  <c r="B26" i="22"/>
  <c r="K25" i="22"/>
  <c r="J25" i="22"/>
  <c r="I25" i="22"/>
  <c r="H25" i="22"/>
  <c r="G25" i="22"/>
  <c r="F25" i="22"/>
  <c r="E25" i="22"/>
  <c r="D25" i="22"/>
  <c r="C25" i="22"/>
  <c r="B25" i="22"/>
  <c r="K24" i="22"/>
  <c r="J24" i="22"/>
  <c r="I24" i="22"/>
  <c r="H24" i="22"/>
  <c r="G24" i="22"/>
  <c r="F24" i="22"/>
  <c r="E24" i="22"/>
  <c r="D24" i="22"/>
  <c r="C24" i="22"/>
  <c r="B24" i="22"/>
  <c r="K23" i="22"/>
  <c r="J23" i="22"/>
  <c r="I23" i="22"/>
  <c r="H23" i="22"/>
  <c r="G23" i="22"/>
  <c r="F23" i="22"/>
  <c r="E23" i="22"/>
  <c r="D23" i="22"/>
  <c r="C23" i="22"/>
  <c r="B23" i="22"/>
  <c r="K21" i="22"/>
  <c r="J21" i="22"/>
  <c r="I21" i="22"/>
  <c r="H21" i="22"/>
  <c r="G21" i="22"/>
  <c r="F21" i="22"/>
  <c r="E21" i="22"/>
  <c r="D21" i="22"/>
  <c r="C21" i="22"/>
  <c r="B21" i="22"/>
  <c r="K20" i="22"/>
  <c r="J20" i="22"/>
  <c r="I20" i="22"/>
  <c r="H20" i="22"/>
  <c r="G20" i="22"/>
  <c r="F20" i="22"/>
  <c r="E20" i="22"/>
  <c r="D20" i="22"/>
  <c r="C20" i="22"/>
  <c r="B20" i="22"/>
  <c r="K19" i="22"/>
  <c r="J19" i="22"/>
  <c r="I19" i="22"/>
  <c r="H19" i="22"/>
  <c r="G19" i="22"/>
  <c r="F19" i="22"/>
  <c r="E19" i="22"/>
  <c r="D19" i="22"/>
  <c r="C19" i="22"/>
  <c r="B19" i="22"/>
  <c r="K18" i="22"/>
  <c r="J18" i="22"/>
  <c r="I18" i="22"/>
  <c r="H18" i="22"/>
  <c r="G18" i="22"/>
  <c r="F18" i="22"/>
  <c r="E18" i="22"/>
  <c r="D18" i="22"/>
  <c r="C18" i="22"/>
  <c r="B18" i="22"/>
  <c r="K17" i="22"/>
  <c r="J17" i="22"/>
  <c r="I17" i="22"/>
  <c r="H17" i="22"/>
  <c r="G17" i="22"/>
  <c r="F17" i="22"/>
  <c r="E17" i="22"/>
  <c r="D17" i="22"/>
  <c r="C17" i="22"/>
  <c r="B17" i="22"/>
  <c r="K16" i="22"/>
  <c r="J16" i="22"/>
  <c r="I16" i="22"/>
  <c r="H16" i="22"/>
  <c r="G16" i="22"/>
  <c r="F16" i="22"/>
  <c r="E16" i="22"/>
  <c r="D16" i="22"/>
  <c r="C16" i="22"/>
  <c r="B16"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l="1"/>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l="1"/>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alcChain>
</file>

<file path=xl/sharedStrings.xml><?xml version="1.0" encoding="utf-8"?>
<sst xmlns="http://schemas.openxmlformats.org/spreadsheetml/2006/main" count="859" uniqueCount="144">
  <si>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</si>
  <si>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</si>
  <si>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</si>
  <si>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</si>
  <si>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</si>
  <si>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</si>
  <si>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</si>
  <si>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</si>
  <si>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</si>
  <si>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</si>
  <si>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</si>
  <si>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</si>
  <si>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</si>
  <si>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</si>
  <si>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</si>
  <si>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</si>
  <si>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</si>
  <si>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</si>
  <si>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</si>
  <si>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</si>
  <si>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</si>
  <si>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</si>
  <si>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</si>
  <si>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</si>
  <si>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</si>
  <si>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</si>
  <si>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</si>
  <si>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</si>
  <si>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</si>
  <si>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</si>
  <si>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</si>
  <si>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</si>
  <si>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</si>
  <si>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</si>
  <si>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</si>
  <si>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</si>
  <si>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</si>
  <si>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</si>
  <si>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</si>
  <si>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</si>
  <si>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</si>
  <si>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</si>
  <si>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</si>
  <si>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</si>
  <si>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</si>
  <si>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</si>
  <si>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</si>
  <si>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</si>
  <si>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</si>
  <si>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</si>
  <si>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</si>
  <si>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</si>
  <si>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</si>
  <si>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</si>
  <si>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</si>
  <si>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</si>
  <si>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</si>
  <si>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</si>
  <si>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</si>
  <si>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</si>
  <si>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</si>
  <si>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</si>
  <si>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</si>
  <si>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</si>
  <si>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</si>
  <si>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</si>
  <si>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</si>
  <si>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</si>
  <si>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</si>
  <si>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</si>
  <si>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</si>
  <si>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</si>
  <si>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</si>
  <si>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</si>
  <si>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</si>
  <si>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</si>
  <si>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</si>
  <si>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</si>
  <si>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</si>
  <si>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</si>
  <si>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</si>
  <si>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</si>
  <si>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</si>
  <si>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</si>
  <si>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</si>
  <si>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</si>
  <si>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</si>
  <si>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</si>
  <si>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</si>
  <si>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</si>
  <si>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</si>
  <si>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</si>
  <si>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</si>
  <si>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</si>
  <si>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</si>
  <si>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</si>
  <si>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</si>
  <si>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</si>
  <si>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</si>
  <si>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</si>
  <si>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</si>
  <si>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</si>
  <si>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</si>
  <si>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</si>
  <si>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</si>
  <si>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</si>
  <si>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</si>
  <si>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</si>
  <si>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</si>
  <si>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</si>
  <si>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</si>
  <si>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</si>
  <si>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</si>
  <si>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</si>
  <si>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</si>
  <si>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</si>
  <si>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</si>
  <si>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</si>
  <si>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</si>
  <si>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</si>
  <si>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</si>
  <si>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</si>
  <si>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</si>
  <si>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</si>
  <si>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2024/2025</t>
  </si>
  <si>
    <t>2023/2024</t>
  </si>
  <si>
    <t>Dec / Jan</t>
  </si>
  <si>
    <t>Sunday, Dec 31st</t>
  </si>
  <si>
    <t xml:space="preserve"> - New Year's Eve</t>
  </si>
  <si>
    <t>Tuesday, Dec 31st</t>
  </si>
  <si>
    <t>Monday, Jan 1st</t>
  </si>
  <si>
    <t xml:space="preserve"> - New Year's Day</t>
  </si>
  <si>
    <t>Wednesday, Jan 1st</t>
  </si>
  <si>
    <t>Jan</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</si>
  <si>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</si>
  <si>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Monday, Jan 15th</t>
  </si>
  <si>
    <t xml:space="preserve"> - Martin Luther King Day</t>
  </si>
  <si>
    <t>Jan / Feb</t>
  </si>
  <si>
    <t>Monday, Jan 20th</t>
  </si>
  <si>
    <t>For the Week of January 19, 2025 to January 25, 2025</t>
  </si>
  <si>
    <t>Feb</t>
  </si>
  <si>
    <r>
      <t>Note:</t>
    </r>
    <r>
      <rPr>
        <sz val="10"/>
        <rFont val="Arial"/>
      </rPr>
      <t xml:space="preserve"> Weekdays - Sunday through Thursday,  Weekends - Friday and Saturday</t>
    </r>
  </si>
  <si>
    <t>Week of January, 19 to January 25, 2025</t>
  </si>
  <si>
    <t>December 29, 2024 - January 25,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</si>
</sst>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3"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0" fillId="0" borderId="0" applyFont="0" applyFill="0" applyBorder="0" applyAlignment="0" applyProtection="0"/>
  </cellStyleXfs>
  <cellXfs count="233">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0" fontId="31" fillId="3" borderId="0" xfId="0" applyFont="1" applyFill="1"/>
    <xf numFmtId="0" fontId="31" fillId="7" borderId="0" xfId="0" applyFont="1" applyFill="1"/>
    <xf numFmtId="0" fontId="31" fillId="3" borderId="0" xfId="0" applyFont="1" applyFill="1" applyAlignment="1">
      <alignment horizontal="center"/>
    </xf>
    <xf numFmtId="0" fontId="31" fillId="3" borderId="0" xfId="0" applyFont="1" applyFill="1" applyAlignment="1">
      <alignment horizontal="left"/>
    </xf>
    <xf numFmtId="165" fontId="31" fillId="0" borderId="1" xfId="0" applyNumberFormat="1" applyFont="1" applyBorder="1" applyAlignment="1">
      <alignment horizontal="center"/>
    </xf>
    <xf numFmtId="165" fontId="31" fillId="0" borderId="2" xfId="0" applyNumberFormat="1" applyFont="1" applyBorder="1" applyAlignment="1">
      <alignment horizontal="center"/>
    </xf>
    <xf numFmtId="165" fontId="31" fillId="0" borderId="3" xfId="0" applyNumberFormat="1" applyFont="1" applyBorder="1" applyAlignment="1">
      <alignment horizontal="center"/>
    </xf>
    <xf numFmtId="165" fontId="31" fillId="0" borderId="0" xfId="0" applyNumberFormat="1" applyFont="1" applyAlignment="1">
      <alignment horizontal="center"/>
    </xf>
    <xf numFmtId="165" fontId="31" fillId="4" borderId="1" xfId="0" applyNumberFormat="1" applyFont="1" applyFill="1" applyBorder="1" applyAlignment="1">
      <alignment horizontal="center"/>
    </xf>
    <xf numFmtId="165" fontId="31" fillId="4" borderId="2" xfId="0" applyNumberFormat="1" applyFont="1" applyFill="1" applyBorder="1" applyAlignment="1">
      <alignment horizontal="center"/>
    </xf>
    <xf numFmtId="165" fontId="31" fillId="4" borderId="3" xfId="0" applyNumberFormat="1" applyFont="1" applyFill="1" applyBorder="1" applyAlignment="1">
      <alignment horizontal="center"/>
    </xf>
    <xf numFmtId="165" fontId="31" fillId="0" borderId="10" xfId="0" applyNumberFormat="1" applyFont="1" applyBorder="1" applyAlignment="1">
      <alignment horizontal="center"/>
    </xf>
    <xf numFmtId="0" fontId="31" fillId="0" borderId="0" xfId="0" applyFont="1" applyAlignment="1">
      <alignment horizontal="center"/>
    </xf>
    <xf numFmtId="165" fontId="31" fillId="0" borderId="4" xfId="0" applyNumberFormat="1" applyFont="1" applyBorder="1" applyAlignment="1">
      <alignment horizontal="center"/>
    </xf>
    <xf numFmtId="165" fontId="31" fillId="0" borderId="5" xfId="0" applyNumberFormat="1" applyFont="1" applyBorder="1" applyAlignment="1">
      <alignment horizontal="center"/>
    </xf>
    <xf numFmtId="165" fontId="31" fillId="4" borderId="4" xfId="0" applyNumberFormat="1" applyFont="1" applyFill="1" applyBorder="1" applyAlignment="1">
      <alignment horizontal="center"/>
    </xf>
    <xf numFmtId="165" fontId="31" fillId="4" borderId="0" xfId="0" applyNumberFormat="1" applyFont="1" applyFill="1" applyAlignment="1">
      <alignment horizontal="center"/>
    </xf>
    <xf numFmtId="165" fontId="31" fillId="4" borderId="5" xfId="0" applyNumberFormat="1" applyFont="1" applyFill="1" applyBorder="1" applyAlignment="1">
      <alignment horizontal="center"/>
    </xf>
    <xf numFmtId="165" fontId="31" fillId="0" borderId="14" xfId="0" applyNumberFormat="1" applyFont="1" applyBorder="1" applyAlignment="1">
      <alignment horizontal="center"/>
    </xf>
    <xf numFmtId="165" fontId="31" fillId="0" borderId="15" xfId="0" applyNumberFormat="1" applyFont="1" applyBorder="1" applyAlignment="1">
      <alignment horizontal="center"/>
    </xf>
    <xf numFmtId="165" fontId="31" fillId="0" borderId="16" xfId="0" applyNumberFormat="1" applyFont="1" applyBorder="1" applyAlignment="1">
      <alignment horizontal="center"/>
    </xf>
    <xf numFmtId="165" fontId="31" fillId="0" borderId="17" xfId="0" applyNumberFormat="1" applyFont="1" applyBorder="1" applyAlignment="1">
      <alignment horizontal="center"/>
    </xf>
    <xf numFmtId="165" fontId="31" fillId="4" borderId="15" xfId="0" applyNumberFormat="1" applyFont="1" applyFill="1" applyBorder="1" applyAlignment="1">
      <alignment horizontal="center"/>
    </xf>
    <xf numFmtId="165" fontId="31" fillId="4" borderId="16" xfId="0" applyNumberFormat="1" applyFont="1" applyFill="1" applyBorder="1" applyAlignment="1">
      <alignment horizontal="center"/>
    </xf>
    <xf numFmtId="165" fontId="31" fillId="4" borderId="17" xfId="0" applyNumberFormat="1" applyFont="1" applyFill="1" applyBorder="1" applyAlignment="1">
      <alignment horizontal="center"/>
    </xf>
    <xf numFmtId="165" fontId="31" fillId="0" borderId="11" xfId="0" applyNumberFormat="1" applyFont="1" applyBorder="1" applyAlignment="1">
      <alignment horizontal="center"/>
    </xf>
    <xf numFmtId="2" fontId="31" fillId="0" borderId="1" xfId="0" applyNumberFormat="1" applyFont="1" applyBorder="1" applyAlignment="1">
      <alignment horizontal="center"/>
    </xf>
    <xf numFmtId="2" fontId="31" fillId="0" borderId="2" xfId="0" applyNumberFormat="1" applyFont="1" applyBorder="1" applyAlignment="1">
      <alignment horizontal="center"/>
    </xf>
    <xf numFmtId="2" fontId="31" fillId="0" borderId="3" xfId="0" applyNumberFormat="1" applyFont="1" applyBorder="1" applyAlignment="1">
      <alignment horizontal="center"/>
    </xf>
    <xf numFmtId="2" fontId="31" fillId="0" borderId="0" xfId="0" applyNumberFormat="1" applyFont="1" applyAlignment="1">
      <alignment horizontal="center"/>
    </xf>
    <xf numFmtId="2" fontId="31" fillId="4" borderId="1" xfId="0" applyNumberFormat="1" applyFont="1" applyFill="1" applyBorder="1" applyAlignment="1">
      <alignment horizontal="center"/>
    </xf>
    <xf numFmtId="2" fontId="31" fillId="4" borderId="2" xfId="0" applyNumberFormat="1" applyFont="1" applyFill="1" applyBorder="1" applyAlignment="1">
      <alignment horizontal="center"/>
    </xf>
    <xf numFmtId="2" fontId="31" fillId="4" borderId="3" xfId="0" applyNumberFormat="1" applyFont="1" applyFill="1" applyBorder="1" applyAlignment="1">
      <alignment horizontal="center"/>
    </xf>
    <xf numFmtId="2" fontId="31" fillId="0" borderId="10" xfId="0" applyNumberFormat="1" applyFont="1" applyBorder="1" applyAlignment="1">
      <alignment horizontal="center"/>
    </xf>
    <xf numFmtId="2" fontId="31" fillId="0" borderId="4" xfId="0" applyNumberFormat="1" applyFont="1" applyBorder="1" applyAlignment="1">
      <alignment horizontal="center"/>
    </xf>
    <xf numFmtId="2" fontId="31" fillId="0" borderId="5" xfId="0" applyNumberFormat="1" applyFont="1" applyBorder="1" applyAlignment="1">
      <alignment horizontal="center"/>
    </xf>
    <xf numFmtId="2" fontId="31" fillId="4" borderId="4" xfId="0" applyNumberFormat="1" applyFont="1" applyFill="1" applyBorder="1" applyAlignment="1">
      <alignment horizontal="center"/>
    </xf>
    <xf numFmtId="2" fontId="31" fillId="4" borderId="0" xfId="0" applyNumberFormat="1" applyFont="1" applyFill="1" applyAlignment="1">
      <alignment horizontal="center"/>
    </xf>
    <xf numFmtId="2" fontId="31" fillId="4" borderId="5" xfId="0" applyNumberFormat="1" applyFont="1" applyFill="1" applyBorder="1" applyAlignment="1">
      <alignment horizontal="center"/>
    </xf>
    <xf numFmtId="2" fontId="31" fillId="0" borderId="14" xfId="0" applyNumberFormat="1" applyFont="1" applyBorder="1" applyAlignment="1">
      <alignment horizontal="center"/>
    </xf>
    <xf numFmtId="2" fontId="31" fillId="0" borderId="15" xfId="0" applyNumberFormat="1" applyFont="1" applyBorder="1" applyAlignment="1">
      <alignment horizontal="center"/>
    </xf>
    <xf numFmtId="2" fontId="31" fillId="0" borderId="16" xfId="0" applyNumberFormat="1" applyFont="1" applyBorder="1" applyAlignment="1">
      <alignment horizontal="center"/>
    </xf>
    <xf numFmtId="2" fontId="31" fillId="0" borderId="17" xfId="0" applyNumberFormat="1" applyFont="1" applyBorder="1" applyAlignment="1">
      <alignment horizontal="center"/>
    </xf>
    <xf numFmtId="2" fontId="31" fillId="4" borderId="15" xfId="0" applyNumberFormat="1" applyFont="1" applyFill="1" applyBorder="1" applyAlignment="1">
      <alignment horizontal="center"/>
    </xf>
    <xf numFmtId="2" fontId="31" fillId="4" borderId="16" xfId="0" applyNumberFormat="1" applyFont="1" applyFill="1" applyBorder="1" applyAlignment="1">
      <alignment horizontal="center"/>
    </xf>
    <xf numFmtId="2" fontId="31" fillId="4" borderId="17" xfId="0" applyNumberFormat="1" applyFont="1" applyFill="1" applyBorder="1" applyAlignment="1">
      <alignment horizontal="center"/>
    </xf>
    <xf numFmtId="2" fontId="31"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49" fontId="23" fillId="2" borderId="0" xfId="0" applyNumberFormat="1" applyFont="1" applyFill="1" applyAlignment="1">
      <alignment horizontal="center"/>
    </xf>
    <xf numFmtId="0" fontId="1" fillId="3" borderId="0" xfId="0" applyFont="1" applyFill="1" applyAlignment="1">
      <alignment horizontal="right"/>
    </xf>
    <xf numFmtId="0" fontId="32" fillId="3" borderId="0" xfId="0" applyFont="1" applyFill="1" applyAlignment="1">
      <alignment horizontal="center" vertical="center"/>
    </xf>
    <xf numFmtId="0" fontId="31" fillId="3" borderId="0" xfId="0" applyFont="1" applyFill="1" applyAlignment="1">
      <alignment horizontal="center" vertical="center"/>
    </xf>
    <xf numFmtId="0" fontId="6" fillId="3" borderId="0" xfId="0" applyFont="1" applyFill="1" applyAlignment="1">
      <alignment horizontal="center"/>
    </xf>
    <xf numFmtId="0" fontId="31"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selection activeCell="BM13" sqref="BM13"/>
    </sheetView>
  </sheetViews>
  <sheetFormatPr defaultColWidth="9.1796875" defaultRowHeight="16" outlineLevelCol="1" x14ac:dyDescent="0.45"/>
  <cols>
    <col min="1" max="1" width="47.1796875" style="41" customWidth="1"/>
    <col min="2" max="2" width="8.5429687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7.5429687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5" t="str">
        <f>'Occupancy Raw Data'!B1</f>
        <v>Week of January, 19 to January 25, 2025</v>
      </c>
      <c r="B1" s="198" t="s">
        <v>66</v>
      </c>
      <c r="C1" s="199"/>
      <c r="D1" s="199"/>
      <c r="E1" s="199"/>
      <c r="F1" s="199"/>
      <c r="G1" s="199"/>
      <c r="H1" s="199"/>
      <c r="I1" s="199"/>
      <c r="J1" s="199"/>
      <c r="K1" s="200"/>
      <c r="L1" s="40"/>
      <c r="M1" s="198" t="s">
        <v>73</v>
      </c>
      <c r="N1" s="199"/>
      <c r="O1" s="199"/>
      <c r="P1" s="199"/>
      <c r="Q1" s="199"/>
      <c r="R1" s="199"/>
      <c r="S1" s="199"/>
      <c r="T1" s="199"/>
      <c r="U1" s="199"/>
      <c r="V1" s="200"/>
      <c r="W1" s="40"/>
      <c r="X1" s="198" t="s">
        <v>67</v>
      </c>
      <c r="Y1" s="199"/>
      <c r="Z1" s="199"/>
      <c r="AA1" s="199"/>
      <c r="AB1" s="199"/>
      <c r="AC1" s="199"/>
      <c r="AD1" s="199"/>
      <c r="AE1" s="199"/>
      <c r="AF1" s="199"/>
      <c r="AG1" s="200"/>
      <c r="AH1" s="40"/>
      <c r="AI1" s="198" t="s">
        <v>74</v>
      </c>
      <c r="AJ1" s="199"/>
      <c r="AK1" s="199"/>
      <c r="AL1" s="199"/>
      <c r="AM1" s="199"/>
      <c r="AN1" s="199"/>
      <c r="AO1" s="199"/>
      <c r="AP1" s="199"/>
      <c r="AQ1" s="199"/>
      <c r="AR1" s="200"/>
      <c r="AS1" s="40"/>
      <c r="AT1" s="198" t="s">
        <v>68</v>
      </c>
      <c r="AU1" s="199"/>
      <c r="AV1" s="199"/>
      <c r="AW1" s="199"/>
      <c r="AX1" s="199"/>
      <c r="AY1" s="199"/>
      <c r="AZ1" s="199"/>
      <c r="BA1" s="199"/>
      <c r="BB1" s="199"/>
      <c r="BC1" s="200"/>
      <c r="BD1" s="40"/>
      <c r="BE1" s="198" t="s">
        <v>75</v>
      </c>
      <c r="BF1" s="199"/>
      <c r="BG1" s="199"/>
      <c r="BH1" s="199"/>
      <c r="BI1" s="199"/>
      <c r="BJ1" s="199"/>
      <c r="BK1" s="199"/>
      <c r="BL1" s="199"/>
      <c r="BM1" s="199"/>
      <c r="BN1" s="200"/>
    </row>
    <row r="2" spans="1:66" x14ac:dyDescent="0.45">
      <c r="A2" s="195"/>
      <c r="B2" s="42"/>
      <c r="C2" s="43"/>
      <c r="D2" s="43"/>
      <c r="E2" s="43"/>
      <c r="F2" s="43"/>
      <c r="G2" s="196" t="s">
        <v>64</v>
      </c>
      <c r="H2" s="43"/>
      <c r="I2" s="43"/>
      <c r="J2" s="196" t="s">
        <v>65</v>
      </c>
      <c r="K2" s="197" t="s">
        <v>56</v>
      </c>
      <c r="L2" s="44"/>
      <c r="M2" s="42"/>
      <c r="N2" s="43"/>
      <c r="O2" s="43"/>
      <c r="P2" s="43"/>
      <c r="Q2" s="43"/>
      <c r="R2" s="196" t="s">
        <v>64</v>
      </c>
      <c r="S2" s="43"/>
      <c r="T2" s="43"/>
      <c r="U2" s="196" t="s">
        <v>65</v>
      </c>
      <c r="V2" s="197" t="s">
        <v>56</v>
      </c>
      <c r="W2" s="44"/>
      <c r="X2" s="42"/>
      <c r="Y2" s="43"/>
      <c r="Z2" s="43"/>
      <c r="AA2" s="43"/>
      <c r="AB2" s="43"/>
      <c r="AC2" s="196" t="s">
        <v>64</v>
      </c>
      <c r="AD2" s="43"/>
      <c r="AE2" s="43"/>
      <c r="AF2" s="196" t="s">
        <v>65</v>
      </c>
      <c r="AG2" s="197" t="s">
        <v>56</v>
      </c>
      <c r="AH2" s="44"/>
      <c r="AI2" s="42"/>
      <c r="AJ2" s="43"/>
      <c r="AK2" s="43"/>
      <c r="AL2" s="43"/>
      <c r="AM2" s="43"/>
      <c r="AN2" s="196" t="s">
        <v>64</v>
      </c>
      <c r="AO2" s="43"/>
      <c r="AP2" s="43"/>
      <c r="AQ2" s="196" t="s">
        <v>65</v>
      </c>
      <c r="AR2" s="197" t="s">
        <v>56</v>
      </c>
      <c r="AS2" s="40"/>
      <c r="AT2" s="42"/>
      <c r="AU2" s="43"/>
      <c r="AV2" s="43"/>
      <c r="AW2" s="43"/>
      <c r="AX2" s="43"/>
      <c r="AY2" s="196" t="s">
        <v>64</v>
      </c>
      <c r="AZ2" s="43"/>
      <c r="BA2" s="43"/>
      <c r="BB2" s="196" t="s">
        <v>65</v>
      </c>
      <c r="BC2" s="197" t="s">
        <v>56</v>
      </c>
      <c r="BD2" s="44"/>
      <c r="BE2" s="42"/>
      <c r="BF2" s="43"/>
      <c r="BG2" s="43"/>
      <c r="BH2" s="43"/>
      <c r="BI2" s="43"/>
      <c r="BJ2" s="196" t="s">
        <v>64</v>
      </c>
      <c r="BK2" s="43"/>
      <c r="BL2" s="43"/>
      <c r="BM2" s="196" t="s">
        <v>65</v>
      </c>
      <c r="BN2" s="197" t="s">
        <v>56</v>
      </c>
    </row>
    <row r="3" spans="1:66" x14ac:dyDescent="0.45">
      <c r="A3" s="195"/>
      <c r="B3" s="45" t="s">
        <v>57</v>
      </c>
      <c r="C3" s="44" t="s">
        <v>58</v>
      </c>
      <c r="D3" s="44" t="s">
        <v>59</v>
      </c>
      <c r="E3" s="44" t="s">
        <v>60</v>
      </c>
      <c r="F3" s="44" t="s">
        <v>61</v>
      </c>
      <c r="G3" s="196"/>
      <c r="H3" s="44" t="s">
        <v>62</v>
      </c>
      <c r="I3" s="44" t="s">
        <v>63</v>
      </c>
      <c r="J3" s="196"/>
      <c r="K3" s="197"/>
      <c r="L3" s="44"/>
      <c r="M3" s="45" t="s">
        <v>57</v>
      </c>
      <c r="N3" s="44" t="s">
        <v>58</v>
      </c>
      <c r="O3" s="44" t="s">
        <v>59</v>
      </c>
      <c r="P3" s="44" t="s">
        <v>60</v>
      </c>
      <c r="Q3" s="44" t="s">
        <v>61</v>
      </c>
      <c r="R3" s="196"/>
      <c r="S3" s="44" t="s">
        <v>62</v>
      </c>
      <c r="T3" s="44" t="s">
        <v>63</v>
      </c>
      <c r="U3" s="196"/>
      <c r="V3" s="197"/>
      <c r="W3" s="44"/>
      <c r="X3" s="45" t="s">
        <v>57</v>
      </c>
      <c r="Y3" s="44" t="s">
        <v>58</v>
      </c>
      <c r="Z3" s="44" t="s">
        <v>59</v>
      </c>
      <c r="AA3" s="44" t="s">
        <v>60</v>
      </c>
      <c r="AB3" s="44" t="s">
        <v>61</v>
      </c>
      <c r="AC3" s="196"/>
      <c r="AD3" s="44" t="s">
        <v>62</v>
      </c>
      <c r="AE3" s="44" t="s">
        <v>63</v>
      </c>
      <c r="AF3" s="196"/>
      <c r="AG3" s="197"/>
      <c r="AH3" s="44"/>
      <c r="AI3" s="45" t="s">
        <v>57</v>
      </c>
      <c r="AJ3" s="44" t="s">
        <v>58</v>
      </c>
      <c r="AK3" s="44" t="s">
        <v>59</v>
      </c>
      <c r="AL3" s="44" t="s">
        <v>60</v>
      </c>
      <c r="AM3" s="44" t="s">
        <v>61</v>
      </c>
      <c r="AN3" s="196"/>
      <c r="AO3" s="44" t="s">
        <v>62</v>
      </c>
      <c r="AP3" s="44" t="s">
        <v>63</v>
      </c>
      <c r="AQ3" s="196"/>
      <c r="AR3" s="197"/>
      <c r="AS3" s="40"/>
      <c r="AT3" s="45" t="s">
        <v>57</v>
      </c>
      <c r="AU3" s="44" t="s">
        <v>58</v>
      </c>
      <c r="AV3" s="44" t="s">
        <v>59</v>
      </c>
      <c r="AW3" s="44" t="s">
        <v>60</v>
      </c>
      <c r="AX3" s="44" t="s">
        <v>61</v>
      </c>
      <c r="AY3" s="196"/>
      <c r="AZ3" s="44" t="s">
        <v>62</v>
      </c>
      <c r="BA3" s="44" t="s">
        <v>63</v>
      </c>
      <c r="BB3" s="196"/>
      <c r="BC3" s="197"/>
      <c r="BD3" s="44"/>
      <c r="BE3" s="45" t="s">
        <v>57</v>
      </c>
      <c r="BF3" s="44" t="s">
        <v>58</v>
      </c>
      <c r="BG3" s="44" t="s">
        <v>59</v>
      </c>
      <c r="BH3" s="44" t="s">
        <v>60</v>
      </c>
      <c r="BI3" s="44" t="s">
        <v>61</v>
      </c>
      <c r="BJ3" s="196"/>
      <c r="BK3" s="44" t="s">
        <v>62</v>
      </c>
      <c r="BL3" s="44" t="s">
        <v>63</v>
      </c>
      <c r="BM3" s="196"/>
      <c r="BN3" s="197"/>
    </row>
    <row r="4" spans="1:66" x14ac:dyDescent="0.45">
      <c r="A4" s="46" t="s">
        <v>15</v>
      </c>
      <c r="B4" s="118">
        <f>(VLOOKUP($A4,'Occupancy Raw Data'!$B$8:$BE$45,'Occupancy Raw Data'!G$3,FALSE))/100</f>
        <v>0.50244688410254001</v>
      </c>
      <c r="C4" s="115">
        <f>(VLOOKUP($A4,'Occupancy Raw Data'!$B$8:$BE$45,'Occupancy Raw Data'!H$3,FALSE))/100</f>
        <v>0.48371556408105498</v>
      </c>
      <c r="D4" s="115">
        <f>(VLOOKUP($A4,'Occupancy Raw Data'!$B$8:$BE$45,'Occupancy Raw Data'!I$3,FALSE))/100</f>
        <v>0.551075979729994</v>
      </c>
      <c r="E4" s="115">
        <f>(VLOOKUP($A4,'Occupancy Raw Data'!$B$8:$BE$45,'Occupancy Raw Data'!J$3,FALSE))/100</f>
        <v>0.56825431110531299</v>
      </c>
      <c r="F4" s="115">
        <f>(VLOOKUP($A4,'Occupancy Raw Data'!$B$8:$BE$45,'Occupancy Raw Data'!K$3,FALSE))/100</f>
        <v>0.54588701748420498</v>
      </c>
      <c r="G4" s="116">
        <f>(VLOOKUP($A4,'Occupancy Raw Data'!$B$8:$BE$45,'Occupancy Raw Data'!L$3,FALSE))/100</f>
        <v>0.53027441505133799</v>
      </c>
      <c r="H4" s="119">
        <f>(VLOOKUP($A4,'Occupancy Raw Data'!$B$8:$BE$45,'Occupancy Raw Data'!N$3,FALSE))/100</f>
        <v>0.56940937849273499</v>
      </c>
      <c r="I4" s="119">
        <f>(VLOOKUP($A4,'Occupancy Raw Data'!$B$8:$BE$45,'Occupancy Raw Data'!O$3,FALSE))/100</f>
        <v>0.58061754629815199</v>
      </c>
      <c r="J4" s="116">
        <f>(VLOOKUP($A4,'Occupancy Raw Data'!$B$8:$BE$45,'Occupancy Raw Data'!P$3,FALSE))/100</f>
        <v>0.57501348586472301</v>
      </c>
      <c r="K4" s="117">
        <f>(VLOOKUP($A4,'Occupancy Raw Data'!$B$8:$BE$45,'Occupancy Raw Data'!R$3,FALSE))/100</f>
        <v>0.54305738079690002</v>
      </c>
      <c r="M4" s="129">
        <f>(VLOOKUP($A4,'Occupancy Raw Data'!$B$8:$BE$45,'Occupancy Raw Data'!T$3,FALSE))/100</f>
        <v>0.16276220693725901</v>
      </c>
      <c r="N4" s="119">
        <f>(VLOOKUP($A4,'Occupancy Raw Data'!$B$8:$BE$45,'Occupancy Raw Data'!U$3,FALSE))/100</f>
        <v>-0.128035675108636</v>
      </c>
      <c r="O4" s="119">
        <f>(VLOOKUP($A4,'Occupancy Raw Data'!$B$8:$BE$45,'Occupancy Raw Data'!V$3,FALSE))/100</f>
        <v>-9.3038170941344506E-2</v>
      </c>
      <c r="P4" s="119">
        <f>(VLOOKUP($A4,'Occupancy Raw Data'!$B$8:$BE$45,'Occupancy Raw Data'!W$3,FALSE))/100</f>
        <v>-6.4344014873890701E-2</v>
      </c>
      <c r="Q4" s="119">
        <f>(VLOOKUP($A4,'Occupancy Raw Data'!$B$8:$BE$45,'Occupancy Raw Data'!X$3,FALSE))/100</f>
        <v>-3.0081852752666102E-2</v>
      </c>
      <c r="R4" s="130">
        <f>(VLOOKUP($A4,'Occupancy Raw Data'!$B$8:$BE$45,'Occupancy Raw Data'!Y$3,FALSE))/100</f>
        <v>-4.0962475613156898E-2</v>
      </c>
      <c r="S4" s="119">
        <f>(VLOOKUP($A4,'Occupancy Raw Data'!$B$8:$BE$45,'Occupancy Raw Data'!AA$3,FALSE))/100</f>
        <v>-1.8624791554236998E-2</v>
      </c>
      <c r="T4" s="119">
        <f>(VLOOKUP($A4,'Occupancy Raw Data'!$B$8:$BE$45,'Occupancy Raw Data'!AB$3,FALSE))/100</f>
        <v>-1.72702549602833E-2</v>
      </c>
      <c r="U4" s="130">
        <f>(VLOOKUP($A4,'Occupancy Raw Data'!$B$8:$BE$45,'Occupancy Raw Data'!AC$3,FALSE))/100</f>
        <v>-1.7941581575809201E-2</v>
      </c>
      <c r="V4" s="131">
        <f>(VLOOKUP($A4,'Occupancy Raw Data'!$B$8:$BE$45,'Occupancy Raw Data'!AE$3,FALSE))/100</f>
        <v>-3.4112481100027597E-2</v>
      </c>
      <c r="X4" s="49">
        <f>VLOOKUP($A4,'ADR Raw Data'!$B$6:$BE$43,'ADR Raw Data'!G$1,FALSE)</f>
        <v>159.76710648245</v>
      </c>
      <c r="Y4" s="50">
        <f>VLOOKUP($A4,'ADR Raw Data'!$B$6:$BE$43,'ADR Raw Data'!H$1,FALSE)</f>
        <v>155.389553830918</v>
      </c>
      <c r="Z4" s="50">
        <f>VLOOKUP($A4,'ADR Raw Data'!$B$6:$BE$43,'ADR Raw Data'!I$1,FALSE)</f>
        <v>153.07911025242399</v>
      </c>
      <c r="AA4" s="50">
        <f>VLOOKUP($A4,'ADR Raw Data'!$B$6:$BE$43,'ADR Raw Data'!J$1,FALSE)</f>
        <v>155.125875719569</v>
      </c>
      <c r="AB4" s="50">
        <f>VLOOKUP($A4,'ADR Raw Data'!$B$6:$BE$43,'ADR Raw Data'!K$1,FALSE)</f>
        <v>150.76702466426499</v>
      </c>
      <c r="AC4" s="51">
        <f>VLOOKUP($A4,'ADR Raw Data'!$B$6:$BE$43,'ADR Raw Data'!L$1,FALSE)</f>
        <v>154.730859922929</v>
      </c>
      <c r="AD4" s="50">
        <f>VLOOKUP($A4,'ADR Raw Data'!$B$6:$BE$43,'ADR Raw Data'!N$1,FALSE)</f>
        <v>152.293884176836</v>
      </c>
      <c r="AE4" s="50">
        <f>VLOOKUP($A4,'ADR Raw Data'!$B$6:$BE$43,'ADR Raw Data'!O$1,FALSE)</f>
        <v>153.69425555570399</v>
      </c>
      <c r="AF4" s="51">
        <f>VLOOKUP($A4,'ADR Raw Data'!$B$6:$BE$43,'ADR Raw Data'!P$1,FALSE)</f>
        <v>153.00089681130601</v>
      </c>
      <c r="AG4" s="52">
        <f>VLOOKUP($A4,'ADR Raw Data'!$B$6:$BE$43,'ADR Raw Data'!R$1,FALSE)</f>
        <v>154.20748390622401</v>
      </c>
      <c r="AI4" s="129">
        <f>(VLOOKUP($A4,'ADR Raw Data'!$B$6:$BE$43,'ADR Raw Data'!T$1,FALSE))/100</f>
        <v>0.15574829031606702</v>
      </c>
      <c r="AJ4" s="119">
        <f>(VLOOKUP($A4,'ADR Raw Data'!$B$6:$BE$43,'ADR Raw Data'!U$1,FALSE))/100</f>
        <v>5.3309794693761098E-2</v>
      </c>
      <c r="AK4" s="119">
        <f>(VLOOKUP($A4,'ADR Raw Data'!$B$6:$BE$43,'ADR Raw Data'!V$1,FALSE))/100</f>
        <v>-1.8104074226888999E-3</v>
      </c>
      <c r="AL4" s="119">
        <f>(VLOOKUP($A4,'ADR Raw Data'!$B$6:$BE$43,'ADR Raw Data'!W$1,FALSE))/100</f>
        <v>1.8452899958531901E-2</v>
      </c>
      <c r="AM4" s="119">
        <f>(VLOOKUP($A4,'ADR Raw Data'!$B$6:$BE$43,'ADR Raw Data'!X$1,FALSE))/100</f>
        <v>2.7554014810031998E-2</v>
      </c>
      <c r="AN4" s="130">
        <f>(VLOOKUP($A4,'ADR Raw Data'!$B$6:$BE$43,'ADR Raw Data'!Y$1,FALSE))/100</f>
        <v>4.3755981053726904E-2</v>
      </c>
      <c r="AO4" s="119">
        <f>(VLOOKUP($A4,'ADR Raw Data'!$B$6:$BE$43,'ADR Raw Data'!AA$1,FALSE))/100</f>
        <v>1.0456729654630702E-2</v>
      </c>
      <c r="AP4" s="119">
        <f>(VLOOKUP($A4,'ADR Raw Data'!$B$6:$BE$43,'ADR Raw Data'!AB$1,FALSE))/100</f>
        <v>1.09798582054577E-2</v>
      </c>
      <c r="AQ4" s="130">
        <f>(VLOOKUP($A4,'ADR Raw Data'!$B$6:$BE$43,'ADR Raw Data'!AC$1,FALSE))/100</f>
        <v>1.0724887162360901E-2</v>
      </c>
      <c r="AR4" s="131">
        <f>(VLOOKUP($A4,'ADR Raw Data'!$B$6:$BE$43,'ADR Raw Data'!AE$1,FALSE))/100</f>
        <v>3.3724675504726395E-2</v>
      </c>
      <c r="AS4" s="40"/>
      <c r="AT4" s="49">
        <f>VLOOKUP($A4,'RevPAR Raw Data'!$B$6:$BE$43,'RevPAR Raw Data'!G$1,FALSE)</f>
        <v>80.274484834186097</v>
      </c>
      <c r="AU4" s="50">
        <f>VLOOKUP($A4,'RevPAR Raw Data'!$B$6:$BE$43,'RevPAR Raw Data'!H$1,FALSE)</f>
        <v>75.164345683626195</v>
      </c>
      <c r="AV4" s="50">
        <f>VLOOKUP($A4,'RevPAR Raw Data'!$B$6:$BE$43,'RevPAR Raw Data'!I$1,FALSE)</f>
        <v>84.358220658550593</v>
      </c>
      <c r="AW4" s="50">
        <f>VLOOKUP($A4,'RevPAR Raw Data'!$B$6:$BE$43,'RevPAR Raw Data'!J$1,FALSE)</f>
        <v>88.150947641632598</v>
      </c>
      <c r="AX4" s="50">
        <f>VLOOKUP($A4,'RevPAR Raw Data'!$B$6:$BE$43,'RevPAR Raw Data'!K$1,FALSE)</f>
        <v>82.301761428943706</v>
      </c>
      <c r="AY4" s="51">
        <f>VLOOKUP($A4,'RevPAR Raw Data'!$B$6:$BE$43,'RevPAR Raw Data'!L$1,FALSE)</f>
        <v>82.049816236021996</v>
      </c>
      <c r="AZ4" s="50">
        <f>VLOOKUP($A4,'RevPAR Raw Data'!$B$6:$BE$43,'RevPAR Raw Data'!N$1,FALSE)</f>
        <v>86.717565937376804</v>
      </c>
      <c r="BA4" s="50">
        <f>VLOOKUP($A4,'RevPAR Raw Data'!$B$6:$BE$43,'RevPAR Raw Data'!O$1,FALSE)</f>
        <v>89.237581540874302</v>
      </c>
      <c r="BB4" s="51">
        <f>VLOOKUP($A4,'RevPAR Raw Data'!$B$6:$BE$43,'RevPAR Raw Data'!P$1,FALSE)</f>
        <v>87.977579015897902</v>
      </c>
      <c r="BC4" s="52">
        <f>VLOOKUP($A4,'RevPAR Raw Data'!$B$6:$BE$43,'RevPAR Raw Data'!R$1,FALSE)</f>
        <v>83.743512309394603</v>
      </c>
      <c r="BE4" s="129">
        <f>(VLOOKUP($A4,'RevPAR Raw Data'!$B$6:$BE$43,'RevPAR Raw Data'!T$1,FALSE))/100</f>
        <v>0.34386043271187505</v>
      </c>
      <c r="BF4" s="119">
        <f>(VLOOKUP($A4,'RevPAR Raw Data'!$B$6:$BE$43,'RevPAR Raw Data'!U$1,FALSE))/100</f>
        <v>-8.1551435968393898E-2</v>
      </c>
      <c r="BG4" s="119">
        <f>(VLOOKUP($A4,'RevPAR Raw Data'!$B$6:$BE$43,'RevPAR Raw Data'!V$1,FALSE))/100</f>
        <v>-9.4680141368767803E-2</v>
      </c>
      <c r="BH4" s="119">
        <f>(VLOOKUP($A4,'RevPAR Raw Data'!$B$6:$BE$43,'RevPAR Raw Data'!W$1,FALSE))/100</f>
        <v>-4.7078448584757002E-2</v>
      </c>
      <c r="BI4" s="119">
        <f>(VLOOKUP($A4,'RevPAR Raw Data'!$B$6:$BE$43,'RevPAR Raw Data'!X$1,FALSE))/100</f>
        <v>-3.3567137588941796E-3</v>
      </c>
      <c r="BJ4" s="130">
        <f>(VLOOKUP($A4,'RevPAR Raw Data'!$B$6:$BE$43,'RevPAR Raw Data'!Y$1,FALSE))/100</f>
        <v>1.00115213372697E-3</v>
      </c>
      <c r="BK4" s="119">
        <f>(VLOOKUP($A4,'RevPAR Raw Data'!$B$6:$BE$43,'RevPAR Raw Data'!AA$1,FALSE))/100</f>
        <v>-8.3628163097627488E-3</v>
      </c>
      <c r="BL4" s="119">
        <f>(VLOOKUP($A4,'RevPAR Raw Data'!$B$6:$BE$43,'RevPAR Raw Data'!AB$1,FALSE))/100</f>
        <v>-6.4800217054616308E-3</v>
      </c>
      <c r="BM4" s="130">
        <f>(VLOOKUP($A4,'RevPAR Raw Data'!$B$6:$BE$43,'RevPAR Raw Data'!AC$1,FALSE))/100</f>
        <v>-7.409115851363151E-3</v>
      </c>
      <c r="BN4" s="131">
        <f>(VLOOKUP($A4,'RevPAR Raw Data'!$B$6:$BE$43,'RevPAR Raw Data'!AE$1,FALSE))/100</f>
        <v>-1.5382379510608E-3</v>
      </c>
    </row>
    <row r="5" spans="1:66" x14ac:dyDescent="0.45">
      <c r="A5" s="46" t="s">
        <v>69</v>
      </c>
      <c r="B5" s="118">
        <f>(VLOOKUP($A5,'Occupancy Raw Data'!$B$8:$BE$45,'Occupancy Raw Data'!G$3,FALSE))/100</f>
        <v>0.54039594028076199</v>
      </c>
      <c r="C5" s="115">
        <f>(VLOOKUP($A5,'Occupancy Raw Data'!$B$8:$BE$45,'Occupancy Raw Data'!H$3,FALSE))/100</f>
        <v>0.51500721411365402</v>
      </c>
      <c r="D5" s="115">
        <f>(VLOOKUP($A5,'Occupancy Raw Data'!$B$8:$BE$45,'Occupancy Raw Data'!I$3,FALSE))/100</f>
        <v>0.54000582082990101</v>
      </c>
      <c r="E5" s="115">
        <f>(VLOOKUP($A5,'Occupancy Raw Data'!$B$8:$BE$45,'Occupancy Raw Data'!J$3,FALSE))/100</f>
        <v>0.53175138863947302</v>
      </c>
      <c r="F5" s="115">
        <f>(VLOOKUP($A5,'Occupancy Raw Data'!$B$8:$BE$45,'Occupancy Raw Data'!K$3,FALSE))/100</f>
        <v>0.50254196880282798</v>
      </c>
      <c r="G5" s="116">
        <f>(VLOOKUP($A5,'Occupancy Raw Data'!$B$8:$BE$45,'Occupancy Raw Data'!L$3,FALSE))/100</f>
        <v>0.52594046653332394</v>
      </c>
      <c r="H5" s="119">
        <f>(VLOOKUP($A5,'Occupancy Raw Data'!$B$8:$BE$45,'Occupancy Raw Data'!N$3,FALSE))/100</f>
        <v>0.51293896178687004</v>
      </c>
      <c r="I5" s="119">
        <f>(VLOOKUP($A5,'Occupancy Raw Data'!$B$8:$BE$45,'Occupancy Raw Data'!O$3,FALSE))/100</f>
        <v>0.50468452959644305</v>
      </c>
      <c r="J5" s="116">
        <f>(VLOOKUP($A5,'Occupancy Raw Data'!$B$8:$BE$45,'Occupancy Raw Data'!P$3,FALSE))/100</f>
        <v>0.50881174569165699</v>
      </c>
      <c r="K5" s="117">
        <f>(VLOOKUP($A5,'Occupancy Raw Data'!$B$8:$BE$45,'Occupancy Raw Data'!R$3,FALSE))/100</f>
        <v>0.52104654629284708</v>
      </c>
      <c r="M5" s="129">
        <f>(VLOOKUP($A5,'Occupancy Raw Data'!$B$8:$BE$45,'Occupancy Raw Data'!T$3,FALSE))/100</f>
        <v>0.381412134242955</v>
      </c>
      <c r="N5" s="119">
        <f>(VLOOKUP($A5,'Occupancy Raw Data'!$B$8:$BE$45,'Occupancy Raw Data'!U$3,FALSE))/100</f>
        <v>-4.5568984635143701E-2</v>
      </c>
      <c r="O5" s="119">
        <f>(VLOOKUP($A5,'Occupancy Raw Data'!$B$8:$BE$45,'Occupancy Raw Data'!V$3,FALSE))/100</f>
        <v>-8.3780719902932899E-2</v>
      </c>
      <c r="P5" s="119">
        <f>(VLOOKUP($A5,'Occupancy Raw Data'!$B$8:$BE$45,'Occupancy Raw Data'!W$3,FALSE))/100</f>
        <v>-8.28438362817112E-2</v>
      </c>
      <c r="Q5" s="119">
        <f>(VLOOKUP($A5,'Occupancy Raw Data'!$B$8:$BE$45,'Occupancy Raw Data'!X$3,FALSE))/100</f>
        <v>-2.89878708362863E-3</v>
      </c>
      <c r="R5" s="130">
        <f>(VLOOKUP($A5,'Occupancy Raw Data'!$B$8:$BE$45,'Occupancy Raw Data'!Y$3,FALSE))/100</f>
        <v>9.8867242844122797E-3</v>
      </c>
      <c r="S5" s="119">
        <f>(VLOOKUP($A5,'Occupancy Raw Data'!$B$8:$BE$45,'Occupancy Raw Data'!AA$3,FALSE))/100</f>
        <v>3.3332525661691599E-2</v>
      </c>
      <c r="T5" s="119">
        <f>(VLOOKUP($A5,'Occupancy Raw Data'!$B$8:$BE$45,'Occupancy Raw Data'!AB$3,FALSE))/100</f>
        <v>-1.6200865279893298E-2</v>
      </c>
      <c r="U5" s="130">
        <f>(VLOOKUP($A5,'Occupancy Raw Data'!$B$8:$BE$45,'Occupancy Raw Data'!AC$3,FALSE))/100</f>
        <v>8.1584639523460002E-3</v>
      </c>
      <c r="V5" s="131">
        <f>(VLOOKUP($A5,'Occupancy Raw Data'!$B$8:$BE$45,'Occupancy Raw Data'!AE$3,FALSE))/100</f>
        <v>9.4039346724329904E-3</v>
      </c>
      <c r="X5" s="49">
        <f>VLOOKUP($A5,'ADR Raw Data'!$B$6:$BE$43,'ADR Raw Data'!G$1,FALSE)</f>
        <v>169.171066641838</v>
      </c>
      <c r="Y5" s="50">
        <f>VLOOKUP($A5,'ADR Raw Data'!$B$6:$BE$43,'ADR Raw Data'!H$1,FALSE)</f>
        <v>160.02316554443999</v>
      </c>
      <c r="Z5" s="50">
        <f>VLOOKUP($A5,'ADR Raw Data'!$B$6:$BE$43,'ADR Raw Data'!I$1,FALSE)</f>
        <v>122.999601924201</v>
      </c>
      <c r="AA5" s="50">
        <f>VLOOKUP($A5,'ADR Raw Data'!$B$6:$BE$43,'ADR Raw Data'!J$1,FALSE)</f>
        <v>120.17653184856501</v>
      </c>
      <c r="AB5" s="50">
        <f>VLOOKUP($A5,'ADR Raw Data'!$B$6:$BE$43,'ADR Raw Data'!K$1,FALSE)</f>
        <v>112.970906462941</v>
      </c>
      <c r="AC5" s="51">
        <f>VLOOKUP($A5,'ADR Raw Data'!$B$6:$BE$43,'ADR Raw Data'!L$1,FALSE)</f>
        <v>137.25112468657801</v>
      </c>
      <c r="AD5" s="50">
        <f>VLOOKUP($A5,'ADR Raw Data'!$B$6:$BE$43,'ADR Raw Data'!N$1,FALSE)</f>
        <v>115.38278955622</v>
      </c>
      <c r="AE5" s="50">
        <f>VLOOKUP($A5,'ADR Raw Data'!$B$6:$BE$43,'ADR Raw Data'!O$1,FALSE)</f>
        <v>114.816141938135</v>
      </c>
      <c r="AF5" s="51">
        <f>VLOOKUP($A5,'ADR Raw Data'!$B$6:$BE$43,'ADR Raw Data'!P$1,FALSE)</f>
        <v>115.101763922475</v>
      </c>
      <c r="AG5" s="52">
        <f>VLOOKUP($A5,'ADR Raw Data'!$B$6:$BE$43,'ADR Raw Data'!R$1,FALSE)</f>
        <v>131.0713340893</v>
      </c>
      <c r="AI5" s="129">
        <f>(VLOOKUP($A5,'ADR Raw Data'!$B$6:$BE$43,'ADR Raw Data'!T$1,FALSE))/100</f>
        <v>0.64580339499703698</v>
      </c>
      <c r="AJ5" s="119">
        <f>(VLOOKUP($A5,'ADR Raw Data'!$B$6:$BE$43,'ADR Raw Data'!U$1,FALSE))/100</f>
        <v>0.36820864857940599</v>
      </c>
      <c r="AK5" s="119">
        <f>(VLOOKUP($A5,'ADR Raw Data'!$B$6:$BE$43,'ADR Raw Data'!V$1,FALSE))/100</f>
        <v>3.0556773941274101E-3</v>
      </c>
      <c r="AL5" s="119">
        <f>(VLOOKUP($A5,'ADR Raw Data'!$B$6:$BE$43,'ADR Raw Data'!W$1,FALSE))/100</f>
        <v>-8.7152779520674288E-3</v>
      </c>
      <c r="AM5" s="119">
        <f>(VLOOKUP($A5,'ADR Raw Data'!$B$6:$BE$43,'ADR Raw Data'!X$1,FALSE))/100</f>
        <v>1.3940924906086401E-2</v>
      </c>
      <c r="AN5" s="130">
        <f>(VLOOKUP($A5,'ADR Raw Data'!$B$6:$BE$43,'ADR Raw Data'!Y$1,FALSE))/100</f>
        <v>0.18328437460768099</v>
      </c>
      <c r="AO5" s="119">
        <f>(VLOOKUP($A5,'ADR Raw Data'!$B$6:$BE$43,'ADR Raw Data'!AA$1,FALSE))/100</f>
        <v>5.2577655484750199E-2</v>
      </c>
      <c r="AP5" s="119">
        <f>(VLOOKUP($A5,'ADR Raw Data'!$B$6:$BE$43,'ADR Raw Data'!AB$1,FALSE))/100</f>
        <v>3.43739783578733E-2</v>
      </c>
      <c r="AQ5" s="130">
        <f>(VLOOKUP($A5,'ADR Raw Data'!$B$6:$BE$43,'ADR Raw Data'!AC$1,FALSE))/100</f>
        <v>4.3332214741153396E-2</v>
      </c>
      <c r="AR5" s="131">
        <f>(VLOOKUP($A5,'ADR Raw Data'!$B$6:$BE$43,'ADR Raw Data'!AE$1,FALSE))/100</f>
        <v>0.14565185876134101</v>
      </c>
      <c r="AS5" s="40"/>
      <c r="AT5" s="49">
        <f>VLOOKUP($A5,'RevPAR Raw Data'!$B$6:$BE$43,'RevPAR Raw Data'!G$1,FALSE)</f>
        <v>91.419357626215998</v>
      </c>
      <c r="AU5" s="50">
        <f>VLOOKUP($A5,'RevPAR Raw Data'!$B$6:$BE$43,'RevPAR Raw Data'!H$1,FALSE)</f>
        <v>82.413084680690304</v>
      </c>
      <c r="AV5" s="50">
        <f>VLOOKUP($A5,'RevPAR Raw Data'!$B$6:$BE$43,'RevPAR Raw Data'!I$1,FALSE)</f>
        <v>66.420500998829596</v>
      </c>
      <c r="AW5" s="50">
        <f>VLOOKUP($A5,'RevPAR Raw Data'!$B$6:$BE$43,'RevPAR Raw Data'!J$1,FALSE)</f>
        <v>63.904037692350499</v>
      </c>
      <c r="AX5" s="50">
        <f>VLOOKUP($A5,'RevPAR Raw Data'!$B$6:$BE$43,'RevPAR Raw Data'!K$1,FALSE)</f>
        <v>56.772621751326703</v>
      </c>
      <c r="AY5" s="51">
        <f>VLOOKUP($A5,'RevPAR Raw Data'!$B$6:$BE$43,'RevPAR Raw Data'!L$1,FALSE)</f>
        <v>72.185920549882596</v>
      </c>
      <c r="AZ5" s="50">
        <f>VLOOKUP($A5,'RevPAR Raw Data'!$B$6:$BE$43,'RevPAR Raw Data'!N$1,FALSE)</f>
        <v>59.184328283040898</v>
      </c>
      <c r="BA5" s="50">
        <f>VLOOKUP($A5,'RevPAR Raw Data'!$B$6:$BE$43,'RevPAR Raw Data'!O$1,FALSE)</f>
        <v>57.945930584126401</v>
      </c>
      <c r="BB5" s="51">
        <f>VLOOKUP($A5,'RevPAR Raw Data'!$B$6:$BE$43,'RevPAR Raw Data'!P$1,FALSE)</f>
        <v>58.565129433583699</v>
      </c>
      <c r="BC5" s="52">
        <f>VLOOKUP($A5,'RevPAR Raw Data'!$B$6:$BE$43,'RevPAR Raw Data'!R$1,FALSE)</f>
        <v>68.294265945225803</v>
      </c>
      <c r="BE5" s="129">
        <f>(VLOOKUP($A5,'RevPAR Raw Data'!$B$6:$BE$43,'RevPAR Raw Data'!T$1,FALSE))/100</f>
        <v>1.2735327804271599</v>
      </c>
      <c r="BF5" s="119">
        <f>(VLOOKUP($A5,'RevPAR Raw Data'!$B$6:$BE$43,'RevPAR Raw Data'!U$1,FALSE))/100</f>
        <v>0.305860769694621</v>
      </c>
      <c r="BG5" s="119">
        <f>(VLOOKUP($A5,'RevPAR Raw Data'!$B$6:$BE$43,'RevPAR Raw Data'!V$1,FALSE))/100</f>
        <v>-8.0981049360676599E-2</v>
      </c>
      <c r="BH5" s="119">
        <f>(VLOOKUP($A5,'RevPAR Raw Data'!$B$6:$BE$43,'RevPAR Raw Data'!W$1,FALSE))/100</f>
        <v>-9.083710717396791E-2</v>
      </c>
      <c r="BI5" s="119">
        <f>(VLOOKUP($A5,'RevPAR Raw Data'!$B$6:$BE$43,'RevPAR Raw Data'!X$1,FALSE))/100</f>
        <v>1.1001726049406199E-2</v>
      </c>
      <c r="BJ5" s="130">
        <f>(VLOOKUP($A5,'RevPAR Raw Data'!$B$6:$BE$43,'RevPAR Raw Data'!Y$1,FALSE))/100</f>
        <v>0.19498318096948</v>
      </c>
      <c r="BK5" s="119">
        <f>(VLOOKUP($A5,'RevPAR Raw Data'!$B$6:$BE$43,'RevPAR Raw Data'!AA$1,FALSE))/100</f>
        <v>8.7662727197118914E-2</v>
      </c>
      <c r="BL5" s="119">
        <f>(VLOOKUP($A5,'RevPAR Raw Data'!$B$6:$BE$43,'RevPAR Raw Data'!AB$1,FALSE))/100</f>
        <v>1.7616224885469999E-2</v>
      </c>
      <c r="BM5" s="130">
        <f>(VLOOKUP($A5,'RevPAR Raw Data'!$B$6:$BE$43,'RevPAR Raw Data'!AC$1,FALSE))/100</f>
        <v>5.1844203005440397E-2</v>
      </c>
      <c r="BN5" s="131">
        <f>(VLOOKUP($A5,'RevPAR Raw Data'!$B$6:$BE$43,'RevPAR Raw Data'!AE$1,FALSE))/100</f>
        <v>0.15642549399848402</v>
      </c>
    </row>
    <row r="6" spans="1:66" x14ac:dyDescent="0.45">
      <c r="B6" s="53"/>
      <c r="C6" s="120"/>
      <c r="D6" s="120"/>
      <c r="E6" s="120"/>
      <c r="F6" s="120"/>
      <c r="G6" s="121"/>
      <c r="H6" s="120"/>
      <c r="I6" s="120"/>
      <c r="J6" s="121"/>
      <c r="K6" s="54"/>
      <c r="M6" s="132"/>
      <c r="N6" s="136"/>
      <c r="O6" s="136"/>
      <c r="P6" s="136"/>
      <c r="Q6" s="136"/>
      <c r="R6" s="137"/>
      <c r="S6" s="136"/>
      <c r="T6" s="136"/>
      <c r="U6" s="137"/>
      <c r="V6" s="133"/>
      <c r="X6" s="55"/>
      <c r="Y6" s="56"/>
      <c r="Z6" s="56"/>
      <c r="AA6" s="56"/>
      <c r="AB6" s="56"/>
      <c r="AC6" s="57"/>
      <c r="AD6" s="56"/>
      <c r="AE6" s="56"/>
      <c r="AF6" s="57"/>
      <c r="AG6" s="58"/>
      <c r="AI6" s="134"/>
      <c r="AJ6" s="138"/>
      <c r="AK6" s="138"/>
      <c r="AL6" s="138"/>
      <c r="AM6" s="138"/>
      <c r="AN6" s="139"/>
      <c r="AO6" s="138"/>
      <c r="AP6" s="138"/>
      <c r="AQ6" s="139"/>
      <c r="AR6" s="135"/>
      <c r="AS6" s="40"/>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47"/>
      <c r="C7" s="122"/>
      <c r="D7" s="122"/>
      <c r="E7" s="122"/>
      <c r="F7" s="122"/>
      <c r="G7" s="123"/>
      <c r="H7" s="122"/>
      <c r="I7" s="122"/>
      <c r="J7" s="123"/>
      <c r="K7" s="48"/>
      <c r="M7" s="134"/>
      <c r="N7" s="138"/>
      <c r="O7" s="138"/>
      <c r="P7" s="138"/>
      <c r="Q7" s="138"/>
      <c r="R7" s="139"/>
      <c r="S7" s="138"/>
      <c r="T7" s="138"/>
      <c r="U7" s="139"/>
      <c r="V7" s="135"/>
      <c r="X7" s="49"/>
      <c r="Y7" s="50"/>
      <c r="Z7" s="50"/>
      <c r="AA7" s="50"/>
      <c r="AB7" s="50"/>
      <c r="AC7" s="51"/>
      <c r="AD7" s="50"/>
      <c r="AE7" s="50"/>
      <c r="AF7" s="51"/>
      <c r="AG7" s="52"/>
      <c r="AI7" s="134"/>
      <c r="AJ7" s="138"/>
      <c r="AK7" s="138"/>
      <c r="AL7" s="138"/>
      <c r="AM7" s="138"/>
      <c r="AN7" s="139"/>
      <c r="AO7" s="138"/>
      <c r="AP7" s="138"/>
      <c r="AQ7" s="139"/>
      <c r="AR7" s="135"/>
      <c r="AS7" s="40"/>
      <c r="AT7" s="49"/>
      <c r="AU7" s="50"/>
      <c r="AV7" s="50"/>
      <c r="AW7" s="50"/>
      <c r="AX7" s="50"/>
      <c r="AY7" s="51"/>
      <c r="AZ7" s="50"/>
      <c r="BA7" s="50"/>
      <c r="BB7" s="51"/>
      <c r="BC7" s="52"/>
      <c r="BE7" s="134"/>
      <c r="BF7" s="138"/>
      <c r="BG7" s="138"/>
      <c r="BH7" s="138"/>
      <c r="BI7" s="138"/>
      <c r="BJ7" s="139"/>
      <c r="BK7" s="138"/>
      <c r="BL7" s="138"/>
      <c r="BM7" s="139"/>
      <c r="BN7" s="135"/>
    </row>
    <row r="8" spans="1:66" x14ac:dyDescent="0.45">
      <c r="A8" s="59" t="s">
        <v>116</v>
      </c>
      <c r="B8" s="129">
        <f>(VLOOKUP($A8,'Occupancy Raw Data'!$B$8:$BE$51,'Occupancy Raw Data'!G$3,FALSE))/100</f>
        <v>0.62040249826509308</v>
      </c>
      <c r="C8" s="119">
        <f>(VLOOKUP($A8,'Occupancy Raw Data'!$B$8:$BE$51,'Occupancy Raw Data'!H$3,FALSE))/100</f>
        <v>0.51110340041637703</v>
      </c>
      <c r="D8" s="119">
        <f>(VLOOKUP($A8,'Occupancy Raw Data'!$B$8:$BE$51,'Occupancy Raw Data'!I$3,FALSE))/100</f>
        <v>0.52116585704371898</v>
      </c>
      <c r="E8" s="119">
        <f>(VLOOKUP($A8,'Occupancy Raw Data'!$B$8:$BE$51,'Occupancy Raw Data'!J$3,FALSE))/100</f>
        <v>0.58396946564885399</v>
      </c>
      <c r="F8" s="119">
        <f>(VLOOKUP($A8,'Occupancy Raw Data'!$B$8:$BE$51,'Occupancy Raw Data'!K$3,FALSE))/100</f>
        <v>0.57286606523247696</v>
      </c>
      <c r="G8" s="130">
        <f>(VLOOKUP($A8,'Occupancy Raw Data'!$B$8:$BE$51,'Occupancy Raw Data'!L$3,FALSE))/100</f>
        <v>0.56190145732130392</v>
      </c>
      <c r="H8" s="119">
        <f>(VLOOKUP($A8,'Occupancy Raw Data'!$B$8:$BE$51,'Occupancy Raw Data'!N$3,FALSE))/100</f>
        <v>0.58986814712005498</v>
      </c>
      <c r="I8" s="119">
        <f>(VLOOKUP($A8,'Occupancy Raw Data'!$B$8:$BE$51,'Occupancy Raw Data'!O$3,FALSE))/100</f>
        <v>0.597848716169326</v>
      </c>
      <c r="J8" s="130">
        <f>(VLOOKUP($A8,'Occupancy Raw Data'!$B$8:$BE$51,'Occupancy Raw Data'!P$3,FALSE))/100</f>
        <v>0.59385843164469099</v>
      </c>
      <c r="K8" s="131">
        <f>(VLOOKUP($A8,'Occupancy Raw Data'!$B$8:$BE$51,'Occupancy Raw Data'!R$3,FALSE))/100</f>
        <v>0.57103202141370002</v>
      </c>
      <c r="M8" s="129">
        <f>(VLOOKUP($A8,'Occupancy Raw Data'!$B$8:$BE$51,'Occupancy Raw Data'!T$3,FALSE))/100</f>
        <v>0.69457808247631103</v>
      </c>
      <c r="N8" s="119">
        <f>(VLOOKUP($A8,'Occupancy Raw Data'!$B$8:$BE$51,'Occupancy Raw Data'!U$3,FALSE))/100</f>
        <v>-9.9935481439273804E-2</v>
      </c>
      <c r="O8" s="119">
        <f>(VLOOKUP($A8,'Occupancy Raw Data'!$B$8:$BE$51,'Occupancy Raw Data'!V$3,FALSE))/100</f>
        <v>-0.247204873159071</v>
      </c>
      <c r="P8" s="119">
        <f>(VLOOKUP($A8,'Occupancy Raw Data'!$B$8:$BE$51,'Occupancy Raw Data'!W$3,FALSE))/100</f>
        <v>-0.14255735358111601</v>
      </c>
      <c r="Q8" s="119">
        <f>(VLOOKUP($A8,'Occupancy Raw Data'!$B$8:$BE$51,'Occupancy Raw Data'!X$3,FALSE))/100</f>
        <v>0.272215048977202</v>
      </c>
      <c r="R8" s="130">
        <f>(VLOOKUP($A8,'Occupancy Raw Data'!$B$8:$BE$51,'Occupancy Raw Data'!Y$3,FALSE))/100</f>
        <v>1.88160634062602E-2</v>
      </c>
      <c r="S8" s="119">
        <f>(VLOOKUP($A8,'Occupancy Raw Data'!$B$8:$BE$51,'Occupancy Raw Data'!AA$3,FALSE))/100</f>
        <v>0.28919636277785299</v>
      </c>
      <c r="T8" s="119">
        <f>(VLOOKUP($A8,'Occupancy Raw Data'!$B$8:$BE$51,'Occupancy Raw Data'!AB$3,FALSE))/100</f>
        <v>6.7836073728233803E-2</v>
      </c>
      <c r="U8" s="130">
        <f>(VLOOKUP($A8,'Occupancy Raw Data'!$B$8:$BE$51,'Occupancy Raw Data'!AC$3,FALSE))/100</f>
        <v>0.16738504822594</v>
      </c>
      <c r="V8" s="131">
        <f>(VLOOKUP($A8,'Occupancy Raw Data'!$B$8:$BE$51,'Occupancy Raw Data'!AE$3,FALSE))/100</f>
        <v>5.8857146973578897E-2</v>
      </c>
      <c r="X8" s="49">
        <f>VLOOKUP($A8,'ADR Raw Data'!$B$6:$BE$49,'ADR Raw Data'!G$1,FALSE)</f>
        <v>489.81766778523399</v>
      </c>
      <c r="Y8" s="50">
        <f>VLOOKUP($A8,'ADR Raw Data'!$B$6:$BE$49,'ADR Raw Data'!H$1,FALSE)</f>
        <v>473.07411405295301</v>
      </c>
      <c r="Z8" s="50">
        <f>VLOOKUP($A8,'ADR Raw Data'!$B$6:$BE$49,'ADR Raw Data'!I$1,FALSE)</f>
        <v>258.543222370173</v>
      </c>
      <c r="AA8" s="50">
        <f>VLOOKUP($A8,'ADR Raw Data'!$B$6:$BE$49,'ADR Raw Data'!J$1,FALSE)</f>
        <v>251.28568033273899</v>
      </c>
      <c r="AB8" s="50">
        <f>VLOOKUP($A8,'ADR Raw Data'!$B$6:$BE$49,'ADR Raw Data'!K$1,FALSE)</f>
        <v>249.28618413082901</v>
      </c>
      <c r="AC8" s="51">
        <f>VLOOKUP($A8,'ADR Raw Data'!$B$6:$BE$49,'ADR Raw Data'!L$1,FALSE)</f>
        <v>345.24507471903098</v>
      </c>
      <c r="AD8" s="50">
        <f>VLOOKUP($A8,'ADR Raw Data'!$B$6:$BE$49,'ADR Raw Data'!N$1,FALSE)</f>
        <v>288.562888235294</v>
      </c>
      <c r="AE8" s="50">
        <f>VLOOKUP($A8,'ADR Raw Data'!$B$6:$BE$49,'ADR Raw Data'!O$1,FALSE)</f>
        <v>292.33991294254201</v>
      </c>
      <c r="AF8" s="51">
        <f>VLOOKUP($A8,'ADR Raw Data'!$B$6:$BE$49,'ADR Raw Data'!P$1,FALSE)</f>
        <v>290.46408997955001</v>
      </c>
      <c r="AG8" s="52">
        <f>VLOOKUP($A8,'ADR Raw Data'!$B$6:$BE$49,'ADR Raw Data'!R$1,FALSE)</f>
        <v>328.96770399305501</v>
      </c>
      <c r="AI8" s="129">
        <f>(VLOOKUP($A8,'ADR Raw Data'!$B$6:$BE$49,'ADR Raw Data'!T$1,FALSE))/100</f>
        <v>1.15299610875944</v>
      </c>
      <c r="AJ8" s="119">
        <f>(VLOOKUP($A8,'ADR Raw Data'!$B$6:$BE$49,'ADR Raw Data'!U$1,FALSE))/100</f>
        <v>1.03016764461482</v>
      </c>
      <c r="AK8" s="119">
        <f>(VLOOKUP($A8,'ADR Raw Data'!$B$6:$BE$49,'ADR Raw Data'!V$1,FALSE))/100</f>
        <v>3.2676936783526594E-2</v>
      </c>
      <c r="AL8" s="119">
        <f>(VLOOKUP($A8,'ADR Raw Data'!$B$6:$BE$49,'ADR Raw Data'!W$1,FALSE))/100</f>
        <v>-1.6094847790913899E-2</v>
      </c>
      <c r="AM8" s="119">
        <f>(VLOOKUP($A8,'ADR Raw Data'!$B$6:$BE$49,'ADR Raw Data'!X$1,FALSE))/100</f>
        <v>5.6265039842637803E-2</v>
      </c>
      <c r="AN8" s="130">
        <f>(VLOOKUP($A8,'ADR Raw Data'!$B$6:$BE$49,'ADR Raw Data'!Y$1,FALSE))/100</f>
        <v>0.42277458692187403</v>
      </c>
      <c r="AO8" s="119">
        <f>(VLOOKUP($A8,'ADR Raw Data'!$B$6:$BE$49,'ADR Raw Data'!AA$1,FALSE))/100</f>
        <v>3.37376180485345E-2</v>
      </c>
      <c r="AP8" s="119">
        <f>(VLOOKUP($A8,'ADR Raw Data'!$B$6:$BE$49,'ADR Raw Data'!AB$1,FALSE))/100</f>
        <v>2.3343647833551501E-2</v>
      </c>
      <c r="AQ8" s="130">
        <f>(VLOOKUP($A8,'ADR Raw Data'!$B$6:$BE$49,'ADR Raw Data'!AC$1,FALSE))/100</f>
        <v>2.7331725636469701E-2</v>
      </c>
      <c r="AR8" s="131">
        <f>(VLOOKUP($A8,'ADR Raw Data'!$B$6:$BE$49,'ADR Raw Data'!AE$1,FALSE))/100</f>
        <v>0.29791653839098198</v>
      </c>
      <c r="AS8" s="40"/>
      <c r="AT8" s="49">
        <f>VLOOKUP($A8,'RevPAR Raw Data'!$B$6:$BE$49,'RevPAR Raw Data'!G$1,FALSE)</f>
        <v>303.88410478834101</v>
      </c>
      <c r="AU8" s="50">
        <f>VLOOKUP($A8,'RevPAR Raw Data'!$B$6:$BE$49,'RevPAR Raw Data'!H$1,FALSE)</f>
        <v>241.78978834142899</v>
      </c>
      <c r="AV8" s="50">
        <f>VLOOKUP($A8,'RevPAR Raw Data'!$B$6:$BE$49,'RevPAR Raw Data'!I$1,FALSE)</f>
        <v>134.74390006939601</v>
      </c>
      <c r="AW8" s="50">
        <f>VLOOKUP($A8,'RevPAR Raw Data'!$B$6:$BE$49,'RevPAR Raw Data'!J$1,FALSE)</f>
        <v>146.743164469118</v>
      </c>
      <c r="AX8" s="50">
        <f>VLOOKUP($A8,'RevPAR Raw Data'!$B$6:$BE$49,'RevPAR Raw Data'!K$1,FALSE)</f>
        <v>142.80759541984699</v>
      </c>
      <c r="AY8" s="51">
        <f>VLOOKUP($A8,'RevPAR Raw Data'!$B$6:$BE$49,'RevPAR Raw Data'!L$1,FALSE)</f>
        <v>193.99371061762599</v>
      </c>
      <c r="AZ8" s="50">
        <f>VLOOKUP($A8,'RevPAR Raw Data'!$B$6:$BE$49,'RevPAR Raw Data'!N$1,FALSE)</f>
        <v>170.214056210964</v>
      </c>
      <c r="BA8" s="50">
        <f>VLOOKUP($A8,'RevPAR Raw Data'!$B$6:$BE$49,'RevPAR Raw Data'!O$1,FALSE)</f>
        <v>174.775041637751</v>
      </c>
      <c r="BB8" s="51">
        <f>VLOOKUP($A8,'RevPAR Raw Data'!$B$6:$BE$49,'RevPAR Raw Data'!P$1,FALSE)</f>
        <v>172.49454892435801</v>
      </c>
      <c r="BC8" s="52">
        <f>VLOOKUP($A8,'RevPAR Raw Data'!$B$6:$BE$49,'RevPAR Raw Data'!R$1,FALSE)</f>
        <v>187.851092990978</v>
      </c>
      <c r="BE8" s="129">
        <f>(VLOOKUP($A8,'RevPAR Raw Data'!$B$6:$BE$49,'RevPAR Raw Data'!T$1,FALSE))/100</f>
        <v>2.6484200175605297</v>
      </c>
      <c r="BF8" s="119">
        <f>(VLOOKUP($A8,'RevPAR Raw Data'!$B$6:$BE$49,'RevPAR Raw Data'!U$1,FALSE))/100</f>
        <v>0.82728186364780898</v>
      </c>
      <c r="BG8" s="119">
        <f>(VLOOKUP($A8,'RevPAR Raw Data'!$B$6:$BE$49,'RevPAR Raw Data'!V$1,FALSE))/100</f>
        <v>-0.222605834388343</v>
      </c>
      <c r="BH8" s="119">
        <f>(VLOOKUP($A8,'RevPAR Raw Data'!$B$6:$BE$49,'RevPAR Raw Data'!W$1,FALSE))/100</f>
        <v>-0.15635776246466601</v>
      </c>
      <c r="BI8" s="119">
        <f>(VLOOKUP($A8,'RevPAR Raw Data'!$B$6:$BE$49,'RevPAR Raw Data'!X$1,FALSE))/100</f>
        <v>0.34379627939630703</v>
      </c>
      <c r="BJ8" s="130">
        <f>(VLOOKUP($A8,'RevPAR Raw Data'!$B$6:$BE$49,'RevPAR Raw Data'!Y$1,FALSE))/100</f>
        <v>0.44954560376221203</v>
      </c>
      <c r="BK8" s="119">
        <f>(VLOOKUP($A8,'RevPAR Raw Data'!$B$6:$BE$49,'RevPAR Raw Data'!AA$1,FALSE))/100</f>
        <v>0.33269077725481205</v>
      </c>
      <c r="BL8" s="119">
        <f>(VLOOKUP($A8,'RevPAR Raw Data'!$B$6:$BE$49,'RevPAR Raw Data'!AB$1,FALSE))/100</f>
        <v>9.2763262977308095E-2</v>
      </c>
      <c r="BM8" s="130">
        <f>(VLOOKUP($A8,'RevPAR Raw Data'!$B$6:$BE$49,'RevPAR Raw Data'!AC$1,FALSE))/100</f>
        <v>0.19929169607616898</v>
      </c>
      <c r="BN8" s="131">
        <f>(VLOOKUP($A8,'RevPAR Raw Data'!$B$6:$BE$49,'RevPAR Raw Data'!AE$1,FALSE))/100</f>
        <v>0.37430820285049898</v>
      </c>
    </row>
    <row r="9" spans="1:66" x14ac:dyDescent="0.45">
      <c r="A9" s="59" t="s">
        <v>117</v>
      </c>
      <c r="B9" s="129">
        <f>(VLOOKUP($A9,'Occupancy Raw Data'!$B$8:$BE$51,'Occupancy Raw Data'!G$3,FALSE))/100</f>
        <v>0.66438133727853299</v>
      </c>
      <c r="C9" s="119">
        <f>(VLOOKUP($A9,'Occupancy Raw Data'!$B$8:$BE$51,'Occupancy Raw Data'!H$3,FALSE))/100</f>
        <v>0.61202323819146198</v>
      </c>
      <c r="D9" s="119">
        <f>(VLOOKUP($A9,'Occupancy Raw Data'!$B$8:$BE$51,'Occupancy Raw Data'!I$3,FALSE))/100</f>
        <v>0.63728214195503907</v>
      </c>
      <c r="E9" s="119">
        <f>(VLOOKUP($A9,'Occupancy Raw Data'!$B$8:$BE$51,'Occupancy Raw Data'!J$3,FALSE))/100</f>
        <v>0.62284848266156601</v>
      </c>
      <c r="F9" s="119">
        <f>(VLOOKUP($A9,'Occupancy Raw Data'!$B$8:$BE$51,'Occupancy Raw Data'!K$3,FALSE))/100</f>
        <v>0.54635008840616306</v>
      </c>
      <c r="G9" s="130">
        <f>(VLOOKUP($A9,'Occupancy Raw Data'!$B$8:$BE$51,'Occupancy Raw Data'!L$3,FALSE))/100</f>
        <v>0.61657705769855298</v>
      </c>
      <c r="H9" s="119">
        <f>(VLOOKUP($A9,'Occupancy Raw Data'!$B$8:$BE$51,'Occupancy Raw Data'!N$3,FALSE))/100</f>
        <v>0.57200591780030996</v>
      </c>
      <c r="I9" s="119">
        <f>(VLOOKUP($A9,'Occupancy Raw Data'!$B$8:$BE$51,'Occupancy Raw Data'!O$3,FALSE))/100</f>
        <v>0.55446902175874102</v>
      </c>
      <c r="J9" s="130">
        <f>(VLOOKUP($A9,'Occupancy Raw Data'!$B$8:$BE$51,'Occupancy Raw Data'!P$3,FALSE))/100</f>
        <v>0.56323746977952505</v>
      </c>
      <c r="K9" s="131">
        <f>(VLOOKUP($A9,'Occupancy Raw Data'!$B$8:$BE$51,'Occupancy Raw Data'!R$3,FALSE))/100</f>
        <v>0.60133717543597298</v>
      </c>
      <c r="M9" s="129">
        <f>(VLOOKUP($A9,'Occupancy Raw Data'!$B$8:$BE$51,'Occupancy Raw Data'!T$3,FALSE))/100</f>
        <v>0.67507013950273309</v>
      </c>
      <c r="N9" s="119">
        <f>(VLOOKUP($A9,'Occupancy Raw Data'!$B$8:$BE$51,'Occupancy Raw Data'!U$3,FALSE))/100</f>
        <v>-7.2737463979642397E-2</v>
      </c>
      <c r="O9" s="119">
        <f>(VLOOKUP($A9,'Occupancy Raw Data'!$B$8:$BE$51,'Occupancy Raw Data'!V$3,FALSE))/100</f>
        <v>-0.15537707257898301</v>
      </c>
      <c r="P9" s="119">
        <f>(VLOOKUP($A9,'Occupancy Raw Data'!$B$8:$BE$51,'Occupancy Raw Data'!W$3,FALSE))/100</f>
        <v>-0.14856634306310901</v>
      </c>
      <c r="Q9" s="119">
        <f>(VLOOKUP($A9,'Occupancy Raw Data'!$B$8:$BE$51,'Occupancy Raw Data'!X$3,FALSE))/100</f>
        <v>-5.7565996865988699E-2</v>
      </c>
      <c r="R9" s="130">
        <f>(VLOOKUP($A9,'Occupancy Raw Data'!$B$8:$BE$51,'Occupancy Raw Data'!Y$3,FALSE))/100</f>
        <v>-1.2664563374867901E-2</v>
      </c>
      <c r="S9" s="119">
        <f>(VLOOKUP($A9,'Occupancy Raw Data'!$B$8:$BE$51,'Occupancy Raw Data'!AA$3,FALSE))/100</f>
        <v>5.4485862005012903E-2</v>
      </c>
      <c r="T9" s="119">
        <f>(VLOOKUP($A9,'Occupancy Raw Data'!$B$8:$BE$51,'Occupancy Raw Data'!AB$3,FALSE))/100</f>
        <v>6.1632872989034995E-4</v>
      </c>
      <c r="U9" s="130">
        <f>(VLOOKUP($A9,'Occupancy Raw Data'!$B$8:$BE$51,'Occupancy Raw Data'!AC$3,FALSE))/100</f>
        <v>2.7264267432593102E-2</v>
      </c>
      <c r="V9" s="131">
        <f>(VLOOKUP($A9,'Occupancy Raw Data'!$B$8:$BE$51,'Occupancy Raw Data'!AE$3,FALSE))/100</f>
        <v>-2.2865148982777199E-3</v>
      </c>
      <c r="X9" s="49">
        <f>VLOOKUP($A9,'ADR Raw Data'!$B$6:$BE$49,'ADR Raw Data'!G$1,FALSE)</f>
        <v>282.01540625678899</v>
      </c>
      <c r="Y9" s="50">
        <f>VLOOKUP($A9,'ADR Raw Data'!$B$6:$BE$49,'ADR Raw Data'!H$1,FALSE)</f>
        <v>271.08970048935703</v>
      </c>
      <c r="Z9" s="50">
        <f>VLOOKUP($A9,'ADR Raw Data'!$B$6:$BE$49,'ADR Raw Data'!I$1,FALSE)</f>
        <v>189.22975426080001</v>
      </c>
      <c r="AA9" s="50">
        <f>VLOOKUP($A9,'ADR Raw Data'!$B$6:$BE$49,'ADR Raw Data'!J$1,FALSE)</f>
        <v>182.40856381437899</v>
      </c>
      <c r="AB9" s="50">
        <f>VLOOKUP($A9,'ADR Raw Data'!$B$6:$BE$49,'ADR Raw Data'!K$1,FALSE)</f>
        <v>165.224613301631</v>
      </c>
      <c r="AC9" s="51">
        <f>VLOOKUP($A9,'ADR Raw Data'!$B$6:$BE$49,'ADR Raw Data'!L$1,FALSE)</f>
        <v>219.84440809494799</v>
      </c>
      <c r="AD9" s="50">
        <f>VLOOKUP($A9,'ADR Raw Data'!$B$6:$BE$49,'ADR Raw Data'!N$1,FALSE)</f>
        <v>165.05668369921699</v>
      </c>
      <c r="AE9" s="50">
        <f>VLOOKUP($A9,'ADR Raw Data'!$B$6:$BE$49,'ADR Raw Data'!O$1,FALSE)</f>
        <v>167.02761226083501</v>
      </c>
      <c r="AF9" s="51">
        <f>VLOOKUP($A9,'ADR Raw Data'!$B$6:$BE$49,'ADR Raw Data'!P$1,FALSE)</f>
        <v>166.02680632968099</v>
      </c>
      <c r="AG9" s="52">
        <f>VLOOKUP($A9,'ADR Raw Data'!$B$6:$BE$49,'ADR Raw Data'!R$1,FALSE)</f>
        <v>205.44217677919301</v>
      </c>
      <c r="AI9" s="129">
        <f>(VLOOKUP($A9,'ADR Raw Data'!$B$6:$BE$49,'ADR Raw Data'!T$1,FALSE))/100</f>
        <v>0.84809171574234499</v>
      </c>
      <c r="AJ9" s="119">
        <f>(VLOOKUP($A9,'ADR Raw Data'!$B$6:$BE$49,'ADR Raw Data'!U$1,FALSE))/100</f>
        <v>0.53090292865419797</v>
      </c>
      <c r="AK9" s="119">
        <f>(VLOOKUP($A9,'ADR Raw Data'!$B$6:$BE$49,'ADR Raw Data'!V$1,FALSE))/100</f>
        <v>3.0885245631967199E-2</v>
      </c>
      <c r="AL9" s="119">
        <f>(VLOOKUP($A9,'ADR Raw Data'!$B$6:$BE$49,'ADR Raw Data'!W$1,FALSE))/100</f>
        <v>6.1203579415415798E-3</v>
      </c>
      <c r="AM9" s="119">
        <f>(VLOOKUP($A9,'ADR Raw Data'!$B$6:$BE$49,'ADR Raw Data'!X$1,FALSE))/100</f>
        <v>4.6827195675910298E-3</v>
      </c>
      <c r="AN9" s="130">
        <f>(VLOOKUP($A9,'ADR Raw Data'!$B$6:$BE$49,'ADR Raw Data'!Y$1,FALSE))/100</f>
        <v>0.26216713305339401</v>
      </c>
      <c r="AO9" s="119">
        <f>(VLOOKUP($A9,'ADR Raw Data'!$B$6:$BE$49,'ADR Raw Data'!AA$1,FALSE))/100</f>
        <v>6.3246370296592996E-2</v>
      </c>
      <c r="AP9" s="119">
        <f>(VLOOKUP($A9,'ADR Raw Data'!$B$6:$BE$49,'ADR Raw Data'!AB$1,FALSE))/100</f>
        <v>5.6946216782150498E-2</v>
      </c>
      <c r="AQ9" s="130">
        <f>(VLOOKUP($A9,'ADR Raw Data'!$B$6:$BE$49,'ADR Raw Data'!AC$1,FALSE))/100</f>
        <v>5.9869769540312895E-2</v>
      </c>
      <c r="AR9" s="131">
        <f>(VLOOKUP($A9,'ADR Raw Data'!$B$6:$BE$49,'ADR Raw Data'!AE$1,FALSE))/100</f>
        <v>0.21116681049854702</v>
      </c>
      <c r="AS9" s="40"/>
      <c r="AT9" s="49">
        <f>VLOOKUP($A9,'RevPAR Raw Data'!$B$6:$BE$49,'RevPAR Raw Data'!G$1,FALSE)</f>
        <v>187.36577274203401</v>
      </c>
      <c r="AU9" s="50">
        <f>VLOOKUP($A9,'RevPAR Raw Data'!$B$6:$BE$49,'RevPAR Raw Data'!H$1,FALSE)</f>
        <v>165.91319633385001</v>
      </c>
      <c r="AV9" s="50">
        <f>VLOOKUP($A9,'RevPAR Raw Data'!$B$6:$BE$49,'RevPAR Raw Data'!I$1,FALSE)</f>
        <v>120.592743116948</v>
      </c>
      <c r="AW9" s="50">
        <f>VLOOKUP($A9,'RevPAR Raw Data'!$B$6:$BE$49,'RevPAR Raw Data'!J$1,FALSE)</f>
        <v>113.612897196261</v>
      </c>
      <c r="AX9" s="50">
        <f>VLOOKUP($A9,'RevPAR Raw Data'!$B$6:$BE$49,'RevPAR Raw Data'!K$1,FALSE)</f>
        <v>90.270482084220404</v>
      </c>
      <c r="AY9" s="51">
        <f>VLOOKUP($A9,'RevPAR Raw Data'!$B$6:$BE$49,'RevPAR Raw Data'!L$1,FALSE)</f>
        <v>135.55101829466301</v>
      </c>
      <c r="AZ9" s="50">
        <f>VLOOKUP($A9,'RevPAR Raw Data'!$B$6:$BE$49,'RevPAR Raw Data'!N$1,FALSE)</f>
        <v>94.413399848446502</v>
      </c>
      <c r="BA9" s="50">
        <f>VLOOKUP($A9,'RevPAR Raw Data'!$B$6:$BE$49,'RevPAR Raw Data'!O$1,FALSE)</f>
        <v>92.611636776963806</v>
      </c>
      <c r="BB9" s="51">
        <f>VLOOKUP($A9,'RevPAR Raw Data'!$B$6:$BE$49,'RevPAR Raw Data'!P$1,FALSE)</f>
        <v>93.512518312705197</v>
      </c>
      <c r="BC9" s="52">
        <f>VLOOKUP($A9,'RevPAR Raw Data'!$B$6:$BE$49,'RevPAR Raw Data'!R$1,FALSE)</f>
        <v>123.540018299818</v>
      </c>
      <c r="BE9" s="129">
        <f>(VLOOKUP($A9,'RevPAR Raw Data'!$B$6:$BE$49,'RevPAR Raw Data'!T$1,FALSE))/100</f>
        <v>2.0956832481023699</v>
      </c>
      <c r="BF9" s="119">
        <f>(VLOOKUP($A9,'RevPAR Raw Data'!$B$6:$BE$49,'RevPAR Raw Data'!U$1,FALSE))/100</f>
        <v>0.41954893202488397</v>
      </c>
      <c r="BG9" s="119">
        <f>(VLOOKUP($A9,'RevPAR Raw Data'!$B$6:$BE$49,'RevPAR Raw Data'!V$1,FALSE))/100</f>
        <v>-0.12929068599919399</v>
      </c>
      <c r="BH9" s="119">
        <f>(VLOOKUP($A9,'RevPAR Raw Data'!$B$6:$BE$49,'RevPAR Raw Data'!W$1,FALSE))/100</f>
        <v>-0.14335526431918</v>
      </c>
      <c r="BI9" s="119">
        <f>(VLOOKUP($A9,'RevPAR Raw Data'!$B$6:$BE$49,'RevPAR Raw Data'!X$1,FALSE))/100</f>
        <v>-5.3152842718349899E-2</v>
      </c>
      <c r="BJ9" s="130">
        <f>(VLOOKUP($A9,'RevPAR Raw Data'!$B$6:$BE$49,'RevPAR Raw Data'!Y$1,FALSE))/100</f>
        <v>0.246182337407164</v>
      </c>
      <c r="BK9" s="119">
        <f>(VLOOKUP($A9,'RevPAR Raw Data'!$B$6:$BE$49,'RevPAR Raw Data'!AA$1,FALSE))/100</f>
        <v>0.12117826530590399</v>
      </c>
      <c r="BL9" s="119">
        <f>(VLOOKUP($A9,'RevPAR Raw Data'!$B$6:$BE$49,'RevPAR Raw Data'!AB$1,FALSE))/100</f>
        <v>5.7597643101502297E-2</v>
      </c>
      <c r="BM9" s="130">
        <f>(VLOOKUP($A9,'RevPAR Raw Data'!$B$6:$BE$49,'RevPAR Raw Data'!AC$1,FALSE))/100</f>
        <v>8.8766342380780794E-2</v>
      </c>
      <c r="BN9" s="131">
        <f>(VLOOKUP($A9,'RevPAR Raw Data'!$B$6:$BE$49,'RevPAR Raw Data'!AE$1,FALSE))/100</f>
        <v>0.208397459542043</v>
      </c>
    </row>
    <row r="10" spans="1:66" x14ac:dyDescent="0.45">
      <c r="A10" s="59" t="s">
        <v>118</v>
      </c>
      <c r="B10" s="129">
        <f>(VLOOKUP($A10,'Occupancy Raw Data'!$B$8:$BE$51,'Occupancy Raw Data'!G$3,FALSE))/100</f>
        <v>0.61258639505274604</v>
      </c>
      <c r="C10" s="119">
        <f>(VLOOKUP($A10,'Occupancy Raw Data'!$B$8:$BE$51,'Occupancy Raw Data'!H$3,FALSE))/100</f>
        <v>0.56559961198011299</v>
      </c>
      <c r="D10" s="119">
        <f>(VLOOKUP($A10,'Occupancy Raw Data'!$B$8:$BE$51,'Occupancy Raw Data'!I$3,FALSE))/100</f>
        <v>0.59776282284466997</v>
      </c>
      <c r="E10" s="119">
        <f>(VLOOKUP($A10,'Occupancy Raw Data'!$B$8:$BE$51,'Occupancy Raw Data'!J$3,FALSE))/100</f>
        <v>0.585364374924214</v>
      </c>
      <c r="F10" s="119">
        <f>(VLOOKUP($A10,'Occupancy Raw Data'!$B$8:$BE$51,'Occupancy Raw Data'!K$3,FALSE))/100</f>
        <v>0.533012004365223</v>
      </c>
      <c r="G10" s="130">
        <f>(VLOOKUP($A10,'Occupancy Raw Data'!$B$8:$BE$51,'Occupancy Raw Data'!L$3,FALSE))/100</f>
        <v>0.57886504183339293</v>
      </c>
      <c r="H10" s="119">
        <f>(VLOOKUP($A10,'Occupancy Raw Data'!$B$8:$BE$51,'Occupancy Raw Data'!N$3,FALSE))/100</f>
        <v>0.54498605553534607</v>
      </c>
      <c r="I10" s="119">
        <f>(VLOOKUP($A10,'Occupancy Raw Data'!$B$8:$BE$51,'Occupancy Raw Data'!O$3,FALSE))/100</f>
        <v>0.542439675033345</v>
      </c>
      <c r="J10" s="130">
        <f>(VLOOKUP($A10,'Occupancy Raw Data'!$B$8:$BE$51,'Occupancy Raw Data'!P$3,FALSE))/100</f>
        <v>0.54371286528434504</v>
      </c>
      <c r="K10" s="131">
        <f>(VLOOKUP($A10,'Occupancy Raw Data'!$B$8:$BE$51,'Occupancy Raw Data'!R$3,FALSE))/100</f>
        <v>0.56882156281938001</v>
      </c>
      <c r="M10" s="129">
        <f>(VLOOKUP($A10,'Occupancy Raw Data'!$B$8:$BE$51,'Occupancy Raw Data'!T$3,FALSE))/100</f>
        <v>0.48655032224118</v>
      </c>
      <c r="N10" s="119">
        <f>(VLOOKUP($A10,'Occupancy Raw Data'!$B$8:$BE$51,'Occupancy Raw Data'!U$3,FALSE))/100</f>
        <v>-5.8795327695121601E-2</v>
      </c>
      <c r="O10" s="119">
        <f>(VLOOKUP($A10,'Occupancy Raw Data'!$B$8:$BE$51,'Occupancy Raw Data'!V$3,FALSE))/100</f>
        <v>-0.12271831269054501</v>
      </c>
      <c r="P10" s="119">
        <f>(VLOOKUP($A10,'Occupancy Raw Data'!$B$8:$BE$51,'Occupancy Raw Data'!W$3,FALSE))/100</f>
        <v>-0.12756460363692701</v>
      </c>
      <c r="Q10" s="119">
        <f>(VLOOKUP($A10,'Occupancy Raw Data'!$B$8:$BE$51,'Occupancy Raw Data'!X$3,FALSE))/100</f>
        <v>-6.4067643943677602E-2</v>
      </c>
      <c r="R10" s="130">
        <f>(VLOOKUP($A10,'Occupancy Raw Data'!$B$8:$BE$51,'Occupancy Raw Data'!Y$3,FALSE))/100</f>
        <v>-1.3808469122208599E-2</v>
      </c>
      <c r="S10" s="119">
        <f>(VLOOKUP($A10,'Occupancy Raw Data'!$B$8:$BE$51,'Occupancy Raw Data'!AA$3,FALSE))/100</f>
        <v>5.1315557771190207E-2</v>
      </c>
      <c r="T10" s="119">
        <f>(VLOOKUP($A10,'Occupancy Raw Data'!$B$8:$BE$51,'Occupancy Raw Data'!AB$3,FALSE))/100</f>
        <v>-9.3623240814042497E-3</v>
      </c>
      <c r="U10" s="130">
        <f>(VLOOKUP($A10,'Occupancy Raw Data'!$B$8:$BE$51,'Occupancy Raw Data'!AC$3,FALSE))/100</f>
        <v>2.0146062437083102E-2</v>
      </c>
      <c r="V10" s="131">
        <f>(VLOOKUP($A10,'Occupancy Raw Data'!$B$8:$BE$51,'Occupancy Raw Data'!AE$3,FALSE))/100</f>
        <v>-4.7618161856722999E-3</v>
      </c>
      <c r="X10" s="49">
        <f>VLOOKUP($A10,'ADR Raw Data'!$B$6:$BE$49,'ADR Raw Data'!G$1,FALSE)</f>
        <v>185.54611638954799</v>
      </c>
      <c r="Y10" s="50">
        <f>VLOOKUP($A10,'ADR Raw Data'!$B$6:$BE$49,'ADR Raw Data'!H$1,FALSE)</f>
        <v>184.17547754314501</v>
      </c>
      <c r="Z10" s="50">
        <f>VLOOKUP($A10,'ADR Raw Data'!$B$6:$BE$49,'ADR Raw Data'!I$1,FALSE)</f>
        <v>140.835282722247</v>
      </c>
      <c r="AA10" s="50">
        <f>VLOOKUP($A10,'ADR Raw Data'!$B$6:$BE$49,'ADR Raw Data'!J$1,FALSE)</f>
        <v>137.74684205074999</v>
      </c>
      <c r="AB10" s="50">
        <f>VLOOKUP($A10,'ADR Raw Data'!$B$6:$BE$49,'ADR Raw Data'!K$1,FALSE)</f>
        <v>130.59239833930499</v>
      </c>
      <c r="AC10" s="51">
        <f>VLOOKUP($A10,'ADR Raw Data'!$B$6:$BE$49,'ADR Raw Data'!L$1,FALSE)</f>
        <v>156.256840109763</v>
      </c>
      <c r="AD10" s="50">
        <f>VLOOKUP($A10,'ADR Raw Data'!$B$6:$BE$49,'ADR Raw Data'!N$1,FALSE)</f>
        <v>126.84728000889901</v>
      </c>
      <c r="AE10" s="50">
        <f>VLOOKUP($A10,'ADR Raw Data'!$B$6:$BE$49,'ADR Raw Data'!O$1,FALSE)</f>
        <v>124.944780373309</v>
      </c>
      <c r="AF10" s="51">
        <f>VLOOKUP($A10,'ADR Raw Data'!$B$6:$BE$49,'ADR Raw Data'!P$1,FALSE)</f>
        <v>125.898257694023</v>
      </c>
      <c r="AG10" s="52">
        <f>VLOOKUP($A10,'ADR Raw Data'!$B$6:$BE$49,'ADR Raw Data'!R$1,FALSE)</f>
        <v>147.96583844689701</v>
      </c>
      <c r="AI10" s="129">
        <f>(VLOOKUP($A10,'ADR Raw Data'!$B$6:$BE$49,'ADR Raw Data'!T$1,FALSE))/100</f>
        <v>0.51883961175886095</v>
      </c>
      <c r="AJ10" s="119">
        <f>(VLOOKUP($A10,'ADR Raw Data'!$B$6:$BE$49,'ADR Raw Data'!U$1,FALSE))/100</f>
        <v>0.38809925613837004</v>
      </c>
      <c r="AK10" s="119">
        <f>(VLOOKUP($A10,'ADR Raw Data'!$B$6:$BE$49,'ADR Raw Data'!V$1,FALSE))/100</f>
        <v>2.3953842445003801E-2</v>
      </c>
      <c r="AL10" s="119">
        <f>(VLOOKUP($A10,'ADR Raw Data'!$B$6:$BE$49,'ADR Raw Data'!W$1,FALSE))/100</f>
        <v>1.05644584219919E-2</v>
      </c>
      <c r="AM10" s="119">
        <f>(VLOOKUP($A10,'ADR Raw Data'!$B$6:$BE$49,'ADR Raw Data'!X$1,FALSE))/100</f>
        <v>2.7411611086608598E-2</v>
      </c>
      <c r="AN10" s="130">
        <f>(VLOOKUP($A10,'ADR Raw Data'!$B$6:$BE$49,'ADR Raw Data'!Y$1,FALSE))/100</f>
        <v>0.18304588860835899</v>
      </c>
      <c r="AO10" s="119">
        <f>(VLOOKUP($A10,'ADR Raw Data'!$B$6:$BE$49,'ADR Raw Data'!AA$1,FALSE))/100</f>
        <v>4.2770700667262497E-2</v>
      </c>
      <c r="AP10" s="119">
        <f>(VLOOKUP($A10,'ADR Raw Data'!$B$6:$BE$49,'ADR Raw Data'!AB$1,FALSE))/100</f>
        <v>3.4947652662902499E-2</v>
      </c>
      <c r="AQ10" s="130">
        <f>(VLOOKUP($A10,'ADR Raw Data'!$B$6:$BE$49,'ADR Raw Data'!AC$1,FALSE))/100</f>
        <v>3.9000206999185598E-2</v>
      </c>
      <c r="AR10" s="131">
        <f>(VLOOKUP($A10,'ADR Raw Data'!$B$6:$BE$49,'ADR Raw Data'!AE$1,FALSE))/100</f>
        <v>0.1454773396048</v>
      </c>
      <c r="AS10" s="40"/>
      <c r="AT10" s="49">
        <f>VLOOKUP($A10,'RevPAR Raw Data'!$B$6:$BE$49,'RevPAR Raw Data'!G$1,FALSE)</f>
        <v>113.66302655510999</v>
      </c>
      <c r="AU10" s="50">
        <f>VLOOKUP($A10,'RevPAR Raw Data'!$B$6:$BE$49,'RevPAR Raw Data'!H$1,FALSE)</f>
        <v>104.169578634655</v>
      </c>
      <c r="AV10" s="50">
        <f>VLOOKUP($A10,'RevPAR Raw Data'!$B$6:$BE$49,'RevPAR Raw Data'!I$1,FALSE)</f>
        <v>84.186096156177996</v>
      </c>
      <c r="AW10" s="50">
        <f>VLOOKUP($A10,'RevPAR Raw Data'!$B$6:$BE$49,'RevPAR Raw Data'!J$1,FALSE)</f>
        <v>80.632094094822307</v>
      </c>
      <c r="AX10" s="50">
        <f>VLOOKUP($A10,'RevPAR Raw Data'!$B$6:$BE$49,'RevPAR Raw Data'!K$1,FALSE)</f>
        <v>69.607315993694598</v>
      </c>
      <c r="AY10" s="51">
        <f>VLOOKUP($A10,'RevPAR Raw Data'!$B$6:$BE$49,'RevPAR Raw Data'!L$1,FALSE)</f>
        <v>90.451622286892203</v>
      </c>
      <c r="AZ10" s="50">
        <f>VLOOKUP($A10,'RevPAR Raw Data'!$B$6:$BE$49,'RevPAR Raw Data'!N$1,FALSE)</f>
        <v>69.129998787437799</v>
      </c>
      <c r="BA10" s="50">
        <f>VLOOKUP($A10,'RevPAR Raw Data'!$B$6:$BE$49,'RevPAR Raw Data'!O$1,FALSE)</f>
        <v>67.775006062810704</v>
      </c>
      <c r="BB10" s="51">
        <f>VLOOKUP($A10,'RevPAR Raw Data'!$B$6:$BE$49,'RevPAR Raw Data'!P$1,FALSE)</f>
        <v>68.452502425124194</v>
      </c>
      <c r="BC10" s="52">
        <f>VLOOKUP($A10,'RevPAR Raw Data'!$B$6:$BE$49,'RevPAR Raw Data'!R$1,FALSE)</f>
        <v>84.166159469244207</v>
      </c>
      <c r="BE10" s="129">
        <f>(VLOOKUP($A10,'RevPAR Raw Data'!$B$6:$BE$49,'RevPAR Raw Data'!T$1,FALSE))/100</f>
        <v>1.2578315142928</v>
      </c>
      <c r="BF10" s="119">
        <f>(VLOOKUP($A10,'RevPAR Raw Data'!$B$6:$BE$49,'RevPAR Raw Data'!U$1,FALSE))/100</f>
        <v>0.30648550550035997</v>
      </c>
      <c r="BG10" s="119">
        <f>(VLOOKUP($A10,'RevPAR Raw Data'!$B$6:$BE$49,'RevPAR Raw Data'!V$1,FALSE))/100</f>
        <v>-0.101704045372847</v>
      </c>
      <c r="BH10" s="119">
        <f>(VLOOKUP($A10,'RevPAR Raw Data'!$B$6:$BE$49,'RevPAR Raw Data'!W$1,FALSE))/100</f>
        <v>-0.118347796166175</v>
      </c>
      <c r="BI10" s="119">
        <f>(VLOOKUP($A10,'RevPAR Raw Data'!$B$6:$BE$49,'RevPAR Raw Data'!X$1,FALSE))/100</f>
        <v>-3.8412230196088401E-2</v>
      </c>
      <c r="BJ10" s="130">
        <f>(VLOOKUP($A10,'RevPAR Raw Data'!$B$6:$BE$49,'RevPAR Raw Data'!Y$1,FALSE))/100</f>
        <v>0.16670983598535499</v>
      </c>
      <c r="BK10" s="119">
        <f>(VLOOKUP($A10,'RevPAR Raw Data'!$B$6:$BE$49,'RevPAR Raw Data'!AA$1,FALSE))/100</f>
        <v>9.6281060799458001E-2</v>
      </c>
      <c r="BL10" s="119">
        <f>(VLOOKUP($A10,'RevPAR Raw Data'!$B$6:$BE$49,'RevPAR Raw Data'!AB$1,FALSE))/100</f>
        <v>2.5258137331383802E-2</v>
      </c>
      <c r="BM10" s="130">
        <f>(VLOOKUP($A10,'RevPAR Raw Data'!$B$6:$BE$49,'RevPAR Raw Data'!AC$1,FALSE))/100</f>
        <v>5.99319700415335E-2</v>
      </c>
      <c r="BN10" s="131">
        <f>(VLOOKUP($A10,'RevPAR Raw Data'!$B$6:$BE$49,'RevPAR Raw Data'!AE$1,FALSE))/100</f>
        <v>0.14002278706874902</v>
      </c>
    </row>
    <row r="11" spans="1:66" x14ac:dyDescent="0.45">
      <c r="A11" s="59" t="s">
        <v>119</v>
      </c>
      <c r="B11" s="129">
        <f>(VLOOKUP($A11,'Occupancy Raw Data'!$B$8:$BE$51,'Occupancy Raw Data'!G$3,FALSE))/100</f>
        <v>0.49619179919524797</v>
      </c>
      <c r="C11" s="119">
        <f>(VLOOKUP($A11,'Occupancy Raw Data'!$B$8:$BE$51,'Occupancy Raw Data'!H$3,FALSE))/100</f>
        <v>0.47727054991377599</v>
      </c>
      <c r="D11" s="119">
        <f>(VLOOKUP($A11,'Occupancy Raw Data'!$B$8:$BE$51,'Occupancy Raw Data'!I$3,FALSE))/100</f>
        <v>0.51947212109599494</v>
      </c>
      <c r="E11" s="119">
        <f>(VLOOKUP($A11,'Occupancy Raw Data'!$B$8:$BE$51,'Occupancy Raw Data'!J$3,FALSE))/100</f>
        <v>0.51183176853803403</v>
      </c>
      <c r="F11" s="119">
        <f>(VLOOKUP($A11,'Occupancy Raw Data'!$B$8:$BE$51,'Occupancy Raw Data'!K$3,FALSE))/100</f>
        <v>0.49453918375167605</v>
      </c>
      <c r="G11" s="130">
        <f>(VLOOKUP($A11,'Occupancy Raw Data'!$B$8:$BE$51,'Occupancy Raw Data'!L$3,FALSE))/100</f>
        <v>0.49986108449894601</v>
      </c>
      <c r="H11" s="119">
        <f>(VLOOKUP($A11,'Occupancy Raw Data'!$B$8:$BE$51,'Occupancy Raw Data'!N$3,FALSE))/100</f>
        <v>0.50948457558919302</v>
      </c>
      <c r="I11" s="119">
        <f>(VLOOKUP($A11,'Occupancy Raw Data'!$B$8:$BE$51,'Occupancy Raw Data'!O$3,FALSE))/100</f>
        <v>0.49461103659704897</v>
      </c>
      <c r="J11" s="130">
        <f>(VLOOKUP($A11,'Occupancy Raw Data'!$B$8:$BE$51,'Occupancy Raw Data'!P$3,FALSE))/100</f>
        <v>0.50204780609312105</v>
      </c>
      <c r="K11" s="131">
        <f>(VLOOKUP($A11,'Occupancy Raw Data'!$B$8:$BE$51,'Occupancy Raw Data'!R$3,FALSE))/100</f>
        <v>0.50048586209728096</v>
      </c>
      <c r="M11" s="129">
        <f>(VLOOKUP($A11,'Occupancy Raw Data'!$B$8:$BE$51,'Occupancy Raw Data'!T$3,FALSE))/100</f>
        <v>0.386023398881156</v>
      </c>
      <c r="N11" s="119">
        <f>(VLOOKUP($A11,'Occupancy Raw Data'!$B$8:$BE$51,'Occupancy Raw Data'!U$3,FALSE))/100</f>
        <v>-8.9809728712025499E-2</v>
      </c>
      <c r="O11" s="119">
        <f>(VLOOKUP($A11,'Occupancy Raw Data'!$B$8:$BE$51,'Occupancy Raw Data'!V$3,FALSE))/100</f>
        <v>-9.8445445751226698E-2</v>
      </c>
      <c r="P11" s="119">
        <f>(VLOOKUP($A11,'Occupancy Raw Data'!$B$8:$BE$51,'Occupancy Raw Data'!W$3,FALSE))/100</f>
        <v>-8.9625604099177594E-2</v>
      </c>
      <c r="Q11" s="119">
        <f>(VLOOKUP($A11,'Occupancy Raw Data'!$B$8:$BE$51,'Occupancy Raw Data'!X$3,FALSE))/100</f>
        <v>1.2766924205369099E-2</v>
      </c>
      <c r="R11" s="130">
        <f>(VLOOKUP($A11,'Occupancy Raw Data'!$B$8:$BE$51,'Occupancy Raw Data'!Y$3,FALSE))/100</f>
        <v>-3.8966325784745397E-3</v>
      </c>
      <c r="S11" s="119">
        <f>(VLOOKUP($A11,'Occupancy Raw Data'!$B$8:$BE$51,'Occupancy Raw Data'!AA$3,FALSE))/100</f>
        <v>1.7089041791986802E-2</v>
      </c>
      <c r="T11" s="119">
        <f>(VLOOKUP($A11,'Occupancy Raw Data'!$B$8:$BE$51,'Occupancy Raw Data'!AB$3,FALSE))/100</f>
        <v>-4.4524420899296306E-2</v>
      </c>
      <c r="U11" s="130">
        <f>(VLOOKUP($A11,'Occupancy Raw Data'!$B$8:$BE$51,'Occupancy Raw Data'!AC$3,FALSE))/100</f>
        <v>-1.4223842204069399E-2</v>
      </c>
      <c r="V11" s="131">
        <f>(VLOOKUP($A11,'Occupancy Raw Data'!$B$8:$BE$51,'Occupancy Raw Data'!AE$3,FALSE))/100</f>
        <v>-6.8785270519316098E-3</v>
      </c>
      <c r="X11" s="49">
        <f>VLOOKUP($A11,'ADR Raw Data'!$B$6:$BE$49,'ADR Raw Data'!G$1,FALSE)</f>
        <v>140.140975044649</v>
      </c>
      <c r="Y11" s="50">
        <f>VLOOKUP($A11,'ADR Raw Data'!$B$6:$BE$49,'ADR Raw Data'!H$1,FALSE)</f>
        <v>132.24584583730601</v>
      </c>
      <c r="Z11" s="50">
        <f>VLOOKUP($A11,'ADR Raw Data'!$B$6:$BE$49,'ADR Raw Data'!I$1,FALSE)</f>
        <v>110.265995666005</v>
      </c>
      <c r="AA11" s="50">
        <f>VLOOKUP($A11,'ADR Raw Data'!$B$6:$BE$49,'ADR Raw Data'!J$1,FALSE)</f>
        <v>108.372365933551</v>
      </c>
      <c r="AB11" s="50">
        <f>VLOOKUP($A11,'ADR Raw Data'!$B$6:$BE$49,'ADR Raw Data'!K$1,FALSE)</f>
        <v>106.72383184812</v>
      </c>
      <c r="AC11" s="51">
        <f>VLOOKUP($A11,'ADR Raw Data'!$B$6:$BE$49,'ADR Raw Data'!L$1,FALSE)</f>
        <v>119.30574570440101</v>
      </c>
      <c r="AD11" s="50">
        <f>VLOOKUP($A11,'ADR Raw Data'!$B$6:$BE$49,'ADR Raw Data'!N$1,FALSE)</f>
        <v>110.779268522</v>
      </c>
      <c r="AE11" s="50">
        <f>VLOOKUP($A11,'ADR Raw Data'!$B$6:$BE$49,'ADR Raw Data'!O$1,FALSE)</f>
        <v>108.99543460365101</v>
      </c>
      <c r="AF11" s="51">
        <f>VLOOKUP($A11,'ADR Raw Data'!$B$6:$BE$49,'ADR Raw Data'!P$1,FALSE)</f>
        <v>109.90056341387699</v>
      </c>
      <c r="AG11" s="52">
        <f>VLOOKUP($A11,'ADR Raw Data'!$B$6:$BE$49,'ADR Raw Data'!R$1,FALSE)</f>
        <v>116.610164417463</v>
      </c>
      <c r="AI11" s="129">
        <f>(VLOOKUP($A11,'ADR Raw Data'!$B$6:$BE$49,'ADR Raw Data'!T$1,FALSE))/100</f>
        <v>0.41747911342321503</v>
      </c>
      <c r="AJ11" s="119">
        <f>(VLOOKUP($A11,'ADR Raw Data'!$B$6:$BE$49,'ADR Raw Data'!U$1,FALSE))/100</f>
        <v>0.27116045123747501</v>
      </c>
      <c r="AK11" s="119">
        <f>(VLOOKUP($A11,'ADR Raw Data'!$B$6:$BE$49,'ADR Raw Data'!V$1,FALSE))/100</f>
        <v>3.9586796496024902E-2</v>
      </c>
      <c r="AL11" s="119">
        <f>(VLOOKUP($A11,'ADR Raw Data'!$B$6:$BE$49,'ADR Raw Data'!W$1,FALSE))/100</f>
        <v>2.9260466510334399E-2</v>
      </c>
      <c r="AM11" s="119">
        <f>(VLOOKUP($A11,'ADR Raw Data'!$B$6:$BE$49,'ADR Raw Data'!X$1,FALSE))/100</f>
        <v>3.3272550046225403E-2</v>
      </c>
      <c r="AN11" s="130">
        <f>(VLOOKUP($A11,'ADR Raw Data'!$B$6:$BE$49,'ADR Raw Data'!Y$1,FALSE))/100</f>
        <v>0.148271130252456</v>
      </c>
      <c r="AO11" s="119">
        <f>(VLOOKUP($A11,'ADR Raw Data'!$B$6:$BE$49,'ADR Raw Data'!AA$1,FALSE))/100</f>
        <v>3.46926047120448E-2</v>
      </c>
      <c r="AP11" s="119">
        <f>(VLOOKUP($A11,'ADR Raw Data'!$B$6:$BE$49,'ADR Raw Data'!AB$1,FALSE))/100</f>
        <v>1.47501104013279E-2</v>
      </c>
      <c r="AQ11" s="130">
        <f>(VLOOKUP($A11,'ADR Raw Data'!$B$6:$BE$49,'ADR Raw Data'!AC$1,FALSE))/100</f>
        <v>2.4801284988931801E-2</v>
      </c>
      <c r="AR11" s="131">
        <f>(VLOOKUP($A11,'ADR Raw Data'!$B$6:$BE$49,'ADR Raw Data'!AE$1,FALSE))/100</f>
        <v>0.11200403396493699</v>
      </c>
      <c r="AS11" s="40"/>
      <c r="AT11" s="49">
        <f>VLOOKUP($A11,'RevPAR Raw Data'!$B$6:$BE$49,'RevPAR Raw Data'!G$1,FALSE)</f>
        <v>69.536802548380905</v>
      </c>
      <c r="AU11" s="50">
        <f>VLOOKUP($A11,'RevPAR Raw Data'!$B$6:$BE$49,'RevPAR Raw Data'!H$1,FALSE)</f>
        <v>63.117047566583601</v>
      </c>
      <c r="AV11" s="50">
        <f>VLOOKUP($A11,'RevPAR Raw Data'!$B$6:$BE$49,'RevPAR Raw Data'!I$1,FALSE)</f>
        <v>57.280110653381797</v>
      </c>
      <c r="AW11" s="50">
        <f>VLOOKUP($A11,'RevPAR Raw Data'!$B$6:$BE$49,'RevPAR Raw Data'!J$1,FALSE)</f>
        <v>55.468419716420698</v>
      </c>
      <c r="AX11" s="50">
        <f>VLOOKUP($A11,'RevPAR Raw Data'!$B$6:$BE$49,'RevPAR Raw Data'!K$1,FALSE)</f>
        <v>52.779116689020803</v>
      </c>
      <c r="AY11" s="51">
        <f>VLOOKUP($A11,'RevPAR Raw Data'!$B$6:$BE$49,'RevPAR Raw Data'!L$1,FALSE)</f>
        <v>59.636299434757603</v>
      </c>
      <c r="AZ11" s="50">
        <f>VLOOKUP($A11,'RevPAR Raw Data'!$B$6:$BE$49,'RevPAR Raw Data'!N$1,FALSE)</f>
        <v>56.440328607012802</v>
      </c>
      <c r="BA11" s="50">
        <f>VLOOKUP($A11,'RevPAR Raw Data'!$B$6:$BE$49,'RevPAR Raw Data'!O$1,FALSE)</f>
        <v>53.910344893657701</v>
      </c>
      <c r="BB11" s="51">
        <f>VLOOKUP($A11,'RevPAR Raw Data'!$B$6:$BE$49,'RevPAR Raw Data'!P$1,FALSE)</f>
        <v>55.175336750335298</v>
      </c>
      <c r="BC11" s="52">
        <f>VLOOKUP($A11,'RevPAR Raw Data'!$B$6:$BE$49,'RevPAR Raw Data'!R$1,FALSE)</f>
        <v>58.361738667779797</v>
      </c>
      <c r="BE11" s="129">
        <f>(VLOOKUP($A11,'RevPAR Raw Data'!$B$6:$BE$49,'RevPAR Raw Data'!T$1,FALSE))/100</f>
        <v>0.96465921862989401</v>
      </c>
      <c r="BF11" s="119">
        <f>(VLOOKUP($A11,'RevPAR Raw Data'!$B$6:$BE$49,'RevPAR Raw Data'!U$1,FALSE))/100</f>
        <v>0.15699787596238202</v>
      </c>
      <c r="BG11" s="119">
        <f>(VLOOKUP($A11,'RevPAR Raw Data'!$B$6:$BE$49,'RevPAR Raw Data'!V$1,FALSE))/100</f>
        <v>-6.2755789082116098E-2</v>
      </c>
      <c r="BH11" s="119">
        <f>(VLOOKUP($A11,'RevPAR Raw Data'!$B$6:$BE$49,'RevPAR Raw Data'!W$1,FALSE))/100</f>
        <v>-6.2987624576055709E-2</v>
      </c>
      <c r="BI11" s="119">
        <f>(VLOOKUP($A11,'RevPAR Raw Data'!$B$6:$BE$49,'RevPAR Raw Data'!X$1,FALSE))/100</f>
        <v>4.64642623761541E-2</v>
      </c>
      <c r="BJ11" s="130">
        <f>(VLOOKUP($A11,'RevPAR Raw Data'!$B$6:$BE$49,'RevPAR Raw Data'!Y$1,FALSE))/100</f>
        <v>0.143796739557393</v>
      </c>
      <c r="BK11" s="119">
        <f>(VLOOKUP($A11,'RevPAR Raw Data'!$B$6:$BE$49,'RevPAR Raw Data'!AA$1,FALSE))/100</f>
        <v>5.2374509875828694E-2</v>
      </c>
      <c r="BL11" s="119">
        <f>(VLOOKUP($A11,'RevPAR Raw Data'!$B$6:$BE$49,'RevPAR Raw Data'!AB$1,FALSE))/100</f>
        <v>-3.0431050621788202E-2</v>
      </c>
      <c r="BM11" s="130">
        <f>(VLOOKUP($A11,'RevPAR Raw Data'!$B$6:$BE$49,'RevPAR Raw Data'!AC$1,FALSE))/100</f>
        <v>1.0224673220721601E-2</v>
      </c>
      <c r="BN11" s="131">
        <f>(VLOOKUP($A11,'RevPAR Raw Data'!$B$6:$BE$49,'RevPAR Raw Data'!AE$1,FALSE))/100</f>
        <v>0.104355084135452</v>
      </c>
    </row>
    <row r="12" spans="1:66" x14ac:dyDescent="0.45">
      <c r="A12" s="59" t="s">
        <v>120</v>
      </c>
      <c r="B12" s="129">
        <f>(VLOOKUP($A12,'Occupancy Raw Data'!$B$8:$BE$51,'Occupancy Raw Data'!G$3,FALSE))/100</f>
        <v>0.49213648487077999</v>
      </c>
      <c r="C12" s="119">
        <f>(VLOOKUP($A12,'Occupancy Raw Data'!$B$8:$BE$51,'Occupancy Raw Data'!H$3,FALSE))/100</f>
        <v>0.49038903706428699</v>
      </c>
      <c r="D12" s="119">
        <f>(VLOOKUP($A12,'Occupancy Raw Data'!$B$8:$BE$51,'Occupancy Raw Data'!I$3,FALSE))/100</f>
        <v>0.50436861951623202</v>
      </c>
      <c r="E12" s="119">
        <f>(VLOOKUP($A12,'Occupancy Raw Data'!$B$8:$BE$51,'Occupancy Raw Data'!J$3,FALSE))/100</f>
        <v>0.49379196174009005</v>
      </c>
      <c r="F12" s="119">
        <f>(VLOOKUP($A12,'Occupancy Raw Data'!$B$8:$BE$51,'Occupancy Raw Data'!K$3,FALSE))/100</f>
        <v>0.48330727490113096</v>
      </c>
      <c r="G12" s="130">
        <f>(VLOOKUP($A12,'Occupancy Raw Data'!$B$8:$BE$51,'Occupancy Raw Data'!L$3,FALSE))/100</f>
        <v>0.49279867561850405</v>
      </c>
      <c r="H12" s="119">
        <f>(VLOOKUP($A12,'Occupancy Raw Data'!$B$8:$BE$51,'Occupancy Raw Data'!N$3,FALSE))/100</f>
        <v>0.478340844293203</v>
      </c>
      <c r="I12" s="119">
        <f>(VLOOKUP($A12,'Occupancy Raw Data'!$B$8:$BE$51,'Occupancy Raw Data'!O$3,FALSE))/100</f>
        <v>0.46376345074956299</v>
      </c>
      <c r="J12" s="130">
        <f>(VLOOKUP($A12,'Occupancy Raw Data'!$B$8:$BE$51,'Occupancy Raw Data'!P$3,FALSE))/100</f>
        <v>0.47105214752138302</v>
      </c>
      <c r="K12" s="131">
        <f>(VLOOKUP($A12,'Occupancy Raw Data'!$B$8:$BE$51,'Occupancy Raw Data'!R$3,FALSE))/100</f>
        <v>0.48658538187646899</v>
      </c>
      <c r="M12" s="129">
        <f>(VLOOKUP($A12,'Occupancy Raw Data'!$B$8:$BE$51,'Occupancy Raw Data'!T$3,FALSE))/100</f>
        <v>0.20287737439586301</v>
      </c>
      <c r="N12" s="119">
        <f>(VLOOKUP($A12,'Occupancy Raw Data'!$B$8:$BE$51,'Occupancy Raw Data'!U$3,FALSE))/100</f>
        <v>-1.3232164337929099E-2</v>
      </c>
      <c r="O12" s="119">
        <f>(VLOOKUP($A12,'Occupancy Raw Data'!$B$8:$BE$51,'Occupancy Raw Data'!V$3,FALSE))/100</f>
        <v>-1.18918918918918E-2</v>
      </c>
      <c r="P12" s="119">
        <f>(VLOOKUP($A12,'Occupancy Raw Data'!$B$8:$BE$51,'Occupancy Raw Data'!W$3,FALSE))/100</f>
        <v>-3.4786516853932498E-2</v>
      </c>
      <c r="Q12" s="119">
        <f>(VLOOKUP($A12,'Occupancy Raw Data'!$B$8:$BE$51,'Occupancy Raw Data'!X$3,FALSE))/100</f>
        <v>1.50666409117249E-2</v>
      </c>
      <c r="R12" s="130">
        <f>(VLOOKUP($A12,'Occupancy Raw Data'!$B$8:$BE$51,'Occupancy Raw Data'!Y$3,FALSE))/100</f>
        <v>2.4845552091502E-2</v>
      </c>
      <c r="S12" s="119">
        <f>(VLOOKUP($A12,'Occupancy Raw Data'!$B$8:$BE$51,'Occupancy Raw Data'!AA$3,FALSE))/100</f>
        <v>-2.4660103141115698E-2</v>
      </c>
      <c r="T12" s="119">
        <f>(VLOOKUP($A12,'Occupancy Raw Data'!$B$8:$BE$51,'Occupancy Raw Data'!AB$3,FALSE))/100</f>
        <v>-5.0555450950856701E-2</v>
      </c>
      <c r="U12" s="130">
        <f>(VLOOKUP($A12,'Occupancy Raw Data'!$B$8:$BE$51,'Occupancy Raw Data'!AC$3,FALSE))/100</f>
        <v>-3.7581622586555098E-2</v>
      </c>
      <c r="V12" s="131">
        <f>(VLOOKUP($A12,'Occupancy Raw Data'!$B$8:$BE$51,'Occupancy Raw Data'!AE$3,FALSE))/100</f>
        <v>6.7826559739023991E-3</v>
      </c>
      <c r="X12" s="49">
        <f>VLOOKUP($A12,'ADR Raw Data'!$B$6:$BE$49,'ADR Raw Data'!G$1,FALSE)</f>
        <v>95.835923191926696</v>
      </c>
      <c r="Y12" s="50">
        <f>VLOOKUP($A12,'ADR Raw Data'!$B$6:$BE$49,'ADR Raw Data'!H$1,FALSE)</f>
        <v>89.810506376594105</v>
      </c>
      <c r="Z12" s="50">
        <f>VLOOKUP($A12,'ADR Raw Data'!$B$6:$BE$49,'ADR Raw Data'!I$1,FALSE)</f>
        <v>80.9146863603209</v>
      </c>
      <c r="AA12" s="50">
        <f>VLOOKUP($A12,'ADR Raw Data'!$B$6:$BE$49,'ADR Raw Data'!J$1,FALSE)</f>
        <v>79.023108586328902</v>
      </c>
      <c r="AB12" s="50">
        <f>VLOOKUP($A12,'ADR Raw Data'!$B$6:$BE$49,'ADR Raw Data'!K$1,FALSE)</f>
        <v>77.806784015223499</v>
      </c>
      <c r="AC12" s="51">
        <f>VLOOKUP($A12,'ADR Raw Data'!$B$6:$BE$49,'ADR Raw Data'!L$1,FALSE)</f>
        <v>84.6767013176066</v>
      </c>
      <c r="AD12" s="50">
        <f>VLOOKUP($A12,'ADR Raw Data'!$B$6:$BE$49,'ADR Raw Data'!N$1,FALSE)</f>
        <v>80.675067294751003</v>
      </c>
      <c r="AE12" s="50">
        <f>VLOOKUP($A12,'ADR Raw Data'!$B$6:$BE$49,'ADR Raw Data'!O$1,FALSE)</f>
        <v>80.732034705007393</v>
      </c>
      <c r="AF12" s="51">
        <f>VLOOKUP($A12,'ADR Raw Data'!$B$6:$BE$49,'ADR Raw Data'!P$1,FALSE)</f>
        <v>80.703110265046107</v>
      </c>
      <c r="AG12" s="52">
        <f>VLOOKUP($A12,'ADR Raw Data'!$B$6:$BE$49,'ADR Raw Data'!R$1,FALSE)</f>
        <v>83.577632072796902</v>
      </c>
      <c r="AI12" s="129">
        <f>(VLOOKUP($A12,'ADR Raw Data'!$B$6:$BE$49,'ADR Raw Data'!T$1,FALSE))/100</f>
        <v>0.297606696297605</v>
      </c>
      <c r="AJ12" s="119">
        <f>(VLOOKUP($A12,'ADR Raw Data'!$B$6:$BE$49,'ADR Raw Data'!U$1,FALSE))/100</f>
        <v>0.18327017616621902</v>
      </c>
      <c r="AK12" s="119">
        <f>(VLOOKUP($A12,'ADR Raw Data'!$B$6:$BE$49,'ADR Raw Data'!V$1,FALSE))/100</f>
        <v>4.4978799328179504E-2</v>
      </c>
      <c r="AL12" s="119">
        <f>(VLOOKUP($A12,'ADR Raw Data'!$B$6:$BE$49,'ADR Raw Data'!W$1,FALSE))/100</f>
        <v>3.91176375500943E-2</v>
      </c>
      <c r="AM12" s="119">
        <f>(VLOOKUP($A12,'ADR Raw Data'!$B$6:$BE$49,'ADR Raw Data'!X$1,FALSE))/100</f>
        <v>1.9841279319577399E-2</v>
      </c>
      <c r="AN12" s="130">
        <f>(VLOOKUP($A12,'ADR Raw Data'!$B$6:$BE$49,'ADR Raw Data'!Y$1,FALSE))/100</f>
        <v>0.11436028079768</v>
      </c>
      <c r="AO12" s="119">
        <f>(VLOOKUP($A12,'ADR Raw Data'!$B$6:$BE$49,'ADR Raw Data'!AA$1,FALSE))/100</f>
        <v>8.8722437510125891E-3</v>
      </c>
      <c r="AP12" s="119">
        <f>(VLOOKUP($A12,'ADR Raw Data'!$B$6:$BE$49,'ADR Raw Data'!AB$1,FALSE))/100</f>
        <v>5.2852742438245E-3</v>
      </c>
      <c r="AQ12" s="130">
        <f>(VLOOKUP($A12,'ADR Raw Data'!$B$6:$BE$49,'ADR Raw Data'!AC$1,FALSE))/100</f>
        <v>7.0737730612895301E-3</v>
      </c>
      <c r="AR12" s="131">
        <f>(VLOOKUP($A12,'ADR Raw Data'!$B$6:$BE$49,'ADR Raw Data'!AE$1,FALSE))/100</f>
        <v>8.2788067617401997E-2</v>
      </c>
      <c r="AS12" s="40"/>
      <c r="AT12" s="49">
        <f>VLOOKUP($A12,'RevPAR Raw Data'!$B$6:$BE$49,'RevPAR Raw Data'!G$1,FALSE)</f>
        <v>47.164354364020902</v>
      </c>
      <c r="AU12" s="50">
        <f>VLOOKUP($A12,'RevPAR Raw Data'!$B$6:$BE$49,'RevPAR Raw Data'!H$1,FALSE)</f>
        <v>44.042087740273999</v>
      </c>
      <c r="AV12" s="50">
        <f>VLOOKUP($A12,'RevPAR Raw Data'!$B$6:$BE$49,'RevPAR Raw Data'!I$1,FALSE)</f>
        <v>40.810828658143997</v>
      </c>
      <c r="AW12" s="50">
        <f>VLOOKUP($A12,'RevPAR Raw Data'!$B$6:$BE$49,'RevPAR Raw Data'!J$1,FALSE)</f>
        <v>39.020975811643503</v>
      </c>
      <c r="AX12" s="50">
        <f>VLOOKUP($A12,'RevPAR Raw Data'!$B$6:$BE$49,'RevPAR Raw Data'!K$1,FALSE)</f>
        <v>37.604584751218603</v>
      </c>
      <c r="AY12" s="51">
        <f>VLOOKUP($A12,'RevPAR Raw Data'!$B$6:$BE$49,'RevPAR Raw Data'!L$1,FALSE)</f>
        <v>41.728566265060202</v>
      </c>
      <c r="AZ12" s="50">
        <f>VLOOKUP($A12,'RevPAR Raw Data'!$B$6:$BE$49,'RevPAR Raw Data'!N$1,FALSE)</f>
        <v>38.590179803182103</v>
      </c>
      <c r="BA12" s="50">
        <f>VLOOKUP($A12,'RevPAR Raw Data'!$B$6:$BE$49,'RevPAR Raw Data'!O$1,FALSE)</f>
        <v>37.440567000827699</v>
      </c>
      <c r="BB12" s="51">
        <f>VLOOKUP($A12,'RevPAR Raw Data'!$B$6:$BE$49,'RevPAR Raw Data'!P$1,FALSE)</f>
        <v>38.015373402004897</v>
      </c>
      <c r="BC12" s="52">
        <f>VLOOKUP($A12,'RevPAR Raw Data'!$B$6:$BE$49,'RevPAR Raw Data'!R$1,FALSE)</f>
        <v>40.667654018473002</v>
      </c>
      <c r="BE12" s="129">
        <f>(VLOOKUP($A12,'RevPAR Raw Data'!$B$6:$BE$49,'RevPAR Raw Data'!T$1,FALSE))/100</f>
        <v>0.560861735840954</v>
      </c>
      <c r="BF12" s="119">
        <f>(VLOOKUP($A12,'RevPAR Raw Data'!$B$6:$BE$49,'RevPAR Raw Data'!U$1,FALSE))/100</f>
        <v>0.167612950739017</v>
      </c>
      <c r="BG12" s="119">
        <f>(VLOOKUP($A12,'RevPAR Raw Data'!$B$6:$BE$49,'RevPAR Raw Data'!V$1,FALSE))/100</f>
        <v>3.2552024417249796E-2</v>
      </c>
      <c r="BH12" s="119">
        <f>(VLOOKUP($A12,'RevPAR Raw Data'!$B$6:$BE$49,'RevPAR Raw Data'!W$1,FALSE))/100</f>
        <v>2.9703543382393698E-3</v>
      </c>
      <c r="BI12" s="119">
        <f>(VLOOKUP($A12,'RevPAR Raw Data'!$B$6:$BE$49,'RevPAR Raw Data'!X$1,FALSE))/100</f>
        <v>3.5206861662039596E-2</v>
      </c>
      <c r="BJ12" s="130">
        <f>(VLOOKUP($A12,'RevPAR Raw Data'!$B$6:$BE$49,'RevPAR Raw Data'!Y$1,FALSE))/100</f>
        <v>0.142047177202939</v>
      </c>
      <c r="BK12" s="119">
        <f>(VLOOKUP($A12,'RevPAR Raw Data'!$B$6:$BE$49,'RevPAR Raw Data'!AA$1,FALSE))/100</f>
        <v>-1.60066498360962E-2</v>
      </c>
      <c r="BL12" s="119">
        <f>(VLOOKUP($A12,'RevPAR Raw Data'!$B$6:$BE$49,'RevPAR Raw Data'!AB$1,FALSE))/100</f>
        <v>-4.5537376129827702E-2</v>
      </c>
      <c r="BM12" s="130">
        <f>(VLOOKUP($A12,'RevPAR Raw Data'!$B$6:$BE$49,'RevPAR Raw Data'!AC$1,FALSE))/100</f>
        <v>-3.0773693394717899E-2</v>
      </c>
      <c r="BN12" s="131">
        <f>(VLOOKUP($A12,'RevPAR Raw Data'!$B$6:$BE$49,'RevPAR Raw Data'!AE$1,FALSE))/100</f>
        <v>9.0132246572697403E-2</v>
      </c>
    </row>
    <row r="13" spans="1:66" x14ac:dyDescent="0.45">
      <c r="A13" s="59" t="s">
        <v>121</v>
      </c>
      <c r="B13" s="129">
        <f>(VLOOKUP($A13,'Occupancy Raw Data'!$B$8:$BE$51,'Occupancy Raw Data'!G$3,FALSE))/100</f>
        <v>0.44876191583352698</v>
      </c>
      <c r="C13" s="119">
        <f>(VLOOKUP($A13,'Occupancy Raw Data'!$B$8:$BE$51,'Occupancy Raw Data'!H$3,FALSE))/100</f>
        <v>0.45004068821204302</v>
      </c>
      <c r="D13" s="119">
        <f>(VLOOKUP($A13,'Occupancy Raw Data'!$B$8:$BE$51,'Occupancy Raw Data'!I$3,FALSE))/100</f>
        <v>0.45530109276912301</v>
      </c>
      <c r="E13" s="119">
        <f>(VLOOKUP($A13,'Occupancy Raw Data'!$B$8:$BE$51,'Occupancy Raw Data'!J$3,FALSE))/100</f>
        <v>0.45076726342710899</v>
      </c>
      <c r="F13" s="119">
        <f>(VLOOKUP($A13,'Occupancy Raw Data'!$B$8:$BE$51,'Occupancy Raw Data'!K$3,FALSE))/100</f>
        <v>0.45402232039060597</v>
      </c>
      <c r="G13" s="130">
        <f>(VLOOKUP($A13,'Occupancy Raw Data'!$B$8:$BE$51,'Occupancy Raw Data'!L$3,FALSE))/100</f>
        <v>0.45177865612648199</v>
      </c>
      <c r="H13" s="119">
        <f>(VLOOKUP($A13,'Occupancy Raw Data'!$B$8:$BE$51,'Occupancy Raw Data'!N$3,FALSE))/100</f>
        <v>0.454254824459428</v>
      </c>
      <c r="I13" s="119">
        <f>(VLOOKUP($A13,'Occupancy Raw Data'!$B$8:$BE$51,'Occupancy Raw Data'!O$3,FALSE))/100</f>
        <v>0.45867240176703</v>
      </c>
      <c r="J13" s="130">
        <f>(VLOOKUP($A13,'Occupancy Raw Data'!$B$8:$BE$51,'Occupancy Raw Data'!P$3,FALSE))/100</f>
        <v>0.45646361311322897</v>
      </c>
      <c r="K13" s="131">
        <f>(VLOOKUP($A13,'Occupancy Raw Data'!$B$8:$BE$51,'Occupancy Raw Data'!R$3,FALSE))/100</f>
        <v>0.45311721526555204</v>
      </c>
      <c r="M13" s="129">
        <f>(VLOOKUP($A13,'Occupancy Raw Data'!$B$8:$BE$51,'Occupancy Raw Data'!T$3,FALSE))/100</f>
        <v>0.130347821236029</v>
      </c>
      <c r="N13" s="119">
        <f>(VLOOKUP($A13,'Occupancy Raw Data'!$B$8:$BE$51,'Occupancy Raw Data'!U$3,FALSE))/100</f>
        <v>4.8733488608993403E-2</v>
      </c>
      <c r="O13" s="119">
        <f>(VLOOKUP($A13,'Occupancy Raw Data'!$B$8:$BE$51,'Occupancy Raw Data'!V$3,FALSE))/100</f>
        <v>6.0776320348539394E-2</v>
      </c>
      <c r="P13" s="119">
        <f>(VLOOKUP($A13,'Occupancy Raw Data'!$B$8:$BE$51,'Occupancy Raw Data'!W$3,FALSE))/100</f>
        <v>4.9573609848857794E-2</v>
      </c>
      <c r="Q13" s="119">
        <f>(VLOOKUP($A13,'Occupancy Raw Data'!$B$8:$BE$51,'Occupancy Raw Data'!X$3,FALSE))/100</f>
        <v>7.38671875767931E-2</v>
      </c>
      <c r="R13" s="130">
        <f>(VLOOKUP($A13,'Occupancy Raw Data'!$B$8:$BE$51,'Occupancy Raw Data'!Y$3,FALSE))/100</f>
        <v>7.1772703045070302E-2</v>
      </c>
      <c r="S13" s="119">
        <f>(VLOOKUP($A13,'Occupancy Raw Data'!$B$8:$BE$51,'Occupancy Raw Data'!AA$3,FALSE))/100</f>
        <v>3.06327560287201E-2</v>
      </c>
      <c r="T13" s="119">
        <f>(VLOOKUP($A13,'Occupancy Raw Data'!$B$8:$BE$51,'Occupancy Raw Data'!AB$3,FALSE))/100</f>
        <v>1.00186449662869E-2</v>
      </c>
      <c r="U13" s="130">
        <f>(VLOOKUP($A13,'Occupancy Raw Data'!$B$8:$BE$51,'Occupancy Raw Data'!AC$3,FALSE))/100</f>
        <v>2.0171713958225798E-2</v>
      </c>
      <c r="V13" s="131">
        <f>(VLOOKUP($A13,'Occupancy Raw Data'!$B$8:$BE$51,'Occupancy Raw Data'!AE$3,FALSE))/100</f>
        <v>5.6393353591655301E-2</v>
      </c>
      <c r="X13" s="49">
        <f>VLOOKUP($A13,'ADR Raw Data'!$B$6:$BE$49,'ADR Raw Data'!G$1,FALSE)</f>
        <v>65.8316458584288</v>
      </c>
      <c r="Y13" s="50">
        <f>VLOOKUP($A13,'ADR Raw Data'!$B$6:$BE$49,'ADR Raw Data'!H$1,FALSE)</f>
        <v>63.588490926703201</v>
      </c>
      <c r="Z13" s="50">
        <f>VLOOKUP($A13,'ADR Raw Data'!$B$6:$BE$49,'ADR Raw Data'!I$1,FALSE)</f>
        <v>59.983357321588102</v>
      </c>
      <c r="AA13" s="50">
        <f>VLOOKUP($A13,'ADR Raw Data'!$B$6:$BE$49,'ADR Raw Data'!J$1,FALSE)</f>
        <v>59.572662985170801</v>
      </c>
      <c r="AB13" s="50">
        <f>VLOOKUP($A13,'ADR Raw Data'!$B$6:$BE$49,'ADR Raw Data'!K$1,FALSE)</f>
        <v>60.000475867366497</v>
      </c>
      <c r="AC13" s="51">
        <f>VLOOKUP($A13,'ADR Raw Data'!$B$6:$BE$49,'ADR Raw Data'!L$1,FALSE)</f>
        <v>61.784943368843599</v>
      </c>
      <c r="AD13" s="50">
        <f>VLOOKUP($A13,'ADR Raw Data'!$B$6:$BE$49,'ADR Raw Data'!N$1,FALSE)</f>
        <v>62.344432507997404</v>
      </c>
      <c r="AE13" s="50">
        <f>VLOOKUP($A13,'ADR Raw Data'!$B$6:$BE$49,'ADR Raw Data'!O$1,FALSE)</f>
        <v>62.512560771765301</v>
      </c>
      <c r="AF13" s="51">
        <f>VLOOKUP($A13,'ADR Raw Data'!$B$6:$BE$49,'ADR Raw Data'!P$1,FALSE)</f>
        <v>62.428903419075503</v>
      </c>
      <c r="AG13" s="52">
        <f>VLOOKUP($A13,'ADR Raw Data'!$B$6:$BE$49,'ADR Raw Data'!R$1,FALSE)</f>
        <v>61.970290761984998</v>
      </c>
      <c r="AI13" s="129">
        <f>(VLOOKUP($A13,'ADR Raw Data'!$B$6:$BE$49,'ADR Raw Data'!T$1,FALSE))/100</f>
        <v>0.129910773408492</v>
      </c>
      <c r="AJ13" s="119">
        <f>(VLOOKUP($A13,'ADR Raw Data'!$B$6:$BE$49,'ADR Raw Data'!U$1,FALSE))/100</f>
        <v>7.0590848296823105E-2</v>
      </c>
      <c r="AK13" s="119">
        <f>(VLOOKUP($A13,'ADR Raw Data'!$B$6:$BE$49,'ADR Raw Data'!V$1,FALSE))/100</f>
        <v>1.3059487874223501E-2</v>
      </c>
      <c r="AL13" s="119">
        <f>(VLOOKUP($A13,'ADR Raw Data'!$B$6:$BE$49,'ADR Raw Data'!W$1,FALSE))/100</f>
        <v>-1.3815171666905501E-3</v>
      </c>
      <c r="AM13" s="119">
        <f>(VLOOKUP($A13,'ADR Raw Data'!$B$6:$BE$49,'ADR Raw Data'!X$1,FALSE))/100</f>
        <v>1.0256474584127399E-2</v>
      </c>
      <c r="AN13" s="130">
        <f>(VLOOKUP($A13,'ADR Raw Data'!$B$6:$BE$49,'ADR Raw Data'!Y$1,FALSE))/100</f>
        <v>4.3727052204823799E-2</v>
      </c>
      <c r="AO13" s="119">
        <f>(VLOOKUP($A13,'ADR Raw Data'!$B$6:$BE$49,'ADR Raw Data'!AA$1,FALSE))/100</f>
        <v>4.9401198859382002E-3</v>
      </c>
      <c r="AP13" s="119">
        <f>(VLOOKUP($A13,'ADR Raw Data'!$B$6:$BE$49,'ADR Raw Data'!AB$1,FALSE))/100</f>
        <v>-7.3573950334126607E-3</v>
      </c>
      <c r="AQ13" s="130">
        <f>(VLOOKUP($A13,'ADR Raw Data'!$B$6:$BE$49,'ADR Raw Data'!AC$1,FALSE))/100</f>
        <v>-1.36019940407349E-3</v>
      </c>
      <c r="AR13" s="131">
        <f>(VLOOKUP($A13,'ADR Raw Data'!$B$6:$BE$49,'ADR Raw Data'!AE$1,FALSE))/100</f>
        <v>2.96597874367369E-2</v>
      </c>
      <c r="AS13" s="40"/>
      <c r="AT13" s="49">
        <f>VLOOKUP($A13,'RevPAR Raw Data'!$B$6:$BE$49,'RevPAR Raw Data'!G$1,FALSE)</f>
        <v>29.542735517902798</v>
      </c>
      <c r="AU13" s="50">
        <f>VLOOKUP($A13,'RevPAR Raw Data'!$B$6:$BE$49,'RevPAR Raw Data'!H$1,FALSE)</f>
        <v>28.617408219018799</v>
      </c>
      <c r="AV13" s="50">
        <f>VLOOKUP($A13,'RevPAR Raw Data'!$B$6:$BE$49,'RevPAR Raw Data'!I$1,FALSE)</f>
        <v>27.310488136479801</v>
      </c>
      <c r="AW13" s="50">
        <f>VLOOKUP($A13,'RevPAR Raw Data'!$B$6:$BE$49,'RevPAR Raw Data'!J$1,FALSE)</f>
        <v>26.8534062688909</v>
      </c>
      <c r="AX13" s="50">
        <f>VLOOKUP($A13,'RevPAR Raw Data'!$B$6:$BE$49,'RevPAR Raw Data'!K$1,FALSE)</f>
        <v>27.241555277842298</v>
      </c>
      <c r="AY13" s="51">
        <f>VLOOKUP($A13,'RevPAR Raw Data'!$B$6:$BE$49,'RevPAR Raw Data'!L$1,FALSE)</f>
        <v>27.913118684026902</v>
      </c>
      <c r="AZ13" s="50">
        <f>VLOOKUP($A13,'RevPAR Raw Data'!$B$6:$BE$49,'RevPAR Raw Data'!N$1,FALSE)</f>
        <v>28.320259244942999</v>
      </c>
      <c r="BA13" s="50">
        <f>VLOOKUP($A13,'RevPAR Raw Data'!$B$6:$BE$49,'RevPAR Raw Data'!O$1,FALSE)</f>
        <v>28.672786389793</v>
      </c>
      <c r="BB13" s="51">
        <f>VLOOKUP($A13,'RevPAR Raw Data'!$B$6:$BE$49,'RevPAR Raw Data'!P$1,FALSE)</f>
        <v>28.496522817368</v>
      </c>
      <c r="BC13" s="52">
        <f>VLOOKUP($A13,'RevPAR Raw Data'!$B$6:$BE$49,'RevPAR Raw Data'!R$1,FALSE)</f>
        <v>28.079805579267202</v>
      </c>
      <c r="BE13" s="129">
        <f>(VLOOKUP($A13,'RevPAR Raw Data'!$B$6:$BE$49,'RevPAR Raw Data'!T$1,FALSE))/100</f>
        <v>0.27719218091340603</v>
      </c>
      <c r="BF13" s="119">
        <f>(VLOOKUP($A13,'RevPAR Raw Data'!$B$6:$BE$49,'RevPAR Raw Data'!U$1,FALSE))/100</f>
        <v>0.122764475207188</v>
      </c>
      <c r="BG13" s="119">
        <f>(VLOOKUP($A13,'RevPAR Raw Data'!$B$6:$BE$49,'RevPAR Raw Data'!V$1,FALSE))/100</f>
        <v>7.4629515841394697E-2</v>
      </c>
      <c r="BH13" s="119">
        <f>(VLOOKUP($A13,'RevPAR Raw Data'!$B$6:$BE$49,'RevPAR Raw Data'!W$1,FALSE))/100</f>
        <v>4.8123605889146298E-2</v>
      </c>
      <c r="BI13" s="119">
        <f>(VLOOKUP($A13,'RevPAR Raw Data'!$B$6:$BE$49,'RevPAR Raw Data'!X$1,FALSE))/100</f>
        <v>8.4881279092902898E-2</v>
      </c>
      <c r="BJ13" s="130">
        <f>(VLOOKUP($A13,'RevPAR Raw Data'!$B$6:$BE$49,'RevPAR Raw Data'!Y$1,FALSE))/100</f>
        <v>0.11863816398282699</v>
      </c>
      <c r="BK13" s="119">
        <f>(VLOOKUP($A13,'RevPAR Raw Data'!$B$6:$BE$49,'RevPAR Raw Data'!AA$1,FALSE))/100</f>
        <v>3.5724205401876798E-2</v>
      </c>
      <c r="BL13" s="119">
        <f>(VLOOKUP($A13,'RevPAR Raw Data'!$B$6:$BE$49,'RevPAR Raw Data'!AB$1,FALSE))/100</f>
        <v>2.5875388041577603E-3</v>
      </c>
      <c r="BM13" s="130">
        <f>(VLOOKUP($A13,'RevPAR Raw Data'!$B$6:$BE$49,'RevPAR Raw Data'!AC$1,FALSE))/100</f>
        <v>1.8784077000847201E-2</v>
      </c>
      <c r="BN13" s="131">
        <f>(VLOOKUP($A13,'RevPAR Raw Data'!$B$6:$BE$49,'RevPAR Raw Data'!AE$1,FALSE))/100</f>
        <v>8.7725755908765496E-2</v>
      </c>
    </row>
    <row r="14" spans="1:66" x14ac:dyDescent="0.45">
      <c r="A14" s="40"/>
      <c r="B14" s="53"/>
      <c r="C14" s="120"/>
      <c r="D14" s="120"/>
      <c r="E14" s="120"/>
      <c r="F14" s="120"/>
      <c r="G14" s="121"/>
      <c r="H14" s="120"/>
      <c r="I14" s="120"/>
      <c r="J14" s="121"/>
      <c r="K14" s="54"/>
      <c r="M14" s="132"/>
      <c r="N14" s="136"/>
      <c r="O14" s="136"/>
      <c r="P14" s="136"/>
      <c r="Q14" s="136"/>
      <c r="R14" s="137"/>
      <c r="S14" s="136"/>
      <c r="T14" s="136"/>
      <c r="U14" s="137"/>
      <c r="V14" s="133"/>
      <c r="X14" s="55"/>
      <c r="Y14" s="56"/>
      <c r="Z14" s="56"/>
      <c r="AA14" s="56"/>
      <c r="AB14" s="56"/>
      <c r="AC14" s="57"/>
      <c r="AD14" s="56"/>
      <c r="AE14" s="56"/>
      <c r="AF14" s="57"/>
      <c r="AG14" s="58"/>
      <c r="AI14" s="134"/>
      <c r="AJ14" s="138"/>
      <c r="AK14" s="138"/>
      <c r="AL14" s="138"/>
      <c r="AM14" s="138"/>
      <c r="AN14" s="139"/>
      <c r="AO14" s="138"/>
      <c r="AP14" s="138"/>
      <c r="AQ14" s="139"/>
      <c r="AR14" s="135"/>
      <c r="AS14" s="40"/>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18">
        <f>(VLOOKUP($A15,'Occupancy Raw Data'!$B$8:$BE$45,'Occupancy Raw Data'!G$3,FALSE))/100</f>
        <v>0.75931813391414293</v>
      </c>
      <c r="C15" s="115">
        <f>(VLOOKUP($A15,'Occupancy Raw Data'!$B$8:$BE$45,'Occupancy Raw Data'!H$3,FALSE))/100</f>
        <v>0.70479695074826099</v>
      </c>
      <c r="D15" s="115">
        <f>(VLOOKUP($A15,'Occupancy Raw Data'!$B$8:$BE$45,'Occupancy Raw Data'!I$3,FALSE))/100</f>
        <v>0.54292840581746604</v>
      </c>
      <c r="E15" s="115">
        <f>(VLOOKUP($A15,'Occupancy Raw Data'!$B$8:$BE$45,'Occupancy Raw Data'!J$3,FALSE))/100</f>
        <v>0.54439506780018199</v>
      </c>
      <c r="F15" s="115">
        <f>(VLOOKUP($A15,'Occupancy Raw Data'!$B$8:$BE$45,'Occupancy Raw Data'!K$3,FALSE))/100</f>
        <v>0.54782898896929599</v>
      </c>
      <c r="G15" s="116">
        <f>(VLOOKUP($A15,'Occupancy Raw Data'!$B$8:$BE$45,'Occupancy Raw Data'!L$3,FALSE))/100</f>
        <v>0.61985350944986994</v>
      </c>
      <c r="H15" s="119">
        <f>(VLOOKUP($A15,'Occupancy Raw Data'!$B$8:$BE$45,'Occupancy Raw Data'!N$3,FALSE))/100</f>
        <v>0.53171327197358198</v>
      </c>
      <c r="I15" s="119">
        <f>(VLOOKUP($A15,'Occupancy Raw Data'!$B$8:$BE$45,'Occupancy Raw Data'!O$3,FALSE))/100</f>
        <v>0.51727499473055505</v>
      </c>
      <c r="J15" s="116">
        <f>(VLOOKUP($A15,'Occupancy Raw Data'!$B$8:$BE$45,'Occupancy Raw Data'!P$3,FALSE))/100</f>
        <v>0.52449413335206896</v>
      </c>
      <c r="K15" s="117">
        <f>(VLOOKUP($A15,'Occupancy Raw Data'!$B$8:$BE$45,'Occupancy Raw Data'!R$3,FALSE))/100</f>
        <v>0.59260797342192606</v>
      </c>
      <c r="M15" s="129">
        <f>(VLOOKUP($A15,'Occupancy Raw Data'!$B$8:$BE$45,'Occupancy Raw Data'!T$3,FALSE))/100</f>
        <v>0.88240098159778502</v>
      </c>
      <c r="N15" s="119">
        <f>(VLOOKUP($A15,'Occupancy Raw Data'!$B$8:$BE$45,'Occupancy Raw Data'!U$3,FALSE))/100</f>
        <v>0.18820192242279099</v>
      </c>
      <c r="O15" s="119">
        <f>(VLOOKUP($A15,'Occupancy Raw Data'!$B$8:$BE$45,'Occupancy Raw Data'!V$3,FALSE))/100</f>
        <v>-0.20970314655984201</v>
      </c>
      <c r="P15" s="119">
        <f>(VLOOKUP($A15,'Occupancy Raw Data'!$B$8:$BE$45,'Occupancy Raw Data'!W$3,FALSE))/100</f>
        <v>-0.20036934750448498</v>
      </c>
      <c r="Q15" s="119">
        <f>(VLOOKUP($A15,'Occupancy Raw Data'!$B$8:$BE$45,'Occupancy Raw Data'!X$3,FALSE))/100</f>
        <v>-2.2214739442907101E-2</v>
      </c>
      <c r="R15" s="130">
        <f>(VLOOKUP($A15,'Occupancy Raw Data'!$B$8:$BE$45,'Occupancy Raw Data'!Y$3,FALSE))/100</f>
        <v>5.9717558818616102E-2</v>
      </c>
      <c r="S15" s="119">
        <f>(VLOOKUP($A15,'Occupancy Raw Data'!$B$8:$BE$45,'Occupancy Raw Data'!AA$3,FALSE))/100</f>
        <v>6.0413438705555704E-2</v>
      </c>
      <c r="T15" s="119">
        <f>(VLOOKUP($A15,'Occupancy Raw Data'!$B$8:$BE$45,'Occupancy Raw Data'!AB$3,FALSE))/100</f>
        <v>-2.02914872143658E-2</v>
      </c>
      <c r="U15" s="130">
        <f>(VLOOKUP($A15,'Occupancy Raw Data'!$B$8:$BE$45,'Occupancy Raw Data'!AC$3,FALSE))/100</f>
        <v>1.9019522119690799E-2</v>
      </c>
      <c r="V15" s="131">
        <f>(VLOOKUP($A15,'Occupancy Raw Data'!$B$8:$BE$45,'Occupancy Raw Data'!AE$3,FALSE))/100</f>
        <v>4.9122043901798397E-2</v>
      </c>
      <c r="X15" s="49">
        <f>VLOOKUP($A15,'ADR Raw Data'!$B$6:$BE$43,'ADR Raw Data'!G$1,FALSE)</f>
        <v>494.84418117257798</v>
      </c>
      <c r="Y15" s="50">
        <f>VLOOKUP($A15,'ADR Raw Data'!$B$6:$BE$43,'ADR Raw Data'!H$1,FALSE)</f>
        <v>486.06739953396198</v>
      </c>
      <c r="Z15" s="50">
        <f>VLOOKUP($A15,'ADR Raw Data'!$B$6:$BE$43,'ADR Raw Data'!I$1,FALSE)</f>
        <v>213.284604011646</v>
      </c>
      <c r="AA15" s="50">
        <f>VLOOKUP($A15,'ADR Raw Data'!$B$6:$BE$43,'ADR Raw Data'!J$1,FALSE)</f>
        <v>175.00316905157501</v>
      </c>
      <c r="AB15" s="50">
        <f>VLOOKUP($A15,'ADR Raw Data'!$B$6:$BE$43,'ADR Raw Data'!K$1,FALSE)</f>
        <v>165.63637388181701</v>
      </c>
      <c r="AC15" s="51">
        <f>VLOOKUP($A15,'ADR Raw Data'!$B$6:$BE$43,'ADR Raw Data'!L$1,FALSE)</f>
        <v>329.15277725669102</v>
      </c>
      <c r="AD15" s="50">
        <f>VLOOKUP($A15,'ADR Raw Data'!$B$6:$BE$43,'ADR Raw Data'!N$1,FALSE)</f>
        <v>159.391749170011</v>
      </c>
      <c r="AE15" s="50">
        <f>VLOOKUP($A15,'ADR Raw Data'!$B$6:$BE$43,'ADR Raw Data'!O$1,FALSE)</f>
        <v>154.06912698008401</v>
      </c>
      <c r="AF15" s="51">
        <f>VLOOKUP($A15,'ADR Raw Data'!$B$6:$BE$43,'ADR Raw Data'!P$1,FALSE)</f>
        <v>156.76706836791001</v>
      </c>
      <c r="AG15" s="52">
        <f>VLOOKUP($A15,'ADR Raw Data'!$B$6:$BE$43,'ADR Raw Data'!R$1,FALSE)</f>
        <v>285.56082100280003</v>
      </c>
      <c r="AI15" s="129">
        <f>(VLOOKUP($A15,'ADR Raw Data'!$B$6:$BE$43,'ADR Raw Data'!T$1,FALSE))/100</f>
        <v>2.5134178318017901</v>
      </c>
      <c r="AJ15" s="119">
        <f>(VLOOKUP($A15,'ADR Raw Data'!$B$6:$BE$43,'ADR Raw Data'!U$1,FALSE))/100</f>
        <v>2.0004410176447101</v>
      </c>
      <c r="AK15" s="119">
        <f>(VLOOKUP($A15,'ADR Raw Data'!$B$6:$BE$43,'ADR Raw Data'!V$1,FALSE))/100</f>
        <v>0.217983147894318</v>
      </c>
      <c r="AL15" s="119">
        <f>(VLOOKUP($A15,'ADR Raw Data'!$B$6:$BE$43,'ADR Raw Data'!W$1,FALSE))/100</f>
        <v>-1.76619422875623E-2</v>
      </c>
      <c r="AM15" s="119">
        <f>(VLOOKUP($A15,'ADR Raw Data'!$B$6:$BE$43,'ADR Raw Data'!X$1,FALSE))/100</f>
        <v>1.87091288115705E-2</v>
      </c>
      <c r="AN15" s="130">
        <f>(VLOOKUP($A15,'ADR Raw Data'!$B$6:$BE$43,'ADR Raw Data'!Y$1,FALSE))/100</f>
        <v>0.98242650836111001</v>
      </c>
      <c r="AO15" s="119">
        <f>(VLOOKUP($A15,'ADR Raw Data'!$B$6:$BE$43,'ADR Raw Data'!AA$1,FALSE))/100</f>
        <v>0.106952427491895</v>
      </c>
      <c r="AP15" s="119">
        <f>(VLOOKUP($A15,'ADR Raw Data'!$B$6:$BE$43,'ADR Raw Data'!AB$1,FALSE))/100</f>
        <v>6.4429824907692196E-2</v>
      </c>
      <c r="AQ15" s="130">
        <f>(VLOOKUP($A15,'ADR Raw Data'!$B$6:$BE$43,'ADR Raw Data'!AC$1,FALSE))/100</f>
        <v>8.5816523415789311E-2</v>
      </c>
      <c r="AR15" s="131">
        <f>(VLOOKUP($A15,'ADR Raw Data'!$B$6:$BE$43,'ADR Raw Data'!AE$1,FALSE))/100</f>
        <v>0.78034089046230304</v>
      </c>
      <c r="AS15" s="40"/>
      <c r="AT15" s="49">
        <f>VLOOKUP($A15,'RevPAR Raw Data'!$B$6:$BE$43,'RevPAR Raw Data'!G$1,FALSE)</f>
        <v>375.74416022623399</v>
      </c>
      <c r="AU15" s="50">
        <f>VLOOKUP($A15,'RevPAR Raw Data'!$B$6:$BE$43,'RevPAR Raw Data'!H$1,FALSE)</f>
        <v>342.57882104967302</v>
      </c>
      <c r="AV15" s="50">
        <f>VLOOKUP($A15,'RevPAR Raw Data'!$B$6:$BE$43,'RevPAR Raw Data'!I$1,FALSE)</f>
        <v>115.798270041452</v>
      </c>
      <c r="AW15" s="50">
        <f>VLOOKUP($A15,'RevPAR Raw Data'!$B$6:$BE$43,'RevPAR Raw Data'!J$1,FALSE)</f>
        <v>95.270862081079102</v>
      </c>
      <c r="AX15" s="50">
        <f>VLOOKUP($A15,'RevPAR Raw Data'!$B$6:$BE$43,'RevPAR Raw Data'!K$1,FALSE)</f>
        <v>90.7404072402163</v>
      </c>
      <c r="AY15" s="51">
        <f>VLOOKUP($A15,'RevPAR Raw Data'!$B$6:$BE$43,'RevPAR Raw Data'!L$1,FALSE)</f>
        <v>204.02650412773099</v>
      </c>
      <c r="AZ15" s="50">
        <f>VLOOKUP($A15,'RevPAR Raw Data'!$B$6:$BE$43,'RevPAR Raw Data'!N$1,FALSE)</f>
        <v>84.750708476779295</v>
      </c>
      <c r="BA15" s="50">
        <f>VLOOKUP($A15,'RevPAR Raw Data'!$B$6:$BE$43,'RevPAR Raw Data'!O$1,FALSE)</f>
        <v>79.696106846764494</v>
      </c>
      <c r="BB15" s="51">
        <f>VLOOKUP($A15,'RevPAR Raw Data'!$B$6:$BE$43,'RevPAR Raw Data'!P$1,FALSE)</f>
        <v>82.223407661771901</v>
      </c>
      <c r="BC15" s="52">
        <f>VLOOKUP($A15,'RevPAR Raw Data'!$B$6:$BE$43,'RevPAR Raw Data'!R$1,FALSE)</f>
        <v>169.225619423171</v>
      </c>
      <c r="BE15" s="129">
        <f>(VLOOKUP($A15,'RevPAR Raw Data'!$B$6:$BE$43,'RevPAR Raw Data'!T$1,FALSE))/100</f>
        <v>5.6136611753468602</v>
      </c>
      <c r="BF15" s="119">
        <f>(VLOOKUP($A15,'RevPAR Raw Data'!$B$6:$BE$43,'RevPAR Raw Data'!U$1,FALSE))/100</f>
        <v>2.5651297852816497</v>
      </c>
      <c r="BG15" s="119">
        <f>(VLOOKUP($A15,'RevPAR Raw Data'!$B$6:$BE$43,'RevPAR Raw Data'!V$1,FALSE))/100</f>
        <v>-3.7431750675981902E-2</v>
      </c>
      <c r="BH15" s="119">
        <f>(VLOOKUP($A15,'RevPAR Raw Data'!$B$6:$BE$43,'RevPAR Raw Data'!W$1,FALSE))/100</f>
        <v>-0.21449237794022699</v>
      </c>
      <c r="BI15" s="119">
        <f>(VLOOKUP($A15,'RevPAR Raw Data'!$B$6:$BE$43,'RevPAR Raw Data'!X$1,FALSE))/100</f>
        <v>-3.9212290530894001E-3</v>
      </c>
      <c r="BJ15" s="130">
        <f>(VLOOKUP($A15,'RevPAR Raw Data'!$B$6:$BE$43,'RevPAR Raw Data'!Y$1,FALSE))/100</f>
        <v>1.1008121799777399</v>
      </c>
      <c r="BK15" s="119">
        <f>(VLOOKUP($A15,'RevPAR Raw Data'!$B$6:$BE$43,'RevPAR Raw Data'!AA$1,FALSE))/100</f>
        <v>0.17382723012014301</v>
      </c>
      <c r="BL15" s="119">
        <f>(VLOOKUP($A15,'RevPAR Raw Data'!$B$6:$BE$43,'RevPAR Raw Data'!AB$1,FALSE))/100</f>
        <v>4.2830960724988001E-2</v>
      </c>
      <c r="BM15" s="130">
        <f>(VLOOKUP($A15,'RevPAR Raw Data'!$B$6:$BE$43,'RevPAR Raw Data'!AC$1,FALSE))/100</f>
        <v>0.106468234800821</v>
      </c>
      <c r="BN15" s="131">
        <f>(VLOOKUP($A15,'RevPAR Raw Data'!$B$6:$BE$43,'RevPAR Raw Data'!AE$1,FALSE))/100</f>
        <v>0.86779487384375897</v>
      </c>
    </row>
    <row r="16" spans="1:66" x14ac:dyDescent="0.45">
      <c r="A16" s="59" t="s">
        <v>88</v>
      </c>
      <c r="B16" s="118">
        <f>(VLOOKUP($A16,'Occupancy Raw Data'!$B$8:$BE$45,'Occupancy Raw Data'!G$3,FALSE))/100</f>
        <v>0.85808133472366999</v>
      </c>
      <c r="C16" s="115">
        <f>(VLOOKUP($A16,'Occupancy Raw Data'!$B$8:$BE$45,'Occupancy Raw Data'!H$3,FALSE))/100</f>
        <v>0.82554744525547408</v>
      </c>
      <c r="D16" s="115">
        <f>(VLOOKUP($A16,'Occupancy Raw Data'!$B$8:$BE$45,'Occupancy Raw Data'!I$3,FALSE))/100</f>
        <v>0.62961418143899794</v>
      </c>
      <c r="E16" s="115">
        <f>(VLOOKUP($A16,'Occupancy Raw Data'!$B$8:$BE$45,'Occupancy Raw Data'!J$3,FALSE))/100</f>
        <v>0.58894681960375306</v>
      </c>
      <c r="F16" s="115">
        <f>(VLOOKUP($A16,'Occupancy Raw Data'!$B$8:$BE$45,'Occupancy Raw Data'!K$3,FALSE))/100</f>
        <v>0.58852971845672497</v>
      </c>
      <c r="G16" s="116">
        <f>(VLOOKUP($A16,'Occupancy Raw Data'!$B$8:$BE$45,'Occupancy Raw Data'!L$3,FALSE))/100</f>
        <v>0.69814389989572401</v>
      </c>
      <c r="H16" s="119">
        <f>(VLOOKUP($A16,'Occupancy Raw Data'!$B$8:$BE$45,'Occupancy Raw Data'!N$3,FALSE))/100</f>
        <v>0.54765380604796599</v>
      </c>
      <c r="I16" s="119">
        <f>(VLOOKUP($A16,'Occupancy Raw Data'!$B$8:$BE$45,'Occupancy Raw Data'!O$3,FALSE))/100</f>
        <v>0.48592283628779903</v>
      </c>
      <c r="J16" s="116">
        <f>(VLOOKUP($A16,'Occupancy Raw Data'!$B$8:$BE$45,'Occupancy Raw Data'!P$3,FALSE))/100</f>
        <v>0.51678832116788298</v>
      </c>
      <c r="K16" s="117">
        <f>(VLOOKUP($A16,'Occupancy Raw Data'!$B$8:$BE$45,'Occupancy Raw Data'!R$3,FALSE))/100</f>
        <v>0.646328020259198</v>
      </c>
      <c r="M16" s="129">
        <f>(VLOOKUP($A16,'Occupancy Raw Data'!$B$8:$BE$45,'Occupancy Raw Data'!T$3,FALSE))/100</f>
        <v>0.99676453688878996</v>
      </c>
      <c r="N16" s="119">
        <f>(VLOOKUP($A16,'Occupancy Raw Data'!$B$8:$BE$45,'Occupancy Raw Data'!U$3,FALSE))/100</f>
        <v>0.21598872939453698</v>
      </c>
      <c r="O16" s="119">
        <f>(VLOOKUP($A16,'Occupancy Raw Data'!$B$8:$BE$45,'Occupancy Raw Data'!V$3,FALSE))/100</f>
        <v>-0.22046235992504101</v>
      </c>
      <c r="P16" s="119">
        <f>(VLOOKUP($A16,'Occupancy Raw Data'!$B$8:$BE$45,'Occupancy Raw Data'!W$3,FALSE))/100</f>
        <v>-0.28631250617659598</v>
      </c>
      <c r="Q16" s="119">
        <f>(VLOOKUP($A16,'Occupancy Raw Data'!$B$8:$BE$45,'Occupancy Raw Data'!X$3,FALSE))/100</f>
        <v>-0.116612973318478</v>
      </c>
      <c r="R16" s="130">
        <f>(VLOOKUP($A16,'Occupancy Raw Data'!$B$8:$BE$45,'Occupancy Raw Data'!Y$3,FALSE))/100</f>
        <v>2.4344598187804798E-2</v>
      </c>
      <c r="S16" s="119">
        <f>(VLOOKUP($A16,'Occupancy Raw Data'!$B$8:$BE$45,'Occupancy Raw Data'!AA$3,FALSE))/100</f>
        <v>0.181362272026906</v>
      </c>
      <c r="T16" s="119">
        <f>(VLOOKUP($A16,'Occupancy Raw Data'!$B$8:$BE$45,'Occupancy Raw Data'!AB$3,FALSE))/100</f>
        <v>5.9519489156660395E-2</v>
      </c>
      <c r="U16" s="130">
        <f>(VLOOKUP($A16,'Occupancy Raw Data'!$B$8:$BE$45,'Occupancy Raw Data'!AC$3,FALSE))/100</f>
        <v>0.12076804850282401</v>
      </c>
      <c r="V16" s="131">
        <f>(VLOOKUP($A16,'Occupancy Raw Data'!$B$8:$BE$45,'Occupancy Raw Data'!AE$3,FALSE))/100</f>
        <v>4.4881051481319795E-2</v>
      </c>
      <c r="X16" s="49">
        <f>VLOOKUP($A16,'ADR Raw Data'!$B$6:$BE$43,'ADR Raw Data'!G$1,FALSE)</f>
        <v>393.73960505529197</v>
      </c>
      <c r="Y16" s="50">
        <f>VLOOKUP($A16,'ADR Raw Data'!$B$6:$BE$43,'ADR Raw Data'!H$1,FALSE)</f>
        <v>378.34455601869303</v>
      </c>
      <c r="Z16" s="50">
        <f>VLOOKUP($A16,'ADR Raw Data'!$B$6:$BE$43,'ADR Raw Data'!I$1,FALSE)</f>
        <v>202.47912553825699</v>
      </c>
      <c r="AA16" s="50">
        <f>VLOOKUP($A16,'ADR Raw Data'!$B$6:$BE$43,'ADR Raw Data'!J$1,FALSE)</f>
        <v>182.865830382436</v>
      </c>
      <c r="AB16" s="50">
        <f>VLOOKUP($A16,'ADR Raw Data'!$B$6:$BE$43,'ADR Raw Data'!K$1,FALSE)</f>
        <v>161.848299078667</v>
      </c>
      <c r="AC16" s="51">
        <f>VLOOKUP($A16,'ADR Raw Data'!$B$6:$BE$43,'ADR Raw Data'!L$1,FALSE)</f>
        <v>280.92675439120501</v>
      </c>
      <c r="AD16" s="50">
        <f>VLOOKUP($A16,'ADR Raw Data'!$B$6:$BE$43,'ADR Raw Data'!N$1,FALSE)</f>
        <v>137.09099771515599</v>
      </c>
      <c r="AE16" s="50">
        <f>VLOOKUP($A16,'ADR Raw Data'!$B$6:$BE$43,'ADR Raw Data'!O$1,FALSE)</f>
        <v>129.63327896995699</v>
      </c>
      <c r="AF16" s="51">
        <f>VLOOKUP($A16,'ADR Raw Data'!$B$6:$BE$43,'ADR Raw Data'!P$1,FALSE)</f>
        <v>133.58484665052401</v>
      </c>
      <c r="AG16" s="52">
        <f>VLOOKUP($A16,'ADR Raw Data'!$B$6:$BE$43,'ADR Raw Data'!R$1,FALSE)</f>
        <v>247.26645685442901</v>
      </c>
      <c r="AI16" s="129">
        <f>(VLOOKUP($A16,'ADR Raw Data'!$B$6:$BE$43,'ADR Raw Data'!T$1,FALSE))/100</f>
        <v>1.5560761261118798</v>
      </c>
      <c r="AJ16" s="119">
        <f>(VLOOKUP($A16,'ADR Raw Data'!$B$6:$BE$43,'ADR Raw Data'!U$1,FALSE))/100</f>
        <v>1.1286747364223901</v>
      </c>
      <c r="AK16" s="119">
        <f>(VLOOKUP($A16,'ADR Raw Data'!$B$6:$BE$43,'ADR Raw Data'!V$1,FALSE))/100</f>
        <v>7.8678844217428393E-2</v>
      </c>
      <c r="AL16" s="119">
        <f>(VLOOKUP($A16,'ADR Raw Data'!$B$6:$BE$43,'ADR Raw Data'!W$1,FALSE))/100</f>
        <v>-3.2928806900379998E-2</v>
      </c>
      <c r="AM16" s="119">
        <f>(VLOOKUP($A16,'ADR Raw Data'!$B$6:$BE$43,'ADR Raw Data'!X$1,FALSE))/100</f>
        <v>-3.5789697455381603E-2</v>
      </c>
      <c r="AN16" s="130">
        <f>(VLOOKUP($A16,'ADR Raw Data'!$B$6:$BE$43,'ADR Raw Data'!Y$1,FALSE))/100</f>
        <v>0.578855744520136</v>
      </c>
      <c r="AO16" s="119">
        <f>(VLOOKUP($A16,'ADR Raw Data'!$B$6:$BE$43,'ADR Raw Data'!AA$1,FALSE))/100</f>
        <v>5.6280955082962499E-2</v>
      </c>
      <c r="AP16" s="119">
        <f>(VLOOKUP($A16,'ADR Raw Data'!$B$6:$BE$43,'ADR Raw Data'!AB$1,FALSE))/100</f>
        <v>1.81368482355341E-2</v>
      </c>
      <c r="AQ16" s="130">
        <f>(VLOOKUP($A16,'ADR Raw Data'!$B$6:$BE$43,'ADR Raw Data'!AC$1,FALSE))/100</f>
        <v>3.9070513559297797E-2</v>
      </c>
      <c r="AR16" s="131">
        <f>(VLOOKUP($A16,'ADR Raw Data'!$B$6:$BE$43,'ADR Raw Data'!AE$1,FALSE))/100</f>
        <v>0.47695874132944605</v>
      </c>
      <c r="AS16" s="40"/>
      <c r="AT16" s="49">
        <f>VLOOKUP($A16,'RevPAR Raw Data'!$B$6:$BE$43,'RevPAR Raw Data'!G$1,FALSE)</f>
        <v>337.860605839416</v>
      </c>
      <c r="AU16" s="50">
        <f>VLOOKUP($A16,'RevPAR Raw Data'!$B$6:$BE$43,'RevPAR Raw Data'!H$1,FALSE)</f>
        <v>312.34138164754899</v>
      </c>
      <c r="AV16" s="50">
        <f>VLOOKUP($A16,'RevPAR Raw Data'!$B$6:$BE$43,'RevPAR Raw Data'!I$1,FALSE)</f>
        <v>127.48372888425401</v>
      </c>
      <c r="AW16" s="50">
        <f>VLOOKUP($A16,'RevPAR Raw Data'!$B$6:$BE$43,'RevPAR Raw Data'!J$1,FALSE)</f>
        <v>107.698249217935</v>
      </c>
      <c r="AX16" s="50">
        <f>VLOOKUP($A16,'RevPAR Raw Data'!$B$6:$BE$43,'RevPAR Raw Data'!K$1,FALSE)</f>
        <v>95.252533889468097</v>
      </c>
      <c r="AY16" s="51">
        <f>VLOOKUP($A16,'RevPAR Raw Data'!$B$6:$BE$43,'RevPAR Raw Data'!L$1,FALSE)</f>
        <v>196.12729989572401</v>
      </c>
      <c r="AZ16" s="50">
        <f>VLOOKUP($A16,'RevPAR Raw Data'!$B$6:$BE$43,'RevPAR Raw Data'!N$1,FALSE)</f>
        <v>75.078406673618304</v>
      </c>
      <c r="BA16" s="50">
        <f>VLOOKUP($A16,'RevPAR Raw Data'!$B$6:$BE$43,'RevPAR Raw Data'!O$1,FALSE)</f>
        <v>62.9917705943691</v>
      </c>
      <c r="BB16" s="51">
        <f>VLOOKUP($A16,'RevPAR Raw Data'!$B$6:$BE$43,'RevPAR Raw Data'!P$1,FALSE)</f>
        <v>69.035088633993695</v>
      </c>
      <c r="BC16" s="52">
        <f>VLOOKUP($A16,'RevPAR Raw Data'!$B$6:$BE$43,'RevPAR Raw Data'!R$1,FALSE)</f>
        <v>159.81523953523001</v>
      </c>
      <c r="BE16" s="129">
        <f>(VLOOKUP($A16,'RevPAR Raw Data'!$B$6:$BE$43,'RevPAR Raw Data'!T$1,FALSE))/100</f>
        <v>4.1038821622082899</v>
      </c>
      <c r="BF16" s="119">
        <f>(VLOOKUP($A16,'RevPAR Raw Data'!$B$6:$BE$43,'RevPAR Raw Data'!U$1,FALSE))/100</f>
        <v>1.5884444880365101</v>
      </c>
      <c r="BG16" s="119">
        <f>(VLOOKUP($A16,'RevPAR Raw Data'!$B$6:$BE$43,'RevPAR Raw Data'!V$1,FALSE))/100</f>
        <v>-0.15912923937996099</v>
      </c>
      <c r="BH16" s="119">
        <f>(VLOOKUP($A16,'RevPAR Raw Data'!$B$6:$BE$43,'RevPAR Raw Data'!W$1,FALSE))/100</f>
        <v>-0.30981338384792301</v>
      </c>
      <c r="BI16" s="119">
        <f>(VLOOKUP($A16,'RevPAR Raw Data'!$B$6:$BE$43,'RevPAR Raw Data'!X$1,FALSE))/100</f>
        <v>-0.14822912773941899</v>
      </c>
      <c r="BJ16" s="130">
        <f>(VLOOKUP($A16,'RevPAR Raw Data'!$B$6:$BE$43,'RevPAR Raw Data'!Y$1,FALSE))/100</f>
        <v>0.61729235321698606</v>
      </c>
      <c r="BK16" s="119">
        <f>(VLOOKUP($A16,'RevPAR Raw Data'!$B$6:$BE$43,'RevPAR Raw Data'!AA$1,FALSE))/100</f>
        <v>0.24785046899555901</v>
      </c>
      <c r="BL16" s="119">
        <f>(VLOOKUP($A16,'RevPAR Raw Data'!$B$6:$BE$43,'RevPAR Raw Data'!AB$1,FALSE))/100</f>
        <v>7.8735833334085403E-2</v>
      </c>
      <c r="BM16" s="130">
        <f>(VLOOKUP($A16,'RevPAR Raw Data'!$B$6:$BE$43,'RevPAR Raw Data'!AC$1,FALSE))/100</f>
        <v>0.16455703173868202</v>
      </c>
      <c r="BN16" s="131">
        <f>(VLOOKUP($A16,'RevPAR Raw Data'!$B$6:$BE$43,'RevPAR Raw Data'!AE$1,FALSE))/100</f>
        <v>0.54324620263483803</v>
      </c>
    </row>
    <row r="17" spans="1:66" x14ac:dyDescent="0.45">
      <c r="A17" s="59" t="s">
        <v>89</v>
      </c>
      <c r="B17" s="118">
        <f>(VLOOKUP($A17,'Occupancy Raw Data'!$B$8:$BE$45,'Occupancy Raw Data'!G$3,FALSE))/100</f>
        <v>0.76604386677497904</v>
      </c>
      <c r="C17" s="115">
        <f>(VLOOKUP($A17,'Occupancy Raw Data'!$B$8:$BE$45,'Occupancy Raw Data'!H$3,FALSE))/100</f>
        <v>0.71857955204827606</v>
      </c>
      <c r="D17" s="115">
        <f>(VLOOKUP($A17,'Occupancy Raw Data'!$B$8:$BE$45,'Occupancy Raw Data'!I$3,FALSE))/100</f>
        <v>0.53893466403620705</v>
      </c>
      <c r="E17" s="115">
        <f>(VLOOKUP($A17,'Occupancy Raw Data'!$B$8:$BE$45,'Occupancy Raw Data'!J$3,FALSE))/100</f>
        <v>0.53173958454218395</v>
      </c>
      <c r="F17" s="115">
        <f>(VLOOKUP($A17,'Occupancy Raw Data'!$B$8:$BE$45,'Occupancy Raw Data'!K$3,FALSE))/100</f>
        <v>0.60461877683648602</v>
      </c>
      <c r="G17" s="116">
        <f>(VLOOKUP($A17,'Occupancy Raw Data'!$B$8:$BE$45,'Occupancy Raw Data'!L$3,FALSE))/100</f>
        <v>0.631983288847626</v>
      </c>
      <c r="H17" s="119">
        <f>(VLOOKUP($A17,'Occupancy Raw Data'!$B$8:$BE$45,'Occupancy Raw Data'!N$3,FALSE))/100</f>
        <v>0.60299408146686706</v>
      </c>
      <c r="I17" s="119">
        <f>(VLOOKUP($A17,'Occupancy Raw Data'!$B$8:$BE$45,'Occupancy Raw Data'!O$3,FALSE))/100</f>
        <v>0.59487060461877594</v>
      </c>
      <c r="J17" s="116">
        <f>(VLOOKUP($A17,'Occupancy Raw Data'!$B$8:$BE$45,'Occupancy Raw Data'!P$3,FALSE))/100</f>
        <v>0.59893234304282206</v>
      </c>
      <c r="K17" s="117">
        <f>(VLOOKUP($A17,'Occupancy Raw Data'!$B$8:$BE$45,'Occupancy Raw Data'!R$3,FALSE))/100</f>
        <v>0.62254016147482505</v>
      </c>
      <c r="M17" s="129">
        <f>(VLOOKUP($A17,'Occupancy Raw Data'!$B$8:$BE$45,'Occupancy Raw Data'!T$3,FALSE))/100</f>
        <v>0.73445047888317405</v>
      </c>
      <c r="N17" s="119">
        <f>(VLOOKUP($A17,'Occupancy Raw Data'!$B$8:$BE$45,'Occupancy Raw Data'!U$3,FALSE))/100</f>
        <v>0.245840408939271</v>
      </c>
      <c r="O17" s="119">
        <f>(VLOOKUP($A17,'Occupancy Raw Data'!$B$8:$BE$45,'Occupancy Raw Data'!V$3,FALSE))/100</f>
        <v>-0.14726288796948001</v>
      </c>
      <c r="P17" s="119">
        <f>(VLOOKUP($A17,'Occupancy Raw Data'!$B$8:$BE$45,'Occupancy Raw Data'!W$3,FALSE))/100</f>
        <v>-0.12683086937323299</v>
      </c>
      <c r="Q17" s="119">
        <f>(VLOOKUP($A17,'Occupancy Raw Data'!$B$8:$BE$45,'Occupancy Raw Data'!X$3,FALSE))/100</f>
        <v>0.18815756399337999</v>
      </c>
      <c r="R17" s="130">
        <f>(VLOOKUP($A17,'Occupancy Raw Data'!$B$8:$BE$45,'Occupancy Raw Data'!Y$3,FALSE))/100</f>
        <v>0.141464660112506</v>
      </c>
      <c r="S17" s="119">
        <f>(VLOOKUP($A17,'Occupancy Raw Data'!$B$8:$BE$45,'Occupancy Raw Data'!AA$3,FALSE))/100</f>
        <v>0.270946663537521</v>
      </c>
      <c r="T17" s="119">
        <f>(VLOOKUP($A17,'Occupancy Raw Data'!$B$8:$BE$45,'Occupancy Raw Data'!AB$3,FALSE))/100</f>
        <v>0.20747524824956098</v>
      </c>
      <c r="U17" s="130">
        <f>(VLOOKUP($A17,'Occupancy Raw Data'!$B$8:$BE$45,'Occupancy Raw Data'!AC$3,FALSE))/100</f>
        <v>0.23861333292126299</v>
      </c>
      <c r="V17" s="131">
        <f>(VLOOKUP($A17,'Occupancy Raw Data'!$B$8:$BE$45,'Occupancy Raw Data'!AE$3,FALSE))/100</f>
        <v>0.166616607957526</v>
      </c>
      <c r="X17" s="49">
        <f>VLOOKUP($A17,'ADR Raw Data'!$B$6:$BE$43,'ADR Raw Data'!G$1,FALSE)</f>
        <v>266.422646568701</v>
      </c>
      <c r="Y17" s="50">
        <f>VLOOKUP($A17,'ADR Raw Data'!$B$6:$BE$43,'ADR Raw Data'!H$1,FALSE)</f>
        <v>256.91483688630399</v>
      </c>
      <c r="Z17" s="50">
        <f>VLOOKUP($A17,'ADR Raw Data'!$B$6:$BE$43,'ADR Raw Data'!I$1,FALSE)</f>
        <v>158.473972868217</v>
      </c>
      <c r="AA17" s="50">
        <f>VLOOKUP($A17,'ADR Raw Data'!$B$6:$BE$43,'ADR Raw Data'!J$1,FALSE)</f>
        <v>151.49657136621499</v>
      </c>
      <c r="AB17" s="50">
        <f>VLOOKUP($A17,'ADR Raw Data'!$B$6:$BE$43,'ADR Raw Data'!K$1,FALSE)</f>
        <v>150.61183109404899</v>
      </c>
      <c r="AC17" s="51">
        <f>VLOOKUP($A17,'ADR Raw Data'!$B$6:$BE$43,'ADR Raw Data'!L$1,FALSE)</f>
        <v>204.350898674207</v>
      </c>
      <c r="AD17" s="50">
        <f>VLOOKUP($A17,'ADR Raw Data'!$B$6:$BE$43,'ADR Raw Data'!N$1,FALSE)</f>
        <v>145.688346805234</v>
      </c>
      <c r="AE17" s="50">
        <f>VLOOKUP($A17,'ADR Raw Data'!$B$6:$BE$43,'ADR Raw Data'!O$1,FALSE)</f>
        <v>145.80003901677699</v>
      </c>
      <c r="AF17" s="51">
        <f>VLOOKUP($A17,'ADR Raw Data'!$B$6:$BE$43,'ADR Raw Data'!P$1,FALSE)</f>
        <v>145.74381418329699</v>
      </c>
      <c r="AG17" s="52">
        <f>VLOOKUP($A17,'ADR Raw Data'!$B$6:$BE$43,'ADR Raw Data'!R$1,FALSE)</f>
        <v>188.241012755985</v>
      </c>
      <c r="AI17" s="129">
        <f>(VLOOKUP($A17,'ADR Raw Data'!$B$6:$BE$43,'ADR Raw Data'!T$1,FALSE))/100</f>
        <v>1.0910866067461</v>
      </c>
      <c r="AJ17" s="119">
        <f>(VLOOKUP($A17,'ADR Raw Data'!$B$6:$BE$43,'ADR Raw Data'!U$1,FALSE))/100</f>
        <v>0.81640527067113799</v>
      </c>
      <c r="AK17" s="119">
        <f>(VLOOKUP($A17,'ADR Raw Data'!$B$6:$BE$43,'ADR Raw Data'!V$1,FALSE))/100</f>
        <v>8.4983016656991595E-2</v>
      </c>
      <c r="AL17" s="119">
        <f>(VLOOKUP($A17,'ADR Raw Data'!$B$6:$BE$43,'ADR Raw Data'!W$1,FALSE))/100</f>
        <v>6.8115444376352391E-2</v>
      </c>
      <c r="AM17" s="119">
        <f>(VLOOKUP($A17,'ADR Raw Data'!$B$6:$BE$43,'ADR Raw Data'!X$1,FALSE))/100</f>
        <v>0.15689974782546501</v>
      </c>
      <c r="AN17" s="130">
        <f>(VLOOKUP($A17,'ADR Raw Data'!$B$6:$BE$43,'ADR Raw Data'!Y$1,FALSE))/100</f>
        <v>0.477859347165278</v>
      </c>
      <c r="AO17" s="119">
        <f>(VLOOKUP($A17,'ADR Raw Data'!$B$6:$BE$43,'ADR Raw Data'!AA$1,FALSE))/100</f>
        <v>0.24993210429913301</v>
      </c>
      <c r="AP17" s="119">
        <f>(VLOOKUP($A17,'ADR Raw Data'!$B$6:$BE$43,'ADR Raw Data'!AB$1,FALSE))/100</f>
        <v>0.27295350952693304</v>
      </c>
      <c r="AQ17" s="130">
        <f>(VLOOKUP($A17,'ADR Raw Data'!$B$6:$BE$43,'ADR Raw Data'!AC$1,FALSE))/100</f>
        <v>0.261546580485986</v>
      </c>
      <c r="AR17" s="131">
        <f>(VLOOKUP($A17,'ADR Raw Data'!$B$6:$BE$43,'ADR Raw Data'!AE$1,FALSE))/100</f>
        <v>0.421913650596481</v>
      </c>
      <c r="AS17" s="40"/>
      <c r="AT17" s="49">
        <f>VLOOKUP($A17,'RevPAR Raw Data'!$B$6:$BE$43,'RevPAR Raw Data'!G$1,FALSE)</f>
        <v>204.09143437391199</v>
      </c>
      <c r="AU17" s="50">
        <f>VLOOKUP($A17,'RevPAR Raw Data'!$B$6:$BE$43,'RevPAR Raw Data'!H$1,FALSE)</f>
        <v>184.61374840431699</v>
      </c>
      <c r="AV17" s="50">
        <f>VLOOKUP($A17,'RevPAR Raw Data'!$B$6:$BE$43,'RevPAR Raw Data'!I$1,FALSE)</f>
        <v>85.407117326215598</v>
      </c>
      <c r="AW17" s="50">
        <f>VLOOKUP($A17,'RevPAR Raw Data'!$B$6:$BE$43,'RevPAR Raw Data'!J$1,FALSE)</f>
        <v>80.556723917836806</v>
      </c>
      <c r="AX17" s="50">
        <f>VLOOKUP($A17,'RevPAR Raw Data'!$B$6:$BE$43,'RevPAR Raw Data'!K$1,FALSE)</f>
        <v>91.062741093187796</v>
      </c>
      <c r="AY17" s="51">
        <f>VLOOKUP($A17,'RevPAR Raw Data'!$B$6:$BE$43,'RevPAR Raw Data'!L$1,FALSE)</f>
        <v>129.14635302309301</v>
      </c>
      <c r="AZ17" s="50">
        <f>VLOOKUP($A17,'RevPAR Raw Data'!$B$6:$BE$43,'RevPAR Raw Data'!N$1,FALSE)</f>
        <v>87.849210862248995</v>
      </c>
      <c r="BA17" s="50">
        <f>VLOOKUP($A17,'RevPAR Raw Data'!$B$6:$BE$43,'RevPAR Raw Data'!O$1,FALSE)</f>
        <v>86.732157363351504</v>
      </c>
      <c r="BB17" s="51">
        <f>VLOOKUP($A17,'RevPAR Raw Data'!$B$6:$BE$43,'RevPAR Raw Data'!P$1,FALSE)</f>
        <v>87.290684112800193</v>
      </c>
      <c r="BC17" s="52">
        <f>VLOOKUP($A17,'RevPAR Raw Data'!$B$6:$BE$43,'RevPAR Raw Data'!R$1,FALSE)</f>
        <v>117.187590477295</v>
      </c>
      <c r="BE17" s="129">
        <f>(VLOOKUP($A17,'RevPAR Raw Data'!$B$6:$BE$43,'RevPAR Raw Data'!T$1,FALSE))/100</f>
        <v>2.62688616645696</v>
      </c>
      <c r="BF17" s="119">
        <f>(VLOOKUP($A17,'RevPAR Raw Data'!$B$6:$BE$43,'RevPAR Raw Data'!U$1,FALSE))/100</f>
        <v>1.26295108521237</v>
      </c>
      <c r="BG17" s="119">
        <f>(VLOOKUP($A17,'RevPAR Raw Data'!$B$6:$BE$43,'RevPAR Raw Data'!V$1,FALSE))/100</f>
        <v>-7.4794715773756307E-2</v>
      </c>
      <c r="BH17" s="119">
        <f>(VLOOKUP($A17,'RevPAR Raw Data'!$B$6:$BE$43,'RevPAR Raw Data'!W$1,FALSE))/100</f>
        <v>-6.7354566024878298E-2</v>
      </c>
      <c r="BI17" s="119">
        <f>(VLOOKUP($A17,'RevPAR Raw Data'!$B$6:$BE$43,'RevPAR Raw Data'!X$1,FALSE))/100</f>
        <v>0.37457918616086094</v>
      </c>
      <c r="BJ17" s="130">
        <f>(VLOOKUP($A17,'RevPAR Raw Data'!$B$6:$BE$43,'RevPAR Raw Data'!Y$1,FALSE))/100</f>
        <v>0.68692421740610399</v>
      </c>
      <c r="BK17" s="119">
        <f>(VLOOKUP($A17,'RevPAR Raw Data'!$B$6:$BE$43,'RevPAR Raw Data'!AA$1,FALSE))/100</f>
        <v>0.588597037607417</v>
      </c>
      <c r="BL17" s="119">
        <f>(VLOOKUP($A17,'RevPAR Raw Data'!$B$6:$BE$43,'RevPAR Raw Data'!AB$1,FALSE))/100</f>
        <v>0.53705985492618291</v>
      </c>
      <c r="BM17" s="130">
        <f>(VLOOKUP($A17,'RevPAR Raw Data'!$B$6:$BE$43,'RevPAR Raw Data'!AC$1,FALSE))/100</f>
        <v>0.56256841469117103</v>
      </c>
      <c r="BN17" s="131">
        <f>(VLOOKUP($A17,'RevPAR Raw Data'!$B$6:$BE$43,'RevPAR Raw Data'!AE$1,FALSE))/100</f>
        <v>0.65882807986737102</v>
      </c>
    </row>
    <row r="18" spans="1:66" x14ac:dyDescent="0.45">
      <c r="A18" s="59" t="s">
        <v>26</v>
      </c>
      <c r="B18" s="118">
        <f>(VLOOKUP($A18,'Occupancy Raw Data'!$B$8:$BE$45,'Occupancy Raw Data'!G$3,FALSE))/100</f>
        <v>0.68791637950838502</v>
      </c>
      <c r="C18" s="115">
        <f>(VLOOKUP($A18,'Occupancy Raw Data'!$B$8:$BE$45,'Occupancy Raw Data'!H$3,FALSE))/100</f>
        <v>0.65322765908568803</v>
      </c>
      <c r="D18" s="115">
        <f>(VLOOKUP($A18,'Occupancy Raw Data'!$B$8:$BE$45,'Occupancy Raw Data'!I$3,FALSE))/100</f>
        <v>0.67585573167930091</v>
      </c>
      <c r="E18" s="115">
        <f>(VLOOKUP($A18,'Occupancy Raw Data'!$B$8:$BE$45,'Occupancy Raw Data'!J$3,FALSE))/100</f>
        <v>0.69216632207672801</v>
      </c>
      <c r="F18" s="115">
        <f>(VLOOKUP($A18,'Occupancy Raw Data'!$B$8:$BE$45,'Occupancy Raw Data'!K$3,FALSE))/100</f>
        <v>0.580863772111187</v>
      </c>
      <c r="G18" s="116">
        <f>(VLOOKUP($A18,'Occupancy Raw Data'!$B$8:$BE$45,'Occupancy Raw Data'!L$3,FALSE))/100</f>
        <v>0.65800597289225804</v>
      </c>
      <c r="H18" s="119">
        <f>(VLOOKUP($A18,'Occupancy Raw Data'!$B$8:$BE$45,'Occupancy Raw Data'!N$3,FALSE))/100</f>
        <v>0.50827015851137103</v>
      </c>
      <c r="I18" s="119">
        <f>(VLOOKUP($A18,'Occupancy Raw Data'!$B$8:$BE$45,'Occupancy Raw Data'!O$3,FALSE))/100</f>
        <v>0.52228348265563906</v>
      </c>
      <c r="J18" s="116">
        <f>(VLOOKUP($A18,'Occupancy Raw Data'!$B$8:$BE$45,'Occupancy Raw Data'!P$3,FALSE))/100</f>
        <v>0.51527682058350499</v>
      </c>
      <c r="K18" s="117">
        <f>(VLOOKUP($A18,'Occupancy Raw Data'!$B$8:$BE$45,'Occupancy Raw Data'!R$3,FALSE))/100</f>
        <v>0.61722621508975695</v>
      </c>
      <c r="M18" s="129">
        <f>(VLOOKUP($A18,'Occupancy Raw Data'!$B$8:$BE$45,'Occupancy Raw Data'!T$3,FALSE))/100</f>
        <v>0.65205590207773401</v>
      </c>
      <c r="N18" s="119">
        <f>(VLOOKUP($A18,'Occupancy Raw Data'!$B$8:$BE$45,'Occupancy Raw Data'!U$3,FALSE))/100</f>
        <v>-3.3514467226379699E-2</v>
      </c>
      <c r="O18" s="119">
        <f>(VLOOKUP($A18,'Occupancy Raw Data'!$B$8:$BE$45,'Occupancy Raw Data'!V$3,FALSE))/100</f>
        <v>-0.120292435471389</v>
      </c>
      <c r="P18" s="119">
        <f>(VLOOKUP($A18,'Occupancy Raw Data'!$B$8:$BE$45,'Occupancy Raw Data'!W$3,FALSE))/100</f>
        <v>-6.6018135906328101E-2</v>
      </c>
      <c r="Q18" s="119">
        <f>(VLOOKUP($A18,'Occupancy Raw Data'!$B$8:$BE$45,'Occupancy Raw Data'!X$3,FALSE))/100</f>
        <v>8.1216664244379094E-2</v>
      </c>
      <c r="R18" s="130">
        <f>(VLOOKUP($A18,'Occupancy Raw Data'!$B$8:$BE$45,'Occupancy Raw Data'!Y$3,FALSE))/100</f>
        <v>4.81553446813806E-2</v>
      </c>
      <c r="S18" s="119">
        <f>(VLOOKUP($A18,'Occupancy Raw Data'!$B$8:$BE$45,'Occupancy Raw Data'!AA$3,FALSE))/100</f>
        <v>8.7057525140588302E-2</v>
      </c>
      <c r="T18" s="119">
        <f>(VLOOKUP($A18,'Occupancy Raw Data'!$B$8:$BE$45,'Occupancy Raw Data'!AB$3,FALSE))/100</f>
        <v>-3.84537060275899E-2</v>
      </c>
      <c r="U18" s="130">
        <f>(VLOOKUP($A18,'Occupancy Raw Data'!$B$8:$BE$45,'Occupancy Raw Data'!AC$3,FALSE))/100</f>
        <v>1.9607647690209101E-2</v>
      </c>
      <c r="V18" s="131">
        <f>(VLOOKUP($A18,'Occupancy Raw Data'!$B$8:$BE$45,'Occupancy Raw Data'!AE$3,FALSE))/100</f>
        <v>4.1201881853949802E-2</v>
      </c>
      <c r="X18" s="49">
        <f>VLOOKUP($A18,'ADR Raw Data'!$B$6:$BE$43,'ADR Raw Data'!G$1,FALSE)</f>
        <v>228.71593755217799</v>
      </c>
      <c r="Y18" s="50">
        <f>VLOOKUP($A18,'ADR Raw Data'!$B$6:$BE$43,'ADR Raw Data'!H$1,FALSE)</f>
        <v>230.509419729206</v>
      </c>
      <c r="Z18" s="50">
        <f>VLOOKUP($A18,'ADR Raw Data'!$B$6:$BE$43,'ADR Raw Data'!I$1,FALSE)</f>
        <v>176.63066621345999</v>
      </c>
      <c r="AA18" s="50">
        <f>VLOOKUP($A18,'ADR Raw Data'!$B$6:$BE$43,'ADR Raw Data'!J$1,FALSE)</f>
        <v>176.61396448722201</v>
      </c>
      <c r="AB18" s="50">
        <f>VLOOKUP($A18,'ADR Raw Data'!$B$6:$BE$43,'ADR Raw Data'!K$1,FALSE)</f>
        <v>146.76084239667699</v>
      </c>
      <c r="AC18" s="51">
        <f>VLOOKUP($A18,'ADR Raw Data'!$B$6:$BE$43,'ADR Raw Data'!L$1,FALSE)</f>
        <v>192.94162587717699</v>
      </c>
      <c r="AD18" s="50">
        <f>VLOOKUP($A18,'ADR Raw Data'!$B$6:$BE$43,'ADR Raw Data'!N$1,FALSE)</f>
        <v>135.329084745762</v>
      </c>
      <c r="AE18" s="50">
        <f>VLOOKUP($A18,'ADR Raw Data'!$B$6:$BE$43,'ADR Raw Data'!O$1,FALSE)</f>
        <v>127.83233560589299</v>
      </c>
      <c r="AF18" s="51">
        <f>VLOOKUP($A18,'ADR Raw Data'!$B$6:$BE$43,'ADR Raw Data'!P$1,FALSE)</f>
        <v>131.529740303165</v>
      </c>
      <c r="AG18" s="52">
        <f>VLOOKUP($A18,'ADR Raw Data'!$B$6:$BE$43,'ADR Raw Data'!R$1,FALSE)</f>
        <v>178.293548318489</v>
      </c>
      <c r="AI18" s="129">
        <f>(VLOOKUP($A18,'ADR Raw Data'!$B$6:$BE$43,'ADR Raw Data'!T$1,FALSE))/100</f>
        <v>0.71522865802048496</v>
      </c>
      <c r="AJ18" s="119">
        <f>(VLOOKUP($A18,'ADR Raw Data'!$B$6:$BE$43,'ADR Raw Data'!U$1,FALSE))/100</f>
        <v>0.36657560731429101</v>
      </c>
      <c r="AK18" s="119">
        <f>(VLOOKUP($A18,'ADR Raw Data'!$B$6:$BE$43,'ADR Raw Data'!V$1,FALSE))/100</f>
        <v>-1.8648424495224501E-2</v>
      </c>
      <c r="AL18" s="119">
        <f>(VLOOKUP($A18,'ADR Raw Data'!$B$6:$BE$43,'ADR Raw Data'!W$1,FALSE))/100</f>
        <v>1.27105360478068E-2</v>
      </c>
      <c r="AM18" s="119">
        <f>(VLOOKUP($A18,'ADR Raw Data'!$B$6:$BE$43,'ADR Raw Data'!X$1,FALSE))/100</f>
        <v>1.5870371045749499E-2</v>
      </c>
      <c r="AN18" s="130">
        <f>(VLOOKUP($A18,'ADR Raw Data'!$B$6:$BE$43,'ADR Raw Data'!Y$1,FALSE))/100</f>
        <v>0.17672366492847502</v>
      </c>
      <c r="AO18" s="119">
        <f>(VLOOKUP($A18,'ADR Raw Data'!$B$6:$BE$43,'ADR Raw Data'!AA$1,FALSE))/100</f>
        <v>0.12889992730730601</v>
      </c>
      <c r="AP18" s="119">
        <f>(VLOOKUP($A18,'ADR Raw Data'!$B$6:$BE$43,'ADR Raw Data'!AB$1,FALSE))/100</f>
        <v>4.1298416945389001E-2</v>
      </c>
      <c r="AQ18" s="130">
        <f>(VLOOKUP($A18,'ADR Raw Data'!$B$6:$BE$43,'ADR Raw Data'!AC$1,FALSE))/100</f>
        <v>8.3194600897869814E-2</v>
      </c>
      <c r="AR18" s="131">
        <f>(VLOOKUP($A18,'ADR Raw Data'!$B$6:$BE$43,'ADR Raw Data'!AE$1,FALSE))/100</f>
        <v>0.16073427406812599</v>
      </c>
      <c r="AS18" s="40"/>
      <c r="AT18" s="49">
        <f>VLOOKUP($A18,'RevPAR Raw Data'!$B$6:$BE$43,'RevPAR Raw Data'!G$1,FALSE)</f>
        <v>157.33743969675999</v>
      </c>
      <c r="AU18" s="50">
        <f>VLOOKUP($A18,'RevPAR Raw Data'!$B$6:$BE$43,'RevPAR Raw Data'!H$1,FALSE)</f>
        <v>150.57512864691</v>
      </c>
      <c r="AV18" s="50">
        <f>VLOOKUP($A18,'RevPAR Raw Data'!$B$6:$BE$43,'RevPAR Raw Data'!I$1,FALSE)</f>
        <v>119.3768481507</v>
      </c>
      <c r="AW18" s="50">
        <f>VLOOKUP($A18,'RevPAR Raw Data'!$B$6:$BE$43,'RevPAR Raw Data'!J$1,FALSE)</f>
        <v>122.24623822651</v>
      </c>
      <c r="AX18" s="50">
        <f>VLOOKUP($A18,'RevPAR Raw Data'!$B$6:$BE$43,'RevPAR Raw Data'!K$1,FALSE)</f>
        <v>85.248056512749798</v>
      </c>
      <c r="AY18" s="51">
        <f>VLOOKUP($A18,'RevPAR Raw Data'!$B$6:$BE$43,'RevPAR Raw Data'!L$1,FALSE)</f>
        <v>126.95674224672599</v>
      </c>
      <c r="AZ18" s="50">
        <f>VLOOKUP($A18,'RevPAR Raw Data'!$B$6:$BE$43,'RevPAR Raw Data'!N$1,FALSE)</f>
        <v>68.7837353549276</v>
      </c>
      <c r="BA18" s="50">
        <f>VLOOKUP($A18,'RevPAR Raw Data'!$B$6:$BE$43,'RevPAR Raw Data'!O$1,FALSE)</f>
        <v>66.764717436250805</v>
      </c>
      <c r="BB18" s="51">
        <f>VLOOKUP($A18,'RevPAR Raw Data'!$B$6:$BE$43,'RevPAR Raw Data'!P$1,FALSE)</f>
        <v>67.774226395589196</v>
      </c>
      <c r="BC18" s="52">
        <f>VLOOKUP($A18,'RevPAR Raw Data'!$B$6:$BE$43,'RevPAR Raw Data'!R$1,FALSE)</f>
        <v>110.047452003544</v>
      </c>
      <c r="BE18" s="129">
        <f>(VLOOKUP($A18,'RevPAR Raw Data'!$B$6:$BE$43,'RevPAR Raw Data'!T$1,FALSE))/100</f>
        <v>1.8336536278956101</v>
      </c>
      <c r="BF18" s="119">
        <f>(VLOOKUP($A18,'RevPAR Raw Data'!$B$6:$BE$43,'RevPAR Raw Data'!U$1,FALSE))/100</f>
        <v>0.32077555391058704</v>
      </c>
      <c r="BG18" s="119">
        <f>(VLOOKUP($A18,'RevPAR Raw Data'!$B$6:$BE$43,'RevPAR Raw Data'!V$1,FALSE))/100</f>
        <v>-0.13669759556637801</v>
      </c>
      <c r="BH18" s="119">
        <f>(VLOOKUP($A18,'RevPAR Raw Data'!$B$6:$BE$43,'RevPAR Raw Data'!W$1,FALSE))/100</f>
        <v>-5.4146725754767699E-2</v>
      </c>
      <c r="BI18" s="119">
        <f>(VLOOKUP($A18,'RevPAR Raw Data'!$B$6:$BE$43,'RevPAR Raw Data'!X$1,FALSE))/100</f>
        <v>9.8375973886784915E-2</v>
      </c>
      <c r="BJ18" s="130">
        <f>(VLOOKUP($A18,'RevPAR Raw Data'!$B$6:$BE$43,'RevPAR Raw Data'!Y$1,FALSE))/100</f>
        <v>0.23338919860784302</v>
      </c>
      <c r="BK18" s="119">
        <f>(VLOOKUP($A18,'RevPAR Raw Data'!$B$6:$BE$43,'RevPAR Raw Data'!AA$1,FALSE))/100</f>
        <v>0.22717916111007</v>
      </c>
      <c r="BL18" s="119">
        <f>(VLOOKUP($A18,'RevPAR Raw Data'!$B$6:$BE$43,'RevPAR Raw Data'!AB$1,FALSE))/100</f>
        <v>1.2566337331762301E-3</v>
      </c>
      <c r="BM18" s="130">
        <f>(VLOOKUP($A18,'RevPAR Raw Data'!$B$6:$BE$43,'RevPAR Raw Data'!AC$1,FALSE))/100</f>
        <v>0.10443349901221101</v>
      </c>
      <c r="BN18" s="131">
        <f>(VLOOKUP($A18,'RevPAR Raw Data'!$B$6:$BE$43,'RevPAR Raw Data'!AE$1,FALSE))/100</f>
        <v>0.208558710492111</v>
      </c>
    </row>
    <row r="19" spans="1:66" x14ac:dyDescent="0.45">
      <c r="A19" s="59" t="s">
        <v>24</v>
      </c>
      <c r="B19" s="118">
        <f>(VLOOKUP($A19,'Occupancy Raw Data'!$B$8:$BE$45,'Occupancy Raw Data'!G$3,FALSE))/100</f>
        <v>0.63529025910134396</v>
      </c>
      <c r="C19" s="115">
        <f>(VLOOKUP($A19,'Occupancy Raw Data'!$B$8:$BE$45,'Occupancy Raw Data'!H$3,FALSE))/100</f>
        <v>0.60560839619547302</v>
      </c>
      <c r="D19" s="115">
        <f>(VLOOKUP($A19,'Occupancy Raw Data'!$B$8:$BE$45,'Occupancy Raw Data'!I$3,FALSE))/100</f>
        <v>0.58330600196785798</v>
      </c>
      <c r="E19" s="115">
        <f>(VLOOKUP($A19,'Occupancy Raw Data'!$B$8:$BE$45,'Occupancy Raw Data'!J$3,FALSE))/100</f>
        <v>0.61052804198097699</v>
      </c>
      <c r="F19" s="115">
        <f>(VLOOKUP($A19,'Occupancy Raw Data'!$B$8:$BE$45,'Occupancy Raw Data'!K$3,FALSE))/100</f>
        <v>0.56493932436864502</v>
      </c>
      <c r="G19" s="116">
        <f>(VLOOKUP($A19,'Occupancy Raw Data'!$B$8:$BE$45,'Occupancy Raw Data'!L$3,FALSE))/100</f>
        <v>0.59993440472285897</v>
      </c>
      <c r="H19" s="119">
        <f>(VLOOKUP($A19,'Occupancy Raw Data'!$B$8:$BE$45,'Occupancy Raw Data'!N$3,FALSE))/100</f>
        <v>0.50557559855690304</v>
      </c>
      <c r="I19" s="119">
        <f>(VLOOKUP($A19,'Occupancy Raw Data'!$B$8:$BE$45,'Occupancy Raw Data'!O$3,FALSE))/100</f>
        <v>0.51311905542800895</v>
      </c>
      <c r="J19" s="116">
        <f>(VLOOKUP($A19,'Occupancy Raw Data'!$B$8:$BE$45,'Occupancy Raw Data'!P$3,FALSE))/100</f>
        <v>0.509347326992456</v>
      </c>
      <c r="K19" s="117">
        <f>(VLOOKUP($A19,'Occupancy Raw Data'!$B$8:$BE$45,'Occupancy Raw Data'!R$3,FALSE))/100</f>
        <v>0.57405238251417301</v>
      </c>
      <c r="M19" s="129">
        <f>(VLOOKUP($A19,'Occupancy Raw Data'!$B$8:$BE$45,'Occupancy Raw Data'!T$3,FALSE))/100</f>
        <v>0.59043784242864195</v>
      </c>
      <c r="N19" s="119">
        <f>(VLOOKUP($A19,'Occupancy Raw Data'!$B$8:$BE$45,'Occupancy Raw Data'!U$3,FALSE))/100</f>
        <v>6.7764832415043608E-2</v>
      </c>
      <c r="O19" s="119">
        <f>(VLOOKUP($A19,'Occupancy Raw Data'!$B$8:$BE$45,'Occupancy Raw Data'!V$3,FALSE))/100</f>
        <v>-6.1210698439404201E-2</v>
      </c>
      <c r="P19" s="119">
        <f>(VLOOKUP($A19,'Occupancy Raw Data'!$B$8:$BE$45,'Occupancy Raw Data'!W$3,FALSE))/100</f>
        <v>-2.6881360316705002E-2</v>
      </c>
      <c r="Q19" s="119">
        <f>(VLOOKUP($A19,'Occupancy Raw Data'!$B$8:$BE$45,'Occupancy Raw Data'!X$3,FALSE))/100</f>
        <v>0.10545764047928</v>
      </c>
      <c r="R19" s="130">
        <f>(VLOOKUP($A19,'Occupancy Raw Data'!$B$8:$BE$45,'Occupancy Raw Data'!Y$3,FALSE))/100</f>
        <v>0.10023382367846899</v>
      </c>
      <c r="S19" s="119">
        <f>(VLOOKUP($A19,'Occupancy Raw Data'!$B$8:$BE$45,'Occupancy Raw Data'!AA$3,FALSE))/100</f>
        <v>9.4428793050385998E-2</v>
      </c>
      <c r="T19" s="119">
        <f>(VLOOKUP($A19,'Occupancy Raw Data'!$B$8:$BE$45,'Occupancy Raw Data'!AB$3,FALSE))/100</f>
        <v>5.4361313961184897E-2</v>
      </c>
      <c r="U19" s="130">
        <f>(VLOOKUP($A19,'Occupancy Raw Data'!$B$8:$BE$45,'Occupancy Raw Data'!AC$3,FALSE))/100</f>
        <v>7.3873215542833104E-2</v>
      </c>
      <c r="V19" s="131">
        <f>(VLOOKUP($A19,'Occupancy Raw Data'!$B$8:$BE$45,'Occupancy Raw Data'!AE$3,FALSE))/100</f>
        <v>9.3429457957466794E-2</v>
      </c>
      <c r="X19" s="49">
        <f>VLOOKUP($A19,'ADR Raw Data'!$B$6:$BE$43,'ADR Raw Data'!G$1,FALSE)</f>
        <v>253.455431078988</v>
      </c>
      <c r="Y19" s="50">
        <f>VLOOKUP($A19,'ADR Raw Data'!$B$6:$BE$43,'ADR Raw Data'!H$1,FALSE)</f>
        <v>238.61791497427501</v>
      </c>
      <c r="Z19" s="50">
        <f>VLOOKUP($A19,'ADR Raw Data'!$B$6:$BE$43,'ADR Raw Data'!I$1,FALSE)</f>
        <v>137.03724486927101</v>
      </c>
      <c r="AA19" s="50">
        <f>VLOOKUP($A19,'ADR Raw Data'!$B$6:$BE$43,'ADR Raw Data'!J$1,FALSE)</f>
        <v>135.073180230996</v>
      </c>
      <c r="AB19" s="50">
        <f>VLOOKUP($A19,'ADR Raw Data'!$B$6:$BE$43,'ADR Raw Data'!K$1,FALSE)</f>
        <v>137.24262119013</v>
      </c>
      <c r="AC19" s="51">
        <f>VLOOKUP($A19,'ADR Raw Data'!$B$6:$BE$43,'ADR Raw Data'!L$1,FALSE)</f>
        <v>181.84026131642199</v>
      </c>
      <c r="AD19" s="50">
        <f>VLOOKUP($A19,'ADR Raw Data'!$B$6:$BE$43,'ADR Raw Data'!N$1,FALSE)</f>
        <v>138.72821602335301</v>
      </c>
      <c r="AE19" s="50">
        <f>VLOOKUP($A19,'ADR Raw Data'!$B$6:$BE$43,'ADR Raw Data'!O$1,FALSE)</f>
        <v>141.832911473314</v>
      </c>
      <c r="AF19" s="51">
        <f>VLOOKUP($A19,'ADR Raw Data'!$B$6:$BE$43,'ADR Raw Data'!P$1,FALSE)</f>
        <v>140.29205891822201</v>
      </c>
      <c r="AG19" s="52">
        <f>VLOOKUP($A19,'ADR Raw Data'!$B$6:$BE$43,'ADR Raw Data'!R$1,FALSE)</f>
        <v>171.307391854391</v>
      </c>
      <c r="AI19" s="129">
        <f>(VLOOKUP($A19,'ADR Raw Data'!$B$6:$BE$43,'ADR Raw Data'!T$1,FALSE))/100</f>
        <v>1.2331398099687398</v>
      </c>
      <c r="AJ19" s="119">
        <f>(VLOOKUP($A19,'ADR Raw Data'!$B$6:$BE$43,'ADR Raw Data'!U$1,FALSE))/100</f>
        <v>0.90227422954608005</v>
      </c>
      <c r="AK19" s="119">
        <f>(VLOOKUP($A19,'ADR Raw Data'!$B$6:$BE$43,'ADR Raw Data'!V$1,FALSE))/100</f>
        <v>5.4760725633896303E-3</v>
      </c>
      <c r="AL19" s="119">
        <f>(VLOOKUP($A19,'ADR Raw Data'!$B$6:$BE$43,'ADR Raw Data'!W$1,FALSE))/100</f>
        <v>-2.2183639163031101E-2</v>
      </c>
      <c r="AM19" s="119">
        <f>(VLOOKUP($A19,'ADR Raw Data'!$B$6:$BE$43,'ADR Raw Data'!X$1,FALSE))/100</f>
        <v>8.5008831597007395E-2</v>
      </c>
      <c r="AN19" s="130">
        <f>(VLOOKUP($A19,'ADR Raw Data'!$B$6:$BE$43,'ADR Raw Data'!Y$1,FALSE))/100</f>
        <v>0.40654463179531702</v>
      </c>
      <c r="AO19" s="119">
        <f>(VLOOKUP($A19,'ADR Raw Data'!$B$6:$BE$43,'ADR Raw Data'!AA$1,FALSE))/100</f>
        <v>8.0220805717100288E-2</v>
      </c>
      <c r="AP19" s="119">
        <f>(VLOOKUP($A19,'ADR Raw Data'!$B$6:$BE$43,'ADR Raw Data'!AB$1,FALSE))/100</f>
        <v>0.12895697987058399</v>
      </c>
      <c r="AQ19" s="130">
        <f>(VLOOKUP($A19,'ADR Raw Data'!$B$6:$BE$43,'ADR Raw Data'!AC$1,FALSE))/100</f>
        <v>0.104727860097261</v>
      </c>
      <c r="AR19" s="131">
        <f>(VLOOKUP($A19,'ADR Raw Data'!$B$6:$BE$43,'ADR Raw Data'!AE$1,FALSE))/100</f>
        <v>0.33115637593486097</v>
      </c>
      <c r="AS19" s="40"/>
      <c r="AT19" s="49">
        <f>VLOOKUP($A19,'RevPAR Raw Data'!$B$6:$BE$43,'RevPAR Raw Data'!G$1,FALSE)</f>
        <v>161.01776648081301</v>
      </c>
      <c r="AU19" s="50">
        <f>VLOOKUP($A19,'RevPAR Raw Data'!$B$6:$BE$43,'RevPAR Raw Data'!H$1,FALSE)</f>
        <v>144.50901279107899</v>
      </c>
      <c r="AV19" s="50">
        <f>VLOOKUP($A19,'RevPAR Raw Data'!$B$6:$BE$43,'RevPAR Raw Data'!I$1,FALSE)</f>
        <v>79.934647425385293</v>
      </c>
      <c r="AW19" s="50">
        <f>VLOOKUP($A19,'RevPAR Raw Data'!$B$6:$BE$43,'RevPAR Raw Data'!J$1,FALSE)</f>
        <v>82.465964250573904</v>
      </c>
      <c r="AX19" s="50">
        <f>VLOOKUP($A19,'RevPAR Raw Data'!$B$6:$BE$43,'RevPAR Raw Data'!K$1,FALSE)</f>
        <v>77.533753689734297</v>
      </c>
      <c r="AY19" s="51">
        <f>VLOOKUP($A19,'RevPAR Raw Data'!$B$6:$BE$43,'RevPAR Raw Data'!L$1,FALSE)</f>
        <v>109.092228927517</v>
      </c>
      <c r="AZ19" s="50">
        <f>VLOOKUP($A19,'RevPAR Raw Data'!$B$6:$BE$43,'RevPAR Raw Data'!N$1,FALSE)</f>
        <v>70.137600852738601</v>
      </c>
      <c r="BA19" s="50">
        <f>VLOOKUP($A19,'RevPAR Raw Data'!$B$6:$BE$43,'RevPAR Raw Data'!O$1,FALSE)</f>
        <v>72.777169563791404</v>
      </c>
      <c r="BB19" s="51">
        <f>VLOOKUP($A19,'RevPAR Raw Data'!$B$6:$BE$43,'RevPAR Raw Data'!P$1,FALSE)</f>
        <v>71.457385208264995</v>
      </c>
      <c r="BC19" s="52">
        <f>VLOOKUP($A19,'RevPAR Raw Data'!$B$6:$BE$43,'RevPAR Raw Data'!R$1,FALSE)</f>
        <v>98.339416436302301</v>
      </c>
      <c r="BE19" s="129">
        <f>(VLOOKUP($A19,'RevPAR Raw Data'!$B$6:$BE$43,'RevPAR Raw Data'!T$1,FALSE))/100</f>
        <v>2.5516700612081999</v>
      </c>
      <c r="BF19" s="119">
        <f>(VLOOKUP($A19,'RevPAR Raw Data'!$B$6:$BE$43,'RevPAR Raw Data'!U$1,FALSE))/100</f>
        <v>1.0311815239187201</v>
      </c>
      <c r="BG19" s="119">
        <f>(VLOOKUP($A19,'RevPAR Raw Data'!$B$6:$BE$43,'RevPAR Raw Data'!V$1,FALSE))/100</f>
        <v>-5.6069820102324502E-2</v>
      </c>
      <c r="BH19" s="119">
        <f>(VLOOKUP($A19,'RevPAR Raw Data'!$B$6:$BE$43,'RevPAR Raw Data'!W$1,FALSE))/100</f>
        <v>-4.8468673082258898E-2</v>
      </c>
      <c r="BI19" s="119">
        <f>(VLOOKUP($A19,'RevPAR Raw Data'!$B$6:$BE$43,'RevPAR Raw Data'!X$1,FALSE))/100</f>
        <v>0.19943130287640798</v>
      </c>
      <c r="BJ19" s="130">
        <f>(VLOOKUP($A19,'RevPAR Raw Data'!$B$6:$BE$43,'RevPAR Raw Data'!Y$1,FALSE))/100</f>
        <v>0.547527978414587</v>
      </c>
      <c r="BK19" s="119">
        <f>(VLOOKUP($A19,'RevPAR Raw Data'!$B$6:$BE$43,'RevPAR Raw Data'!AA$1,FALSE))/100</f>
        <v>0.18222475262888099</v>
      </c>
      <c r="BL19" s="119">
        <f>(VLOOKUP($A19,'RevPAR Raw Data'!$B$6:$BE$43,'RevPAR Raw Data'!AB$1,FALSE))/100</f>
        <v>0.19032856470199999</v>
      </c>
      <c r="BM19" s="130">
        <f>(VLOOKUP($A19,'RevPAR Raw Data'!$B$6:$BE$43,'RevPAR Raw Data'!AC$1,FALSE))/100</f>
        <v>0.18633765942239899</v>
      </c>
      <c r="BN19" s="131">
        <f>(VLOOKUP($A19,'RevPAR Raw Data'!$B$6:$BE$43,'RevPAR Raw Data'!AE$1,FALSE))/100</f>
        <v>0.45552559459508102</v>
      </c>
    </row>
    <row r="20" spans="1:66" x14ac:dyDescent="0.45">
      <c r="A20" s="59" t="s">
        <v>27</v>
      </c>
      <c r="B20" s="118">
        <f>(VLOOKUP($A20,'Occupancy Raw Data'!$B$8:$BE$45,'Occupancy Raw Data'!G$3,FALSE))/100</f>
        <v>0.53365756604399206</v>
      </c>
      <c r="C20" s="115">
        <f>(VLOOKUP($A20,'Occupancy Raw Data'!$B$8:$BE$45,'Occupancy Raw Data'!H$3,FALSE))/100</f>
        <v>0.50735050292914696</v>
      </c>
      <c r="D20" s="115">
        <f>(VLOOKUP($A20,'Occupancy Raw Data'!$B$8:$BE$45,'Occupancy Raw Data'!I$3,FALSE))/100</f>
        <v>0.49883939427434498</v>
      </c>
      <c r="E20" s="115">
        <f>(VLOOKUP($A20,'Occupancy Raw Data'!$B$8:$BE$45,'Occupancy Raw Data'!J$3,FALSE))/100</f>
        <v>0.50458715596330206</v>
      </c>
      <c r="F20" s="115">
        <f>(VLOOKUP($A20,'Occupancy Raw Data'!$B$8:$BE$45,'Occupancy Raw Data'!K$3,FALSE))/100</f>
        <v>0.47463247485354204</v>
      </c>
      <c r="G20" s="116">
        <f>(VLOOKUP($A20,'Occupancy Raw Data'!$B$8:$BE$45,'Occupancy Raw Data'!L$3,FALSE))/100</f>
        <v>0.50381341881286601</v>
      </c>
      <c r="H20" s="119">
        <f>(VLOOKUP($A20,'Occupancy Raw Data'!$B$8:$BE$45,'Occupancy Raw Data'!N$3,FALSE))/100</f>
        <v>0.48126450757157002</v>
      </c>
      <c r="I20" s="119">
        <f>(VLOOKUP($A20,'Occupancy Raw Data'!$B$8:$BE$45,'Occupancy Raw Data'!O$3,FALSE))/100</f>
        <v>0.50790317232231597</v>
      </c>
      <c r="J20" s="116">
        <f>(VLOOKUP($A20,'Occupancy Raw Data'!$B$8:$BE$45,'Occupancy Raw Data'!P$3,FALSE))/100</f>
        <v>0.49458383994694299</v>
      </c>
      <c r="K20" s="117">
        <f>(VLOOKUP($A20,'Occupancy Raw Data'!$B$8:$BE$45,'Occupancy Raw Data'!R$3,FALSE))/100</f>
        <v>0.50117639627974497</v>
      </c>
      <c r="M20" s="129">
        <f>(VLOOKUP($A20,'Occupancy Raw Data'!$B$8:$BE$45,'Occupancy Raw Data'!T$3,FALSE))/100</f>
        <v>0.28652033214533701</v>
      </c>
      <c r="N20" s="119">
        <f>(VLOOKUP($A20,'Occupancy Raw Data'!$B$8:$BE$45,'Occupancy Raw Data'!U$3,FALSE))/100</f>
        <v>-5.6118006695319101E-3</v>
      </c>
      <c r="O20" s="119">
        <f>(VLOOKUP($A20,'Occupancy Raw Data'!$B$8:$BE$45,'Occupancy Raw Data'!V$3,FALSE))/100</f>
        <v>-8.3784248512377188E-2</v>
      </c>
      <c r="P20" s="119">
        <f>(VLOOKUP($A20,'Occupancy Raw Data'!$B$8:$BE$45,'Occupancy Raw Data'!W$3,FALSE))/100</f>
        <v>-8.8060472929319011E-2</v>
      </c>
      <c r="Q20" s="119">
        <f>(VLOOKUP($A20,'Occupancy Raw Data'!$B$8:$BE$45,'Occupancy Raw Data'!X$3,FALSE))/100</f>
        <v>-7.3597043204735493E-2</v>
      </c>
      <c r="R20" s="130">
        <f>(VLOOKUP($A20,'Occupancy Raw Data'!$B$8:$BE$45,'Occupancy Raw Data'!Y$3,FALSE))/100</f>
        <v>-6.3353880004277194E-3</v>
      </c>
      <c r="S20" s="119">
        <f>(VLOOKUP($A20,'Occupancy Raw Data'!$B$8:$BE$45,'Occupancy Raw Data'!AA$3,FALSE))/100</f>
        <v>-1.1201088155353599E-2</v>
      </c>
      <c r="T20" s="119">
        <f>(VLOOKUP($A20,'Occupancy Raw Data'!$B$8:$BE$45,'Occupancy Raw Data'!AB$3,FALSE))/100</f>
        <v>-3.2298770214240505E-2</v>
      </c>
      <c r="U20" s="130">
        <f>(VLOOKUP($A20,'Occupancy Raw Data'!$B$8:$BE$45,'Occupancy Raw Data'!AC$3,FALSE))/100</f>
        <v>-2.2147650166763899E-2</v>
      </c>
      <c r="V20" s="131">
        <f>(VLOOKUP($A20,'Occupancy Raw Data'!$B$8:$BE$45,'Occupancy Raw Data'!AE$3,FALSE))/100</f>
        <v>-1.084528079861E-2</v>
      </c>
      <c r="X20" s="49">
        <f>VLOOKUP($A20,'ADR Raw Data'!$B$6:$BE$43,'ADR Raw Data'!G$1,FALSE)</f>
        <v>125.410414250207</v>
      </c>
      <c r="Y20" s="50">
        <f>VLOOKUP($A20,'ADR Raw Data'!$B$6:$BE$43,'ADR Raw Data'!H$1,FALSE)</f>
        <v>116.673259259259</v>
      </c>
      <c r="Z20" s="50">
        <f>VLOOKUP($A20,'ADR Raw Data'!$B$6:$BE$43,'ADR Raw Data'!I$1,FALSE)</f>
        <v>94.894347440726705</v>
      </c>
      <c r="AA20" s="50">
        <f>VLOOKUP($A20,'ADR Raw Data'!$B$6:$BE$43,'ADR Raw Data'!J$1,FALSE)</f>
        <v>93.065623220153299</v>
      </c>
      <c r="AB20" s="50">
        <f>VLOOKUP($A20,'ADR Raw Data'!$B$6:$BE$43,'ADR Raw Data'!K$1,FALSE)</f>
        <v>91.416143455984994</v>
      </c>
      <c r="AC20" s="51">
        <f>VLOOKUP($A20,'ADR Raw Data'!$B$6:$BE$43,'ADR Raw Data'!L$1,FALSE)</f>
        <v>104.72380078982</v>
      </c>
      <c r="AD20" s="50">
        <f>VLOOKUP($A20,'ADR Raw Data'!$B$6:$BE$43,'ADR Raw Data'!N$1,FALSE)</f>
        <v>92.265424896646707</v>
      </c>
      <c r="AE20" s="50">
        <f>VLOOKUP($A20,'ADR Raw Data'!$B$6:$BE$43,'ADR Raw Data'!O$1,FALSE)</f>
        <v>95.510039173014107</v>
      </c>
      <c r="AF20" s="51">
        <f>VLOOKUP($A20,'ADR Raw Data'!$B$6:$BE$43,'ADR Raw Data'!P$1,FALSE)</f>
        <v>93.931421387864503</v>
      </c>
      <c r="AG20" s="52">
        <f>VLOOKUP($A20,'ADR Raw Data'!$B$6:$BE$43,'ADR Raw Data'!R$1,FALSE)</f>
        <v>101.680825167774</v>
      </c>
      <c r="AI20" s="129">
        <f>(VLOOKUP($A20,'ADR Raw Data'!$B$6:$BE$43,'ADR Raw Data'!T$1,FALSE))/100</f>
        <v>0.466114137773463</v>
      </c>
      <c r="AJ20" s="119">
        <f>(VLOOKUP($A20,'ADR Raw Data'!$B$6:$BE$43,'ADR Raw Data'!U$1,FALSE))/100</f>
        <v>0.28561234167903199</v>
      </c>
      <c r="AK20" s="119">
        <f>(VLOOKUP($A20,'ADR Raw Data'!$B$6:$BE$43,'ADR Raw Data'!V$1,FALSE))/100</f>
        <v>2.04142060036809E-2</v>
      </c>
      <c r="AL20" s="119">
        <f>(VLOOKUP($A20,'ADR Raw Data'!$B$6:$BE$43,'ADR Raw Data'!W$1,FALSE))/100</f>
        <v>1.7352021441836701E-3</v>
      </c>
      <c r="AM20" s="119">
        <f>(VLOOKUP($A20,'ADR Raw Data'!$B$6:$BE$43,'ADR Raw Data'!X$1,FALSE))/100</f>
        <v>1.6169904526798298E-2</v>
      </c>
      <c r="AN20" s="130">
        <f>(VLOOKUP($A20,'ADR Raw Data'!$B$6:$BE$43,'ADR Raw Data'!Y$1,FALSE))/100</f>
        <v>0.15472908116508799</v>
      </c>
      <c r="AO20" s="119">
        <f>(VLOOKUP($A20,'ADR Raw Data'!$B$6:$BE$43,'ADR Raw Data'!AA$1,FALSE))/100</f>
        <v>1.6527479026338401E-2</v>
      </c>
      <c r="AP20" s="119">
        <f>(VLOOKUP($A20,'ADR Raw Data'!$B$6:$BE$43,'ADR Raw Data'!AB$1,FALSE))/100</f>
        <v>3.03033330052574E-2</v>
      </c>
      <c r="AQ20" s="130">
        <f>(VLOOKUP($A20,'ADR Raw Data'!$B$6:$BE$43,'ADR Raw Data'!AC$1,FALSE))/100</f>
        <v>2.3557200997183402E-2</v>
      </c>
      <c r="AR20" s="131">
        <f>(VLOOKUP($A20,'ADR Raw Data'!$B$6:$BE$43,'ADR Raw Data'!AE$1,FALSE))/100</f>
        <v>0.11738651986796</v>
      </c>
      <c r="AS20" s="40"/>
      <c r="AT20" s="49">
        <f>VLOOKUP($A20,'RevPAR Raw Data'!$B$6:$BE$43,'RevPAR Raw Data'!G$1,FALSE)</f>
        <v>66.926216425334303</v>
      </c>
      <c r="AU20" s="50">
        <f>VLOOKUP($A20,'RevPAR Raw Data'!$B$6:$BE$43,'RevPAR Raw Data'!H$1,FALSE)</f>
        <v>59.194236763568</v>
      </c>
      <c r="AV20" s="50">
        <f>VLOOKUP($A20,'RevPAR Raw Data'!$B$6:$BE$43,'RevPAR Raw Data'!I$1,FALSE)</f>
        <v>47.337038797391401</v>
      </c>
      <c r="AW20" s="50">
        <f>VLOOKUP($A20,'RevPAR Raw Data'!$B$6:$BE$43,'RevPAR Raw Data'!J$1,FALSE)</f>
        <v>46.959718138609396</v>
      </c>
      <c r="AX20" s="50">
        <f>VLOOKUP($A20,'RevPAR Raw Data'!$B$6:$BE$43,'RevPAR Raw Data'!K$1,FALSE)</f>
        <v>43.389070410080599</v>
      </c>
      <c r="AY20" s="51">
        <f>VLOOKUP($A20,'RevPAR Raw Data'!$B$6:$BE$43,'RevPAR Raw Data'!L$1,FALSE)</f>
        <v>52.761256106996697</v>
      </c>
      <c r="AZ20" s="50">
        <f>VLOOKUP($A20,'RevPAR Raw Data'!$B$6:$BE$43,'RevPAR Raw Data'!N$1,FALSE)</f>
        <v>44.404074278766402</v>
      </c>
      <c r="BA20" s="50">
        <f>VLOOKUP($A20,'RevPAR Raw Data'!$B$6:$BE$43,'RevPAR Raw Data'!O$1,FALSE)</f>
        <v>48.509851884602597</v>
      </c>
      <c r="BB20" s="51">
        <f>VLOOKUP($A20,'RevPAR Raw Data'!$B$6:$BE$43,'RevPAR Raw Data'!P$1,FALSE)</f>
        <v>46.456963081684499</v>
      </c>
      <c r="BC20" s="52">
        <f>VLOOKUP($A20,'RevPAR Raw Data'!$B$6:$BE$43,'RevPAR Raw Data'!R$1,FALSE)</f>
        <v>50.960029528336101</v>
      </c>
      <c r="BE20" s="129">
        <f>(VLOOKUP($A20,'RevPAR Raw Data'!$B$6:$BE$43,'RevPAR Raw Data'!T$1,FALSE))/100</f>
        <v>0.88618564749129203</v>
      </c>
      <c r="BF20" s="119">
        <f>(VLOOKUP($A20,'RevPAR Raw Data'!$B$6:$BE$43,'RevPAR Raw Data'!U$1,FALSE))/100</f>
        <v>0.27839774147924001</v>
      </c>
      <c r="BG20" s="119">
        <f>(VLOOKUP($A20,'RevPAR Raw Data'!$B$6:$BE$43,'RevPAR Raw Data'!V$1,FALSE))/100</f>
        <v>-6.5080431417691598E-2</v>
      </c>
      <c r="BH20" s="119">
        <f>(VLOOKUP($A20,'RevPAR Raw Data'!$B$6:$BE$43,'RevPAR Raw Data'!W$1,FALSE))/100</f>
        <v>-8.64780735065801E-2</v>
      </c>
      <c r="BI20" s="119">
        <f>(VLOOKUP($A20,'RevPAR Raw Data'!$B$6:$BE$43,'RevPAR Raw Data'!X$1,FALSE))/100</f>
        <v>-5.8617195840012404E-2</v>
      </c>
      <c r="BJ20" s="130">
        <f>(VLOOKUP($A20,'RevPAR Raw Data'!$B$6:$BE$43,'RevPAR Raw Data'!Y$1,FALSE))/100</f>
        <v>0.14741342440052901</v>
      </c>
      <c r="BK20" s="119">
        <f>(VLOOKUP($A20,'RevPAR Raw Data'!$B$6:$BE$43,'RevPAR Raw Data'!AA$1,FALSE))/100</f>
        <v>5.1412651214250106E-3</v>
      </c>
      <c r="BL20" s="119">
        <f>(VLOOKUP($A20,'RevPAR Raw Data'!$B$6:$BE$43,'RevPAR Raw Data'!AB$1,FALSE))/100</f>
        <v>-2.9741975984454699E-3</v>
      </c>
      <c r="BM20" s="130">
        <f>(VLOOKUP($A20,'RevPAR Raw Data'!$B$6:$BE$43,'RevPAR Raw Data'!AC$1,FALSE))/100</f>
        <v>8.8781418382574999E-4</v>
      </c>
      <c r="BN20" s="131">
        <f>(VLOOKUP($A20,'RevPAR Raw Data'!$B$6:$BE$43,'RevPAR Raw Data'!AE$1,FALSE))/100</f>
        <v>0.10526814929941</v>
      </c>
    </row>
    <row r="21" spans="1:66" x14ac:dyDescent="0.45">
      <c r="A21" s="59" t="s">
        <v>90</v>
      </c>
      <c r="B21" s="118">
        <f>(VLOOKUP($A21,'Occupancy Raw Data'!$B$8:$BE$45,'Occupancy Raw Data'!G$3,FALSE))/100</f>
        <v>0.83119045416705206</v>
      </c>
      <c r="C21" s="115">
        <f>(VLOOKUP($A21,'Occupancy Raw Data'!$B$8:$BE$45,'Occupancy Raw Data'!H$3,FALSE))/100</f>
        <v>0.75247433169919509</v>
      </c>
      <c r="D21" s="115">
        <f>(VLOOKUP($A21,'Occupancy Raw Data'!$B$8:$BE$45,'Occupancy Raw Data'!I$3,FALSE))/100</f>
        <v>0.75136435112385502</v>
      </c>
      <c r="E21" s="115">
        <f>(VLOOKUP($A21,'Occupancy Raw Data'!$B$8:$BE$45,'Occupancy Raw Data'!J$3,FALSE))/100</f>
        <v>0.71307002127462693</v>
      </c>
      <c r="F21" s="115">
        <f>(VLOOKUP($A21,'Occupancy Raw Data'!$B$8:$BE$45,'Occupancy Raw Data'!K$3,FALSE))/100</f>
        <v>0.63342891499398701</v>
      </c>
      <c r="G21" s="116">
        <f>(VLOOKUP($A21,'Occupancy Raw Data'!$B$8:$BE$45,'Occupancy Raw Data'!L$3,FALSE))/100</f>
        <v>0.73630561465174293</v>
      </c>
      <c r="H21" s="119">
        <f>(VLOOKUP($A21,'Occupancy Raw Data'!$B$8:$BE$45,'Occupancy Raw Data'!N$3,FALSE))/100</f>
        <v>0.50948108408102799</v>
      </c>
      <c r="I21" s="119">
        <f>(VLOOKUP($A21,'Occupancy Raw Data'!$B$8:$BE$45,'Occupancy Raw Data'!O$3,FALSE))/100</f>
        <v>0.49958375728424698</v>
      </c>
      <c r="J21" s="116">
        <f>(VLOOKUP($A21,'Occupancy Raw Data'!$B$8:$BE$45,'Occupancy Raw Data'!P$3,FALSE))/100</f>
        <v>0.50453242068263793</v>
      </c>
      <c r="K21" s="117">
        <f>(VLOOKUP($A21,'Occupancy Raw Data'!$B$8:$BE$45,'Occupancy Raw Data'!R$3,FALSE))/100</f>
        <v>0.67008470208914206</v>
      </c>
      <c r="M21" s="129">
        <f>(VLOOKUP($A21,'Occupancy Raw Data'!$B$8:$BE$45,'Occupancy Raw Data'!T$3,FALSE))/100</f>
        <v>0.75178124106938393</v>
      </c>
      <c r="N21" s="119">
        <f>(VLOOKUP($A21,'Occupancy Raw Data'!$B$8:$BE$45,'Occupancy Raw Data'!U$3,FALSE))/100</f>
        <v>3.36961695038984E-2</v>
      </c>
      <c r="O21" s="119">
        <f>(VLOOKUP($A21,'Occupancy Raw Data'!$B$8:$BE$45,'Occupancy Raw Data'!V$3,FALSE))/100</f>
        <v>-6.7582932366370405E-2</v>
      </c>
      <c r="P21" s="119">
        <f>(VLOOKUP($A21,'Occupancy Raw Data'!$B$8:$BE$45,'Occupancy Raw Data'!W$3,FALSE))/100</f>
        <v>-6.4328582987661698E-2</v>
      </c>
      <c r="Q21" s="119">
        <f>(VLOOKUP($A21,'Occupancy Raw Data'!$B$8:$BE$45,'Occupancy Raw Data'!X$3,FALSE))/100</f>
        <v>3.0972305367703699E-2</v>
      </c>
      <c r="R21" s="130">
        <f>(VLOOKUP($A21,'Occupancy Raw Data'!$B$8:$BE$45,'Occupancy Raw Data'!Y$3,FALSE))/100</f>
        <v>8.7681995075763797E-2</v>
      </c>
      <c r="S21" s="119">
        <f>(VLOOKUP($A21,'Occupancy Raw Data'!$B$8:$BE$45,'Occupancy Raw Data'!AA$3,FALSE))/100</f>
        <v>-5.5638606957594304E-3</v>
      </c>
      <c r="T21" s="119">
        <f>(VLOOKUP($A21,'Occupancy Raw Data'!$B$8:$BE$45,'Occupancy Raw Data'!AB$3,FALSE))/100</f>
        <v>-6.1878879713121206E-2</v>
      </c>
      <c r="U21" s="130">
        <f>(VLOOKUP($A21,'Occupancy Raw Data'!$B$8:$BE$45,'Occupancy Raw Data'!AC$3,FALSE))/100</f>
        <v>-3.4265859494077101E-2</v>
      </c>
      <c r="V21" s="131">
        <f>(VLOOKUP($A21,'Occupancy Raw Data'!$B$8:$BE$45,'Occupancy Raw Data'!AE$3,FALSE))/100</f>
        <v>5.8916643595223299E-2</v>
      </c>
      <c r="X21" s="49">
        <f>VLOOKUP($A21,'ADR Raw Data'!$B$6:$BE$43,'ADR Raw Data'!G$1,FALSE)</f>
        <v>175.97545292677401</v>
      </c>
      <c r="Y21" s="50">
        <f>VLOOKUP($A21,'ADR Raw Data'!$B$6:$BE$43,'ADR Raw Data'!H$1,FALSE)</f>
        <v>171.57955377996299</v>
      </c>
      <c r="Z21" s="50">
        <f>VLOOKUP($A21,'ADR Raw Data'!$B$6:$BE$43,'ADR Raw Data'!I$1,FALSE)</f>
        <v>146.90252616028499</v>
      </c>
      <c r="AA21" s="50">
        <f>VLOOKUP($A21,'ADR Raw Data'!$B$6:$BE$43,'ADR Raw Data'!J$1,FALSE)</f>
        <v>139.712602153327</v>
      </c>
      <c r="AB21" s="50">
        <f>VLOOKUP($A21,'ADR Raw Data'!$B$6:$BE$43,'ADR Raw Data'!K$1,FALSE)</f>
        <v>123.838063668224</v>
      </c>
      <c r="AC21" s="51">
        <f>VLOOKUP($A21,'ADR Raw Data'!$B$6:$BE$43,'ADR Raw Data'!L$1,FALSE)</f>
        <v>153.149212833848</v>
      </c>
      <c r="AD21" s="50">
        <f>VLOOKUP($A21,'ADR Raw Data'!$B$6:$BE$43,'ADR Raw Data'!N$1,FALSE)</f>
        <v>106.88615105301299</v>
      </c>
      <c r="AE21" s="50">
        <f>VLOOKUP($A21,'ADR Raw Data'!$B$6:$BE$43,'ADR Raw Data'!O$1,FALSE)</f>
        <v>104.968296611738</v>
      </c>
      <c r="AF21" s="51">
        <f>VLOOKUP($A21,'ADR Raw Data'!$B$6:$BE$43,'ADR Raw Data'!P$1,FALSE)</f>
        <v>105.936629388578</v>
      </c>
      <c r="AG21" s="52">
        <f>VLOOKUP($A21,'ADR Raw Data'!$B$6:$BE$43,'ADR Raw Data'!R$1,FALSE)</f>
        <v>142.99259534608501</v>
      </c>
      <c r="AI21" s="129">
        <f>(VLOOKUP($A21,'ADR Raw Data'!$B$6:$BE$43,'ADR Raw Data'!T$1,FALSE))/100</f>
        <v>0.58430614794726699</v>
      </c>
      <c r="AJ21" s="119">
        <f>(VLOOKUP($A21,'ADR Raw Data'!$B$6:$BE$43,'ADR Raw Data'!U$1,FALSE))/100</f>
        <v>0.255010883523071</v>
      </c>
      <c r="AK21" s="119">
        <f>(VLOOKUP($A21,'ADR Raw Data'!$B$6:$BE$43,'ADR Raw Data'!V$1,FALSE))/100</f>
        <v>1.6759619375406699E-2</v>
      </c>
      <c r="AL21" s="119">
        <f>(VLOOKUP($A21,'ADR Raw Data'!$B$6:$BE$43,'ADR Raw Data'!W$1,FALSE))/100</f>
        <v>1.00689828462571E-2</v>
      </c>
      <c r="AM21" s="119">
        <f>(VLOOKUP($A21,'ADR Raw Data'!$B$6:$BE$43,'ADR Raw Data'!X$1,FALSE))/100</f>
        <v>2.1696389235087498E-2</v>
      </c>
      <c r="AN21" s="130">
        <f>(VLOOKUP($A21,'ADR Raw Data'!$B$6:$BE$43,'ADR Raw Data'!Y$1,FALSE))/100</f>
        <v>0.155701853541341</v>
      </c>
      <c r="AO21" s="119">
        <f>(VLOOKUP($A21,'ADR Raw Data'!$B$6:$BE$43,'ADR Raw Data'!AA$1,FALSE))/100</f>
        <v>9.5579221068626805E-2</v>
      </c>
      <c r="AP21" s="119">
        <f>(VLOOKUP($A21,'ADR Raw Data'!$B$6:$BE$43,'ADR Raw Data'!AB$1,FALSE))/100</f>
        <v>7.5069740330745593E-2</v>
      </c>
      <c r="AQ21" s="130">
        <f>(VLOOKUP($A21,'ADR Raw Data'!$B$6:$BE$43,'ADR Raw Data'!AC$1,FALSE))/100</f>
        <v>8.5408480339436696E-2</v>
      </c>
      <c r="AR21" s="131">
        <f>(VLOOKUP($A21,'ADR Raw Data'!$B$6:$BE$43,'ADR Raw Data'!AE$1,FALSE))/100</f>
        <v>0.150565762661274</v>
      </c>
      <c r="AS21" s="40"/>
      <c r="AT21" s="49">
        <f>VLOOKUP($A21,'RevPAR Raw Data'!$B$6:$BE$43,'RevPAR Raw Data'!G$1,FALSE)</f>
        <v>146.26911664045801</v>
      </c>
      <c r="AU21" s="50">
        <f>VLOOKUP($A21,'RevPAR Raw Data'!$B$6:$BE$43,'RevPAR Raw Data'!H$1,FALSE)</f>
        <v>129.10921006382301</v>
      </c>
      <c r="AV21" s="50">
        <f>VLOOKUP($A21,'RevPAR Raw Data'!$B$6:$BE$43,'RevPAR Raw Data'!I$1,FALSE)</f>
        <v>110.377321246878</v>
      </c>
      <c r="AW21" s="50">
        <f>VLOOKUP($A21,'RevPAR Raw Data'!$B$6:$BE$43,'RevPAR Raw Data'!J$1,FALSE)</f>
        <v>99.624868189806605</v>
      </c>
      <c r="AX21" s="50">
        <f>VLOOKUP($A21,'RevPAR Raw Data'!$B$6:$BE$43,'RevPAR Raw Data'!K$1,FALSE)</f>
        <v>78.442610304319601</v>
      </c>
      <c r="AY21" s="51">
        <f>VLOOKUP($A21,'RevPAR Raw Data'!$B$6:$BE$43,'RevPAR Raw Data'!L$1,FALSE)</f>
        <v>112.76462528905699</v>
      </c>
      <c r="AZ21" s="50">
        <f>VLOOKUP($A21,'RevPAR Raw Data'!$B$6:$BE$43,'RevPAR Raw Data'!N$1,FALSE)</f>
        <v>54.456472111738002</v>
      </c>
      <c r="BA21" s="50">
        <f>VLOOKUP($A21,'RevPAR Raw Data'!$B$6:$BE$43,'RevPAR Raw Data'!O$1,FALSE)</f>
        <v>52.440456017019699</v>
      </c>
      <c r="BB21" s="51">
        <f>VLOOKUP($A21,'RevPAR Raw Data'!$B$6:$BE$43,'RevPAR Raw Data'!P$1,FALSE)</f>
        <v>53.448464064378797</v>
      </c>
      <c r="BC21" s="52">
        <f>VLOOKUP($A21,'RevPAR Raw Data'!$B$6:$BE$43,'RevPAR Raw Data'!R$1,FALSE)</f>
        <v>95.817150653434894</v>
      </c>
      <c r="BE21" s="129">
        <f>(VLOOKUP($A21,'RevPAR Raw Data'!$B$6:$BE$43,'RevPAR Raw Data'!T$1,FALSE))/100</f>
        <v>1.77535779008492</v>
      </c>
      <c r="BF21" s="119">
        <f>(VLOOKUP($A21,'RevPAR Raw Data'!$B$6:$BE$43,'RevPAR Raw Data'!U$1,FALSE))/100</f>
        <v>0.29729994298350199</v>
      </c>
      <c r="BG21" s="119">
        <f>(VLOOKUP($A21,'RevPAR Raw Data'!$B$6:$BE$43,'RevPAR Raw Data'!V$1,FALSE))/100</f>
        <v>-5.19559772136979E-2</v>
      </c>
      <c r="BH21" s="119">
        <f>(VLOOKUP($A21,'RevPAR Raw Data'!$B$6:$BE$43,'RevPAR Raw Data'!W$1,FALSE))/100</f>
        <v>-5.4907323540031402E-2</v>
      </c>
      <c r="BI21" s="119">
        <f>(VLOOKUP($A21,'RevPAR Raw Data'!$B$6:$BE$43,'RevPAR Raw Data'!X$1,FALSE))/100</f>
        <v>5.3340681795556899E-2</v>
      </c>
      <c r="BJ21" s="130">
        <f>(VLOOKUP($A21,'RevPAR Raw Data'!$B$6:$BE$43,'RevPAR Raw Data'!Y$1,FALSE))/100</f>
        <v>0.257036097772604</v>
      </c>
      <c r="BK21" s="119">
        <f>(VLOOKUP($A21,'RevPAR Raw Data'!$B$6:$BE$43,'RevPAR Raw Data'!AA$1,FALSE))/100</f>
        <v>8.9483570901432288E-2</v>
      </c>
      <c r="BL21" s="119">
        <f>(VLOOKUP($A21,'RevPAR Raw Data'!$B$6:$BE$43,'RevPAR Raw Data'!AB$1,FALSE))/100</f>
        <v>8.5456291856029296E-3</v>
      </c>
      <c r="BM21" s="130">
        <f>(VLOOKUP($A21,'RevPAR Raw Data'!$B$6:$BE$43,'RevPAR Raw Data'!AC$1,FALSE))/100</f>
        <v>4.8216025858445803E-2</v>
      </c>
      <c r="BN21" s="131">
        <f>(VLOOKUP($A21,'RevPAR Raw Data'!$B$6:$BE$43,'RevPAR Raw Data'!AE$1,FALSE))/100</f>
        <v>0.218353235632855</v>
      </c>
    </row>
    <row r="22" spans="1:66" x14ac:dyDescent="0.45">
      <c r="B22" s="53"/>
      <c r="C22" s="120"/>
      <c r="D22" s="120"/>
      <c r="E22" s="120"/>
      <c r="F22" s="120"/>
      <c r="G22" s="121"/>
      <c r="H22" s="120"/>
      <c r="I22" s="120"/>
      <c r="J22" s="121"/>
      <c r="K22" s="54"/>
      <c r="M22" s="132"/>
      <c r="N22" s="136"/>
      <c r="O22" s="136"/>
      <c r="P22" s="136"/>
      <c r="Q22" s="136"/>
      <c r="R22" s="137"/>
      <c r="S22" s="136"/>
      <c r="T22" s="136"/>
      <c r="U22" s="137"/>
      <c r="V22" s="133"/>
      <c r="X22" s="55"/>
      <c r="Y22" s="56"/>
      <c r="Z22" s="56"/>
      <c r="AA22" s="56"/>
      <c r="AB22" s="56"/>
      <c r="AC22" s="57"/>
      <c r="AD22" s="56"/>
      <c r="AE22" s="56"/>
      <c r="AF22" s="57"/>
      <c r="AG22" s="58"/>
      <c r="AI22" s="134"/>
      <c r="AJ22" s="138"/>
      <c r="AK22" s="138"/>
      <c r="AL22" s="138"/>
      <c r="AM22" s="138"/>
      <c r="AN22" s="139"/>
      <c r="AO22" s="138"/>
      <c r="AP22" s="138"/>
      <c r="AQ22" s="139"/>
      <c r="AR22" s="135"/>
      <c r="AS22" s="40"/>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18">
        <f>(VLOOKUP($A23,'Occupancy Raw Data'!$B$8:$BE$45,'Occupancy Raw Data'!G$3,FALSE))/100</f>
        <v>0.43459601151315702</v>
      </c>
      <c r="C23" s="115">
        <f>(VLOOKUP($A23,'Occupancy Raw Data'!$B$8:$BE$45,'Occupancy Raw Data'!H$3,FALSE))/100</f>
        <v>0.41159539473684198</v>
      </c>
      <c r="D23" s="115">
        <f>(VLOOKUP($A23,'Occupancy Raw Data'!$B$8:$BE$45,'Occupancy Raw Data'!I$3,FALSE))/100</f>
        <v>0.46612870065789402</v>
      </c>
      <c r="E23" s="115">
        <f>(VLOOKUP($A23,'Occupancy Raw Data'!$B$8:$BE$45,'Occupancy Raw Data'!J$3,FALSE))/100</f>
        <v>0.467490748355263</v>
      </c>
      <c r="F23" s="115">
        <f>(VLOOKUP($A23,'Occupancy Raw Data'!$B$8:$BE$45,'Occupancy Raw Data'!K$3,FALSE))/100</f>
        <v>0.45371607730263103</v>
      </c>
      <c r="G23" s="116">
        <f>(VLOOKUP($A23,'Occupancy Raw Data'!$B$8:$BE$45,'Occupancy Raw Data'!L$3,FALSE))/100</f>
        <v>0.446705386513157</v>
      </c>
      <c r="H23" s="119">
        <f>(VLOOKUP($A23,'Occupancy Raw Data'!$B$8:$BE$45,'Occupancy Raw Data'!N$3,FALSE))/100</f>
        <v>0.52621299342105199</v>
      </c>
      <c r="I23" s="119">
        <f>(VLOOKUP($A23,'Occupancy Raw Data'!$B$8:$BE$45,'Occupancy Raw Data'!O$3,FALSE))/100</f>
        <v>0.53196957236842102</v>
      </c>
      <c r="J23" s="116">
        <f>(VLOOKUP($A23,'Occupancy Raw Data'!$B$8:$BE$45,'Occupancy Raw Data'!P$3,FALSE))/100</f>
        <v>0.52909128289473595</v>
      </c>
      <c r="K23" s="117">
        <f>(VLOOKUP($A23,'Occupancy Raw Data'!$B$8:$BE$45,'Occupancy Raw Data'!R$3,FALSE))/100</f>
        <v>0.47024421405075101</v>
      </c>
      <c r="M23" s="129">
        <f>(VLOOKUP($A23,'Occupancy Raw Data'!$B$8:$BE$45,'Occupancy Raw Data'!T$3,FALSE))/100</f>
        <v>0.14813884892043899</v>
      </c>
      <c r="N23" s="119">
        <f>(VLOOKUP($A23,'Occupancy Raw Data'!$B$8:$BE$45,'Occupancy Raw Data'!U$3,FALSE))/100</f>
        <v>-0.12948259743181301</v>
      </c>
      <c r="O23" s="119">
        <f>(VLOOKUP($A23,'Occupancy Raw Data'!$B$8:$BE$45,'Occupancy Raw Data'!V$3,FALSE))/100</f>
        <v>-7.2271144197952705E-2</v>
      </c>
      <c r="P23" s="119">
        <f>(VLOOKUP($A23,'Occupancy Raw Data'!$B$8:$BE$45,'Occupancy Raw Data'!W$3,FALSE))/100</f>
        <v>-7.5595000992419392E-2</v>
      </c>
      <c r="Q23" s="119">
        <f>(VLOOKUP($A23,'Occupancy Raw Data'!$B$8:$BE$45,'Occupancy Raw Data'!X$3,FALSE))/100</f>
        <v>-5.0152322407104995E-2</v>
      </c>
      <c r="R23" s="130">
        <f>(VLOOKUP($A23,'Occupancy Raw Data'!$B$8:$BE$45,'Occupancy Raw Data'!Y$3,FALSE))/100</f>
        <v>-4.4346752765243601E-2</v>
      </c>
      <c r="S23" s="119">
        <f>(VLOOKUP($A23,'Occupancy Raw Data'!$B$8:$BE$45,'Occupancy Raw Data'!AA$3,FALSE))/100</f>
        <v>-2.7983355170567301E-2</v>
      </c>
      <c r="T23" s="119">
        <f>(VLOOKUP($A23,'Occupancy Raw Data'!$B$8:$BE$45,'Occupancy Raw Data'!AB$3,FALSE))/100</f>
        <v>-6.1282933527805304E-2</v>
      </c>
      <c r="U23" s="130">
        <f>(VLOOKUP($A23,'Occupancy Raw Data'!$B$8:$BE$45,'Occupancy Raw Data'!AC$3,FALSE))/100</f>
        <v>-4.5013850667724099E-2</v>
      </c>
      <c r="V23" s="131">
        <f>(VLOOKUP($A23,'Occupancy Raw Data'!$B$8:$BE$45,'Occupancy Raw Data'!AE$3,FALSE))/100</f>
        <v>-4.45613056851972E-2</v>
      </c>
      <c r="X23" s="49">
        <f>VLOOKUP($A23,'ADR Raw Data'!$B$6:$BE$43,'ADR Raw Data'!G$1,FALSE)</f>
        <v>100.63046648926699</v>
      </c>
      <c r="Y23" s="50">
        <f>VLOOKUP($A23,'ADR Raw Data'!$B$6:$BE$43,'ADR Raw Data'!H$1,FALSE)</f>
        <v>92.300566127622304</v>
      </c>
      <c r="Z23" s="50">
        <f>VLOOKUP($A23,'ADR Raw Data'!$B$6:$BE$43,'ADR Raw Data'!I$1,FALSE)</f>
        <v>94.578362134744694</v>
      </c>
      <c r="AA23" s="50">
        <f>VLOOKUP($A23,'ADR Raw Data'!$B$6:$BE$43,'ADR Raw Data'!J$1,FALSE)</f>
        <v>96.002705607168295</v>
      </c>
      <c r="AB23" s="50">
        <f>VLOOKUP($A23,'ADR Raw Data'!$B$6:$BE$43,'ADR Raw Data'!K$1,FALSE)</f>
        <v>94.038450235060793</v>
      </c>
      <c r="AC23" s="51">
        <f>VLOOKUP($A23,'ADR Raw Data'!$B$6:$BE$43,'ADR Raw Data'!L$1,FALSE)</f>
        <v>95.524664022965993</v>
      </c>
      <c r="AD23" s="50">
        <f>VLOOKUP($A23,'ADR Raw Data'!$B$6:$BE$43,'ADR Raw Data'!N$1,FALSE)</f>
        <v>108.638221644852</v>
      </c>
      <c r="AE23" s="50">
        <f>VLOOKUP($A23,'ADR Raw Data'!$B$6:$BE$43,'ADR Raw Data'!O$1,FALSE)</f>
        <v>110.910454879227</v>
      </c>
      <c r="AF23" s="51">
        <f>VLOOKUP($A23,'ADR Raw Data'!$B$6:$BE$43,'ADR Raw Data'!P$1,FALSE)</f>
        <v>109.780518807072</v>
      </c>
      <c r="AG23" s="52">
        <f>VLOOKUP($A23,'ADR Raw Data'!$B$6:$BE$43,'ADR Raw Data'!R$1,FALSE)</f>
        <v>100.107479426483</v>
      </c>
      <c r="AI23" s="129">
        <f>(VLOOKUP($A23,'ADR Raw Data'!$B$6:$BE$43,'ADR Raw Data'!T$1,FALSE))/100</f>
        <v>0.134564173348521</v>
      </c>
      <c r="AJ23" s="119">
        <f>(VLOOKUP($A23,'ADR Raw Data'!$B$6:$BE$43,'ADR Raw Data'!U$1,FALSE))/100</f>
        <v>-2.2431050282551303E-2</v>
      </c>
      <c r="AK23" s="119">
        <f>(VLOOKUP($A23,'ADR Raw Data'!$B$6:$BE$43,'ADR Raw Data'!V$1,FALSE))/100</f>
        <v>-1.1949407326345201E-2</v>
      </c>
      <c r="AL23" s="119">
        <f>(VLOOKUP($A23,'ADR Raw Data'!$B$6:$BE$43,'ADR Raw Data'!W$1,FALSE))/100</f>
        <v>-2.4755859643558402E-3</v>
      </c>
      <c r="AM23" s="119">
        <f>(VLOOKUP($A23,'ADR Raw Data'!$B$6:$BE$43,'ADR Raw Data'!X$1,FALSE))/100</f>
        <v>-2.0364161222565E-2</v>
      </c>
      <c r="AN23" s="130">
        <f>(VLOOKUP($A23,'ADR Raw Data'!$B$6:$BE$43,'ADR Raw Data'!Y$1,FALSE))/100</f>
        <v>1.0970990784330501E-2</v>
      </c>
      <c r="AO23" s="119">
        <f>(VLOOKUP($A23,'ADR Raw Data'!$B$6:$BE$43,'ADR Raw Data'!AA$1,FALSE))/100</f>
        <v>-4.9219701398431894E-3</v>
      </c>
      <c r="AP23" s="119">
        <f>(VLOOKUP($A23,'ADR Raw Data'!$B$6:$BE$43,'ADR Raw Data'!AB$1,FALSE))/100</f>
        <v>-1.8215533647448899E-2</v>
      </c>
      <c r="AQ23" s="130">
        <f>(VLOOKUP($A23,'ADR Raw Data'!$B$6:$BE$43,'ADR Raw Data'!AC$1,FALSE))/100</f>
        <v>-1.2012280357885301E-2</v>
      </c>
      <c r="AR23" s="131">
        <f>(VLOOKUP($A23,'ADR Raw Data'!$B$6:$BE$43,'ADR Raw Data'!AE$1,FALSE))/100</f>
        <v>2.72218087500197E-3</v>
      </c>
      <c r="AS23" s="40"/>
      <c r="AT23" s="49">
        <f>VLOOKUP($A23,'RevPAR Raw Data'!$B$6:$BE$43,'RevPAR Raw Data'!G$1,FALSE)</f>
        <v>43.733599372943999</v>
      </c>
      <c r="AU23" s="50">
        <f>VLOOKUP($A23,'RevPAR Raw Data'!$B$6:$BE$43,'RevPAR Raw Data'!H$1,FALSE)</f>
        <v>37.990487949732703</v>
      </c>
      <c r="AV23" s="50">
        <f>VLOOKUP($A23,'RevPAR Raw Data'!$B$6:$BE$43,'RevPAR Raw Data'!I$1,FALSE)</f>
        <v>44.085689052220303</v>
      </c>
      <c r="AW23" s="50">
        <f>VLOOKUP($A23,'RevPAR Raw Data'!$B$6:$BE$43,'RevPAR Raw Data'!J$1,FALSE)</f>
        <v>44.880376688425102</v>
      </c>
      <c r="AX23" s="50">
        <f>VLOOKUP($A23,'RevPAR Raw Data'!$B$6:$BE$43,'RevPAR Raw Data'!K$1,FALSE)</f>
        <v>42.666756756270502</v>
      </c>
      <c r="AY23" s="51">
        <f>VLOOKUP($A23,'RevPAR Raw Data'!$B$6:$BE$43,'RevPAR Raw Data'!L$1,FALSE)</f>
        <v>42.671381963918499</v>
      </c>
      <c r="AZ23" s="50">
        <f>VLOOKUP($A23,'RevPAR Raw Data'!$B$6:$BE$43,'RevPAR Raw Data'!N$1,FALSE)</f>
        <v>57.166843811677602</v>
      </c>
      <c r="BA23" s="50">
        <f>VLOOKUP($A23,'RevPAR Raw Data'!$B$6:$BE$43,'RevPAR Raw Data'!O$1,FALSE)</f>
        <v>59.000987253289402</v>
      </c>
      <c r="BB23" s="51">
        <f>VLOOKUP($A23,'RevPAR Raw Data'!$B$6:$BE$43,'RevPAR Raw Data'!P$1,FALSE)</f>
        <v>58.083915532483502</v>
      </c>
      <c r="BC23" s="52">
        <f>VLOOKUP($A23,'RevPAR Raw Data'!$B$6:$BE$43,'RevPAR Raw Data'!R$1,FALSE)</f>
        <v>47.074962983508499</v>
      </c>
      <c r="BE23" s="129">
        <f>(VLOOKUP($A23,'RevPAR Raw Data'!$B$6:$BE$43,'RevPAR Raw Data'!T$1,FALSE))/100</f>
        <v>0.30263720401473998</v>
      </c>
      <c r="BF23" s="119">
        <f>(VLOOKUP($A23,'RevPAR Raw Data'!$B$6:$BE$43,'RevPAR Raw Data'!U$1,FALSE))/100</f>
        <v>-0.14900921706065598</v>
      </c>
      <c r="BG23" s="119">
        <f>(VLOOKUP($A23,'RevPAR Raw Data'!$B$6:$BE$43,'RevPAR Raw Data'!V$1,FALSE))/100</f>
        <v>-8.3356954184335585E-2</v>
      </c>
      <c r="BH23" s="119">
        <f>(VLOOKUP($A23,'RevPAR Raw Data'!$B$6:$BE$43,'RevPAR Raw Data'!W$1,FALSE))/100</f>
        <v>-7.7883445033343005E-2</v>
      </c>
      <c r="BI23" s="119">
        <f>(VLOOKUP($A23,'RevPAR Raw Data'!$B$6:$BE$43,'RevPAR Raw Data'!X$1,FALSE))/100</f>
        <v>-6.94951736504857E-2</v>
      </c>
      <c r="BJ23" s="130">
        <f>(VLOOKUP($A23,'RevPAR Raw Data'!$B$6:$BE$43,'RevPAR Raw Data'!Y$1,FALSE))/100</f>
        <v>-3.3862289796815499E-2</v>
      </c>
      <c r="BK23" s="119">
        <f>(VLOOKUP($A23,'RevPAR Raw Data'!$B$6:$BE$43,'RevPAR Raw Data'!AA$1,FALSE))/100</f>
        <v>-3.27675920718484E-2</v>
      </c>
      <c r="BL23" s="119">
        <f>(VLOOKUP($A23,'RevPAR Raw Data'!$B$6:$BE$43,'RevPAR Raw Data'!AB$1,FALSE))/100</f>
        <v>-7.8382165837564105E-2</v>
      </c>
      <c r="BM23" s="130">
        <f>(VLOOKUP($A23,'RevPAR Raw Data'!$B$6:$BE$43,'RevPAR Raw Data'!AC$1,FALSE))/100</f>
        <v>-5.64854120314007E-2</v>
      </c>
      <c r="BN23" s="131">
        <f>(VLOOKUP($A23,'RevPAR Raw Data'!$B$6:$BE$43,'RevPAR Raw Data'!AE$1,FALSE))/100</f>
        <v>-4.19604287442965E-2</v>
      </c>
    </row>
    <row r="24" spans="1:66" x14ac:dyDescent="0.45">
      <c r="A24" s="59" t="s">
        <v>91</v>
      </c>
      <c r="B24" s="118">
        <f>(VLOOKUP($A24,'Occupancy Raw Data'!$B$8:$BE$45,'Occupancy Raw Data'!G$3,FALSE))/100</f>
        <v>0.53859032312070898</v>
      </c>
      <c r="C24" s="115">
        <f>(VLOOKUP($A24,'Occupancy Raw Data'!$B$8:$BE$45,'Occupancy Raw Data'!H$3,FALSE))/100</f>
        <v>0.55750878955298799</v>
      </c>
      <c r="D24" s="115">
        <f>(VLOOKUP($A24,'Occupancy Raw Data'!$B$8:$BE$45,'Occupancy Raw Data'!I$3,FALSE))/100</f>
        <v>0.63686589653440395</v>
      </c>
      <c r="E24" s="115">
        <f>(VLOOKUP($A24,'Occupancy Raw Data'!$B$8:$BE$45,'Occupancy Raw Data'!J$3,FALSE))/100</f>
        <v>0.635191695965176</v>
      </c>
      <c r="F24" s="115">
        <f>(VLOOKUP($A24,'Occupancy Raw Data'!$B$8:$BE$45,'Occupancy Raw Data'!K$3,FALSE))/100</f>
        <v>0.58730955968525</v>
      </c>
      <c r="G24" s="116">
        <f>(VLOOKUP($A24,'Occupancy Raw Data'!$B$8:$BE$45,'Occupancy Raw Data'!L$3,FALSE))/100</f>
        <v>0.59109325297170601</v>
      </c>
      <c r="H24" s="119">
        <f>(VLOOKUP($A24,'Occupancy Raw Data'!$B$8:$BE$45,'Occupancy Raw Data'!N$3,FALSE))/100</f>
        <v>0.56085719069144402</v>
      </c>
      <c r="I24" s="119">
        <f>(VLOOKUP($A24,'Occupancy Raw Data'!$B$8:$BE$45,'Occupancy Raw Data'!O$3,FALSE))/100</f>
        <v>0.55667168926837396</v>
      </c>
      <c r="J24" s="116">
        <f>(VLOOKUP($A24,'Occupancy Raw Data'!$B$8:$BE$45,'Occupancy Raw Data'!P$3,FALSE))/100</f>
        <v>0.55876443997990899</v>
      </c>
      <c r="K24" s="117">
        <f>(VLOOKUP($A24,'Occupancy Raw Data'!$B$8:$BE$45,'Occupancy Raw Data'!R$3,FALSE))/100</f>
        <v>0.58185644925976399</v>
      </c>
      <c r="M24" s="129">
        <f>(VLOOKUP($A24,'Occupancy Raw Data'!$B$8:$BE$45,'Occupancy Raw Data'!T$3,FALSE))/100</f>
        <v>0.13887371961706399</v>
      </c>
      <c r="N24" s="119">
        <f>(VLOOKUP($A24,'Occupancy Raw Data'!$B$8:$BE$45,'Occupancy Raw Data'!U$3,FALSE))/100</f>
        <v>-0.12285887141487301</v>
      </c>
      <c r="O24" s="119">
        <f>(VLOOKUP($A24,'Occupancy Raw Data'!$B$8:$BE$45,'Occupancy Raw Data'!V$3,FALSE))/100</f>
        <v>-6.9737455828293299E-2</v>
      </c>
      <c r="P24" s="119">
        <f>(VLOOKUP($A24,'Occupancy Raw Data'!$B$8:$BE$45,'Occupancy Raw Data'!W$3,FALSE))/100</f>
        <v>-4.3841648450038198E-2</v>
      </c>
      <c r="Q24" s="119">
        <f>(VLOOKUP($A24,'Occupancy Raw Data'!$B$8:$BE$45,'Occupancy Raw Data'!X$3,FALSE))/100</f>
        <v>8.0298375353395606E-3</v>
      </c>
      <c r="R24" s="130">
        <f>(VLOOKUP($A24,'Occupancy Raw Data'!$B$8:$BE$45,'Occupancy Raw Data'!Y$3,FALSE))/100</f>
        <v>-2.7829147519382702E-2</v>
      </c>
      <c r="S24" s="119">
        <f>(VLOOKUP($A24,'Occupancy Raw Data'!$B$8:$BE$45,'Occupancy Raw Data'!AA$3,FALSE))/100</f>
        <v>-3.3377426238662702E-2</v>
      </c>
      <c r="T24" s="119">
        <f>(VLOOKUP($A24,'Occupancy Raw Data'!$B$8:$BE$45,'Occupancy Raw Data'!AB$3,FALSE))/100</f>
        <v>-8.7642087628073004E-2</v>
      </c>
      <c r="U24" s="130">
        <f>(VLOOKUP($A24,'Occupancy Raw Data'!$B$8:$BE$45,'Occupancy Raw Data'!AC$3,FALSE))/100</f>
        <v>-6.1191788938695604E-2</v>
      </c>
      <c r="V24" s="131">
        <f>(VLOOKUP($A24,'Occupancy Raw Data'!$B$8:$BE$45,'Occupancy Raw Data'!AE$3,FALSE))/100</f>
        <v>-3.7216798084605596E-2</v>
      </c>
      <c r="X24" s="49">
        <f>VLOOKUP($A24,'ADR Raw Data'!$B$6:$BE$43,'ADR Raw Data'!G$1,FALSE)</f>
        <v>86.130632048492302</v>
      </c>
      <c r="Y24" s="50">
        <f>VLOOKUP($A24,'ADR Raw Data'!$B$6:$BE$43,'ADR Raw Data'!H$1,FALSE)</f>
        <v>84.726873183183102</v>
      </c>
      <c r="Z24" s="50">
        <f>VLOOKUP($A24,'ADR Raw Data'!$B$6:$BE$43,'ADR Raw Data'!I$1,FALSE)</f>
        <v>86.626865588853804</v>
      </c>
      <c r="AA24" s="50">
        <f>VLOOKUP($A24,'ADR Raw Data'!$B$6:$BE$43,'ADR Raw Data'!J$1,FALSE)</f>
        <v>87.332086267791198</v>
      </c>
      <c r="AB24" s="50">
        <f>VLOOKUP($A24,'ADR Raw Data'!$B$6:$BE$43,'ADR Raw Data'!K$1,FALSE)</f>
        <v>84.721202879133401</v>
      </c>
      <c r="AC24" s="51">
        <f>VLOOKUP($A24,'ADR Raw Data'!$B$6:$BE$43,'ADR Raw Data'!L$1,FALSE)</f>
        <v>85.9509002832379</v>
      </c>
      <c r="AD24" s="50">
        <f>VLOOKUP($A24,'ADR Raw Data'!$B$6:$BE$43,'ADR Raw Data'!N$1,FALSE)</f>
        <v>85.1572345373134</v>
      </c>
      <c r="AE24" s="50">
        <f>VLOOKUP($A24,'ADR Raw Data'!$B$6:$BE$43,'ADR Raw Data'!O$1,FALSE)</f>
        <v>85.663584511278103</v>
      </c>
      <c r="AF24" s="51">
        <f>VLOOKUP($A24,'ADR Raw Data'!$B$6:$BE$43,'ADR Raw Data'!P$1,FALSE)</f>
        <v>85.409461303370705</v>
      </c>
      <c r="AG24" s="52">
        <f>VLOOKUP($A24,'ADR Raw Data'!$B$6:$BE$43,'ADR Raw Data'!R$1,FALSE)</f>
        <v>85.802342851857901</v>
      </c>
      <c r="AI24" s="129">
        <f>(VLOOKUP($A24,'ADR Raw Data'!$B$6:$BE$43,'ADR Raw Data'!T$1,FALSE))/100</f>
        <v>6.5664746259614104E-2</v>
      </c>
      <c r="AJ24" s="119">
        <f>(VLOOKUP($A24,'ADR Raw Data'!$B$6:$BE$43,'ADR Raw Data'!U$1,FALSE))/100</f>
        <v>-3.7900899699886102E-2</v>
      </c>
      <c r="AK24" s="119">
        <f>(VLOOKUP($A24,'ADR Raw Data'!$B$6:$BE$43,'ADR Raw Data'!V$1,FALSE))/100</f>
        <v>-3.2803807750788498E-2</v>
      </c>
      <c r="AL24" s="119">
        <f>(VLOOKUP($A24,'ADR Raw Data'!$B$6:$BE$43,'ADR Raw Data'!W$1,FALSE))/100</f>
        <v>-3.2914295938832702E-2</v>
      </c>
      <c r="AM24" s="119">
        <f>(VLOOKUP($A24,'ADR Raw Data'!$B$6:$BE$43,'ADR Raw Data'!X$1,FALSE))/100</f>
        <v>-1.4824115716269499E-2</v>
      </c>
      <c r="AN24" s="130">
        <f>(VLOOKUP($A24,'ADR Raw Data'!$B$6:$BE$43,'ADR Raw Data'!Y$1,FALSE))/100</f>
        <v>-1.6231330823900599E-2</v>
      </c>
      <c r="AO24" s="119">
        <f>(VLOOKUP($A24,'ADR Raw Data'!$B$6:$BE$43,'ADR Raw Data'!AA$1,FALSE))/100</f>
        <v>-2.5063728222956901E-3</v>
      </c>
      <c r="AP24" s="119">
        <f>(VLOOKUP($A24,'ADR Raw Data'!$B$6:$BE$43,'ADR Raw Data'!AB$1,FALSE))/100</f>
        <v>-1.0519546852185299E-2</v>
      </c>
      <c r="AQ24" s="130">
        <f>(VLOOKUP($A24,'ADR Raw Data'!$B$6:$BE$43,'ADR Raw Data'!AC$1,FALSE))/100</f>
        <v>-6.7267250056966595E-3</v>
      </c>
      <c r="AR24" s="131">
        <f>(VLOOKUP($A24,'ADR Raw Data'!$B$6:$BE$43,'ADR Raw Data'!AE$1,FALSE))/100</f>
        <v>-1.3543805033509599E-2</v>
      </c>
      <c r="AS24" s="40"/>
      <c r="AT24" s="49">
        <f>VLOOKUP($A24,'RevPAR Raw Data'!$B$6:$BE$43,'RevPAR Raw Data'!G$1,FALSE)</f>
        <v>46.389124945588399</v>
      </c>
      <c r="AU24" s="50">
        <f>VLOOKUP($A24,'RevPAR Raw Data'!$B$6:$BE$43,'RevPAR Raw Data'!H$1,FALSE)</f>
        <v>47.235976510965997</v>
      </c>
      <c r="AV24" s="50">
        <f>VLOOKUP($A24,'RevPAR Raw Data'!$B$6:$BE$43,'RevPAR Raw Data'!I$1,FALSE)</f>
        <v>55.169696417210702</v>
      </c>
      <c r="AW24" s="50">
        <f>VLOOKUP($A24,'RevPAR Raw Data'!$B$6:$BE$43,'RevPAR Raw Data'!J$1,FALSE)</f>
        <v>55.472615988615402</v>
      </c>
      <c r="AX24" s="50">
        <f>VLOOKUP($A24,'RevPAR Raw Data'!$B$6:$BE$43,'RevPAR Raw Data'!K$1,FALSE)</f>
        <v>49.7575723589486</v>
      </c>
      <c r="AY24" s="51">
        <f>VLOOKUP($A24,'RevPAR Raw Data'!$B$6:$BE$43,'RevPAR Raw Data'!L$1,FALSE)</f>
        <v>50.804997244265799</v>
      </c>
      <c r="AZ24" s="50">
        <f>VLOOKUP($A24,'RevPAR Raw Data'!$B$6:$BE$43,'RevPAR Raw Data'!N$1,FALSE)</f>
        <v>47.761047329649998</v>
      </c>
      <c r="BA24" s="50">
        <f>VLOOKUP($A24,'RevPAR Raw Data'!$B$6:$BE$43,'RevPAR Raw Data'!O$1,FALSE)</f>
        <v>47.686492298677301</v>
      </c>
      <c r="BB24" s="51">
        <f>VLOOKUP($A24,'RevPAR Raw Data'!$B$6:$BE$43,'RevPAR Raw Data'!P$1,FALSE)</f>
        <v>47.723769814163703</v>
      </c>
      <c r="BC24" s="52">
        <f>VLOOKUP($A24,'RevPAR Raw Data'!$B$6:$BE$43,'RevPAR Raw Data'!R$1,FALSE)</f>
        <v>49.9246465499509</v>
      </c>
      <c r="BE24" s="129">
        <f>(VLOOKUP($A24,'RevPAR Raw Data'!$B$6:$BE$43,'RevPAR Raw Data'!T$1,FALSE))/100</f>
        <v>0.213657573437462</v>
      </c>
      <c r="BF24" s="119">
        <f>(VLOOKUP($A24,'RevPAR Raw Data'!$B$6:$BE$43,'RevPAR Raw Data'!U$1,FALSE))/100</f>
        <v>-0.15610330935202302</v>
      </c>
      <c r="BG24" s="119">
        <f>(VLOOKUP($A24,'RevPAR Raw Data'!$B$6:$BE$43,'RevPAR Raw Data'!V$1,FALSE))/100</f>
        <v>-0.100253609485061</v>
      </c>
      <c r="BH24" s="119">
        <f>(VLOOKUP($A24,'RevPAR Raw Data'!$B$6:$BE$43,'RevPAR Raw Data'!W$1,FALSE))/100</f>
        <v>-7.5312927397340204E-2</v>
      </c>
      <c r="BI24" s="119">
        <f>(VLOOKUP($A24,'RevPAR Raw Data'!$B$6:$BE$43,'RevPAR Raw Data'!X$1,FALSE))/100</f>
        <v>-6.9133134217366698E-3</v>
      </c>
      <c r="BJ24" s="130">
        <f>(VLOOKUP($A24,'RevPAR Raw Data'!$B$6:$BE$43,'RevPAR Raw Data'!Y$1,FALSE))/100</f>
        <v>-4.3608774243349101E-2</v>
      </c>
      <c r="BK24" s="119">
        <f>(VLOOKUP($A24,'RevPAR Raw Data'!$B$6:$BE$43,'RevPAR Raw Data'!AA$1,FALSE))/100</f>
        <v>-3.5800142786955702E-2</v>
      </c>
      <c r="BL24" s="119">
        <f>(VLOOKUP($A24,'RevPAR Raw Data'!$B$6:$BE$43,'RevPAR Raw Data'!AB$1,FALSE))/100</f>
        <v>-9.7239679433231488E-2</v>
      </c>
      <c r="BM24" s="130">
        <f>(VLOOKUP($A24,'RevPAR Raw Data'!$B$6:$BE$43,'RevPAR Raw Data'!AC$1,FALSE))/100</f>
        <v>-6.7506893607595E-2</v>
      </c>
      <c r="BN24" s="131">
        <f>(VLOOKUP($A24,'RevPAR Raw Data'!$B$6:$BE$43,'RevPAR Raw Data'!AE$1,FALSE))/100</f>
        <v>-5.02565460608859E-2</v>
      </c>
    </row>
    <row r="25" spans="1:66" x14ac:dyDescent="0.45">
      <c r="A25" s="59" t="s">
        <v>32</v>
      </c>
      <c r="B25" s="118">
        <f>(VLOOKUP($A25,'Occupancy Raw Data'!$B$8:$BE$45,'Occupancy Raw Data'!G$3,FALSE))/100</f>
        <v>0.45918800396095599</v>
      </c>
      <c r="C25" s="115">
        <f>(VLOOKUP($A25,'Occupancy Raw Data'!$B$8:$BE$45,'Occupancy Raw Data'!H$3,FALSE))/100</f>
        <v>0.474890366388456</v>
      </c>
      <c r="D25" s="115">
        <f>(VLOOKUP($A25,'Occupancy Raw Data'!$B$8:$BE$45,'Occupancy Raw Data'!I$3,FALSE))/100</f>
        <v>0.52567548450983093</v>
      </c>
      <c r="E25" s="115">
        <f>(VLOOKUP($A25,'Occupancy Raw Data'!$B$8:$BE$45,'Occupancy Raw Data'!J$3,FALSE))/100</f>
        <v>0.523695006365822</v>
      </c>
      <c r="F25" s="115">
        <f>(VLOOKUP($A25,'Occupancy Raw Data'!$B$8:$BE$45,'Occupancy Raw Data'!K$3,FALSE))/100</f>
        <v>0.51591455651435802</v>
      </c>
      <c r="G25" s="116">
        <f>(VLOOKUP($A25,'Occupancy Raw Data'!$B$8:$BE$45,'Occupancy Raw Data'!L$3,FALSE))/100</f>
        <v>0.499872683547885</v>
      </c>
      <c r="H25" s="119">
        <f>(VLOOKUP($A25,'Occupancy Raw Data'!$B$8:$BE$45,'Occupancy Raw Data'!N$3,FALSE))/100</f>
        <v>0.59895317583816599</v>
      </c>
      <c r="I25" s="119">
        <f>(VLOOKUP($A25,'Occupancy Raw Data'!$B$8:$BE$45,'Occupancy Raw Data'!O$3,FALSE))/100</f>
        <v>0.61423115009195006</v>
      </c>
      <c r="J25" s="116">
        <f>(VLOOKUP($A25,'Occupancy Raw Data'!$B$8:$BE$45,'Occupancy Raw Data'!P$3,FALSE))/100</f>
        <v>0.60659216296505791</v>
      </c>
      <c r="K25" s="117">
        <f>(VLOOKUP($A25,'Occupancy Raw Data'!$B$8:$BE$45,'Occupancy Raw Data'!R$3,FALSE))/100</f>
        <v>0.53036396338136305</v>
      </c>
      <c r="M25" s="129">
        <f>(VLOOKUP($A25,'Occupancy Raw Data'!$B$8:$BE$45,'Occupancy Raw Data'!T$3,FALSE))/100</f>
        <v>5.0717741606312004E-2</v>
      </c>
      <c r="N25" s="119">
        <f>(VLOOKUP($A25,'Occupancy Raw Data'!$B$8:$BE$45,'Occupancy Raw Data'!U$3,FALSE))/100</f>
        <v>-0.173374248233373</v>
      </c>
      <c r="O25" s="119">
        <f>(VLOOKUP($A25,'Occupancy Raw Data'!$B$8:$BE$45,'Occupancy Raw Data'!V$3,FALSE))/100</f>
        <v>-0.11060214542381801</v>
      </c>
      <c r="P25" s="119">
        <f>(VLOOKUP($A25,'Occupancy Raw Data'!$B$8:$BE$45,'Occupancy Raw Data'!W$3,FALSE))/100</f>
        <v>-0.103030273860115</v>
      </c>
      <c r="Q25" s="119">
        <f>(VLOOKUP($A25,'Occupancy Raw Data'!$B$8:$BE$45,'Occupancy Raw Data'!X$3,FALSE))/100</f>
        <v>-7.1246845269435505E-2</v>
      </c>
      <c r="R25" s="130">
        <f>(VLOOKUP($A25,'Occupancy Raw Data'!$B$8:$BE$45,'Occupancy Raw Data'!Y$3,FALSE))/100</f>
        <v>-8.8456653557549794E-2</v>
      </c>
      <c r="S25" s="119">
        <f>(VLOOKUP($A25,'Occupancy Raw Data'!$B$8:$BE$45,'Occupancy Raw Data'!AA$3,FALSE))/100</f>
        <v>-9.9950743554457308E-2</v>
      </c>
      <c r="T25" s="119">
        <f>(VLOOKUP($A25,'Occupancy Raw Data'!$B$8:$BE$45,'Occupancy Raw Data'!AB$3,FALSE))/100</f>
        <v>-0.12164186914598901</v>
      </c>
      <c r="U25" s="130">
        <f>(VLOOKUP($A25,'Occupancy Raw Data'!$B$8:$BE$45,'Occupancy Raw Data'!AC$3,FALSE))/100</f>
        <v>-0.11106512896988401</v>
      </c>
      <c r="V25" s="131">
        <f>(VLOOKUP($A25,'Occupancy Raw Data'!$B$8:$BE$45,'Occupancy Raw Data'!AE$3,FALSE))/100</f>
        <v>-9.5970094455735705E-2</v>
      </c>
      <c r="X25" s="49">
        <f>VLOOKUP($A25,'ADR Raw Data'!$B$6:$BE$43,'ADR Raw Data'!G$1,FALSE)</f>
        <v>74.128460690080004</v>
      </c>
      <c r="Y25" s="50">
        <f>VLOOKUP($A25,'ADR Raw Data'!$B$6:$BE$43,'ADR Raw Data'!H$1,FALSE)</f>
        <v>75.262555019362495</v>
      </c>
      <c r="Z25" s="50">
        <f>VLOOKUP($A25,'ADR Raw Data'!$B$6:$BE$43,'ADR Raw Data'!I$1,FALSE)</f>
        <v>79.845656727664107</v>
      </c>
      <c r="AA25" s="50">
        <f>VLOOKUP($A25,'ADR Raw Data'!$B$6:$BE$43,'ADR Raw Data'!J$1,FALSE)</f>
        <v>79.243606131820599</v>
      </c>
      <c r="AB25" s="50">
        <f>VLOOKUP($A25,'ADR Raw Data'!$B$6:$BE$43,'ADR Raw Data'!K$1,FALSE)</f>
        <v>79.062818289004596</v>
      </c>
      <c r="AC25" s="51">
        <f>VLOOKUP($A25,'ADR Raw Data'!$B$6:$BE$43,'ADR Raw Data'!L$1,FALSE)</f>
        <v>77.636731333484207</v>
      </c>
      <c r="AD25" s="50">
        <f>VLOOKUP($A25,'ADR Raw Data'!$B$6:$BE$43,'ADR Raw Data'!N$1,FALSE)</f>
        <v>99.812842583844997</v>
      </c>
      <c r="AE25" s="50">
        <f>VLOOKUP($A25,'ADR Raw Data'!$B$6:$BE$43,'ADR Raw Data'!O$1,FALSE)</f>
        <v>98.794365660985704</v>
      </c>
      <c r="AF25" s="51">
        <f>VLOOKUP($A25,'ADR Raw Data'!$B$6:$BE$43,'ADR Raw Data'!P$1,FALSE)</f>
        <v>99.297191138059702</v>
      </c>
      <c r="AG25" s="52">
        <f>VLOOKUP($A25,'ADR Raw Data'!$B$6:$BE$43,'ADR Raw Data'!R$1,FALSE)</f>
        <v>84.714924569425307</v>
      </c>
      <c r="AI25" s="129">
        <f>(VLOOKUP($A25,'ADR Raw Data'!$B$6:$BE$43,'ADR Raw Data'!T$1,FALSE))/100</f>
        <v>-2.1609674938854902E-2</v>
      </c>
      <c r="AJ25" s="119">
        <f>(VLOOKUP($A25,'ADR Raw Data'!$B$6:$BE$43,'ADR Raw Data'!U$1,FALSE))/100</f>
        <v>-9.2350947736490205E-2</v>
      </c>
      <c r="AK25" s="119">
        <f>(VLOOKUP($A25,'ADR Raw Data'!$B$6:$BE$43,'ADR Raw Data'!V$1,FALSE))/100</f>
        <v>-5.9688235326110402E-2</v>
      </c>
      <c r="AL25" s="119">
        <f>(VLOOKUP($A25,'ADR Raw Data'!$B$6:$BE$43,'ADR Raw Data'!W$1,FALSE))/100</f>
        <v>-7.7033517700507204E-2</v>
      </c>
      <c r="AM25" s="119">
        <f>(VLOOKUP($A25,'ADR Raw Data'!$B$6:$BE$43,'ADR Raw Data'!X$1,FALSE))/100</f>
        <v>-7.6501158627656399E-2</v>
      </c>
      <c r="AN25" s="130">
        <f>(VLOOKUP($A25,'ADR Raw Data'!$B$6:$BE$43,'ADR Raw Data'!Y$1,FALSE))/100</f>
        <v>-6.8886686804694494E-2</v>
      </c>
      <c r="AO25" s="119">
        <f>(VLOOKUP($A25,'ADR Raw Data'!$B$6:$BE$43,'ADR Raw Data'!AA$1,FALSE))/100</f>
        <v>-8.6664535492556302E-2</v>
      </c>
      <c r="AP25" s="119">
        <f>(VLOOKUP($A25,'ADR Raw Data'!$B$6:$BE$43,'ADR Raw Data'!AB$1,FALSE))/100</f>
        <v>-0.128022841084311</v>
      </c>
      <c r="AQ25" s="130">
        <f>(VLOOKUP($A25,'ADR Raw Data'!$B$6:$BE$43,'ADR Raw Data'!AC$1,FALSE))/100</f>
        <v>-0.108173137200411</v>
      </c>
      <c r="AR25" s="131">
        <f>(VLOOKUP($A25,'ADR Raw Data'!$B$6:$BE$43,'ADR Raw Data'!AE$1,FALSE))/100</f>
        <v>-8.5869769900830506E-2</v>
      </c>
      <c r="AS25" s="40"/>
      <c r="AT25" s="49">
        <f>VLOOKUP($A25,'RevPAR Raw Data'!$B$6:$BE$43,'RevPAR Raw Data'!G$1,FALSE)</f>
        <v>34.038899900975998</v>
      </c>
      <c r="AU25" s="50">
        <f>VLOOKUP($A25,'RevPAR Raw Data'!$B$6:$BE$43,'RevPAR Raw Data'!H$1,FALSE)</f>
        <v>35.741462328476402</v>
      </c>
      <c r="AV25" s="50">
        <f>VLOOKUP($A25,'RevPAR Raw Data'!$B$6:$BE$43,'RevPAR Raw Data'!I$1,FALSE)</f>
        <v>41.9729042863205</v>
      </c>
      <c r="AW25" s="50">
        <f>VLOOKUP($A25,'RevPAR Raw Data'!$B$6:$BE$43,'RevPAR Raw Data'!J$1,FALSE)</f>
        <v>41.499480817654501</v>
      </c>
      <c r="AX25" s="50">
        <f>VLOOKUP($A25,'RevPAR Raw Data'!$B$6:$BE$43,'RevPAR Raw Data'!K$1,FALSE)</f>
        <v>40.789658834347101</v>
      </c>
      <c r="AY25" s="51">
        <f>VLOOKUP($A25,'RevPAR Raw Data'!$B$6:$BE$43,'RevPAR Raw Data'!L$1,FALSE)</f>
        <v>38.8084812335549</v>
      </c>
      <c r="AZ25" s="50">
        <f>VLOOKUP($A25,'RevPAR Raw Data'!$B$6:$BE$43,'RevPAR Raw Data'!N$1,FALSE)</f>
        <v>59.783219055028901</v>
      </c>
      <c r="BA25" s="50">
        <f>VLOOKUP($A25,'RevPAR Raw Data'!$B$6:$BE$43,'RevPAR Raw Data'!O$1,FALSE)</f>
        <v>60.682576842551903</v>
      </c>
      <c r="BB25" s="51">
        <f>VLOOKUP($A25,'RevPAR Raw Data'!$B$6:$BE$43,'RevPAR Raw Data'!P$1,FALSE)</f>
        <v>60.232897948790402</v>
      </c>
      <c r="BC25" s="52">
        <f>VLOOKUP($A25,'RevPAR Raw Data'!$B$6:$BE$43,'RevPAR Raw Data'!R$1,FALSE)</f>
        <v>44.929743152193602</v>
      </c>
      <c r="BE25" s="129">
        <f>(VLOOKUP($A25,'RevPAR Raw Data'!$B$6:$BE$43,'RevPAR Raw Data'!T$1,FALSE))/100</f>
        <v>2.8012072757711799E-2</v>
      </c>
      <c r="BF25" s="119">
        <f>(VLOOKUP($A25,'RevPAR Raw Data'!$B$6:$BE$43,'RevPAR Raw Data'!U$1,FALSE))/100</f>
        <v>-0.24971391983240898</v>
      </c>
      <c r="BG25" s="119">
        <f>(VLOOKUP($A25,'RevPAR Raw Data'!$B$6:$BE$43,'RevPAR Raw Data'!V$1,FALSE))/100</f>
        <v>-0.16368873386629901</v>
      </c>
      <c r="BH25" s="119">
        <f>(VLOOKUP($A25,'RevPAR Raw Data'!$B$6:$BE$43,'RevPAR Raw Data'!W$1,FALSE))/100</f>
        <v>-0.172127007135531</v>
      </c>
      <c r="BI25" s="119">
        <f>(VLOOKUP($A25,'RevPAR Raw Data'!$B$6:$BE$43,'RevPAR Raw Data'!X$1,FALSE))/100</f>
        <v>-0.14229753768541401</v>
      </c>
      <c r="BJ25" s="130">
        <f>(VLOOKUP($A25,'RevPAR Raw Data'!$B$6:$BE$43,'RevPAR Raw Data'!Y$1,FALSE))/100</f>
        <v>-0.15124985457283399</v>
      </c>
      <c r="BK25" s="119">
        <f>(VLOOKUP($A25,'RevPAR Raw Data'!$B$6:$BE$43,'RevPAR Raw Data'!AA$1,FALSE))/100</f>
        <v>-0.17795309428473099</v>
      </c>
      <c r="BL25" s="119">
        <f>(VLOOKUP($A25,'RevPAR Raw Data'!$B$6:$BE$43,'RevPAR Raw Data'!AB$1,FALSE))/100</f>
        <v>-0.234091772547425</v>
      </c>
      <c r="BM25" s="130">
        <f>(VLOOKUP($A25,'RevPAR Raw Data'!$B$6:$BE$43,'RevPAR Raw Data'!AC$1,FALSE))/100</f>
        <v>-0.20722400273605501</v>
      </c>
      <c r="BN25" s="131">
        <f>(VLOOKUP($A25,'RevPAR Raw Data'!$B$6:$BE$43,'RevPAR Raw Data'!AE$1,FALSE))/100</f>
        <v>-0.173598934428291</v>
      </c>
    </row>
    <row r="26" spans="1:66" x14ac:dyDescent="0.45">
      <c r="A26" s="59" t="s">
        <v>92</v>
      </c>
      <c r="B26" s="118">
        <f>(VLOOKUP($A26,'Occupancy Raw Data'!$B$8:$BE$45,'Occupancy Raw Data'!G$3,FALSE))/100</f>
        <v>0.47402597402597402</v>
      </c>
      <c r="C26" s="115">
        <f>(VLOOKUP($A26,'Occupancy Raw Data'!$B$8:$BE$45,'Occupancy Raw Data'!H$3,FALSE))/100</f>
        <v>0.51649701649701596</v>
      </c>
      <c r="D26" s="115">
        <f>(VLOOKUP($A26,'Occupancy Raw Data'!$B$8:$BE$45,'Occupancy Raw Data'!I$3,FALSE))/100</f>
        <v>0.58073008073007992</v>
      </c>
      <c r="E26" s="115">
        <f>(VLOOKUP($A26,'Occupancy Raw Data'!$B$8:$BE$45,'Occupancy Raw Data'!J$3,FALSE))/100</f>
        <v>0.59389259389259297</v>
      </c>
      <c r="F26" s="115">
        <f>(VLOOKUP($A26,'Occupancy Raw Data'!$B$8:$BE$45,'Occupancy Raw Data'!K$3,FALSE))/100</f>
        <v>0.52299052299052196</v>
      </c>
      <c r="G26" s="116">
        <f>(VLOOKUP($A26,'Occupancy Raw Data'!$B$8:$BE$45,'Occupancy Raw Data'!L$3,FALSE))/100</f>
        <v>0.53762723762723708</v>
      </c>
      <c r="H26" s="119">
        <f>(VLOOKUP($A26,'Occupancy Raw Data'!$B$8:$BE$45,'Occupancy Raw Data'!N$3,FALSE))/100</f>
        <v>0.52439452439452405</v>
      </c>
      <c r="I26" s="119">
        <f>(VLOOKUP($A26,'Occupancy Raw Data'!$B$8:$BE$45,'Occupancy Raw Data'!O$3,FALSE))/100</f>
        <v>0.54089154089154001</v>
      </c>
      <c r="J26" s="116">
        <f>(VLOOKUP($A26,'Occupancy Raw Data'!$B$8:$BE$45,'Occupancy Raw Data'!P$3,FALSE))/100</f>
        <v>0.53264303264303203</v>
      </c>
      <c r="K26" s="117">
        <f>(VLOOKUP($A26,'Occupancy Raw Data'!$B$8:$BE$45,'Occupancy Raw Data'!R$3,FALSE))/100</f>
        <v>0.536203179060321</v>
      </c>
      <c r="M26" s="129">
        <f>(VLOOKUP($A26,'Occupancy Raw Data'!$B$8:$BE$45,'Occupancy Raw Data'!T$3,FALSE))/100</f>
        <v>1.1326506264638901E-2</v>
      </c>
      <c r="N26" s="119">
        <f>(VLOOKUP($A26,'Occupancy Raw Data'!$B$8:$BE$45,'Occupancy Raw Data'!U$3,FALSE))/100</f>
        <v>-0.113730994008436</v>
      </c>
      <c r="O26" s="119">
        <f>(VLOOKUP($A26,'Occupancy Raw Data'!$B$8:$BE$45,'Occupancy Raw Data'!V$3,FALSE))/100</f>
        <v>-7.5446513890833899E-2</v>
      </c>
      <c r="P26" s="119">
        <f>(VLOOKUP($A26,'Occupancy Raw Data'!$B$8:$BE$45,'Occupancy Raw Data'!W$3,FALSE))/100</f>
        <v>-6.0014225521874999E-2</v>
      </c>
      <c r="Q26" s="119">
        <f>(VLOOKUP($A26,'Occupancy Raw Data'!$B$8:$BE$45,'Occupancy Raw Data'!X$3,FALSE))/100</f>
        <v>-2.3361970523112601E-2</v>
      </c>
      <c r="R26" s="130">
        <f>(VLOOKUP($A26,'Occupancy Raw Data'!$B$8:$BE$45,'Occupancy Raw Data'!Y$3,FALSE))/100</f>
        <v>-5.5775362028834402E-2</v>
      </c>
      <c r="S26" s="119">
        <f>(VLOOKUP($A26,'Occupancy Raw Data'!$B$8:$BE$45,'Occupancy Raw Data'!AA$3,FALSE))/100</f>
        <v>-6.6393978784466789E-2</v>
      </c>
      <c r="T26" s="119">
        <f>(VLOOKUP($A26,'Occupancy Raw Data'!$B$8:$BE$45,'Occupancy Raw Data'!AB$3,FALSE))/100</f>
        <v>-2.9737431376775599E-2</v>
      </c>
      <c r="U26" s="130">
        <f>(VLOOKUP($A26,'Occupancy Raw Data'!$B$8:$BE$45,'Occupancy Raw Data'!AC$3,FALSE))/100</f>
        <v>-4.81347814890528E-2</v>
      </c>
      <c r="V26" s="131">
        <f>(VLOOKUP($A26,'Occupancy Raw Data'!$B$8:$BE$45,'Occupancy Raw Data'!AE$3,FALSE))/100</f>
        <v>-5.3619328135214098E-2</v>
      </c>
      <c r="X26" s="49">
        <f>VLOOKUP($A26,'ADR Raw Data'!$B$6:$BE$43,'ADR Raw Data'!G$1,FALSE)</f>
        <v>95.164008478341302</v>
      </c>
      <c r="Y26" s="50">
        <f>VLOOKUP($A26,'ADR Raw Data'!$B$6:$BE$43,'ADR Raw Data'!H$1,FALSE)</f>
        <v>106.060690180088</v>
      </c>
      <c r="Z26" s="50">
        <f>VLOOKUP($A26,'ADR Raw Data'!$B$6:$BE$43,'ADR Raw Data'!I$1,FALSE)</f>
        <v>111.186202961619</v>
      </c>
      <c r="AA26" s="50">
        <f>VLOOKUP($A26,'ADR Raw Data'!$B$6:$BE$43,'ADR Raw Data'!J$1,FALSE)</f>
        <v>112.509496778959</v>
      </c>
      <c r="AB26" s="50">
        <f>VLOOKUP($A26,'ADR Raw Data'!$B$6:$BE$43,'ADR Raw Data'!K$1,FALSE)</f>
        <v>98.333834093959695</v>
      </c>
      <c r="AC26" s="51">
        <f>VLOOKUP($A26,'ADR Raw Data'!$B$6:$BE$43,'ADR Raw Data'!L$1,FALSE)</f>
        <v>105.167898831363</v>
      </c>
      <c r="AD26" s="50">
        <f>VLOOKUP($A26,'ADR Raw Data'!$B$6:$BE$43,'ADR Raw Data'!N$1,FALSE)</f>
        <v>102.83593273092301</v>
      </c>
      <c r="AE26" s="50">
        <f>VLOOKUP($A26,'ADR Raw Data'!$B$6:$BE$43,'ADR Raw Data'!O$1,FALSE)</f>
        <v>102.87044218040199</v>
      </c>
      <c r="AF26" s="51">
        <f>VLOOKUP($A26,'ADR Raw Data'!$B$6:$BE$43,'ADR Raw Data'!P$1,FALSE)</f>
        <v>102.85345466227299</v>
      </c>
      <c r="AG26" s="52">
        <f>VLOOKUP($A26,'ADR Raw Data'!$B$6:$BE$43,'ADR Raw Data'!R$1,FALSE)</f>
        <v>104.51101960069199</v>
      </c>
      <c r="AI26" s="129">
        <f>(VLOOKUP($A26,'ADR Raw Data'!$B$6:$BE$43,'ADR Raw Data'!T$1,FALSE))/100</f>
        <v>-1.5959076033739403E-2</v>
      </c>
      <c r="AJ26" s="119">
        <f>(VLOOKUP($A26,'ADR Raw Data'!$B$6:$BE$43,'ADR Raw Data'!U$1,FALSE))/100</f>
        <v>-3.8457729301150996E-2</v>
      </c>
      <c r="AK26" s="119">
        <f>(VLOOKUP($A26,'ADR Raw Data'!$B$6:$BE$43,'ADR Raw Data'!V$1,FALSE))/100</f>
        <v>-9.28424532918929E-4</v>
      </c>
      <c r="AL26" s="119">
        <f>(VLOOKUP($A26,'ADR Raw Data'!$B$6:$BE$43,'ADR Raw Data'!W$1,FALSE))/100</f>
        <v>8.2459080120216993E-3</v>
      </c>
      <c r="AM26" s="119">
        <f>(VLOOKUP($A26,'ADR Raw Data'!$B$6:$BE$43,'ADR Raw Data'!X$1,FALSE))/100</f>
        <v>-2.0491825022872799E-2</v>
      </c>
      <c r="AN26" s="130">
        <f>(VLOOKUP($A26,'ADR Raw Data'!$B$6:$BE$43,'ADR Raw Data'!Y$1,FALSE))/100</f>
        <v>-1.4389103890365001E-2</v>
      </c>
      <c r="AO26" s="119">
        <f>(VLOOKUP($A26,'ADR Raw Data'!$B$6:$BE$43,'ADR Raw Data'!AA$1,FALSE))/100</f>
        <v>-1.6920496124093302E-2</v>
      </c>
      <c r="AP26" s="119">
        <f>(VLOOKUP($A26,'ADR Raw Data'!$B$6:$BE$43,'ADR Raw Data'!AB$1,FALSE))/100</f>
        <v>-2.35419958827181E-2</v>
      </c>
      <c r="AQ26" s="130">
        <f>(VLOOKUP($A26,'ADR Raw Data'!$B$6:$BE$43,'ADR Raw Data'!AC$1,FALSE))/100</f>
        <v>-2.0227346240705199E-2</v>
      </c>
      <c r="AR26" s="131">
        <f>(VLOOKUP($A26,'ADR Raw Data'!$B$6:$BE$43,'ADR Raw Data'!AE$1,FALSE))/100</f>
        <v>-1.6052963051172601E-2</v>
      </c>
      <c r="AS26" s="40"/>
      <c r="AT26" s="49">
        <f>VLOOKUP($A26,'RevPAR Raw Data'!$B$6:$BE$43,'RevPAR Raw Data'!G$1,FALSE)</f>
        <v>45.110211811161797</v>
      </c>
      <c r="AU26" s="50">
        <f>VLOOKUP($A26,'RevPAR Raw Data'!$B$6:$BE$43,'RevPAR Raw Data'!H$1,FALSE)</f>
        <v>54.780030045629999</v>
      </c>
      <c r="AV26" s="50">
        <f>VLOOKUP($A26,'RevPAR Raw Data'!$B$6:$BE$43,'RevPAR Raw Data'!I$1,FALSE)</f>
        <v>64.569172621972598</v>
      </c>
      <c r="AW26" s="50">
        <f>VLOOKUP($A26,'RevPAR Raw Data'!$B$6:$BE$43,'RevPAR Raw Data'!J$1,FALSE)</f>
        <v>66.818556879606803</v>
      </c>
      <c r="AX26" s="50">
        <f>VLOOKUP($A26,'RevPAR Raw Data'!$B$6:$BE$43,'RevPAR Raw Data'!K$1,FALSE)</f>
        <v>51.427663320463303</v>
      </c>
      <c r="AY26" s="51">
        <f>VLOOKUP($A26,'RevPAR Raw Data'!$B$6:$BE$43,'RevPAR Raw Data'!L$1,FALSE)</f>
        <v>56.541126935766897</v>
      </c>
      <c r="AZ26" s="50">
        <f>VLOOKUP($A26,'RevPAR Raw Data'!$B$6:$BE$43,'RevPAR Raw Data'!N$1,FALSE)</f>
        <v>53.926600035100002</v>
      </c>
      <c r="BA26" s="50">
        <f>VLOOKUP($A26,'RevPAR Raw Data'!$B$6:$BE$43,'RevPAR Raw Data'!O$1,FALSE)</f>
        <v>55.641751983151899</v>
      </c>
      <c r="BB26" s="51">
        <f>VLOOKUP($A26,'RevPAR Raw Data'!$B$6:$BE$43,'RevPAR Raw Data'!P$1,FALSE)</f>
        <v>54.784176009126</v>
      </c>
      <c r="BC26" s="52">
        <f>VLOOKUP($A26,'RevPAR Raw Data'!$B$6:$BE$43,'RevPAR Raw Data'!R$1,FALSE)</f>
        <v>56.039140956726598</v>
      </c>
      <c r="BE26" s="129">
        <f>(VLOOKUP($A26,'RevPAR Raw Data'!$B$6:$BE$43,'RevPAR Raw Data'!T$1,FALSE))/100</f>
        <v>-4.8133303437744197E-3</v>
      </c>
      <c r="BF26" s="119">
        <f>(VLOOKUP($A26,'RevPAR Raw Data'!$B$6:$BE$43,'RevPAR Raw Data'!U$1,FALSE))/100</f>
        <v>-0.14781488752885999</v>
      </c>
      <c r="BG26" s="119">
        <f>(VLOOKUP($A26,'RevPAR Raw Data'!$B$6:$BE$43,'RevPAR Raw Data'!V$1,FALSE))/100</f>
        <v>-7.6304892029333396E-2</v>
      </c>
      <c r="BH26" s="119">
        <f>(VLOOKUP($A26,'RevPAR Raw Data'!$B$6:$BE$43,'RevPAR Raw Data'!W$1,FALSE))/100</f>
        <v>-5.2263189292919406E-2</v>
      </c>
      <c r="BI26" s="119">
        <f>(VLOOKUP($A26,'RevPAR Raw Data'!$B$6:$BE$43,'RevPAR Raw Data'!X$1,FALSE))/100</f>
        <v>-4.3375066133836307E-2</v>
      </c>
      <c r="BJ26" s="130">
        <f>(VLOOKUP($A26,'RevPAR Raw Data'!$B$6:$BE$43,'RevPAR Raw Data'!Y$1,FALSE))/100</f>
        <v>-6.9361908440443903E-2</v>
      </c>
      <c r="BK26" s="119">
        <f>(VLOOKUP($A26,'RevPAR Raw Data'!$B$6:$BE$43,'RevPAR Raw Data'!AA$1,FALSE))/100</f>
        <v>-8.2191055847874492E-2</v>
      </c>
      <c r="BL26" s="119">
        <f>(VLOOKUP($A26,'RevPAR Raw Data'!$B$6:$BE$43,'RevPAR Raw Data'!AB$1,FALSE))/100</f>
        <v>-5.2579348772459102E-2</v>
      </c>
      <c r="BM26" s="130">
        <f>(VLOOKUP($A26,'RevPAR Raw Data'!$B$6:$BE$43,'RevPAR Raw Data'!AC$1,FALSE))/100</f>
        <v>-6.7388488838358296E-2</v>
      </c>
      <c r="BN26" s="131">
        <f>(VLOOKUP($A26,'RevPAR Raw Data'!$B$6:$BE$43,'RevPAR Raw Data'!AE$1,FALSE))/100</f>
        <v>-6.8811542093003497E-2</v>
      </c>
    </row>
    <row r="27" spans="1:66" x14ac:dyDescent="0.45">
      <c r="A27" s="59" t="s">
        <v>93</v>
      </c>
      <c r="B27" s="118">
        <f>(VLOOKUP($A27,'Occupancy Raw Data'!$B$8:$BE$45,'Occupancy Raw Data'!G$3,FALSE))/100</f>
        <v>0.41401172927563701</v>
      </c>
      <c r="C27" s="115">
        <f>(VLOOKUP($A27,'Occupancy Raw Data'!$B$8:$BE$45,'Occupancy Raw Data'!H$3,FALSE))/100</f>
        <v>0.33436360754477695</v>
      </c>
      <c r="D27" s="115">
        <f>(VLOOKUP($A27,'Occupancy Raw Data'!$B$8:$BE$45,'Occupancy Raw Data'!I$3,FALSE))/100</f>
        <v>0.40854335076874299</v>
      </c>
      <c r="E27" s="115">
        <f>(VLOOKUP($A27,'Occupancy Raw Data'!$B$8:$BE$45,'Occupancy Raw Data'!J$3,FALSE))/100</f>
        <v>0.40838484704390504</v>
      </c>
      <c r="F27" s="115">
        <f>(VLOOKUP($A27,'Occupancy Raw Data'!$B$8:$BE$45,'Occupancy Raw Data'!K$3,FALSE))/100</f>
        <v>0.390473926137264</v>
      </c>
      <c r="G27" s="116">
        <f>(VLOOKUP($A27,'Occupancy Raw Data'!$B$8:$BE$45,'Occupancy Raw Data'!L$3,FALSE))/100</f>
        <v>0.39115549215406503</v>
      </c>
      <c r="H27" s="119">
        <f>(VLOOKUP($A27,'Occupancy Raw Data'!$B$8:$BE$45,'Occupancy Raw Data'!N$3,FALSE))/100</f>
        <v>0.55547630369313605</v>
      </c>
      <c r="I27" s="119">
        <f>(VLOOKUP($A27,'Occupancy Raw Data'!$B$8:$BE$45,'Occupancy Raw Data'!O$3,FALSE))/100</f>
        <v>0.56649231256934496</v>
      </c>
      <c r="J27" s="116">
        <f>(VLOOKUP($A27,'Occupancy Raw Data'!$B$8:$BE$45,'Occupancy Raw Data'!P$3,FALSE))/100</f>
        <v>0.56098430813124101</v>
      </c>
      <c r="K27" s="117">
        <f>(VLOOKUP($A27,'Occupancy Raw Data'!$B$8:$BE$45,'Occupancy Raw Data'!R$3,FALSE))/100</f>
        <v>0.43967801100468695</v>
      </c>
      <c r="M27" s="129">
        <f>(VLOOKUP($A27,'Occupancy Raw Data'!$B$8:$BE$45,'Occupancy Raw Data'!T$3,FALSE))/100</f>
        <v>0.221600924697753</v>
      </c>
      <c r="N27" s="119">
        <f>(VLOOKUP($A27,'Occupancy Raw Data'!$B$8:$BE$45,'Occupancy Raw Data'!U$3,FALSE))/100</f>
        <v>-0.18262353768026698</v>
      </c>
      <c r="O27" s="119">
        <f>(VLOOKUP($A27,'Occupancy Raw Data'!$B$8:$BE$45,'Occupancy Raw Data'!V$3,FALSE))/100</f>
        <v>-8.7899853699659206E-2</v>
      </c>
      <c r="P27" s="119">
        <f>(VLOOKUP($A27,'Occupancy Raw Data'!$B$8:$BE$45,'Occupancy Raw Data'!W$3,FALSE))/100</f>
        <v>-7.2661303220193596E-2</v>
      </c>
      <c r="Q27" s="119">
        <f>(VLOOKUP($A27,'Occupancy Raw Data'!$B$8:$BE$45,'Occupancy Raw Data'!X$3,FALSE))/100</f>
        <v>-7.43397661538336E-2</v>
      </c>
      <c r="R27" s="130">
        <f>(VLOOKUP($A27,'Occupancy Raw Data'!$B$8:$BE$45,'Occupancy Raw Data'!Y$3,FALSE))/100</f>
        <v>-4.9721625123958196E-2</v>
      </c>
      <c r="S27" s="119">
        <f>(VLOOKUP($A27,'Occupancy Raw Data'!$B$8:$BE$45,'Occupancy Raw Data'!AA$3,FALSE))/100</f>
        <v>2.1694093727796303E-2</v>
      </c>
      <c r="T27" s="119">
        <f>(VLOOKUP($A27,'Occupancy Raw Data'!$B$8:$BE$45,'Occupancy Raw Data'!AB$3,FALSE))/100</f>
        <v>-2.4606329408992197E-2</v>
      </c>
      <c r="U27" s="130">
        <f>(VLOOKUP($A27,'Occupancy Raw Data'!$B$8:$BE$45,'Occupancy Raw Data'!AC$3,FALSE))/100</f>
        <v>-2.2199573085906598E-3</v>
      </c>
      <c r="V27" s="131">
        <f>(VLOOKUP($A27,'Occupancy Raw Data'!$B$8:$BE$45,'Occupancy Raw Data'!AE$3,FALSE))/100</f>
        <v>-3.2938373005558103E-2</v>
      </c>
      <c r="X27" s="49">
        <f>VLOOKUP($A27,'ADR Raw Data'!$B$6:$BE$43,'ADR Raw Data'!G$1,FALSE)</f>
        <v>107.563574885145</v>
      </c>
      <c r="Y27" s="50">
        <f>VLOOKUP($A27,'ADR Raw Data'!$B$6:$BE$43,'ADR Raw Data'!H$1,FALSE)</f>
        <v>98.692917990045004</v>
      </c>
      <c r="Z27" s="50">
        <f>VLOOKUP($A27,'ADR Raw Data'!$B$6:$BE$43,'ADR Raw Data'!I$1,FALSE)</f>
        <v>103.62844417070799</v>
      </c>
      <c r="AA27" s="50">
        <f>VLOOKUP($A27,'ADR Raw Data'!$B$6:$BE$43,'ADR Raw Data'!J$1,FALSE)</f>
        <v>106.18789547836199</v>
      </c>
      <c r="AB27" s="50">
        <f>VLOOKUP($A27,'ADR Raw Data'!$B$6:$BE$43,'ADR Raw Data'!K$1,FALSE)</f>
        <v>103.46819673229101</v>
      </c>
      <c r="AC27" s="51">
        <f>VLOOKUP($A27,'ADR Raw Data'!$B$6:$BE$43,'ADR Raw Data'!L$1,FALSE)</f>
        <v>104.120114944484</v>
      </c>
      <c r="AD27" s="50">
        <f>VLOOKUP($A27,'ADR Raw Data'!$B$6:$BE$43,'ADR Raw Data'!N$1,FALSE)</f>
        <v>117.22752007419</v>
      </c>
      <c r="AE27" s="50">
        <f>VLOOKUP($A27,'ADR Raw Data'!$B$6:$BE$43,'ADR Raw Data'!O$1,FALSE)</f>
        <v>117.503799524342</v>
      </c>
      <c r="AF27" s="51">
        <f>VLOOKUP($A27,'ADR Raw Data'!$B$6:$BE$43,'ADR Raw Data'!P$1,FALSE)</f>
        <v>117.36701611923399</v>
      </c>
      <c r="AG27" s="52">
        <f>VLOOKUP($A27,'ADR Raw Data'!$B$6:$BE$43,'ADR Raw Data'!R$1,FALSE)</f>
        <v>108.949170691386</v>
      </c>
      <c r="AI27" s="129">
        <f>(VLOOKUP($A27,'ADR Raw Data'!$B$6:$BE$43,'ADR Raw Data'!T$1,FALSE))/100</f>
        <v>0.14159667010263099</v>
      </c>
      <c r="AJ27" s="119">
        <f>(VLOOKUP($A27,'ADR Raw Data'!$B$6:$BE$43,'ADR Raw Data'!U$1,FALSE))/100</f>
        <v>-9.7685053399369295E-3</v>
      </c>
      <c r="AK27" s="119">
        <f>(VLOOKUP($A27,'ADR Raw Data'!$B$6:$BE$43,'ADR Raw Data'!V$1,FALSE))/100</f>
        <v>2.4875583308588699E-2</v>
      </c>
      <c r="AL27" s="119">
        <f>(VLOOKUP($A27,'ADR Raw Data'!$B$6:$BE$43,'ADR Raw Data'!W$1,FALSE))/100</f>
        <v>4.1472655482347499E-2</v>
      </c>
      <c r="AM27" s="119">
        <f>(VLOOKUP($A27,'ADR Raw Data'!$B$6:$BE$43,'ADR Raw Data'!X$1,FALSE))/100</f>
        <v>2.7642449103219099E-2</v>
      </c>
      <c r="AN27" s="130">
        <f>(VLOOKUP($A27,'ADR Raw Data'!$B$6:$BE$43,'ADR Raw Data'!Y$1,FALSE))/100</f>
        <v>4.3453062311484096E-2</v>
      </c>
      <c r="AO27" s="119">
        <f>(VLOOKUP($A27,'ADR Raw Data'!$B$6:$BE$43,'ADR Raw Data'!AA$1,FALSE))/100</f>
        <v>4.43137793307238E-2</v>
      </c>
      <c r="AP27" s="119">
        <f>(VLOOKUP($A27,'ADR Raw Data'!$B$6:$BE$43,'ADR Raw Data'!AB$1,FALSE))/100</f>
        <v>3.05742658164984E-2</v>
      </c>
      <c r="AQ27" s="130">
        <f>(VLOOKUP($A27,'ADR Raw Data'!$B$6:$BE$43,'ADR Raw Data'!AC$1,FALSE))/100</f>
        <v>3.7135560592688299E-2</v>
      </c>
      <c r="AR27" s="131">
        <f>(VLOOKUP($A27,'ADR Raw Data'!$B$6:$BE$43,'ADR Raw Data'!AE$1,FALSE))/100</f>
        <v>4.2458694637289199E-2</v>
      </c>
      <c r="AS27" s="40"/>
      <c r="AT27" s="49">
        <f>VLOOKUP($A27,'RevPAR Raw Data'!$B$6:$BE$43,'RevPAR Raw Data'!G$1,FALSE)</f>
        <v>44.5325816452686</v>
      </c>
      <c r="AU27" s="50">
        <f>VLOOKUP($A27,'RevPAR Raw Data'!$B$6:$BE$43,'RevPAR Raw Data'!H$1,FALSE)</f>
        <v>32.9993200982723</v>
      </c>
      <c r="AV27" s="50">
        <f>VLOOKUP($A27,'RevPAR Raw Data'!$B$6:$BE$43,'RevPAR Raw Data'!I$1,FALSE)</f>
        <v>42.336711816452599</v>
      </c>
      <c r="AW27" s="50">
        <f>VLOOKUP($A27,'RevPAR Raw Data'!$B$6:$BE$43,'RevPAR Raw Data'!J$1,FALSE)</f>
        <v>43.3655274528451</v>
      </c>
      <c r="AX27" s="50">
        <f>VLOOKUP($A27,'RevPAR Raw Data'!$B$6:$BE$43,'RevPAR Raw Data'!K$1,FALSE)</f>
        <v>40.401633008400601</v>
      </c>
      <c r="AY27" s="51">
        <f>VLOOKUP($A27,'RevPAR Raw Data'!$B$6:$BE$43,'RevPAR Raw Data'!L$1,FALSE)</f>
        <v>40.727154804247803</v>
      </c>
      <c r="AZ27" s="50">
        <f>VLOOKUP($A27,'RevPAR Raw Data'!$B$6:$BE$43,'RevPAR Raw Data'!N$1,FALSE)</f>
        <v>65.117109541924194</v>
      </c>
      <c r="BA27" s="50">
        <f>VLOOKUP($A27,'RevPAR Raw Data'!$B$6:$BE$43,'RevPAR Raw Data'!O$1,FALSE)</f>
        <v>66.564999128229502</v>
      </c>
      <c r="BB27" s="51">
        <f>VLOOKUP($A27,'RevPAR Raw Data'!$B$6:$BE$43,'RevPAR Raw Data'!P$1,FALSE)</f>
        <v>65.841054335076805</v>
      </c>
      <c r="BC27" s="52">
        <f>VLOOKUP($A27,'RevPAR Raw Data'!$B$6:$BE$43,'RevPAR Raw Data'!R$1,FALSE)</f>
        <v>47.902554670199002</v>
      </c>
      <c r="BE27" s="129">
        <f>(VLOOKUP($A27,'RevPAR Raw Data'!$B$6:$BE$43,'RevPAR Raw Data'!T$1,FALSE))/100</f>
        <v>0.39457554782925003</v>
      </c>
      <c r="BF27" s="119">
        <f>(VLOOKUP($A27,'RevPAR Raw Data'!$B$6:$BE$43,'RevPAR Raw Data'!U$1,FALSE))/100</f>
        <v>-0.19060808401717602</v>
      </c>
      <c r="BG27" s="119">
        <f>(VLOOKUP($A27,'RevPAR Raw Data'!$B$6:$BE$43,'RevPAR Raw Data'!V$1,FALSE))/100</f>
        <v>-6.5210830524589106E-2</v>
      </c>
      <c r="BH27" s="119">
        <f>(VLOOKUP($A27,'RevPAR Raw Data'!$B$6:$BE$43,'RevPAR Raw Data'!W$1,FALSE))/100</f>
        <v>-3.4202104933195601E-2</v>
      </c>
      <c r="BI27" s="119">
        <f>(VLOOKUP($A27,'RevPAR Raw Data'!$B$6:$BE$43,'RevPAR Raw Data'!X$1,FALSE))/100</f>
        <v>-4.8752250252867099E-2</v>
      </c>
      <c r="BJ27" s="130">
        <f>(VLOOKUP($A27,'RevPAR Raw Data'!$B$6:$BE$43,'RevPAR Raw Data'!Y$1,FALSE))/100</f>
        <v>-8.4291196872137795E-3</v>
      </c>
      <c r="BK27" s="119">
        <f>(VLOOKUP($A27,'RevPAR Raw Data'!$B$6:$BE$43,'RevPAR Raw Data'!AA$1,FALSE))/100</f>
        <v>6.6969220340753796E-2</v>
      </c>
      <c r="BL27" s="119">
        <f>(VLOOKUP($A27,'RevPAR Raw Data'!$B$6:$BE$43,'RevPAR Raw Data'!AB$1,FALSE))/100</f>
        <v>5.2156159513873403E-3</v>
      </c>
      <c r="BM27" s="130">
        <f>(VLOOKUP($A27,'RevPAR Raw Data'!$B$6:$BE$43,'RevPAR Raw Data'!AC$1,FALSE))/100</f>
        <v>3.4833163924951303E-2</v>
      </c>
      <c r="BN27" s="131">
        <f>(VLOOKUP($A27,'RevPAR Raw Data'!$B$6:$BE$43,'RevPAR Raw Data'!AE$1,FALSE))/100</f>
        <v>8.1218013104389503E-3</v>
      </c>
    </row>
    <row r="28" spans="1:66" x14ac:dyDescent="0.45">
      <c r="A28" s="59" t="s">
        <v>29</v>
      </c>
      <c r="B28" s="118">
        <f>(VLOOKUP($A28,'Occupancy Raw Data'!$B$8:$BE$45,'Occupancy Raw Data'!G$3,FALSE))/100</f>
        <v>0.33399523431294598</v>
      </c>
      <c r="C28" s="115">
        <f>(VLOOKUP($A28,'Occupancy Raw Data'!$B$8:$BE$45,'Occupancy Raw Data'!H$3,FALSE))/100</f>
        <v>0.28686788456446899</v>
      </c>
      <c r="D28" s="115">
        <f>(VLOOKUP($A28,'Occupancy Raw Data'!$B$8:$BE$45,'Occupancy Raw Data'!I$3,FALSE))/100</f>
        <v>0.28514694201747398</v>
      </c>
      <c r="E28" s="115">
        <f>(VLOOKUP($A28,'Occupancy Raw Data'!$B$8:$BE$45,'Occupancy Raw Data'!J$3,FALSE))/100</f>
        <v>0.28567646280116399</v>
      </c>
      <c r="F28" s="115">
        <f>(VLOOKUP($A28,'Occupancy Raw Data'!$B$8:$BE$45,'Occupancy Raw Data'!K$3,FALSE))/100</f>
        <v>0.34326184802753501</v>
      </c>
      <c r="G28" s="116">
        <f>(VLOOKUP($A28,'Occupancy Raw Data'!$B$8:$BE$45,'Occupancy Raw Data'!L$3,FALSE))/100</f>
        <v>0.30698967434471802</v>
      </c>
      <c r="H28" s="119">
        <f>(VLOOKUP($A28,'Occupancy Raw Data'!$B$8:$BE$45,'Occupancy Raw Data'!N$3,FALSE))/100</f>
        <v>0.38324066719618699</v>
      </c>
      <c r="I28" s="119">
        <f>(VLOOKUP($A28,'Occupancy Raw Data'!$B$8:$BE$45,'Occupancy Raw Data'!O$3,FALSE))/100</f>
        <v>0.371061689171299</v>
      </c>
      <c r="J28" s="116">
        <f>(VLOOKUP($A28,'Occupancy Raw Data'!$B$8:$BE$45,'Occupancy Raw Data'!P$3,FALSE))/100</f>
        <v>0.37715117818374305</v>
      </c>
      <c r="K28" s="117">
        <f>(VLOOKUP($A28,'Occupancy Raw Data'!$B$8:$BE$45,'Occupancy Raw Data'!R$3,FALSE))/100</f>
        <v>0.32703581829872497</v>
      </c>
      <c r="M28" s="129">
        <f>(VLOOKUP($A28,'Occupancy Raw Data'!$B$8:$BE$45,'Occupancy Raw Data'!T$3,FALSE))/100</f>
        <v>0.32576012873287397</v>
      </c>
      <c r="N28" s="119">
        <f>(VLOOKUP($A28,'Occupancy Raw Data'!$B$8:$BE$45,'Occupancy Raw Data'!U$3,FALSE))/100</f>
        <v>2.39738435503183E-2</v>
      </c>
      <c r="O28" s="119">
        <f>(VLOOKUP($A28,'Occupancy Raw Data'!$B$8:$BE$45,'Occupancy Raw Data'!V$3,FALSE))/100</f>
        <v>1.83059016610965E-2</v>
      </c>
      <c r="P28" s="119">
        <f>(VLOOKUP($A28,'Occupancy Raw Data'!$B$8:$BE$45,'Occupancy Raw Data'!W$3,FALSE))/100</f>
        <v>-0.12966482093259699</v>
      </c>
      <c r="Q28" s="119">
        <f>(VLOOKUP($A28,'Occupancy Raw Data'!$B$8:$BE$45,'Occupancy Raw Data'!X$3,FALSE))/100</f>
        <v>-8.7853151751831199E-2</v>
      </c>
      <c r="R28" s="130">
        <f>(VLOOKUP($A28,'Occupancy Raw Data'!$B$8:$BE$45,'Occupancy Raw Data'!Y$3,FALSE))/100</f>
        <v>1.20582311364379E-2</v>
      </c>
      <c r="S28" s="119">
        <f>(VLOOKUP($A28,'Occupancy Raw Data'!$B$8:$BE$45,'Occupancy Raw Data'!AA$3,FALSE))/100</f>
        <v>7.8834453788393603E-3</v>
      </c>
      <c r="T28" s="119">
        <f>(VLOOKUP($A28,'Occupancy Raw Data'!$B$8:$BE$45,'Occupancy Raw Data'!AB$3,FALSE))/100</f>
        <v>-6.52616500237133E-2</v>
      </c>
      <c r="U28" s="130">
        <f>(VLOOKUP($A28,'Occupancy Raw Data'!$B$8:$BE$45,'Occupancy Raw Data'!AC$3,FALSE))/100</f>
        <v>-2.9476137646203503E-2</v>
      </c>
      <c r="V28" s="131">
        <f>(VLOOKUP($A28,'Occupancy Raw Data'!$B$8:$BE$45,'Occupancy Raw Data'!AE$3,FALSE))/100</f>
        <v>-2.0144789472505403E-3</v>
      </c>
      <c r="X28" s="49">
        <f>VLOOKUP($A28,'ADR Raw Data'!$B$6:$BE$43,'ADR Raw Data'!G$1,FALSE)</f>
        <v>144.712045184304</v>
      </c>
      <c r="Y28" s="50">
        <f>VLOOKUP($A28,'ADR Raw Data'!$B$6:$BE$43,'ADR Raw Data'!H$1,FALSE)</f>
        <v>99.200253807106506</v>
      </c>
      <c r="Z28" s="50">
        <f>VLOOKUP($A28,'ADR Raw Data'!$B$6:$BE$43,'ADR Raw Data'!I$1,FALSE)</f>
        <v>86.865134633240402</v>
      </c>
      <c r="AA28" s="50">
        <f>VLOOKUP($A28,'ADR Raw Data'!$B$6:$BE$43,'ADR Raw Data'!J$1,FALSE)</f>
        <v>89.791051899907302</v>
      </c>
      <c r="AB28" s="50">
        <f>VLOOKUP($A28,'ADR Raw Data'!$B$6:$BE$43,'ADR Raw Data'!K$1,FALSE)</f>
        <v>104.85234477439199</v>
      </c>
      <c r="AC28" s="51">
        <f>VLOOKUP($A28,'ADR Raw Data'!$B$6:$BE$43,'ADR Raw Data'!L$1,FALSE)</f>
        <v>106.324636481241</v>
      </c>
      <c r="AD28" s="50">
        <f>VLOOKUP($A28,'ADR Raw Data'!$B$6:$BE$43,'ADR Raw Data'!N$1,FALSE)</f>
        <v>133.91034887737399</v>
      </c>
      <c r="AE28" s="50">
        <f>VLOOKUP($A28,'ADR Raw Data'!$B$6:$BE$43,'ADR Raw Data'!O$1,FALSE)</f>
        <v>151.65394220478001</v>
      </c>
      <c r="AF28" s="51">
        <f>VLOOKUP($A28,'ADR Raw Data'!$B$6:$BE$43,'ADR Raw Data'!P$1,FALSE)</f>
        <v>142.638901368901</v>
      </c>
      <c r="AG28" s="52">
        <f>VLOOKUP($A28,'ADR Raw Data'!$B$6:$BE$43,'ADR Raw Data'!R$1,FALSE)</f>
        <v>118.290095414329</v>
      </c>
      <c r="AI28" s="129">
        <f>(VLOOKUP($A28,'ADR Raw Data'!$B$6:$BE$43,'ADR Raw Data'!T$1,FALSE))/100</f>
        <v>0.49271579650868297</v>
      </c>
      <c r="AJ28" s="119">
        <f>(VLOOKUP($A28,'ADR Raw Data'!$B$6:$BE$43,'ADR Raw Data'!U$1,FALSE))/100</f>
        <v>0.107423032114703</v>
      </c>
      <c r="AK28" s="119">
        <f>(VLOOKUP($A28,'ADR Raw Data'!$B$6:$BE$43,'ADR Raw Data'!V$1,FALSE))/100</f>
        <v>-9.4403952924769392E-3</v>
      </c>
      <c r="AL28" s="119">
        <f>(VLOOKUP($A28,'ADR Raw Data'!$B$6:$BE$43,'ADR Raw Data'!W$1,FALSE))/100</f>
        <v>2.5892718449203701E-2</v>
      </c>
      <c r="AM28" s="119">
        <f>(VLOOKUP($A28,'ADR Raw Data'!$B$6:$BE$43,'ADR Raw Data'!X$1,FALSE))/100</f>
        <v>-3.2215766528843004E-2</v>
      </c>
      <c r="AN28" s="130">
        <f>(VLOOKUP($A28,'ADR Raw Data'!$B$6:$BE$43,'ADR Raw Data'!Y$1,FALSE))/100</f>
        <v>0.123163432642865</v>
      </c>
      <c r="AO28" s="119">
        <f>(VLOOKUP($A28,'ADR Raw Data'!$B$6:$BE$43,'ADR Raw Data'!AA$1,FALSE))/100</f>
        <v>-3.4160717088861903E-3</v>
      </c>
      <c r="AP28" s="119">
        <f>(VLOOKUP($A28,'ADR Raw Data'!$B$6:$BE$43,'ADR Raw Data'!AB$1,FALSE))/100</f>
        <v>1.9958923599435102E-2</v>
      </c>
      <c r="AQ28" s="130">
        <f>(VLOOKUP($A28,'ADR Raw Data'!$B$6:$BE$43,'ADR Raw Data'!AC$1,FALSE))/100</f>
        <v>6.7546266840484001E-3</v>
      </c>
      <c r="AR28" s="131">
        <f>(VLOOKUP($A28,'ADR Raw Data'!$B$6:$BE$43,'ADR Raw Data'!AE$1,FALSE))/100</f>
        <v>6.9574009922426405E-2</v>
      </c>
      <c r="AS28" s="40"/>
      <c r="AT28" s="49">
        <f>VLOOKUP($A28,'RevPAR Raw Data'!$B$6:$BE$43,'RevPAR Raw Data'!G$1,FALSE)</f>
        <v>48.3331334392374</v>
      </c>
      <c r="AU28" s="50">
        <f>VLOOKUP($A28,'RevPAR Raw Data'!$B$6:$BE$43,'RevPAR Raw Data'!H$1,FALSE)</f>
        <v>28.457366957903002</v>
      </c>
      <c r="AV28" s="50">
        <f>VLOOKUP($A28,'RevPAR Raw Data'!$B$6:$BE$43,'RevPAR Raw Data'!I$1,FALSE)</f>
        <v>24.7693275086047</v>
      </c>
      <c r="AW28" s="50">
        <f>VLOOKUP($A28,'RevPAR Raw Data'!$B$6:$BE$43,'RevPAR Raw Data'!J$1,FALSE)</f>
        <v>25.651190097961301</v>
      </c>
      <c r="AX28" s="50">
        <f>VLOOKUP($A28,'RevPAR Raw Data'!$B$6:$BE$43,'RevPAR Raw Data'!K$1,FALSE)</f>
        <v>35.991809637278202</v>
      </c>
      <c r="AY28" s="51">
        <f>VLOOKUP($A28,'RevPAR Raw Data'!$B$6:$BE$43,'RevPAR Raw Data'!L$1,FALSE)</f>
        <v>32.640565528196902</v>
      </c>
      <c r="AZ28" s="50">
        <f>VLOOKUP($A28,'RevPAR Raw Data'!$B$6:$BE$43,'RevPAR Raw Data'!N$1,FALSE)</f>
        <v>51.319891448239296</v>
      </c>
      <c r="BA28" s="50">
        <f>VLOOKUP($A28,'RevPAR Raw Data'!$B$6:$BE$43,'RevPAR Raw Data'!O$1,FALSE)</f>
        <v>56.2729679639925</v>
      </c>
      <c r="BB28" s="51">
        <f>VLOOKUP($A28,'RevPAR Raw Data'!$B$6:$BE$43,'RevPAR Raw Data'!P$1,FALSE)</f>
        <v>53.796429706115902</v>
      </c>
      <c r="BC28" s="52">
        <f>VLOOKUP($A28,'RevPAR Raw Data'!$B$6:$BE$43,'RevPAR Raw Data'!R$1,FALSE)</f>
        <v>38.685098150459503</v>
      </c>
      <c r="BE28" s="129">
        <f>(VLOOKUP($A28,'RevPAR Raw Data'!$B$6:$BE$43,'RevPAR Raw Data'!T$1,FALSE))/100</f>
        <v>0.97898308654094601</v>
      </c>
      <c r="BF28" s="119">
        <f>(VLOOKUP($A28,'RevPAR Raw Data'!$B$6:$BE$43,'RevPAR Raw Data'!U$1,FALSE))/100</f>
        <v>0.13397221863064002</v>
      </c>
      <c r="BG28" s="119">
        <f>(VLOOKUP($A28,'RevPAR Raw Data'!$B$6:$BE$43,'RevPAR Raw Data'!V$1,FALSE))/100</f>
        <v>8.69269142075366E-3</v>
      </c>
      <c r="BH28" s="119">
        <f>(VLOOKUP($A28,'RevPAR Raw Data'!$B$6:$BE$43,'RevPAR Raw Data'!W$1,FALSE))/100</f>
        <v>-0.107129477184567</v>
      </c>
      <c r="BI28" s="119">
        <f>(VLOOKUP($A28,'RevPAR Raw Data'!$B$6:$BE$43,'RevPAR Raw Data'!X$1,FALSE))/100</f>
        <v>-0.11723866165501401</v>
      </c>
      <c r="BJ28" s="130">
        <f>(VLOOKUP($A28,'RevPAR Raw Data'!$B$6:$BE$43,'RevPAR Raw Data'!Y$1,FALSE))/100</f>
        <v>0.13670679691766702</v>
      </c>
      <c r="BK28" s="119">
        <f>(VLOOKUP($A28,'RevPAR Raw Data'!$B$6:$BE$43,'RevPAR Raw Data'!AA$1,FALSE))/100</f>
        <v>4.4404432552259702E-3</v>
      </c>
      <c r="BL28" s="119">
        <f>(VLOOKUP($A28,'RevPAR Raw Data'!$B$6:$BE$43,'RevPAR Raw Data'!AB$1,FALSE))/100</f>
        <v>-4.6605278711074602E-2</v>
      </c>
      <c r="BM28" s="130">
        <f>(VLOOKUP($A28,'RevPAR Raw Data'!$B$6:$BE$43,'RevPAR Raw Data'!AC$1,FALSE))/100</f>
        <v>-2.29206112680428E-2</v>
      </c>
      <c r="BN28" s="131">
        <f>(VLOOKUP($A28,'RevPAR Raw Data'!$B$6:$BE$43,'RevPAR Raw Data'!AE$1,FALSE))/100</f>
        <v>6.7419375596911302E-2</v>
      </c>
    </row>
    <row r="29" spans="1:66" x14ac:dyDescent="0.45">
      <c r="B29" s="53"/>
      <c r="C29" s="120"/>
      <c r="D29" s="120"/>
      <c r="E29" s="120"/>
      <c r="F29" s="120"/>
      <c r="G29" s="121"/>
      <c r="H29" s="120"/>
      <c r="I29" s="120"/>
      <c r="J29" s="121"/>
      <c r="K29" s="54"/>
      <c r="M29" s="132"/>
      <c r="N29" s="136"/>
      <c r="O29" s="136"/>
      <c r="P29" s="136"/>
      <c r="Q29" s="136"/>
      <c r="R29" s="137"/>
      <c r="S29" s="136"/>
      <c r="T29" s="136"/>
      <c r="U29" s="137"/>
      <c r="V29" s="133"/>
      <c r="X29" s="55"/>
      <c r="Y29" s="56"/>
      <c r="Z29" s="56"/>
      <c r="AA29" s="56"/>
      <c r="AB29" s="56"/>
      <c r="AC29" s="57"/>
      <c r="AD29" s="56"/>
      <c r="AE29" s="56"/>
      <c r="AF29" s="57"/>
      <c r="AG29" s="58"/>
      <c r="AI29" s="134"/>
      <c r="AJ29" s="138"/>
      <c r="AK29" s="138"/>
      <c r="AL29" s="138"/>
      <c r="AM29" s="138"/>
      <c r="AN29" s="139"/>
      <c r="AO29" s="138"/>
      <c r="AP29" s="138"/>
      <c r="AQ29" s="139"/>
      <c r="AR29" s="135"/>
      <c r="AS29" s="40"/>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18">
        <f>(VLOOKUP($A30,'Occupancy Raw Data'!$B$8:$BE$45,'Occupancy Raw Data'!G$3,FALSE))/100</f>
        <v>0.38446844798180702</v>
      </c>
      <c r="C30" s="115">
        <f>(VLOOKUP($A30,'Occupancy Raw Data'!$B$8:$BE$45,'Occupancy Raw Data'!H$3,FALSE))/100</f>
        <v>0.40150085275724801</v>
      </c>
      <c r="D30" s="115">
        <f>(VLOOKUP($A30,'Occupancy Raw Data'!$B$8:$BE$45,'Occupancy Raw Data'!I$3,FALSE))/100</f>
        <v>0.45607731665719098</v>
      </c>
      <c r="E30" s="115">
        <f>(VLOOKUP($A30,'Occupancy Raw Data'!$B$8:$BE$45,'Occupancy Raw Data'!J$3,FALSE))/100</f>
        <v>0.45312109152927699</v>
      </c>
      <c r="F30" s="115">
        <f>(VLOOKUP($A30,'Occupancy Raw Data'!$B$8:$BE$45,'Occupancy Raw Data'!K$3,FALSE))/100</f>
        <v>0.43963615690733299</v>
      </c>
      <c r="G30" s="116">
        <f>(VLOOKUP($A30,'Occupancy Raw Data'!$B$8:$BE$45,'Occupancy Raw Data'!L$3,FALSE))/100</f>
        <v>0.42696077316657105</v>
      </c>
      <c r="H30" s="119">
        <f>(VLOOKUP($A30,'Occupancy Raw Data'!$B$8:$BE$45,'Occupancy Raw Data'!N$3,FALSE))/100</f>
        <v>0.46963047185900997</v>
      </c>
      <c r="I30" s="119">
        <f>(VLOOKUP($A30,'Occupancy Raw Data'!$B$8:$BE$45,'Occupancy Raw Data'!O$3,FALSE))/100</f>
        <v>0.44889141557703199</v>
      </c>
      <c r="J30" s="116">
        <f>(VLOOKUP($A30,'Occupancy Raw Data'!$B$8:$BE$45,'Occupancy Raw Data'!P$3,FALSE))/100</f>
        <v>0.45926094371802101</v>
      </c>
      <c r="K30" s="117">
        <f>(VLOOKUP($A30,'Occupancy Raw Data'!$B$8:$BE$45,'Occupancy Raw Data'!R$3,FALSE))/100</f>
        <v>0.43618939332412798</v>
      </c>
      <c r="M30" s="129">
        <f>(VLOOKUP($A30,'Occupancy Raw Data'!$B$8:$BE$45,'Occupancy Raw Data'!T$3,FALSE))/100</f>
        <v>0.162363883979777</v>
      </c>
      <c r="N30" s="119">
        <f>(VLOOKUP($A30,'Occupancy Raw Data'!$B$8:$BE$45,'Occupancy Raw Data'!U$3,FALSE))/100</f>
        <v>-0.13210483061733799</v>
      </c>
      <c r="O30" s="119">
        <f>(VLOOKUP($A30,'Occupancy Raw Data'!$B$8:$BE$45,'Occupancy Raw Data'!V$3,FALSE))/100</f>
        <v>-8.2313829931418794E-2</v>
      </c>
      <c r="P30" s="119">
        <f>(VLOOKUP($A30,'Occupancy Raw Data'!$B$8:$BE$45,'Occupancy Raw Data'!W$3,FALSE))/100</f>
        <v>-7.6852056976255009E-2</v>
      </c>
      <c r="Q30" s="119">
        <f>(VLOOKUP($A30,'Occupancy Raw Data'!$B$8:$BE$45,'Occupancy Raw Data'!X$3,FALSE))/100</f>
        <v>-1.45312157117133E-2</v>
      </c>
      <c r="R30" s="130">
        <f>(VLOOKUP($A30,'Occupancy Raw Data'!$B$8:$BE$45,'Occupancy Raw Data'!Y$3,FALSE))/100</f>
        <v>-4.1540032513287695E-2</v>
      </c>
      <c r="S30" s="119">
        <f>(VLOOKUP($A30,'Occupancy Raw Data'!$B$8:$BE$45,'Occupancy Raw Data'!AA$3,FALSE))/100</f>
        <v>1.9220995098050898E-2</v>
      </c>
      <c r="T30" s="119">
        <f>(VLOOKUP($A30,'Occupancy Raw Data'!$B$8:$BE$45,'Occupancy Raw Data'!AB$3,FALSE))/100</f>
        <v>-2.7293769905215003E-2</v>
      </c>
      <c r="U30" s="130">
        <f>(VLOOKUP($A30,'Occupancy Raw Data'!$B$8:$BE$45,'Occupancy Raw Data'!AC$3,FALSE))/100</f>
        <v>-4.0543727568774397E-3</v>
      </c>
      <c r="V30" s="131">
        <f>(VLOOKUP($A30,'Occupancy Raw Data'!$B$8:$BE$45,'Occupancy Raw Data'!AE$3,FALSE))/100</f>
        <v>-3.0563497504849303E-2</v>
      </c>
      <c r="X30" s="49">
        <f>VLOOKUP($A30,'ADR Raw Data'!$B$6:$BE$43,'ADR Raw Data'!G$1,FALSE)</f>
        <v>110.622367658366</v>
      </c>
      <c r="Y30" s="50">
        <f>VLOOKUP($A30,'ADR Raw Data'!$B$6:$BE$43,'ADR Raw Data'!H$1,FALSE)</f>
        <v>99.377046329859496</v>
      </c>
      <c r="Z30" s="50">
        <f>VLOOKUP($A30,'ADR Raw Data'!$B$6:$BE$43,'ADR Raw Data'!I$1,FALSE)</f>
        <v>102.614475468687</v>
      </c>
      <c r="AA30" s="50">
        <f>VLOOKUP($A30,'ADR Raw Data'!$B$6:$BE$43,'ADR Raw Data'!J$1,FALSE)</f>
        <v>101.81451721369</v>
      </c>
      <c r="AB30" s="50">
        <f>VLOOKUP($A30,'ADR Raw Data'!$B$6:$BE$43,'ADR Raw Data'!K$1,FALSE)</f>
        <v>100.681838307557</v>
      </c>
      <c r="AC30" s="51">
        <f>VLOOKUP($A30,'ADR Raw Data'!$B$6:$BE$43,'ADR Raw Data'!L$1,FALSE)</f>
        <v>102.87998753701601</v>
      </c>
      <c r="AD30" s="50">
        <f>VLOOKUP($A30,'ADR Raw Data'!$B$6:$BE$43,'ADR Raw Data'!N$1,FALSE)</f>
        <v>113.158473271353</v>
      </c>
      <c r="AE30" s="50">
        <f>VLOOKUP($A30,'ADR Raw Data'!$B$6:$BE$43,'ADR Raw Data'!O$1,FALSE)</f>
        <v>114.02438753799299</v>
      </c>
      <c r="AF30" s="51">
        <f>VLOOKUP($A30,'ADR Raw Data'!$B$6:$BE$43,'ADR Raw Data'!P$1,FALSE)</f>
        <v>113.581654783125</v>
      </c>
      <c r="AG30" s="52">
        <f>VLOOKUP($A30,'ADR Raw Data'!$B$6:$BE$43,'ADR Raw Data'!R$1,FALSE)</f>
        <v>106.099334698741</v>
      </c>
      <c r="AI30" s="129">
        <f>(VLOOKUP($A30,'ADR Raw Data'!$B$6:$BE$43,'ADR Raw Data'!T$1,FALSE))/100</f>
        <v>0.20655721299956198</v>
      </c>
      <c r="AJ30" s="119">
        <f>(VLOOKUP($A30,'ADR Raw Data'!$B$6:$BE$43,'ADR Raw Data'!U$1,FALSE))/100</f>
        <v>1.5970014421654199E-2</v>
      </c>
      <c r="AK30" s="119">
        <f>(VLOOKUP($A30,'ADR Raw Data'!$B$6:$BE$43,'ADR Raw Data'!V$1,FALSE))/100</f>
        <v>2.35627487113119E-2</v>
      </c>
      <c r="AL30" s="119">
        <f>(VLOOKUP($A30,'ADR Raw Data'!$B$6:$BE$43,'ADR Raw Data'!W$1,FALSE))/100</f>
        <v>1.1720267120759499E-2</v>
      </c>
      <c r="AM30" s="119">
        <f>(VLOOKUP($A30,'ADR Raw Data'!$B$6:$BE$43,'ADR Raw Data'!X$1,FALSE))/100</f>
        <v>1.5662429588631399E-2</v>
      </c>
      <c r="AN30" s="130">
        <f>(VLOOKUP($A30,'ADR Raw Data'!$B$6:$BE$43,'ADR Raw Data'!Y$1,FALSE))/100</f>
        <v>4.6239784700941297E-2</v>
      </c>
      <c r="AO30" s="119">
        <f>(VLOOKUP($A30,'ADR Raw Data'!$B$6:$BE$43,'ADR Raw Data'!AA$1,FALSE))/100</f>
        <v>4.8915937696016203E-2</v>
      </c>
      <c r="AP30" s="119">
        <f>(VLOOKUP($A30,'ADR Raw Data'!$B$6:$BE$43,'ADR Raw Data'!AB$1,FALSE))/100</f>
        <v>5.2264854917402494E-2</v>
      </c>
      <c r="AQ30" s="130">
        <f>(VLOOKUP($A30,'ADR Raw Data'!$B$6:$BE$43,'ADR Raw Data'!AC$1,FALSE))/100</f>
        <v>5.0501894568422703E-2</v>
      </c>
      <c r="AR30" s="131">
        <f>(VLOOKUP($A30,'ADR Raw Data'!$B$6:$BE$43,'ADR Raw Data'!AE$1,FALSE))/100</f>
        <v>4.8419919527647098E-2</v>
      </c>
      <c r="AS30" s="40"/>
      <c r="AT30" s="49">
        <f>VLOOKUP($A30,'RevPAR Raw Data'!$B$6:$BE$43,'RevPAR Raw Data'!G$1,FALSE)</f>
        <v>42.530810005684998</v>
      </c>
      <c r="AU30" s="50">
        <f>VLOOKUP($A30,'RevPAR Raw Data'!$B$6:$BE$43,'RevPAR Raw Data'!H$1,FALSE)</f>
        <v>39.899968845935099</v>
      </c>
      <c r="AV30" s="50">
        <f>VLOOKUP($A30,'RevPAR Raw Data'!$B$6:$BE$43,'RevPAR Raw Data'!I$1,FALSE)</f>
        <v>46.800134621944203</v>
      </c>
      <c r="AW30" s="50">
        <f>VLOOKUP($A30,'RevPAR Raw Data'!$B$6:$BE$43,'RevPAR Raw Data'!J$1,FALSE)</f>
        <v>46.134305173393898</v>
      </c>
      <c r="AX30" s="50">
        <f>VLOOKUP($A30,'RevPAR Raw Data'!$B$6:$BE$43,'RevPAR Raw Data'!K$1,FALSE)</f>
        <v>44.263376463899903</v>
      </c>
      <c r="AY30" s="51">
        <f>VLOOKUP($A30,'RevPAR Raw Data'!$B$6:$BE$43,'RevPAR Raw Data'!L$1,FALSE)</f>
        <v>43.925719022171599</v>
      </c>
      <c r="AZ30" s="50">
        <f>VLOOKUP($A30,'RevPAR Raw Data'!$B$6:$BE$43,'RevPAR Raw Data'!N$1,FALSE)</f>
        <v>53.142667197271102</v>
      </c>
      <c r="BA30" s="50">
        <f>VLOOKUP($A30,'RevPAR Raw Data'!$B$6:$BE$43,'RevPAR Raw Data'!O$1,FALSE)</f>
        <v>51.184568732234197</v>
      </c>
      <c r="BB30" s="51">
        <f>VLOOKUP($A30,'RevPAR Raw Data'!$B$6:$BE$43,'RevPAR Raw Data'!P$1,FALSE)</f>
        <v>52.163617964752703</v>
      </c>
      <c r="BC30" s="52">
        <f>VLOOKUP($A30,'RevPAR Raw Data'!$B$6:$BE$43,'RevPAR Raw Data'!R$1,FALSE)</f>
        <v>46.2794044343376</v>
      </c>
      <c r="BE30" s="129">
        <f>(VLOOKUP($A30,'RevPAR Raw Data'!$B$6:$BE$43,'RevPAR Raw Data'!T$1,FALSE))/100</f>
        <v>0.402458528345987</v>
      </c>
      <c r="BF30" s="119">
        <f>(VLOOKUP($A30,'RevPAR Raw Data'!$B$6:$BE$43,'RevPAR Raw Data'!U$1,FALSE))/100</f>
        <v>-0.11824453224581299</v>
      </c>
      <c r="BG30" s="119">
        <f>(VLOOKUP($A30,'RevPAR Raw Data'!$B$6:$BE$43,'RevPAR Raw Data'!V$1,FALSE))/100</f>
        <v>-6.0690621310246599E-2</v>
      </c>
      <c r="BH30" s="119">
        <f>(VLOOKUP($A30,'RevPAR Raw Data'!$B$6:$BE$43,'RevPAR Raw Data'!W$1,FALSE))/100</f>
        <v>-6.6032516492037091E-2</v>
      </c>
      <c r="BI30" s="119">
        <f>(VLOOKUP($A30,'RevPAR Raw Data'!$B$6:$BE$43,'RevPAR Raw Data'!X$1,FALSE))/100</f>
        <v>9.0361973399620695E-4</v>
      </c>
      <c r="BJ30" s="130">
        <f>(VLOOKUP($A30,'RevPAR Raw Data'!$B$6:$BE$43,'RevPAR Raw Data'!Y$1,FALSE))/100</f>
        <v>2.7789500277690896E-3</v>
      </c>
      <c r="BK30" s="119">
        <f>(VLOOKUP($A30,'RevPAR Raw Data'!$B$6:$BE$43,'RevPAR Raw Data'!AA$1,FALSE))/100</f>
        <v>6.9077145792738798E-2</v>
      </c>
      <c r="BL30" s="119">
        <f>(VLOOKUP($A30,'RevPAR Raw Data'!$B$6:$BE$43,'RevPAR Raw Data'!AB$1,FALSE))/100</f>
        <v>2.3544580087942298E-2</v>
      </c>
      <c r="BM30" s="130">
        <f>(VLOOKUP($A30,'RevPAR Raw Data'!$B$6:$BE$43,'RevPAR Raw Data'!AC$1,FALSE))/100</f>
        <v>4.6242768306036304E-2</v>
      </c>
      <c r="BN30" s="131">
        <f>(VLOOKUP($A30,'RevPAR Raw Data'!$B$6:$BE$43,'RevPAR Raw Data'!AE$1,FALSE))/100</f>
        <v>1.63765399331296E-2</v>
      </c>
    </row>
    <row r="31" spans="1:66" x14ac:dyDescent="0.45">
      <c r="A31" s="59" t="s">
        <v>70</v>
      </c>
      <c r="B31" s="118">
        <f>(VLOOKUP($A31,'Occupancy Raw Data'!$B$8:$BE$45,'Occupancy Raw Data'!G$3,FALSE))/100</f>
        <v>0.34002287615680499</v>
      </c>
      <c r="C31" s="115">
        <f>(VLOOKUP($A31,'Occupancy Raw Data'!$B$8:$BE$45,'Occupancy Raw Data'!H$3,FALSE))/100</f>
        <v>0.36716231673078903</v>
      </c>
      <c r="D31" s="115">
        <f>(VLOOKUP($A31,'Occupancy Raw Data'!$B$8:$BE$45,'Occupancy Raw Data'!I$3,FALSE))/100</f>
        <v>0.41187480503275403</v>
      </c>
      <c r="E31" s="115">
        <f>(VLOOKUP($A31,'Occupancy Raw Data'!$B$8:$BE$45,'Occupancy Raw Data'!J$3,FALSE))/100</f>
        <v>0.409483206821254</v>
      </c>
      <c r="F31" s="115">
        <f>(VLOOKUP($A31,'Occupancy Raw Data'!$B$8:$BE$45,'Occupancy Raw Data'!K$3,FALSE))/100</f>
        <v>0.420609337631277</v>
      </c>
      <c r="G31" s="116">
        <f>(VLOOKUP($A31,'Occupancy Raw Data'!$B$8:$BE$45,'Occupancy Raw Data'!L$3,FALSE))/100</f>
        <v>0.38983050847457595</v>
      </c>
      <c r="H31" s="119">
        <f>(VLOOKUP($A31,'Occupancy Raw Data'!$B$8:$BE$45,'Occupancy Raw Data'!N$3,FALSE))/100</f>
        <v>0.41166683997088399</v>
      </c>
      <c r="I31" s="119">
        <f>(VLOOKUP($A31,'Occupancy Raw Data'!$B$8:$BE$45,'Occupancy Raw Data'!O$3,FALSE))/100</f>
        <v>0.39731725070188195</v>
      </c>
      <c r="J31" s="116">
        <f>(VLOOKUP($A31,'Occupancy Raw Data'!$B$8:$BE$45,'Occupancy Raw Data'!P$3,FALSE))/100</f>
        <v>0.404492045336383</v>
      </c>
      <c r="K31" s="117">
        <f>(VLOOKUP($A31,'Occupancy Raw Data'!$B$8:$BE$45,'Occupancy Raw Data'!R$3,FALSE))/100</f>
        <v>0.39401951900652099</v>
      </c>
      <c r="M31" s="129">
        <f>(VLOOKUP($A31,'Occupancy Raw Data'!$B$8:$BE$45,'Occupancy Raw Data'!T$3,FALSE))/100</f>
        <v>1.0717999376104801E-2</v>
      </c>
      <c r="N31" s="119">
        <f>(VLOOKUP($A31,'Occupancy Raw Data'!$B$8:$BE$45,'Occupancy Raw Data'!U$3,FALSE))/100</f>
        <v>-0.17103062977847902</v>
      </c>
      <c r="O31" s="119">
        <f>(VLOOKUP($A31,'Occupancy Raw Data'!$B$8:$BE$45,'Occupancy Raw Data'!V$3,FALSE))/100</f>
        <v>-0.118615715304485</v>
      </c>
      <c r="P31" s="119">
        <f>(VLOOKUP($A31,'Occupancy Raw Data'!$B$8:$BE$45,'Occupancy Raw Data'!W$3,FALSE))/100</f>
        <v>-0.11597724392106899</v>
      </c>
      <c r="Q31" s="119">
        <f>(VLOOKUP($A31,'Occupancy Raw Data'!$B$8:$BE$45,'Occupancy Raw Data'!X$3,FALSE))/100</f>
        <v>-4.7671593162398399E-3</v>
      </c>
      <c r="R31" s="130">
        <f>(VLOOKUP($A31,'Occupancy Raw Data'!$B$8:$BE$45,'Occupancy Raw Data'!Y$3,FALSE))/100</f>
        <v>-8.5962384980731207E-2</v>
      </c>
      <c r="S31" s="119">
        <f>(VLOOKUP($A31,'Occupancy Raw Data'!$B$8:$BE$45,'Occupancy Raw Data'!AA$3,FALSE))/100</f>
        <v>1.26131320928515E-2</v>
      </c>
      <c r="T31" s="119">
        <f>(VLOOKUP($A31,'Occupancy Raw Data'!$B$8:$BE$45,'Occupancy Raw Data'!AB$3,FALSE))/100</f>
        <v>-8.4476335107484798E-2</v>
      </c>
      <c r="U31" s="130">
        <f>(VLOOKUP($A31,'Occupancy Raw Data'!$B$8:$BE$45,'Occupancy Raw Data'!AC$3,FALSE))/100</f>
        <v>-3.7516363917528502E-2</v>
      </c>
      <c r="V31" s="131">
        <f>(VLOOKUP($A31,'Occupancy Raw Data'!$B$8:$BE$45,'Occupancy Raw Data'!AE$3,FALSE))/100</f>
        <v>-7.2265792512811303E-2</v>
      </c>
      <c r="X31" s="49">
        <f>VLOOKUP($A31,'ADR Raw Data'!$B$6:$BE$43,'ADR Raw Data'!G$1,FALSE)</f>
        <v>134.72714984709401</v>
      </c>
      <c r="Y31" s="50">
        <f>VLOOKUP($A31,'ADR Raw Data'!$B$6:$BE$43,'ADR Raw Data'!H$1,FALSE)</f>
        <v>94.443350325686694</v>
      </c>
      <c r="Z31" s="50">
        <f>VLOOKUP($A31,'ADR Raw Data'!$B$6:$BE$43,'ADR Raw Data'!I$1,FALSE)</f>
        <v>93.207061348144407</v>
      </c>
      <c r="AA31" s="50">
        <f>VLOOKUP($A31,'ADR Raw Data'!$B$6:$BE$43,'ADR Raw Data'!J$1,FALSE)</f>
        <v>92.3241315388522</v>
      </c>
      <c r="AB31" s="50">
        <f>VLOOKUP($A31,'ADR Raw Data'!$B$6:$BE$43,'ADR Raw Data'!K$1,FALSE)</f>
        <v>99.450368355994996</v>
      </c>
      <c r="AC31" s="51">
        <f>VLOOKUP($A31,'ADR Raw Data'!$B$6:$BE$43,'ADR Raw Data'!L$1,FALSE)</f>
        <v>101.84473672979399</v>
      </c>
      <c r="AD31" s="50">
        <f>VLOOKUP($A31,'ADR Raw Data'!$B$6:$BE$43,'ADR Raw Data'!N$1,FALSE)</f>
        <v>117.40171002778401</v>
      </c>
      <c r="AE31" s="50">
        <f>VLOOKUP($A31,'ADR Raw Data'!$B$6:$BE$43,'ADR Raw Data'!O$1,FALSE)</f>
        <v>119.063109133734</v>
      </c>
      <c r="AF31" s="51">
        <f>VLOOKUP($A31,'ADR Raw Data'!$B$6:$BE$43,'ADR Raw Data'!P$1,FALSE)</f>
        <v>118.217674807197</v>
      </c>
      <c r="AG31" s="52">
        <f>VLOOKUP($A31,'ADR Raw Data'!$B$6:$BE$43,'ADR Raw Data'!R$1,FALSE)</f>
        <v>106.647053722902</v>
      </c>
      <c r="AI31" s="129">
        <f>(VLOOKUP($A31,'ADR Raw Data'!$B$6:$BE$43,'ADR Raw Data'!T$1,FALSE))/100</f>
        <v>0.59896384816710901</v>
      </c>
      <c r="AJ31" s="119">
        <f>(VLOOKUP($A31,'ADR Raw Data'!$B$6:$BE$43,'ADR Raw Data'!U$1,FALSE))/100</f>
        <v>7.7699442456051593E-2</v>
      </c>
      <c r="AK31" s="119">
        <f>(VLOOKUP($A31,'ADR Raw Data'!$B$6:$BE$43,'ADR Raw Data'!V$1,FALSE))/100</f>
        <v>5.7812594282422101E-2</v>
      </c>
      <c r="AL31" s="119">
        <f>(VLOOKUP($A31,'ADR Raw Data'!$B$6:$BE$43,'ADR Raw Data'!W$1,FALSE))/100</f>
        <v>3.8616842929977101E-2</v>
      </c>
      <c r="AM31" s="119">
        <f>(VLOOKUP($A31,'ADR Raw Data'!$B$6:$BE$43,'ADR Raw Data'!X$1,FALSE))/100</f>
        <v>0.10367215151902201</v>
      </c>
      <c r="AN31" s="130">
        <f>(VLOOKUP($A31,'ADR Raw Data'!$B$6:$BE$43,'ADR Raw Data'!Y$1,FALSE))/100</f>
        <v>0.15771927204512801</v>
      </c>
      <c r="AO31" s="119">
        <f>(VLOOKUP($A31,'ADR Raw Data'!$B$6:$BE$43,'ADR Raw Data'!AA$1,FALSE))/100</f>
        <v>0.14348081042772098</v>
      </c>
      <c r="AP31" s="119">
        <f>(VLOOKUP($A31,'ADR Raw Data'!$B$6:$BE$43,'ADR Raw Data'!AB$1,FALSE))/100</f>
        <v>0.13043610797192301</v>
      </c>
      <c r="AQ31" s="130">
        <f>(VLOOKUP($A31,'ADR Raw Data'!$B$6:$BE$43,'ADR Raw Data'!AC$1,FALSE))/100</f>
        <v>0.13626014175836601</v>
      </c>
      <c r="AR31" s="131">
        <f>(VLOOKUP($A31,'ADR Raw Data'!$B$6:$BE$43,'ADR Raw Data'!AE$1,FALSE))/100</f>
        <v>0.15277055954626198</v>
      </c>
      <c r="AS31" s="40"/>
      <c r="AT31" s="49">
        <f>VLOOKUP($A31,'RevPAR Raw Data'!$B$6:$BE$43,'RevPAR Raw Data'!G$1,FALSE)</f>
        <v>45.810312987418101</v>
      </c>
      <c r="AU31" s="50">
        <f>VLOOKUP($A31,'RevPAR Raw Data'!$B$6:$BE$43,'RevPAR Raw Data'!H$1,FALSE)</f>
        <v>34.6760393053966</v>
      </c>
      <c r="AV31" s="50">
        <f>VLOOKUP($A31,'RevPAR Raw Data'!$B$6:$BE$43,'RevPAR Raw Data'!I$1,FALSE)</f>
        <v>38.389640220442899</v>
      </c>
      <c r="AW31" s="50">
        <f>VLOOKUP($A31,'RevPAR Raw Data'!$B$6:$BE$43,'RevPAR Raw Data'!J$1,FALSE)</f>
        <v>37.805181449516397</v>
      </c>
      <c r="AX31" s="50">
        <f>VLOOKUP($A31,'RevPAR Raw Data'!$B$6:$BE$43,'RevPAR Raw Data'!K$1,FALSE)</f>
        <v>41.829753561401603</v>
      </c>
      <c r="AY31" s="51">
        <f>VLOOKUP($A31,'RevPAR Raw Data'!$B$6:$BE$43,'RevPAR Raw Data'!L$1,FALSE)</f>
        <v>39.7021855048351</v>
      </c>
      <c r="AZ31" s="50">
        <f>VLOOKUP($A31,'RevPAR Raw Data'!$B$6:$BE$43,'RevPAR Raw Data'!N$1,FALSE)</f>
        <v>48.330390974316302</v>
      </c>
      <c r="BA31" s="50">
        <f>VLOOKUP($A31,'RevPAR Raw Data'!$B$6:$BE$43,'RevPAR Raw Data'!O$1,FALSE)</f>
        <v>47.3058271810335</v>
      </c>
      <c r="BB31" s="51">
        <f>VLOOKUP($A31,'RevPAR Raw Data'!$B$6:$BE$43,'RevPAR Raw Data'!P$1,FALSE)</f>
        <v>47.818109077674897</v>
      </c>
      <c r="BC31" s="52">
        <f>VLOOKUP($A31,'RevPAR Raw Data'!$B$6:$BE$43,'RevPAR Raw Data'!R$1,FALSE)</f>
        <v>42.021020811360799</v>
      </c>
      <c r="BE31" s="129">
        <f>(VLOOKUP($A31,'RevPAR Raw Data'!$B$6:$BE$43,'RevPAR Raw Data'!T$1,FALSE))/100</f>
        <v>0.61610154169417908</v>
      </c>
      <c r="BF31" s="119">
        <f>(VLOOKUP($A31,'RevPAR Raw Data'!$B$6:$BE$43,'RevPAR Raw Data'!U$1,FALSE))/100</f>
        <v>-0.106620171899122</v>
      </c>
      <c r="BG31" s="119">
        <f>(VLOOKUP($A31,'RevPAR Raw Data'!$B$6:$BE$43,'RevPAR Raw Data'!V$1,FALSE))/100</f>
        <v>-6.7660603246481099E-2</v>
      </c>
      <c r="BH31" s="119">
        <f>(VLOOKUP($A31,'RevPAR Raw Data'!$B$6:$BE$43,'RevPAR Raw Data'!W$1,FALSE))/100</f>
        <v>-8.1839076003043687E-2</v>
      </c>
      <c r="BI31" s="119">
        <f>(VLOOKUP($A31,'RevPAR Raw Data'!$B$6:$BE$43,'RevPAR Raw Data'!X$1,FALSE))/100</f>
        <v>9.8410770539834214E-2</v>
      </c>
      <c r="BJ31" s="130">
        <f>(VLOOKUP($A31,'RevPAR Raw Data'!$B$6:$BE$43,'RevPAR Raw Data'!Y$1,FALSE))/100</f>
        <v>5.8198962281972799E-2</v>
      </c>
      <c r="BK31" s="119">
        <f>(VLOOKUP($A31,'RevPAR Raw Data'!$B$6:$BE$43,'RevPAR Raw Data'!AA$1,FALSE))/100</f>
        <v>0.157903684935287</v>
      </c>
      <c r="BL31" s="119">
        <f>(VLOOKUP($A31,'RevPAR Raw Data'!$B$6:$BE$43,'RevPAR Raw Data'!AB$1,FALSE))/100</f>
        <v>3.4941008497286298E-2</v>
      </c>
      <c r="BM31" s="130">
        <f>(VLOOKUP($A31,'RevPAR Raw Data'!$B$6:$BE$43,'RevPAR Raw Data'!AC$1,FALSE))/100</f>
        <v>9.3631792775176997E-2</v>
      </c>
      <c r="BN31" s="131">
        <f>(VLOOKUP($A31,'RevPAR Raw Data'!$B$6:$BE$43,'RevPAR Raw Data'!AE$1,FALSE))/100</f>
        <v>6.9464681475214909E-2</v>
      </c>
    </row>
    <row r="32" spans="1:66" x14ac:dyDescent="0.45">
      <c r="A32" s="59" t="s">
        <v>52</v>
      </c>
      <c r="B32" s="118">
        <f>(VLOOKUP($A32,'Occupancy Raw Data'!$B$8:$BE$45,'Occupancy Raw Data'!G$3,FALSE))/100</f>
        <v>0.349583828775267</v>
      </c>
      <c r="C32" s="115">
        <f>(VLOOKUP($A32,'Occupancy Raw Data'!$B$8:$BE$45,'Occupancy Raw Data'!H$3,FALSE))/100</f>
        <v>0.45035671819262701</v>
      </c>
      <c r="D32" s="115">
        <f>(VLOOKUP($A32,'Occupancy Raw Data'!$B$8:$BE$45,'Occupancy Raw Data'!I$3,FALSE))/100</f>
        <v>0.54250891795481504</v>
      </c>
      <c r="E32" s="115">
        <f>(VLOOKUP($A32,'Occupancy Raw Data'!$B$8:$BE$45,'Occupancy Raw Data'!J$3,FALSE))/100</f>
        <v>0.51189060642092699</v>
      </c>
      <c r="F32" s="115">
        <f>(VLOOKUP($A32,'Occupancy Raw Data'!$B$8:$BE$45,'Occupancy Raw Data'!K$3,FALSE))/100</f>
        <v>0.48692033293697895</v>
      </c>
      <c r="G32" s="116">
        <f>(VLOOKUP($A32,'Occupancy Raw Data'!$B$8:$BE$45,'Occupancy Raw Data'!L$3,FALSE))/100</f>
        <v>0.46825208085612302</v>
      </c>
      <c r="H32" s="119">
        <f>(VLOOKUP($A32,'Occupancy Raw Data'!$B$8:$BE$45,'Occupancy Raw Data'!N$3,FALSE))/100</f>
        <v>0.56331747919143804</v>
      </c>
      <c r="I32" s="119">
        <f>(VLOOKUP($A32,'Occupancy Raw Data'!$B$8:$BE$45,'Occupancy Raw Data'!O$3,FALSE))/100</f>
        <v>0.42003567181926199</v>
      </c>
      <c r="J32" s="116">
        <f>(VLOOKUP($A32,'Occupancy Raw Data'!$B$8:$BE$45,'Occupancy Raw Data'!P$3,FALSE))/100</f>
        <v>0.49167657550534999</v>
      </c>
      <c r="K32" s="117">
        <f>(VLOOKUP($A32,'Occupancy Raw Data'!$B$8:$BE$45,'Occupancy Raw Data'!R$3,FALSE))/100</f>
        <v>0.47494479361304498</v>
      </c>
      <c r="M32" s="129">
        <f>(VLOOKUP($A32,'Occupancy Raw Data'!$B$8:$BE$45,'Occupancy Raw Data'!T$3,FALSE))/100</f>
        <v>7.6890336179872398E-2</v>
      </c>
      <c r="N32" s="119">
        <f>(VLOOKUP($A32,'Occupancy Raw Data'!$B$8:$BE$45,'Occupancy Raw Data'!U$3,FALSE))/100</f>
        <v>-0.12848875414597299</v>
      </c>
      <c r="O32" s="119">
        <f>(VLOOKUP($A32,'Occupancy Raw Data'!$B$8:$BE$45,'Occupancy Raw Data'!V$3,FALSE))/100</f>
        <v>-1.79290427896408E-2</v>
      </c>
      <c r="P32" s="119">
        <f>(VLOOKUP($A32,'Occupancy Raw Data'!$B$8:$BE$45,'Occupancy Raw Data'!W$3,FALSE))/100</f>
        <v>-4.6741526077244099E-3</v>
      </c>
      <c r="Q32" s="119">
        <f>(VLOOKUP($A32,'Occupancy Raw Data'!$B$8:$BE$45,'Occupancy Raw Data'!X$3,FALSE))/100</f>
        <v>5.5967895362663403E-2</v>
      </c>
      <c r="R32" s="130">
        <f>(VLOOKUP($A32,'Occupancy Raw Data'!$B$8:$BE$45,'Occupancy Raw Data'!Y$3,FALSE))/100</f>
        <v>-1.1791865171292099E-2</v>
      </c>
      <c r="S32" s="119">
        <f>(VLOOKUP($A32,'Occupancy Raw Data'!$B$8:$BE$45,'Occupancy Raw Data'!AA$3,FALSE))/100</f>
        <v>8.1742479226534992E-2</v>
      </c>
      <c r="T32" s="119">
        <f>(VLOOKUP($A32,'Occupancy Raw Data'!$B$8:$BE$45,'Occupancy Raw Data'!AB$3,FALSE))/100</f>
        <v>-0.10106839445522199</v>
      </c>
      <c r="U32" s="130">
        <f>(VLOOKUP($A32,'Occupancy Raw Data'!$B$8:$BE$45,'Occupancy Raw Data'!AC$3,FALSE))/100</f>
        <v>-4.7144367648375403E-3</v>
      </c>
      <c r="V32" s="131">
        <f>(VLOOKUP($A32,'Occupancy Raw Data'!$B$8:$BE$45,'Occupancy Raw Data'!AE$3,FALSE))/100</f>
        <v>-9.7090105885300308E-3</v>
      </c>
      <c r="X32" s="49">
        <f>VLOOKUP($A32,'ADR Raw Data'!$B$6:$BE$43,'ADR Raw Data'!G$1,FALSE)</f>
        <v>92.410068027210798</v>
      </c>
      <c r="Y32" s="50">
        <f>VLOOKUP($A32,'ADR Raw Data'!$B$6:$BE$43,'ADR Raw Data'!H$1,FALSE)</f>
        <v>99.651854785478506</v>
      </c>
      <c r="Z32" s="50">
        <f>VLOOKUP($A32,'ADR Raw Data'!$B$6:$BE$43,'ADR Raw Data'!I$1,FALSE)</f>
        <v>106.548920547945</v>
      </c>
      <c r="AA32" s="50">
        <f>VLOOKUP($A32,'ADR Raw Data'!$B$6:$BE$43,'ADR Raw Data'!J$1,FALSE)</f>
        <v>104.864047619047</v>
      </c>
      <c r="AB32" s="50">
        <f>VLOOKUP($A32,'ADR Raw Data'!$B$6:$BE$43,'ADR Raw Data'!K$1,FALSE)</f>
        <v>100.864584859584</v>
      </c>
      <c r="AC32" s="51">
        <f>VLOOKUP($A32,'ADR Raw Data'!$B$6:$BE$43,'ADR Raw Data'!L$1,FALSE)</f>
        <v>101.560520568816</v>
      </c>
      <c r="AD32" s="50">
        <f>VLOOKUP($A32,'ADR Raw Data'!$B$6:$BE$43,'ADR Raw Data'!N$1,FALSE)</f>
        <v>117.899192612137</v>
      </c>
      <c r="AE32" s="50">
        <f>VLOOKUP($A32,'ADR Raw Data'!$B$6:$BE$43,'ADR Raw Data'!O$1,FALSE)</f>
        <v>105.146334041047</v>
      </c>
      <c r="AF32" s="51">
        <f>VLOOKUP($A32,'ADR Raw Data'!$B$6:$BE$43,'ADR Raw Data'!P$1,FALSE)</f>
        <v>112.451856106408</v>
      </c>
      <c r="AG32" s="52">
        <f>VLOOKUP($A32,'ADR Raw Data'!$B$6:$BE$43,'ADR Raw Data'!R$1,FALSE)</f>
        <v>104.781956366237</v>
      </c>
      <c r="AI32" s="129">
        <f>(VLOOKUP($A32,'ADR Raw Data'!$B$6:$BE$43,'ADR Raw Data'!T$1,FALSE))/100</f>
        <v>-7.4096453006484899E-3</v>
      </c>
      <c r="AJ32" s="119">
        <f>(VLOOKUP($A32,'ADR Raw Data'!$B$6:$BE$43,'ADR Raw Data'!U$1,FALSE))/100</f>
        <v>-2.2602281958937001E-2</v>
      </c>
      <c r="AK32" s="119">
        <f>(VLOOKUP($A32,'ADR Raw Data'!$B$6:$BE$43,'ADR Raw Data'!V$1,FALSE))/100</f>
        <v>-1.17509030827179E-2</v>
      </c>
      <c r="AL32" s="119">
        <f>(VLOOKUP($A32,'ADR Raw Data'!$B$6:$BE$43,'ADR Raw Data'!W$1,FALSE))/100</f>
        <v>-2.1034920330936104E-2</v>
      </c>
      <c r="AM32" s="119">
        <f>(VLOOKUP($A32,'ADR Raw Data'!$B$6:$BE$43,'ADR Raw Data'!X$1,FALSE))/100</f>
        <v>-2.9721113201706801E-2</v>
      </c>
      <c r="AN32" s="130">
        <f>(VLOOKUP($A32,'ADR Raw Data'!$B$6:$BE$43,'ADR Raw Data'!Y$1,FALSE))/100</f>
        <v>-1.985846924733E-2</v>
      </c>
      <c r="AO32" s="119">
        <f>(VLOOKUP($A32,'ADR Raw Data'!$B$6:$BE$43,'ADR Raw Data'!AA$1,FALSE))/100</f>
        <v>2.6002479636043699E-2</v>
      </c>
      <c r="AP32" s="119">
        <f>(VLOOKUP($A32,'ADR Raw Data'!$B$6:$BE$43,'ADR Raw Data'!AB$1,FALSE))/100</f>
        <v>-1.8517462242377301E-2</v>
      </c>
      <c r="AQ32" s="130">
        <f>(VLOOKUP($A32,'ADR Raw Data'!$B$6:$BE$43,'ADR Raw Data'!AC$1,FALSE))/100</f>
        <v>1.09732150644844E-2</v>
      </c>
      <c r="AR32" s="131">
        <f>(VLOOKUP($A32,'ADR Raw Data'!$B$6:$BE$43,'ADR Raw Data'!AE$1,FALSE))/100</f>
        <v>-1.01716266271856E-2</v>
      </c>
      <c r="AS32" s="40"/>
      <c r="AT32" s="49">
        <f>VLOOKUP($A32,'RevPAR Raw Data'!$B$6:$BE$43,'RevPAR Raw Data'!G$1,FALSE)</f>
        <v>32.305065398335302</v>
      </c>
      <c r="AU32" s="50">
        <f>VLOOKUP($A32,'RevPAR Raw Data'!$B$6:$BE$43,'RevPAR Raw Data'!H$1,FALSE)</f>
        <v>44.8788822829964</v>
      </c>
      <c r="AV32" s="50">
        <f>VLOOKUP($A32,'RevPAR Raw Data'!$B$6:$BE$43,'RevPAR Raw Data'!I$1,FALSE)</f>
        <v>57.8037395957193</v>
      </c>
      <c r="AW32" s="50">
        <f>VLOOKUP($A32,'RevPAR Raw Data'!$B$6:$BE$43,'RevPAR Raw Data'!J$1,FALSE)</f>
        <v>53.678920927467303</v>
      </c>
      <c r="AX32" s="50">
        <f>VLOOKUP($A32,'RevPAR Raw Data'!$B$6:$BE$43,'RevPAR Raw Data'!K$1,FALSE)</f>
        <v>49.113017241379303</v>
      </c>
      <c r="AY32" s="51">
        <f>VLOOKUP($A32,'RevPAR Raw Data'!$B$6:$BE$43,'RevPAR Raw Data'!L$1,FALSE)</f>
        <v>47.555925089179503</v>
      </c>
      <c r="AZ32" s="50">
        <f>VLOOKUP($A32,'RevPAR Raw Data'!$B$6:$BE$43,'RevPAR Raw Data'!N$1,FALSE)</f>
        <v>66.414675980975005</v>
      </c>
      <c r="BA32" s="50">
        <f>VLOOKUP($A32,'RevPAR Raw Data'!$B$6:$BE$43,'RevPAR Raw Data'!O$1,FALSE)</f>
        <v>44.1652110582639</v>
      </c>
      <c r="BB32" s="51">
        <f>VLOOKUP($A32,'RevPAR Raw Data'!$B$6:$BE$43,'RevPAR Raw Data'!P$1,FALSE)</f>
        <v>55.289943519619499</v>
      </c>
      <c r="BC32" s="52">
        <f>VLOOKUP($A32,'RevPAR Raw Data'!$B$6:$BE$43,'RevPAR Raw Data'!R$1,FALSE)</f>
        <v>49.765644640733797</v>
      </c>
      <c r="BE32" s="129">
        <f>(VLOOKUP($A32,'RevPAR Raw Data'!$B$6:$BE$43,'RevPAR Raw Data'!T$1,FALSE))/100</f>
        <v>6.8910960761083398E-2</v>
      </c>
      <c r="BF32" s="119">
        <f>(VLOOKUP($A32,'RevPAR Raw Data'!$B$6:$BE$43,'RevPAR Raw Data'!U$1,FALSE))/100</f>
        <v>-0.14818689705515001</v>
      </c>
      <c r="BG32" s="119">
        <f>(VLOOKUP($A32,'RevPAR Raw Data'!$B$6:$BE$43,'RevPAR Raw Data'!V$1,FALSE))/100</f>
        <v>-2.9469263428171702E-2</v>
      </c>
      <c r="BH32" s="119">
        <f>(VLOOKUP($A32,'RevPAR Raw Data'!$B$6:$BE$43,'RevPAR Raw Data'!W$1,FALSE))/100</f>
        <v>-2.56107525109424E-2</v>
      </c>
      <c r="BI32" s="119">
        <f>(VLOOKUP($A32,'RevPAR Raw Data'!$B$6:$BE$43,'RevPAR Raw Data'!X$1,FALSE))/100</f>
        <v>2.45833540072216E-2</v>
      </c>
      <c r="BJ32" s="130">
        <f>(VLOOKUP($A32,'RevPAR Raw Data'!$B$6:$BE$43,'RevPAR Raw Data'!Y$1,FALSE))/100</f>
        <v>-3.1416166026749404E-2</v>
      </c>
      <c r="BK32" s="119">
        <f>(VLOOKUP($A32,'RevPAR Raw Data'!$B$6:$BE$43,'RevPAR Raw Data'!AA$1,FALSE))/100</f>
        <v>0.109870466014066</v>
      </c>
      <c r="BL32" s="119">
        <f>(VLOOKUP($A32,'RevPAR Raw Data'!$B$6:$BE$43,'RevPAR Raw Data'!AB$1,FALSE))/100</f>
        <v>-0.11771432651937699</v>
      </c>
      <c r="BM32" s="130">
        <f>(VLOOKUP($A32,'RevPAR Raw Data'!$B$6:$BE$43,'RevPAR Raw Data'!AC$1,FALSE))/100</f>
        <v>6.2070457711184499E-3</v>
      </c>
      <c r="BN32" s="131">
        <f>(VLOOKUP($A32,'RevPAR Raw Data'!$B$6:$BE$43,'RevPAR Raw Data'!AE$1,FALSE))/100</f>
        <v>-1.97818807850898E-2</v>
      </c>
    </row>
    <row r="33" spans="1:66" x14ac:dyDescent="0.45">
      <c r="A33" s="59" t="s">
        <v>51</v>
      </c>
      <c r="B33" s="118">
        <f>(VLOOKUP($A33,'Occupancy Raw Data'!$B$8:$BE$45,'Occupancy Raw Data'!G$3,FALSE))/100</f>
        <v>0.400118203309692</v>
      </c>
      <c r="C33" s="115">
        <f>(VLOOKUP($A33,'Occupancy Raw Data'!$B$8:$BE$45,'Occupancy Raw Data'!H$3,FALSE))/100</f>
        <v>0.34948778565799798</v>
      </c>
      <c r="D33" s="115">
        <f>(VLOOKUP($A33,'Occupancy Raw Data'!$B$8:$BE$45,'Occupancy Raw Data'!I$3,FALSE))/100</f>
        <v>0.37765957446808501</v>
      </c>
      <c r="E33" s="115">
        <f>(VLOOKUP($A33,'Occupancy Raw Data'!$B$8:$BE$45,'Occupancy Raw Data'!J$3,FALSE))/100</f>
        <v>0.37253743104806902</v>
      </c>
      <c r="F33" s="115">
        <f>(VLOOKUP($A33,'Occupancy Raw Data'!$B$8:$BE$45,'Occupancy Raw Data'!K$3,FALSE))/100</f>
        <v>0.40543735224586203</v>
      </c>
      <c r="G33" s="116">
        <f>(VLOOKUP($A33,'Occupancy Raw Data'!$B$8:$BE$45,'Occupancy Raw Data'!L$3,FALSE))/100</f>
        <v>0.38104806934594104</v>
      </c>
      <c r="H33" s="119">
        <f>(VLOOKUP($A33,'Occupancy Raw Data'!$B$8:$BE$45,'Occupancy Raw Data'!N$3,FALSE))/100</f>
        <v>0.47872340425531901</v>
      </c>
      <c r="I33" s="119">
        <f>(VLOOKUP($A33,'Occupancy Raw Data'!$B$8:$BE$45,'Occupancy Raw Data'!O$3,FALSE))/100</f>
        <v>0.43892828999211903</v>
      </c>
      <c r="J33" s="116">
        <f>(VLOOKUP($A33,'Occupancy Raw Data'!$B$8:$BE$45,'Occupancy Raw Data'!P$3,FALSE))/100</f>
        <v>0.45882584712371899</v>
      </c>
      <c r="K33" s="117">
        <f>(VLOOKUP($A33,'Occupancy Raw Data'!$B$8:$BE$45,'Occupancy Raw Data'!R$3,FALSE))/100</f>
        <v>0.40327029156816302</v>
      </c>
      <c r="M33" s="129">
        <f>(VLOOKUP($A33,'Occupancy Raw Data'!$B$8:$BE$45,'Occupancy Raw Data'!T$3,FALSE))/100</f>
        <v>0.42290871369947197</v>
      </c>
      <c r="N33" s="119">
        <f>(VLOOKUP($A33,'Occupancy Raw Data'!$B$8:$BE$45,'Occupancy Raw Data'!U$3,FALSE))/100</f>
        <v>-0.12134891141015901</v>
      </c>
      <c r="O33" s="119">
        <f>(VLOOKUP($A33,'Occupancy Raw Data'!$B$8:$BE$45,'Occupancy Raw Data'!V$3,FALSE))/100</f>
        <v>-8.6197181742003207E-2</v>
      </c>
      <c r="P33" s="119">
        <f>(VLOOKUP($A33,'Occupancy Raw Data'!$B$8:$BE$45,'Occupancy Raw Data'!W$3,FALSE))/100</f>
        <v>-7.2992286335227807E-2</v>
      </c>
      <c r="Q33" s="119">
        <f>(VLOOKUP($A33,'Occupancy Raw Data'!$B$8:$BE$45,'Occupancy Raw Data'!X$3,FALSE))/100</f>
        <v>4.6384668157478E-2</v>
      </c>
      <c r="R33" s="130">
        <f>(VLOOKUP($A33,'Occupancy Raw Data'!$B$8:$BE$45,'Occupancy Raw Data'!Y$3,FALSE))/100</f>
        <v>1.2579263524937E-2</v>
      </c>
      <c r="S33" s="119">
        <f>(VLOOKUP($A33,'Occupancy Raw Data'!$B$8:$BE$45,'Occupancy Raw Data'!AA$3,FALSE))/100</f>
        <v>0.22020820016436801</v>
      </c>
      <c r="T33" s="119">
        <f>(VLOOKUP($A33,'Occupancy Raw Data'!$B$8:$BE$45,'Occupancy Raw Data'!AB$3,FALSE))/100</f>
        <v>-2.2877255307005302E-2</v>
      </c>
      <c r="U33" s="130">
        <f>(VLOOKUP($A33,'Occupancy Raw Data'!$B$8:$BE$45,'Occupancy Raw Data'!AC$3,FALSE))/100</f>
        <v>9.0450935027247895E-2</v>
      </c>
      <c r="V33" s="131">
        <f>(VLOOKUP($A33,'Occupancy Raw Data'!$B$8:$BE$45,'Occupancy Raw Data'!AE$3,FALSE))/100</f>
        <v>3.6644311853167404E-2</v>
      </c>
      <c r="X33" s="49">
        <f>VLOOKUP($A33,'ADR Raw Data'!$B$6:$BE$43,'ADR Raw Data'!G$1,FALSE)</f>
        <v>93.799128508123999</v>
      </c>
      <c r="Y33" s="50">
        <f>VLOOKUP($A33,'ADR Raw Data'!$B$6:$BE$43,'ADR Raw Data'!H$1,FALSE)</f>
        <v>89.104904171364097</v>
      </c>
      <c r="Z33" s="50">
        <f>VLOOKUP($A33,'ADR Raw Data'!$B$6:$BE$43,'ADR Raw Data'!I$1,FALSE)</f>
        <v>90.017318727177795</v>
      </c>
      <c r="AA33" s="50">
        <f>VLOOKUP($A33,'ADR Raw Data'!$B$6:$BE$43,'ADR Raw Data'!J$1,FALSE)</f>
        <v>89.798064516129003</v>
      </c>
      <c r="AB33" s="50">
        <f>VLOOKUP($A33,'ADR Raw Data'!$B$6:$BE$43,'ADR Raw Data'!K$1,FALSE)</f>
        <v>94.005869776482001</v>
      </c>
      <c r="AC33" s="51">
        <f>VLOOKUP($A33,'ADR Raw Data'!$B$6:$BE$43,'ADR Raw Data'!L$1,FALSE)</f>
        <v>91.450062041153899</v>
      </c>
      <c r="AD33" s="50">
        <f>VLOOKUP($A33,'ADR Raw Data'!$B$6:$BE$43,'ADR Raw Data'!N$1,FALSE)</f>
        <v>108.88548148148099</v>
      </c>
      <c r="AE33" s="50">
        <f>VLOOKUP($A33,'ADR Raw Data'!$B$6:$BE$43,'ADR Raw Data'!O$1,FALSE)</f>
        <v>105.94280071813201</v>
      </c>
      <c r="AF33" s="51">
        <f>VLOOKUP($A33,'ADR Raw Data'!$B$6:$BE$43,'ADR Raw Data'!P$1,FALSE)</f>
        <v>107.477947617003</v>
      </c>
      <c r="AG33" s="52">
        <f>VLOOKUP($A33,'ADR Raw Data'!$B$6:$BE$43,'ADR Raw Data'!R$1,FALSE)</f>
        <v>96.660327308255901</v>
      </c>
      <c r="AI33" s="129">
        <f>(VLOOKUP($A33,'ADR Raw Data'!$B$6:$BE$43,'ADR Raw Data'!T$1,FALSE))/100</f>
        <v>0.126887374462888</v>
      </c>
      <c r="AJ33" s="119">
        <f>(VLOOKUP($A33,'ADR Raw Data'!$B$6:$BE$43,'ADR Raw Data'!U$1,FALSE))/100</f>
        <v>3.4973385066352801E-2</v>
      </c>
      <c r="AK33" s="119">
        <f>(VLOOKUP($A33,'ADR Raw Data'!$B$6:$BE$43,'ADR Raw Data'!V$1,FALSE))/100</f>
        <v>1.3047241062962201E-2</v>
      </c>
      <c r="AL33" s="119">
        <f>(VLOOKUP($A33,'ADR Raw Data'!$B$6:$BE$43,'ADR Raw Data'!W$1,FALSE))/100</f>
        <v>2.04058837797279E-2</v>
      </c>
      <c r="AM33" s="119">
        <f>(VLOOKUP($A33,'ADR Raw Data'!$B$6:$BE$43,'ADR Raw Data'!X$1,FALSE))/100</f>
        <v>6.6270938869271795E-2</v>
      </c>
      <c r="AN33" s="130">
        <f>(VLOOKUP($A33,'ADR Raw Data'!$B$6:$BE$43,'ADR Raw Data'!Y$1,FALSE))/100</f>
        <v>4.9848744911652101E-2</v>
      </c>
      <c r="AO33" s="119">
        <f>(VLOOKUP($A33,'ADR Raw Data'!$B$6:$BE$43,'ADR Raw Data'!AA$1,FALSE))/100</f>
        <v>0.12405599241495199</v>
      </c>
      <c r="AP33" s="119">
        <f>(VLOOKUP($A33,'ADR Raw Data'!$B$6:$BE$43,'ADR Raw Data'!AB$1,FALSE))/100</f>
        <v>5.9540801279123999E-2</v>
      </c>
      <c r="AQ33" s="130">
        <f>(VLOOKUP($A33,'ADR Raw Data'!$B$6:$BE$43,'ADR Raw Data'!AC$1,FALSE))/100</f>
        <v>9.0766480113565612E-2</v>
      </c>
      <c r="AR33" s="131">
        <f>(VLOOKUP($A33,'ADR Raw Data'!$B$6:$BE$43,'ADR Raw Data'!AE$1,FALSE))/100</f>
        <v>6.64316585537673E-2</v>
      </c>
      <c r="AS33" s="40"/>
      <c r="AT33" s="49">
        <f>VLOOKUP($A33,'RevPAR Raw Data'!$B$6:$BE$43,'RevPAR Raw Data'!G$1,FALSE)</f>
        <v>37.530738770685502</v>
      </c>
      <c r="AU33" s="50">
        <f>VLOOKUP($A33,'RevPAR Raw Data'!$B$6:$BE$43,'RevPAR Raw Data'!H$1,FALSE)</f>
        <v>31.1410756501182</v>
      </c>
      <c r="AV33" s="50">
        <f>VLOOKUP($A33,'RevPAR Raw Data'!$B$6:$BE$43,'RevPAR Raw Data'!I$1,FALSE)</f>
        <v>33.995902285263902</v>
      </c>
      <c r="AW33" s="50">
        <f>VLOOKUP($A33,'RevPAR Raw Data'!$B$6:$BE$43,'RevPAR Raw Data'!J$1,FALSE)</f>
        <v>33.453140267927502</v>
      </c>
      <c r="AX33" s="50">
        <f>VLOOKUP($A33,'RevPAR Raw Data'!$B$6:$BE$43,'RevPAR Raw Data'!K$1,FALSE)</f>
        <v>38.113490937746199</v>
      </c>
      <c r="AY33" s="51">
        <f>VLOOKUP($A33,'RevPAR Raw Data'!$B$6:$BE$43,'RevPAR Raw Data'!L$1,FALSE)</f>
        <v>34.846869582348297</v>
      </c>
      <c r="AZ33" s="50">
        <f>VLOOKUP($A33,'RevPAR Raw Data'!$B$6:$BE$43,'RevPAR Raw Data'!N$1,FALSE)</f>
        <v>52.126028368794302</v>
      </c>
      <c r="BA33" s="50">
        <f>VLOOKUP($A33,'RevPAR Raw Data'!$B$6:$BE$43,'RevPAR Raw Data'!O$1,FALSE)</f>
        <v>46.5012923561859</v>
      </c>
      <c r="BB33" s="51">
        <f>VLOOKUP($A33,'RevPAR Raw Data'!$B$6:$BE$43,'RevPAR Raw Data'!P$1,FALSE)</f>
        <v>49.313660362490097</v>
      </c>
      <c r="BC33" s="52">
        <f>VLOOKUP($A33,'RevPAR Raw Data'!$B$6:$BE$43,'RevPAR Raw Data'!R$1,FALSE)</f>
        <v>38.9802383766745</v>
      </c>
      <c r="BE33" s="129">
        <f>(VLOOKUP($A33,'RevPAR Raw Data'!$B$6:$BE$43,'RevPAR Raw Data'!T$1,FALSE))/100</f>
        <v>0.60345786448116401</v>
      </c>
      <c r="BF33" s="119">
        <f>(VLOOKUP($A33,'RevPAR Raw Data'!$B$6:$BE$43,'RevPAR Raw Data'!U$1,FALSE))/100</f>
        <v>-9.0619508549936598E-2</v>
      </c>
      <c r="BG33" s="119">
        <f>(VLOOKUP($A33,'RevPAR Raw Data'!$B$6:$BE$43,'RevPAR Raw Data'!V$1,FALSE))/100</f>
        <v>-7.4274576088176808E-2</v>
      </c>
      <c r="BH33" s="119">
        <f>(VLOOKUP($A33,'RevPAR Raw Data'!$B$6:$BE$43,'RevPAR Raw Data'!W$1,FALSE))/100</f>
        <v>-5.4075874667273094E-2</v>
      </c>
      <c r="BI33" s="119">
        <f>(VLOOKUP($A33,'RevPAR Raw Data'!$B$6:$BE$43,'RevPAR Raw Data'!X$1,FALSE))/100</f>
        <v>0.11572956253468501</v>
      </c>
      <c r="BJ33" s="130">
        <f>(VLOOKUP($A33,'RevPAR Raw Data'!$B$6:$BE$43,'RevPAR Raw Data'!Y$1,FALSE))/100</f>
        <v>6.3055068935220199E-2</v>
      </c>
      <c r="BK33" s="119">
        <f>(VLOOKUP($A33,'RevPAR Raw Data'!$B$6:$BE$43,'RevPAR Raw Data'!AA$1,FALSE))/100</f>
        <v>0.37158233938862201</v>
      </c>
      <c r="BL33" s="119">
        <f>(VLOOKUP($A33,'RevPAR Raw Data'!$B$6:$BE$43,'RevPAR Raw Data'!AB$1,FALSE))/100</f>
        <v>3.5301415860072495E-2</v>
      </c>
      <c r="BM33" s="130">
        <f>(VLOOKUP($A33,'RevPAR Raw Data'!$B$6:$BE$43,'RevPAR Raw Data'!AC$1,FALSE))/100</f>
        <v>0.18942732813621699</v>
      </c>
      <c r="BN33" s="131">
        <f>(VLOOKUP($A33,'RevPAR Raw Data'!$B$6:$BE$43,'RevPAR Raw Data'!AE$1,FALSE))/100</f>
        <v>0.105510312819902</v>
      </c>
    </row>
    <row r="34" spans="1:66" x14ac:dyDescent="0.45">
      <c r="A34" s="59" t="s">
        <v>50</v>
      </c>
      <c r="B34" s="118">
        <f>(VLOOKUP($A34,'Occupancy Raw Data'!$B$8:$BE$45,'Occupancy Raw Data'!G$3,FALSE))/100</f>
        <v>0.48466917697686901</v>
      </c>
      <c r="C34" s="115">
        <f>(VLOOKUP($A34,'Occupancy Raw Data'!$B$8:$BE$45,'Occupancy Raw Data'!H$3,FALSE))/100</f>
        <v>0.389994620763851</v>
      </c>
      <c r="D34" s="115">
        <f>(VLOOKUP($A34,'Occupancy Raw Data'!$B$8:$BE$45,'Occupancy Raw Data'!I$3,FALSE))/100</f>
        <v>0.40935987089833198</v>
      </c>
      <c r="E34" s="115">
        <f>(VLOOKUP($A34,'Occupancy Raw Data'!$B$8:$BE$45,'Occupancy Raw Data'!J$3,FALSE))/100</f>
        <v>0.40882194728348503</v>
      </c>
      <c r="F34" s="115">
        <f>(VLOOKUP($A34,'Occupancy Raw Data'!$B$8:$BE$45,'Occupancy Raw Data'!K$3,FALSE))/100</f>
        <v>0.38873946566254197</v>
      </c>
      <c r="G34" s="116">
        <f>(VLOOKUP($A34,'Occupancy Raw Data'!$B$8:$BE$45,'Occupancy Raw Data'!L$3,FALSE))/100</f>
        <v>0.41631701631701601</v>
      </c>
      <c r="H34" s="119">
        <f>(VLOOKUP($A34,'Occupancy Raw Data'!$B$8:$BE$45,'Occupancy Raw Data'!N$3,FALSE))/100</f>
        <v>0.49668280437511197</v>
      </c>
      <c r="I34" s="119">
        <f>(VLOOKUP($A34,'Occupancy Raw Data'!$B$8:$BE$45,'Occupancy Raw Data'!O$3,FALSE))/100</f>
        <v>0.51694459386767</v>
      </c>
      <c r="J34" s="116">
        <f>(VLOOKUP($A34,'Occupancy Raw Data'!$B$8:$BE$45,'Occupancy Raw Data'!P$3,FALSE))/100</f>
        <v>0.50681369912139096</v>
      </c>
      <c r="K34" s="117">
        <f>(VLOOKUP($A34,'Occupancy Raw Data'!$B$8:$BE$45,'Occupancy Raw Data'!R$3,FALSE))/100</f>
        <v>0.44217321140397997</v>
      </c>
      <c r="M34" s="129">
        <f>(VLOOKUP($A34,'Occupancy Raw Data'!$B$8:$BE$45,'Occupancy Raw Data'!T$3,FALSE))/100</f>
        <v>0.77999384825167695</v>
      </c>
      <c r="N34" s="119">
        <f>(VLOOKUP($A34,'Occupancy Raw Data'!$B$8:$BE$45,'Occupancy Raw Data'!U$3,FALSE))/100</f>
        <v>5.90453048019835E-2</v>
      </c>
      <c r="O34" s="119">
        <f>(VLOOKUP($A34,'Occupancy Raw Data'!$B$8:$BE$45,'Occupancy Raw Data'!V$3,FALSE))/100</f>
        <v>7.5485994466636799E-2</v>
      </c>
      <c r="P34" s="119">
        <f>(VLOOKUP($A34,'Occupancy Raw Data'!$B$8:$BE$45,'Occupancy Raw Data'!W$3,FALSE))/100</f>
        <v>8.171920080941289E-2</v>
      </c>
      <c r="Q34" s="119">
        <f>(VLOOKUP($A34,'Occupancy Raw Data'!$B$8:$BE$45,'Occupancy Raw Data'!X$3,FALSE))/100</f>
        <v>4.0933007237595999E-2</v>
      </c>
      <c r="R34" s="130">
        <f>(VLOOKUP($A34,'Occupancy Raw Data'!$B$8:$BE$45,'Occupancy Raw Data'!Y$3,FALSE))/100</f>
        <v>0.17434090567059599</v>
      </c>
      <c r="S34" s="119">
        <f>(VLOOKUP($A34,'Occupancy Raw Data'!$B$8:$BE$45,'Occupancy Raw Data'!AA$3,FALSE))/100</f>
        <v>4.9263597723095701E-2</v>
      </c>
      <c r="T34" s="119">
        <f>(VLOOKUP($A34,'Occupancy Raw Data'!$B$8:$BE$45,'Occupancy Raw Data'!AB$3,FALSE))/100</f>
        <v>4.0420978632586507E-2</v>
      </c>
      <c r="U34" s="130">
        <f>(VLOOKUP($A34,'Occupancy Raw Data'!$B$8:$BE$45,'Occupancy Raw Data'!AC$3,FALSE))/100</f>
        <v>4.4735208948699201E-2</v>
      </c>
      <c r="V34" s="131">
        <f>(VLOOKUP($A34,'Occupancy Raw Data'!$B$8:$BE$45,'Occupancy Raw Data'!AE$3,FALSE))/100</f>
        <v>0.12849451147997801</v>
      </c>
      <c r="X34" s="49">
        <f>VLOOKUP($A34,'ADR Raw Data'!$B$6:$BE$43,'ADR Raw Data'!G$1,FALSE)</f>
        <v>106.654920458749</v>
      </c>
      <c r="Y34" s="50">
        <f>VLOOKUP($A34,'ADR Raw Data'!$B$6:$BE$43,'ADR Raw Data'!H$1,FALSE)</f>
        <v>88.262873563218307</v>
      </c>
      <c r="Z34" s="50">
        <f>VLOOKUP($A34,'ADR Raw Data'!$B$6:$BE$43,'ADR Raw Data'!I$1,FALSE)</f>
        <v>87.987604029785302</v>
      </c>
      <c r="AA34" s="50">
        <f>VLOOKUP($A34,'ADR Raw Data'!$B$6:$BE$43,'ADR Raw Data'!J$1,FALSE)</f>
        <v>87.9668070175438</v>
      </c>
      <c r="AB34" s="50">
        <f>VLOOKUP($A34,'ADR Raw Data'!$B$6:$BE$43,'ADR Raw Data'!K$1,FALSE)</f>
        <v>87.269045202952</v>
      </c>
      <c r="AC34" s="51">
        <f>VLOOKUP($A34,'ADR Raw Data'!$B$6:$BE$43,'ADR Raw Data'!L$1,FALSE)</f>
        <v>92.247334826427704</v>
      </c>
      <c r="AD34" s="50">
        <f>VLOOKUP($A34,'ADR Raw Data'!$B$6:$BE$43,'ADR Raw Data'!N$1,FALSE)</f>
        <v>103.504332129963</v>
      </c>
      <c r="AE34" s="50">
        <f>VLOOKUP($A34,'ADR Raw Data'!$B$6:$BE$43,'ADR Raw Data'!O$1,FALSE)</f>
        <v>105.04961845299999</v>
      </c>
      <c r="AF34" s="51">
        <f>VLOOKUP($A34,'ADR Raw Data'!$B$6:$BE$43,'ADR Raw Data'!P$1,FALSE)</f>
        <v>104.29241995400599</v>
      </c>
      <c r="AG34" s="52">
        <f>VLOOKUP($A34,'ADR Raw Data'!$B$6:$BE$43,'ADR Raw Data'!R$1,FALSE)</f>
        <v>96.191887382690297</v>
      </c>
      <c r="AI34" s="129">
        <f>(VLOOKUP($A34,'ADR Raw Data'!$B$6:$BE$43,'ADR Raw Data'!T$1,FALSE))/100</f>
        <v>0.21003848570669001</v>
      </c>
      <c r="AJ34" s="119">
        <f>(VLOOKUP($A34,'ADR Raw Data'!$B$6:$BE$43,'ADR Raw Data'!U$1,FALSE))/100</f>
        <v>6.0705682411432493E-5</v>
      </c>
      <c r="AK34" s="119">
        <f>(VLOOKUP($A34,'ADR Raw Data'!$B$6:$BE$43,'ADR Raw Data'!V$1,FALSE))/100</f>
        <v>-1.0446241978090201E-2</v>
      </c>
      <c r="AL34" s="119">
        <f>(VLOOKUP($A34,'ADR Raw Data'!$B$6:$BE$43,'ADR Raw Data'!W$1,FALSE))/100</f>
        <v>-1.0455268659681501E-2</v>
      </c>
      <c r="AM34" s="119">
        <f>(VLOOKUP($A34,'ADR Raw Data'!$B$6:$BE$43,'ADR Raw Data'!X$1,FALSE))/100</f>
        <v>-4.6843249337012095E-2</v>
      </c>
      <c r="AN34" s="130">
        <f>(VLOOKUP($A34,'ADR Raw Data'!$B$6:$BE$43,'ADR Raw Data'!Y$1,FALSE))/100</f>
        <v>3.4014989481414203E-2</v>
      </c>
      <c r="AO34" s="119">
        <f>(VLOOKUP($A34,'ADR Raw Data'!$B$6:$BE$43,'ADR Raw Data'!AA$1,FALSE))/100</f>
        <v>-1.69373016077012E-2</v>
      </c>
      <c r="AP34" s="119">
        <f>(VLOOKUP($A34,'ADR Raw Data'!$B$6:$BE$43,'ADR Raw Data'!AB$1,FALSE))/100</f>
        <v>-1.2680702107244099E-2</v>
      </c>
      <c r="AQ34" s="130">
        <f>(VLOOKUP($A34,'ADR Raw Data'!$B$6:$BE$43,'ADR Raw Data'!AC$1,FALSE))/100</f>
        <v>-1.4777163626297799E-2</v>
      </c>
      <c r="AR34" s="131">
        <f>(VLOOKUP($A34,'ADR Raw Data'!$B$6:$BE$43,'ADR Raw Data'!AE$1,FALSE))/100</f>
        <v>1.1477834775368201E-2</v>
      </c>
      <c r="AS34" s="40"/>
      <c r="AT34" s="49">
        <f>VLOOKUP($A34,'RevPAR Raw Data'!$B$6:$BE$43,'RevPAR Raw Data'!G$1,FALSE)</f>
        <v>51.692352519275502</v>
      </c>
      <c r="AU34" s="50">
        <f>VLOOKUP($A34,'RevPAR Raw Data'!$B$6:$BE$43,'RevPAR Raw Data'!H$1,FALSE)</f>
        <v>34.4220459028151</v>
      </c>
      <c r="AV34" s="50">
        <f>VLOOKUP($A34,'RevPAR Raw Data'!$B$6:$BE$43,'RevPAR Raw Data'!I$1,FALSE)</f>
        <v>36.018594226286503</v>
      </c>
      <c r="AW34" s="50">
        <f>VLOOKUP($A34,'RevPAR Raw Data'!$B$6:$BE$43,'RevPAR Raw Data'!J$1,FALSE)</f>
        <v>35.962761341222802</v>
      </c>
      <c r="AX34" s="50">
        <f>VLOOKUP($A34,'RevPAR Raw Data'!$B$6:$BE$43,'RevPAR Raw Data'!K$1,FALSE)</f>
        <v>33.924922001075799</v>
      </c>
      <c r="AY34" s="51">
        <f>VLOOKUP($A34,'RevPAR Raw Data'!$B$6:$BE$43,'RevPAR Raw Data'!L$1,FALSE)</f>
        <v>38.404135198135101</v>
      </c>
      <c r="AZ34" s="50">
        <f>VLOOKUP($A34,'RevPAR Raw Data'!$B$6:$BE$43,'RevPAR Raw Data'!N$1,FALSE)</f>
        <v>51.4088219472834</v>
      </c>
      <c r="BA34" s="50">
        <f>VLOOKUP($A34,'RevPAR Raw Data'!$B$6:$BE$43,'RevPAR Raw Data'!O$1,FALSE)</f>
        <v>54.30483234714</v>
      </c>
      <c r="BB34" s="51">
        <f>VLOOKUP($A34,'RevPAR Raw Data'!$B$6:$BE$43,'RevPAR Raw Data'!P$1,FALSE)</f>
        <v>52.856827147211703</v>
      </c>
      <c r="BC34" s="52">
        <f>VLOOKUP($A34,'RevPAR Raw Data'!$B$6:$BE$43,'RevPAR Raw Data'!R$1,FALSE)</f>
        <v>42.533475755014202</v>
      </c>
      <c r="BE34" s="129">
        <f>(VLOOKUP($A34,'RevPAR Raw Data'!$B$6:$BE$43,'RevPAR Raw Data'!T$1,FALSE))/100</f>
        <v>1.1538610607056801</v>
      </c>
      <c r="BF34" s="119">
        <f>(VLOOKUP($A34,'RevPAR Raw Data'!$B$6:$BE$43,'RevPAR Raw Data'!U$1,FALSE))/100</f>
        <v>5.9109594869916203E-2</v>
      </c>
      <c r="BG34" s="119">
        <f>(VLOOKUP($A34,'RevPAR Raw Data'!$B$6:$BE$43,'RevPAR Raw Data'!V$1,FALSE))/100</f>
        <v>6.4251207524391299E-2</v>
      </c>
      <c r="BH34" s="119">
        <f>(VLOOKUP($A34,'RevPAR Raw Data'!$B$6:$BE$43,'RevPAR Raw Data'!W$1,FALSE))/100</f>
        <v>7.0409535950614402E-2</v>
      </c>
      <c r="BI34" s="119">
        <f>(VLOOKUP($A34,'RevPAR Raw Data'!$B$6:$BE$43,'RevPAR Raw Data'!X$1,FALSE))/100</f>
        <v>-7.8276771635605105E-3</v>
      </c>
      <c r="BJ34" s="130">
        <f>(VLOOKUP($A34,'RevPAR Raw Data'!$B$6:$BE$43,'RevPAR Raw Data'!Y$1,FALSE))/100</f>
        <v>0.21428609922457501</v>
      </c>
      <c r="BK34" s="119">
        <f>(VLOOKUP($A34,'RevPAR Raw Data'!$B$6:$BE$43,'RevPAR Raw Data'!AA$1,FALSE))/100</f>
        <v>3.1491903702477904E-2</v>
      </c>
      <c r="BL34" s="119">
        <f>(VLOOKUP($A34,'RevPAR Raw Data'!$B$6:$BE$43,'RevPAR Raw Data'!AB$1,FALSE))/100</f>
        <v>2.7227710136419198E-2</v>
      </c>
      <c r="BM34" s="130">
        <f>(VLOOKUP($A34,'RevPAR Raw Data'!$B$6:$BE$43,'RevPAR Raw Data'!AC$1,FALSE))/100</f>
        <v>2.9296985819909801E-2</v>
      </c>
      <c r="BN34" s="131">
        <f>(VLOOKUP($A34,'RevPAR Raw Data'!$B$6:$BE$43,'RevPAR Raw Data'!AE$1,FALSE))/100</f>
        <v>0.14144718502765499</v>
      </c>
    </row>
    <row r="35" spans="1:66" x14ac:dyDescent="0.45">
      <c r="A35" s="59" t="s">
        <v>47</v>
      </c>
      <c r="B35" s="118">
        <f>(VLOOKUP($A35,'Occupancy Raw Data'!$B$8:$BE$45,'Occupancy Raw Data'!G$3,FALSE))/100</f>
        <v>0.37297690489179802</v>
      </c>
      <c r="C35" s="115">
        <f>(VLOOKUP($A35,'Occupancy Raw Data'!$B$8:$BE$45,'Occupancy Raw Data'!H$3,FALSE))/100</f>
        <v>0.46353882524095197</v>
      </c>
      <c r="D35" s="115">
        <f>(VLOOKUP($A35,'Occupancy Raw Data'!$B$8:$BE$45,'Occupancy Raw Data'!I$3,FALSE))/100</f>
        <v>0.555919258046917</v>
      </c>
      <c r="E35" s="115">
        <f>(VLOOKUP($A35,'Occupancy Raw Data'!$B$8:$BE$45,'Occupancy Raw Data'!J$3,FALSE))/100</f>
        <v>0.54973631569376202</v>
      </c>
      <c r="F35" s="115">
        <f>(VLOOKUP($A35,'Occupancy Raw Data'!$B$8:$BE$45,'Occupancy Raw Data'!K$3,FALSE))/100</f>
        <v>0.512820512820512</v>
      </c>
      <c r="G35" s="116">
        <f>(VLOOKUP($A35,'Occupancy Raw Data'!$B$8:$BE$45,'Occupancy Raw Data'!L$3,FALSE))/100</f>
        <v>0.49099836333878799</v>
      </c>
      <c r="H35" s="119">
        <f>(VLOOKUP($A35,'Occupancy Raw Data'!$B$8:$BE$45,'Occupancy Raw Data'!N$3,FALSE))/100</f>
        <v>0.48481542098563302</v>
      </c>
      <c r="I35" s="119">
        <f>(VLOOKUP($A35,'Occupancy Raw Data'!$B$8:$BE$45,'Occupancy Raw Data'!O$3,FALSE))/100</f>
        <v>0.46844880887434004</v>
      </c>
      <c r="J35" s="116">
        <f>(VLOOKUP($A35,'Occupancy Raw Data'!$B$8:$BE$45,'Occupancy Raw Data'!P$3,FALSE))/100</f>
        <v>0.47663211492998697</v>
      </c>
      <c r="K35" s="117">
        <f>(VLOOKUP($A35,'Occupancy Raw Data'!$B$8:$BE$45,'Occupancy Raw Data'!R$3,FALSE))/100</f>
        <v>0.48689372093627398</v>
      </c>
      <c r="M35" s="129">
        <f>(VLOOKUP($A35,'Occupancy Raw Data'!$B$8:$BE$45,'Occupancy Raw Data'!T$3,FALSE))/100</f>
        <v>5.1986142002508604E-2</v>
      </c>
      <c r="N35" s="119">
        <f>(VLOOKUP($A35,'Occupancy Raw Data'!$B$8:$BE$45,'Occupancy Raw Data'!U$3,FALSE))/100</f>
        <v>-0.101268248903332</v>
      </c>
      <c r="O35" s="119">
        <f>(VLOOKUP($A35,'Occupancy Raw Data'!$B$8:$BE$45,'Occupancy Raw Data'!V$3,FALSE))/100</f>
        <v>-4.2987926901026506E-2</v>
      </c>
      <c r="P35" s="119">
        <f>(VLOOKUP($A35,'Occupancy Raw Data'!$B$8:$BE$45,'Occupancy Raw Data'!W$3,FALSE))/100</f>
        <v>-3.4513280681205599E-2</v>
      </c>
      <c r="Q35" s="119">
        <f>(VLOOKUP($A35,'Occupancy Raw Data'!$B$8:$BE$45,'Occupancy Raw Data'!X$3,FALSE))/100</f>
        <v>-1.84294871794871E-2</v>
      </c>
      <c r="R35" s="130">
        <f>(VLOOKUP($A35,'Occupancy Raw Data'!$B$8:$BE$45,'Occupancy Raw Data'!Y$3,FALSE))/100</f>
        <v>-3.4624214490380001E-2</v>
      </c>
      <c r="S35" s="119">
        <f>(VLOOKUP($A35,'Occupancy Raw Data'!$B$8:$BE$45,'Occupancy Raw Data'!AA$3,FALSE))/100</f>
        <v>-0.13814145148002399</v>
      </c>
      <c r="T35" s="119">
        <f>(VLOOKUP($A35,'Occupancy Raw Data'!$B$8:$BE$45,'Occupancy Raw Data'!AB$3,FALSE))/100</f>
        <v>-3.1848512334088599E-2</v>
      </c>
      <c r="U35" s="130">
        <f>(VLOOKUP($A35,'Occupancy Raw Data'!$B$8:$BE$45,'Occupancy Raw Data'!AC$3,FALSE))/100</f>
        <v>-8.8990390257932095E-2</v>
      </c>
      <c r="V35" s="131">
        <f>(VLOOKUP($A35,'Occupancy Raw Data'!$B$8:$BE$45,'Occupancy Raw Data'!AE$3,FALSE))/100</f>
        <v>-5.0472936841597003E-2</v>
      </c>
      <c r="X35" s="49">
        <f>VLOOKUP($A35,'ADR Raw Data'!$B$6:$BE$43,'ADR Raw Data'!G$1,FALSE)</f>
        <v>91.878698196001906</v>
      </c>
      <c r="Y35" s="50">
        <f>VLOOKUP($A35,'ADR Raw Data'!$B$6:$BE$43,'ADR Raw Data'!H$1,FALSE)</f>
        <v>99.124911730090204</v>
      </c>
      <c r="Z35" s="50">
        <f>VLOOKUP($A35,'ADR Raw Data'!$B$6:$BE$43,'ADR Raw Data'!I$1,FALSE)</f>
        <v>109.102505724566</v>
      </c>
      <c r="AA35" s="50">
        <f>VLOOKUP($A35,'ADR Raw Data'!$B$6:$BE$43,'ADR Raw Data'!J$1,FALSE)</f>
        <v>107.80858087992</v>
      </c>
      <c r="AB35" s="50">
        <f>VLOOKUP($A35,'ADR Raw Data'!$B$6:$BE$43,'ADR Raw Data'!K$1,FALSE)</f>
        <v>94.197765957446805</v>
      </c>
      <c r="AC35" s="51">
        <f>VLOOKUP($A35,'ADR Raw Data'!$B$6:$BE$43,'ADR Raw Data'!L$1,FALSE)</f>
        <v>101.198667407407</v>
      </c>
      <c r="AD35" s="50">
        <f>VLOOKUP($A35,'ADR Raw Data'!$B$6:$BE$43,'ADR Raw Data'!N$1,FALSE)</f>
        <v>100.17279819954901</v>
      </c>
      <c r="AE35" s="50">
        <f>VLOOKUP($A35,'ADR Raw Data'!$B$6:$BE$43,'ADR Raw Data'!O$1,FALSE)</f>
        <v>102.684157608695</v>
      </c>
      <c r="AF35" s="51">
        <f>VLOOKUP($A35,'ADR Raw Data'!$B$6:$BE$43,'ADR Raw Data'!P$1,FALSE)</f>
        <v>101.406919114841</v>
      </c>
      <c r="AG35" s="52">
        <f>VLOOKUP($A35,'ADR Raw Data'!$B$6:$BE$43,'ADR Raw Data'!R$1,FALSE)</f>
        <v>101.256913883256</v>
      </c>
      <c r="AI35" s="129">
        <f>(VLOOKUP($A35,'ADR Raw Data'!$B$6:$BE$43,'ADR Raw Data'!T$1,FALSE))/100</f>
        <v>7.7364558908482803E-2</v>
      </c>
      <c r="AJ35" s="119">
        <f>(VLOOKUP($A35,'ADR Raw Data'!$B$6:$BE$43,'ADR Raw Data'!U$1,FALSE))/100</f>
        <v>2.8845538865135998E-2</v>
      </c>
      <c r="AK35" s="119">
        <f>(VLOOKUP($A35,'ADR Raw Data'!$B$6:$BE$43,'ADR Raw Data'!V$1,FALSE))/100</f>
        <v>7.30405076425341E-2</v>
      </c>
      <c r="AL35" s="119">
        <f>(VLOOKUP($A35,'ADR Raw Data'!$B$6:$BE$43,'ADR Raw Data'!W$1,FALSE))/100</f>
        <v>4.5684777042291597E-2</v>
      </c>
      <c r="AM35" s="119">
        <f>(VLOOKUP($A35,'ADR Raw Data'!$B$6:$BE$43,'ADR Raw Data'!X$1,FALSE))/100</f>
        <v>-3.1565139016453605E-3</v>
      </c>
      <c r="AN35" s="130">
        <f>(VLOOKUP($A35,'ADR Raw Data'!$B$6:$BE$43,'ADR Raw Data'!Y$1,FALSE))/100</f>
        <v>4.1646163596616902E-2</v>
      </c>
      <c r="AO35" s="119">
        <f>(VLOOKUP($A35,'ADR Raw Data'!$B$6:$BE$43,'ADR Raw Data'!AA$1,FALSE))/100</f>
        <v>1.6307775125955201E-2</v>
      </c>
      <c r="AP35" s="119">
        <f>(VLOOKUP($A35,'ADR Raw Data'!$B$6:$BE$43,'ADR Raw Data'!AB$1,FALSE))/100</f>
        <v>3.6568989083787605E-2</v>
      </c>
      <c r="AQ35" s="130">
        <f>(VLOOKUP($A35,'ADR Raw Data'!$B$6:$BE$43,'ADR Raw Data'!AC$1,FALSE))/100</f>
        <v>2.6439368880753999E-2</v>
      </c>
      <c r="AR35" s="131">
        <f>(VLOOKUP($A35,'ADR Raw Data'!$B$6:$BE$43,'ADR Raw Data'!AE$1,FALSE))/100</f>
        <v>3.71350552233322E-2</v>
      </c>
      <c r="AS35" s="40"/>
      <c r="AT35" s="49">
        <f>VLOOKUP($A35,'RevPAR Raw Data'!$B$6:$BE$43,'RevPAR Raw Data'!G$1,FALSE)</f>
        <v>34.268632478632398</v>
      </c>
      <c r="AU35" s="50">
        <f>VLOOKUP($A35,'RevPAR Raw Data'!$B$6:$BE$43,'RevPAR Raw Data'!H$1,FALSE)</f>
        <v>45.948245135479098</v>
      </c>
      <c r="AV35" s="50">
        <f>VLOOKUP($A35,'RevPAR Raw Data'!$B$6:$BE$43,'RevPAR Raw Data'!I$1,FALSE)</f>
        <v>60.6521840334606</v>
      </c>
      <c r="AW35" s="50">
        <f>VLOOKUP($A35,'RevPAR Raw Data'!$B$6:$BE$43,'RevPAR Raw Data'!J$1,FALSE)</f>
        <v>59.2662920531005</v>
      </c>
      <c r="AX35" s="50">
        <f>VLOOKUP($A35,'RevPAR Raw Data'!$B$6:$BE$43,'RevPAR Raw Data'!K$1,FALSE)</f>
        <v>48.306546644844502</v>
      </c>
      <c r="AY35" s="51">
        <f>VLOOKUP($A35,'RevPAR Raw Data'!$B$6:$BE$43,'RevPAR Raw Data'!L$1,FALSE)</f>
        <v>49.688380069103403</v>
      </c>
      <c r="AZ35" s="50">
        <f>VLOOKUP($A35,'RevPAR Raw Data'!$B$6:$BE$43,'RevPAR Raw Data'!N$1,FALSE)</f>
        <v>48.565317330423703</v>
      </c>
      <c r="BA35" s="50">
        <f>VLOOKUP($A35,'RevPAR Raw Data'!$B$6:$BE$43,'RevPAR Raw Data'!O$1,FALSE)</f>
        <v>48.102271322058499</v>
      </c>
      <c r="BB35" s="51">
        <f>VLOOKUP($A35,'RevPAR Raw Data'!$B$6:$BE$43,'RevPAR Raw Data'!P$1,FALSE)</f>
        <v>48.333794326241097</v>
      </c>
      <c r="BC35" s="52">
        <f>VLOOKUP($A35,'RevPAR Raw Data'!$B$6:$BE$43,'RevPAR Raw Data'!R$1,FALSE)</f>
        <v>49.3013555711428</v>
      </c>
      <c r="BE35" s="129">
        <f>(VLOOKUP($A35,'RevPAR Raw Data'!$B$6:$BE$43,'RevPAR Raw Data'!T$1,FALSE))/100</f>
        <v>0.13337258585636899</v>
      </c>
      <c r="BF35" s="119">
        <f>(VLOOKUP($A35,'RevPAR Raw Data'!$B$6:$BE$43,'RevPAR Raw Data'!U$1,FALSE))/100</f>
        <v>-7.5343847247741597E-2</v>
      </c>
      <c r="BG35" s="119">
        <f>(VLOOKUP($A35,'RevPAR Raw Data'!$B$6:$BE$43,'RevPAR Raw Data'!V$1,FALSE))/100</f>
        <v>2.6912720738156398E-2</v>
      </c>
      <c r="BH35" s="119">
        <f>(VLOOKUP($A35,'RevPAR Raw Data'!$B$6:$BE$43,'RevPAR Raw Data'!W$1,FALSE))/100</f>
        <v>9.5947648281670614E-3</v>
      </c>
      <c r="BI35" s="119">
        <f>(VLOOKUP($A35,'RevPAR Raw Data'!$B$6:$BE$43,'RevPAR Raw Data'!X$1,FALSE))/100</f>
        <v>-2.1527828148650202E-2</v>
      </c>
      <c r="BJ35" s="130">
        <f>(VLOOKUP($A35,'RevPAR Raw Data'!$B$6:$BE$43,'RevPAR Raw Data'!Y$1,FALSE))/100</f>
        <v>5.5799834051660805E-3</v>
      </c>
      <c r="BK35" s="119">
        <f>(VLOOKUP($A35,'RevPAR Raw Data'!$B$6:$BE$43,'RevPAR Raw Data'!AA$1,FALSE))/100</f>
        <v>-0.12408645608037799</v>
      </c>
      <c r="BL35" s="119">
        <f>(VLOOKUP($A35,'RevPAR Raw Data'!$B$6:$BE$43,'RevPAR Raw Data'!AB$1,FALSE))/100</f>
        <v>3.55580884981883E-3</v>
      </c>
      <c r="BM35" s="130">
        <f>(VLOOKUP($A35,'RevPAR Raw Data'!$B$6:$BE$43,'RevPAR Raw Data'!AC$1,FALSE))/100</f>
        <v>-6.4903871132049804E-2</v>
      </c>
      <c r="BN35" s="131">
        <f>(VLOOKUP($A35,'RevPAR Raw Data'!$B$6:$BE$43,'RevPAR Raw Data'!AE$1,FALSE))/100</f>
        <v>-1.52121969151611E-2</v>
      </c>
    </row>
    <row r="36" spans="1:66" x14ac:dyDescent="0.45">
      <c r="A36" s="59" t="s">
        <v>48</v>
      </c>
      <c r="B36" s="118">
        <f>(VLOOKUP($A36,'Occupancy Raw Data'!$B$8:$BE$45,'Occupancy Raw Data'!G$3,FALSE))/100</f>
        <v>0.41325613894989</v>
      </c>
      <c r="C36" s="115">
        <f>(VLOOKUP($A36,'Occupancy Raw Data'!$B$8:$BE$45,'Occupancy Raw Data'!H$3,FALSE))/100</f>
        <v>0.41665002994609701</v>
      </c>
      <c r="D36" s="115">
        <f>(VLOOKUP($A36,'Occupancy Raw Data'!$B$8:$BE$45,'Occupancy Raw Data'!I$3,FALSE))/100</f>
        <v>0.50908364943102402</v>
      </c>
      <c r="E36" s="115">
        <f>(VLOOKUP($A36,'Occupancy Raw Data'!$B$8:$BE$45,'Occupancy Raw Data'!J$3,FALSE))/100</f>
        <v>0.52944699540826501</v>
      </c>
      <c r="F36" s="115">
        <f>(VLOOKUP($A36,'Occupancy Raw Data'!$B$8:$BE$45,'Occupancy Raw Data'!K$3,FALSE))/100</f>
        <v>0.48512677181073999</v>
      </c>
      <c r="G36" s="116">
        <f>(VLOOKUP($A36,'Occupancy Raw Data'!$B$8:$BE$45,'Occupancy Raw Data'!L$3,FALSE))/100</f>
        <v>0.47071271710920298</v>
      </c>
      <c r="H36" s="119">
        <f>(VLOOKUP($A36,'Occupancy Raw Data'!$B$8:$BE$45,'Occupancy Raw Data'!N$3,FALSE))/100</f>
        <v>0.48073467758035499</v>
      </c>
      <c r="I36" s="119">
        <f>(VLOOKUP($A36,'Occupancy Raw Data'!$B$8:$BE$45,'Occupancy Raw Data'!O$3,FALSE))/100</f>
        <v>0.51607107207027303</v>
      </c>
      <c r="J36" s="116">
        <f>(VLOOKUP($A36,'Occupancy Raw Data'!$B$8:$BE$45,'Occupancy Raw Data'!P$3,FALSE))/100</f>
        <v>0.49840287482531404</v>
      </c>
      <c r="K36" s="117">
        <f>(VLOOKUP($A36,'Occupancy Raw Data'!$B$8:$BE$45,'Occupancy Raw Data'!R$3,FALSE))/100</f>
        <v>0.478624190742378</v>
      </c>
      <c r="M36" s="129">
        <f>(VLOOKUP($A36,'Occupancy Raw Data'!$B$8:$BE$45,'Occupancy Raw Data'!T$3,FALSE))/100</f>
        <v>5.8496794542669102E-2</v>
      </c>
      <c r="N36" s="119">
        <f>(VLOOKUP($A36,'Occupancy Raw Data'!$B$8:$BE$45,'Occupancy Raw Data'!U$3,FALSE))/100</f>
        <v>-0.23112550907238302</v>
      </c>
      <c r="O36" s="119">
        <f>(VLOOKUP($A36,'Occupancy Raw Data'!$B$8:$BE$45,'Occupancy Raw Data'!V$3,FALSE))/100</f>
        <v>-0.19345759029096399</v>
      </c>
      <c r="P36" s="119">
        <f>(VLOOKUP($A36,'Occupancy Raw Data'!$B$8:$BE$45,'Occupancy Raw Data'!W$3,FALSE))/100</f>
        <v>-0.19698901902364199</v>
      </c>
      <c r="Q36" s="119">
        <f>(VLOOKUP($A36,'Occupancy Raw Data'!$B$8:$BE$45,'Occupancy Raw Data'!X$3,FALSE))/100</f>
        <v>-0.137845356618955</v>
      </c>
      <c r="R36" s="130">
        <f>(VLOOKUP($A36,'Occupancy Raw Data'!$B$8:$BE$45,'Occupancy Raw Data'!Y$3,FALSE))/100</f>
        <v>-0.15507360117812899</v>
      </c>
      <c r="S36" s="119">
        <f>(VLOOKUP($A36,'Occupancy Raw Data'!$B$8:$BE$45,'Occupancy Raw Data'!AA$3,FALSE))/100</f>
        <v>1.7696846582495901E-2</v>
      </c>
      <c r="T36" s="119">
        <f>(VLOOKUP($A36,'Occupancy Raw Data'!$B$8:$BE$45,'Occupancy Raw Data'!AB$3,FALSE))/100</f>
        <v>0.113161217460286</v>
      </c>
      <c r="U36" s="130">
        <f>(VLOOKUP($A36,'Occupancy Raw Data'!$B$8:$BE$45,'Occupancy Raw Data'!AC$3,FALSE))/100</f>
        <v>6.4981965157119209E-2</v>
      </c>
      <c r="V36" s="131">
        <f>(VLOOKUP($A36,'Occupancy Raw Data'!$B$8:$BE$45,'Occupancy Raw Data'!AE$3,FALSE))/100</f>
        <v>-9.9728191676369593E-2</v>
      </c>
      <c r="X36" s="49">
        <f>VLOOKUP($A36,'ADR Raw Data'!$B$6:$BE$43,'ADR Raw Data'!G$1,FALSE)</f>
        <v>151.04607729468501</v>
      </c>
      <c r="Y36" s="50">
        <f>VLOOKUP($A36,'ADR Raw Data'!$B$6:$BE$43,'ADR Raw Data'!H$1,FALSE)</f>
        <v>127.35544801149901</v>
      </c>
      <c r="Z36" s="50">
        <f>VLOOKUP($A36,'ADR Raw Data'!$B$6:$BE$43,'ADR Raw Data'!I$1,FALSE)</f>
        <v>127.650525490196</v>
      </c>
      <c r="AA36" s="50">
        <f>VLOOKUP($A36,'ADR Raw Data'!$B$6:$BE$43,'ADR Raw Data'!J$1,FALSE)</f>
        <v>127.650716440422</v>
      </c>
      <c r="AB36" s="50">
        <f>VLOOKUP($A36,'ADR Raw Data'!$B$6:$BE$43,'ADR Raw Data'!K$1,FALSE)</f>
        <v>130.70521810699501</v>
      </c>
      <c r="AC36" s="51">
        <f>VLOOKUP($A36,'ADR Raw Data'!$B$6:$BE$43,'ADR Raw Data'!L$1,FALSE)</f>
        <v>132.335941979811</v>
      </c>
      <c r="AD36" s="50">
        <f>VLOOKUP($A36,'ADR Raw Data'!$B$6:$BE$43,'ADR Raw Data'!N$1,FALSE)</f>
        <v>149.13205149501599</v>
      </c>
      <c r="AE36" s="50">
        <f>VLOOKUP($A36,'ADR Raw Data'!$B$6:$BE$43,'ADR Raw Data'!O$1,FALSE)</f>
        <v>152.81719535783299</v>
      </c>
      <c r="AF36" s="51">
        <f>VLOOKUP($A36,'ADR Raw Data'!$B$6:$BE$43,'ADR Raw Data'!P$1,FALSE)</f>
        <v>151.039941918686</v>
      </c>
      <c r="AG36" s="52">
        <f>VLOOKUP($A36,'ADR Raw Data'!$B$6:$BE$43,'ADR Raw Data'!R$1,FALSE)</f>
        <v>137.90077761887699</v>
      </c>
      <c r="AI36" s="129">
        <f>(VLOOKUP($A36,'ADR Raw Data'!$B$6:$BE$43,'ADR Raw Data'!T$1,FALSE))/100</f>
        <v>0.23612389228438102</v>
      </c>
      <c r="AJ36" s="119">
        <f>(VLOOKUP($A36,'ADR Raw Data'!$B$6:$BE$43,'ADR Raw Data'!U$1,FALSE))/100</f>
        <v>-5.5643707659502493E-3</v>
      </c>
      <c r="AK36" s="119">
        <f>(VLOOKUP($A36,'ADR Raw Data'!$B$6:$BE$43,'ADR Raw Data'!V$1,FALSE))/100</f>
        <v>-4.8481079342829996E-4</v>
      </c>
      <c r="AL36" s="119">
        <f>(VLOOKUP($A36,'ADR Raw Data'!$B$6:$BE$43,'ADR Raw Data'!W$1,FALSE))/100</f>
        <v>-1.6270411415586199E-2</v>
      </c>
      <c r="AM36" s="119">
        <f>(VLOOKUP($A36,'ADR Raw Data'!$B$6:$BE$43,'ADR Raw Data'!X$1,FALSE))/100</f>
        <v>-7.6715744011849694E-3</v>
      </c>
      <c r="AN36" s="130">
        <f>(VLOOKUP($A36,'ADR Raw Data'!$B$6:$BE$43,'ADR Raw Data'!Y$1,FALSE))/100</f>
        <v>3.1442047378582499E-2</v>
      </c>
      <c r="AO36" s="119">
        <f>(VLOOKUP($A36,'ADR Raw Data'!$B$6:$BE$43,'ADR Raw Data'!AA$1,FALSE))/100</f>
        <v>2.07197313152798E-2</v>
      </c>
      <c r="AP36" s="119">
        <f>(VLOOKUP($A36,'ADR Raw Data'!$B$6:$BE$43,'ADR Raw Data'!AB$1,FALSE))/100</f>
        <v>3.24355117378472E-2</v>
      </c>
      <c r="AQ36" s="130">
        <f>(VLOOKUP($A36,'ADR Raw Data'!$B$6:$BE$43,'ADR Raw Data'!AC$1,FALSE))/100</f>
        <v>2.7122370083604901E-2</v>
      </c>
      <c r="AR36" s="131">
        <f>(VLOOKUP($A36,'ADR Raw Data'!$B$6:$BE$43,'ADR Raw Data'!AE$1,FALSE))/100</f>
        <v>3.6711254407614205E-2</v>
      </c>
      <c r="AS36" s="40"/>
      <c r="AT36" s="49">
        <f>VLOOKUP($A36,'RevPAR Raw Data'!$B$6:$BE$43,'RevPAR Raw Data'!G$1,FALSE)</f>
        <v>62.4207187063286</v>
      </c>
      <c r="AU36" s="50">
        <f>VLOOKUP($A36,'RevPAR Raw Data'!$B$6:$BE$43,'RevPAR Raw Data'!H$1,FALSE)</f>
        <v>53.0626512277899</v>
      </c>
      <c r="AV36" s="50">
        <f>VLOOKUP($A36,'RevPAR Raw Data'!$B$6:$BE$43,'RevPAR Raw Data'!I$1,FALSE)</f>
        <v>64.984795368336904</v>
      </c>
      <c r="AW36" s="50">
        <f>VLOOKUP($A36,'RevPAR Raw Data'!$B$6:$BE$43,'RevPAR Raw Data'!J$1,FALSE)</f>
        <v>67.584288281094004</v>
      </c>
      <c r="AX36" s="50">
        <f>VLOOKUP($A36,'RevPAR Raw Data'!$B$6:$BE$43,'RevPAR Raw Data'!K$1,FALSE)</f>
        <v>63.408600519065601</v>
      </c>
      <c r="AY36" s="51">
        <f>VLOOKUP($A36,'RevPAR Raw Data'!$B$6:$BE$43,'RevPAR Raw Data'!L$1,FALSE)</f>
        <v>62.292210820523003</v>
      </c>
      <c r="AZ36" s="50">
        <f>VLOOKUP($A36,'RevPAR Raw Data'!$B$6:$BE$43,'RevPAR Raw Data'!N$1,FALSE)</f>
        <v>71.692948692353696</v>
      </c>
      <c r="BA36" s="50">
        <f>VLOOKUP($A36,'RevPAR Raw Data'!$B$6:$BE$43,'RevPAR Raw Data'!O$1,FALSE)</f>
        <v>78.864533839089603</v>
      </c>
      <c r="BB36" s="51">
        <f>VLOOKUP($A36,'RevPAR Raw Data'!$B$6:$BE$43,'RevPAR Raw Data'!P$1,FALSE)</f>
        <v>75.278741265721706</v>
      </c>
      <c r="BC36" s="52">
        <f>VLOOKUP($A36,'RevPAR Raw Data'!$B$6:$BE$43,'RevPAR Raw Data'!R$1,FALSE)</f>
        <v>66.002648090579797</v>
      </c>
      <c r="BE36" s="129">
        <f>(VLOOKUP($A36,'RevPAR Raw Data'!$B$6:$BE$43,'RevPAR Raw Data'!T$1,FALSE))/100</f>
        <v>0.308433177640625</v>
      </c>
      <c r="BF36" s="119">
        <f>(VLOOKUP($A36,'RevPAR Raw Data'!$B$6:$BE$43,'RevPAR Raw Data'!U$1,FALSE))/100</f>
        <v>-0.23540381181238501</v>
      </c>
      <c r="BG36" s="119">
        <f>(VLOOKUP($A36,'RevPAR Raw Data'!$B$6:$BE$43,'RevPAR Raw Data'!V$1,FALSE))/100</f>
        <v>-0.19384861075654899</v>
      </c>
      <c r="BH36" s="119">
        <f>(VLOOKUP($A36,'RevPAR Raw Data'!$B$6:$BE$43,'RevPAR Raw Data'!W$1,FALSE))/100</f>
        <v>-0.210054338055361</v>
      </c>
      <c r="BI36" s="119">
        <f>(VLOOKUP($A36,'RevPAR Raw Data'!$B$6:$BE$43,'RevPAR Raw Data'!X$1,FALSE))/100</f>
        <v>-0.14445944011098</v>
      </c>
      <c r="BJ36" s="130">
        <f>(VLOOKUP($A36,'RevPAR Raw Data'!$B$6:$BE$43,'RevPAR Raw Data'!Y$1,FALSE))/100</f>
        <v>-0.12850738531495701</v>
      </c>
      <c r="BK36" s="119">
        <f>(VLOOKUP($A36,'RevPAR Raw Data'!$B$6:$BE$43,'RevPAR Raw Data'!AA$1,FALSE))/100</f>
        <v>3.8783251804092804E-2</v>
      </c>
      <c r="BL36" s="119">
        <f>(VLOOKUP($A36,'RevPAR Raw Data'!$B$6:$BE$43,'RevPAR Raw Data'!AB$1,FALSE))/100</f>
        <v>0.149267171195335</v>
      </c>
      <c r="BM36" s="130">
        <f>(VLOOKUP($A36,'RevPAR Raw Data'!$B$6:$BE$43,'RevPAR Raw Data'!AC$1,FALSE))/100</f>
        <v>9.386680014847551E-2</v>
      </c>
      <c r="BN36" s="131">
        <f>(VLOOKUP($A36,'RevPAR Raw Data'!$B$6:$BE$43,'RevPAR Raw Data'!AE$1,FALSE))/100</f>
        <v>-6.6678084284997899E-2</v>
      </c>
    </row>
    <row r="37" spans="1:66" x14ac:dyDescent="0.45">
      <c r="A37" s="59"/>
      <c r="B37" s="53"/>
      <c r="C37" s="120"/>
      <c r="D37" s="120"/>
      <c r="E37" s="120"/>
      <c r="F37" s="120"/>
      <c r="G37" s="121"/>
      <c r="H37" s="120"/>
      <c r="I37" s="120"/>
      <c r="J37" s="121"/>
      <c r="K37" s="54"/>
      <c r="M37" s="132"/>
      <c r="N37" s="136"/>
      <c r="O37" s="136"/>
      <c r="P37" s="136"/>
      <c r="Q37" s="136"/>
      <c r="R37" s="137"/>
      <c r="S37" s="136"/>
      <c r="T37" s="136"/>
      <c r="U37" s="137"/>
      <c r="V37" s="133"/>
      <c r="X37" s="55"/>
      <c r="Y37" s="56"/>
      <c r="Z37" s="56"/>
      <c r="AA37" s="56"/>
      <c r="AB37" s="56"/>
      <c r="AC37" s="57"/>
      <c r="AD37" s="56"/>
      <c r="AE37" s="56"/>
      <c r="AF37" s="57"/>
      <c r="AG37" s="58"/>
      <c r="AI37" s="134"/>
      <c r="AJ37" s="138"/>
      <c r="AK37" s="138"/>
      <c r="AL37" s="138"/>
      <c r="AM37" s="138"/>
      <c r="AN37" s="139"/>
      <c r="AO37" s="138"/>
      <c r="AP37" s="138"/>
      <c r="AQ37" s="139"/>
      <c r="AR37" s="135"/>
      <c r="AS37" s="40"/>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18">
        <f>(VLOOKUP($A38,'Occupancy Raw Data'!$B$8:$BE$45,'Occupancy Raw Data'!G$3,FALSE))/100</f>
        <v>0.42706702718087297</v>
      </c>
      <c r="C38" s="115">
        <f>(VLOOKUP($A38,'Occupancy Raw Data'!$B$8:$BE$45,'Occupancy Raw Data'!H$3,FALSE))/100</f>
        <v>0.50419809306958796</v>
      </c>
      <c r="D38" s="115">
        <f>(VLOOKUP($A38,'Occupancy Raw Data'!$B$8:$BE$45,'Occupancy Raw Data'!I$3,FALSE))/100</f>
        <v>0.59740999003842299</v>
      </c>
      <c r="E38" s="115">
        <f>(VLOOKUP($A38,'Occupancy Raw Data'!$B$8:$BE$45,'Occupancy Raw Data'!J$3,FALSE))/100</f>
        <v>0.56595986907641904</v>
      </c>
      <c r="F38" s="115">
        <f>(VLOOKUP($A38,'Occupancy Raw Data'!$B$8:$BE$45,'Occupancy Raw Data'!K$3,FALSE))/100</f>
        <v>0.55258289454959408</v>
      </c>
      <c r="G38" s="116">
        <f>(VLOOKUP($A38,'Occupancy Raw Data'!$B$8:$BE$45,'Occupancy Raw Data'!L$3,FALSE))/100</f>
        <v>0.52944357478297899</v>
      </c>
      <c r="H38" s="119">
        <f>(VLOOKUP($A38,'Occupancy Raw Data'!$B$8:$BE$45,'Occupancy Raw Data'!N$3,FALSE))/100</f>
        <v>0.56581756083677204</v>
      </c>
      <c r="I38" s="119">
        <f>(VLOOKUP($A38,'Occupancy Raw Data'!$B$8:$BE$45,'Occupancy Raw Data'!O$3,FALSE))/100</f>
        <v>0.53749822114700396</v>
      </c>
      <c r="J38" s="116">
        <f>(VLOOKUP($A38,'Occupancy Raw Data'!$B$8:$BE$45,'Occupancy Raw Data'!P$3,FALSE))/100</f>
        <v>0.551657890991888</v>
      </c>
      <c r="K38" s="117">
        <f>(VLOOKUP($A38,'Occupancy Raw Data'!$B$8:$BE$45,'Occupancy Raw Data'!R$3,FALSE))/100</f>
        <v>0.53579052227123902</v>
      </c>
      <c r="M38" s="129">
        <f>(VLOOKUP($A38,'Occupancy Raw Data'!$B$8:$BE$45,'Occupancy Raw Data'!T$3,FALSE))/100</f>
        <v>0.38044761157746698</v>
      </c>
      <c r="N38" s="119">
        <f>(VLOOKUP($A38,'Occupancy Raw Data'!$B$8:$BE$45,'Occupancy Raw Data'!U$3,FALSE))/100</f>
        <v>0.100394802927028</v>
      </c>
      <c r="O38" s="119">
        <f>(VLOOKUP($A38,'Occupancy Raw Data'!$B$8:$BE$45,'Occupancy Raw Data'!V$3,FALSE))/100</f>
        <v>0.20915925376513703</v>
      </c>
      <c r="P38" s="119">
        <f>(VLOOKUP($A38,'Occupancy Raw Data'!$B$8:$BE$45,'Occupancy Raw Data'!W$3,FALSE))/100</f>
        <v>0.191624618223946</v>
      </c>
      <c r="Q38" s="119">
        <f>(VLOOKUP($A38,'Occupancy Raw Data'!$B$8:$BE$45,'Occupancy Raw Data'!X$3,FALSE))/100</f>
        <v>0.30385596594318398</v>
      </c>
      <c r="R38" s="130">
        <f>(VLOOKUP($A38,'Occupancy Raw Data'!$B$8:$BE$45,'Occupancy Raw Data'!Y$3,FALSE))/100</f>
        <v>0.22534182636406702</v>
      </c>
      <c r="S38" s="119">
        <f>(VLOOKUP($A38,'Occupancy Raw Data'!$B$8:$BE$45,'Occupancy Raw Data'!AA$3,FALSE))/100</f>
        <v>0.35981662465438702</v>
      </c>
      <c r="T38" s="119">
        <f>(VLOOKUP($A38,'Occupancy Raw Data'!$B$8:$BE$45,'Occupancy Raw Data'!AB$3,FALSE))/100</f>
        <v>0.42250411920662601</v>
      </c>
      <c r="U38" s="130">
        <f>(VLOOKUP($A38,'Occupancy Raw Data'!$B$8:$BE$45,'Occupancy Raw Data'!AC$3,FALSE))/100</f>
        <v>0.38965053496313601</v>
      </c>
      <c r="V38" s="131">
        <f>(VLOOKUP($A38,'Occupancy Raw Data'!$B$8:$BE$45,'Occupancy Raw Data'!AE$3,FALSE))/100</f>
        <v>0.26949824599560801</v>
      </c>
      <c r="X38" s="49">
        <f>VLOOKUP($A38,'ADR Raw Data'!$B$6:$BE$43,'ADR Raw Data'!G$1,FALSE)</f>
        <v>95.316667777407503</v>
      </c>
      <c r="Y38" s="50">
        <f>VLOOKUP($A38,'ADR Raw Data'!$B$6:$BE$43,'ADR Raw Data'!H$1,FALSE)</f>
        <v>100.18289867343999</v>
      </c>
      <c r="Z38" s="50">
        <f>VLOOKUP($A38,'ADR Raw Data'!$B$6:$BE$43,'ADR Raw Data'!I$1,FALSE)</f>
        <v>104.523294425917</v>
      </c>
      <c r="AA38" s="50">
        <f>VLOOKUP($A38,'ADR Raw Data'!$B$6:$BE$43,'ADR Raw Data'!J$1,FALSE)</f>
        <v>102.700847372391</v>
      </c>
      <c r="AB38" s="50">
        <f>VLOOKUP($A38,'ADR Raw Data'!$B$6:$BE$43,'ADR Raw Data'!K$1,FALSE)</f>
        <v>100.29684007210901</v>
      </c>
      <c r="AC38" s="51">
        <f>VLOOKUP($A38,'ADR Raw Data'!$B$6:$BE$43,'ADR Raw Data'!L$1,FALSE)</f>
        <v>100.939469949467</v>
      </c>
      <c r="AD38" s="50">
        <f>VLOOKUP($A38,'ADR Raw Data'!$B$6:$BE$43,'ADR Raw Data'!N$1,FALSE)</f>
        <v>108.824368712273</v>
      </c>
      <c r="AE38" s="50">
        <f>VLOOKUP($A38,'ADR Raw Data'!$B$6:$BE$43,'ADR Raw Data'!O$1,FALSE)</f>
        <v>109.38945459359201</v>
      </c>
      <c r="AF38" s="51">
        <f>VLOOKUP($A38,'ADR Raw Data'!$B$6:$BE$43,'ADR Raw Data'!P$1,FALSE)</f>
        <v>109.09965948665</v>
      </c>
      <c r="AG38" s="52">
        <f>VLOOKUP($A38,'ADR Raw Data'!$B$6:$BE$43,'ADR Raw Data'!R$1,FALSE)</f>
        <v>103.33999924113</v>
      </c>
      <c r="AH38" s="61"/>
      <c r="AI38" s="129">
        <f>(VLOOKUP($A38,'ADR Raw Data'!$B$6:$BE$43,'ADR Raw Data'!T$1,FALSE))/100</f>
        <v>0.11844730491495299</v>
      </c>
      <c r="AJ38" s="119">
        <f>(VLOOKUP($A38,'ADR Raw Data'!$B$6:$BE$43,'ADR Raw Data'!U$1,FALSE))/100</f>
        <v>5.0645312620642501E-2</v>
      </c>
      <c r="AK38" s="119">
        <f>(VLOOKUP($A38,'ADR Raw Data'!$B$6:$BE$43,'ADR Raw Data'!V$1,FALSE))/100</f>
        <v>5.1886719505497503E-2</v>
      </c>
      <c r="AL38" s="119">
        <f>(VLOOKUP($A38,'ADR Raw Data'!$B$6:$BE$43,'ADR Raw Data'!W$1,FALSE))/100</f>
        <v>3.9453594669302802E-2</v>
      </c>
      <c r="AM38" s="119">
        <f>(VLOOKUP($A38,'ADR Raw Data'!$B$6:$BE$43,'ADR Raw Data'!X$1,FALSE))/100</f>
        <v>6.8549694503892006E-2</v>
      </c>
      <c r="AN38" s="130">
        <f>(VLOOKUP($A38,'ADR Raw Data'!$B$6:$BE$43,'ADR Raw Data'!Y$1,FALSE))/100</f>
        <v>5.9325643740697702E-2</v>
      </c>
      <c r="AO38" s="119">
        <f>(VLOOKUP($A38,'ADR Raw Data'!$B$6:$BE$43,'ADR Raw Data'!AA$1,FALSE))/100</f>
        <v>0.125619673855699</v>
      </c>
      <c r="AP38" s="119">
        <f>(VLOOKUP($A38,'ADR Raw Data'!$B$6:$BE$43,'ADR Raw Data'!AB$1,FALSE))/100</f>
        <v>0.171081890258234</v>
      </c>
      <c r="AQ38" s="130">
        <f>(VLOOKUP($A38,'ADR Raw Data'!$B$6:$BE$43,'ADR Raw Data'!AC$1,FALSE))/100</f>
        <v>0.14693278067917301</v>
      </c>
      <c r="AR38" s="131">
        <f>(VLOOKUP($A38,'ADR Raw Data'!$B$6:$BE$43,'ADR Raw Data'!AE$1,FALSE))/100</f>
        <v>8.5018898148977187E-2</v>
      </c>
      <c r="AS38" s="40"/>
      <c r="AT38" s="49">
        <f>VLOOKUP($A38,'RevPAR Raw Data'!$B$6:$BE$43,'RevPAR Raw Data'!G$1,FALSE)</f>
        <v>40.706605948484402</v>
      </c>
      <c r="AU38" s="50">
        <f>VLOOKUP($A38,'RevPAR Raw Data'!$B$6:$BE$43,'RevPAR Raw Data'!H$1,FALSE)</f>
        <v>50.512026469332497</v>
      </c>
      <c r="AV38" s="50">
        <f>VLOOKUP($A38,'RevPAR Raw Data'!$B$6:$BE$43,'RevPAR Raw Data'!I$1,FALSE)</f>
        <v>62.4432602817703</v>
      </c>
      <c r="AW38" s="50">
        <f>VLOOKUP($A38,'RevPAR Raw Data'!$B$6:$BE$43,'RevPAR Raw Data'!J$1,FALSE)</f>
        <v>58.124558132915801</v>
      </c>
      <c r="AX38" s="50">
        <f>VLOOKUP($A38,'RevPAR Raw Data'!$B$6:$BE$43,'RevPAR Raw Data'!K$1,FALSE)</f>
        <v>55.422318201223803</v>
      </c>
      <c r="AY38" s="51">
        <f>VLOOKUP($A38,'RevPAR Raw Data'!$B$6:$BE$43,'RevPAR Raw Data'!L$1,FALSE)</f>
        <v>53.441753806745403</v>
      </c>
      <c r="AZ38" s="50">
        <f>VLOOKUP($A38,'RevPAR Raw Data'!$B$6:$BE$43,'RevPAR Raw Data'!N$1,FALSE)</f>
        <v>61.574738864380201</v>
      </c>
      <c r="BA38" s="50">
        <f>VLOOKUP($A38,'RevPAR Raw Data'!$B$6:$BE$43,'RevPAR Raw Data'!O$1,FALSE)</f>
        <v>58.796637256297103</v>
      </c>
      <c r="BB38" s="51">
        <f>VLOOKUP($A38,'RevPAR Raw Data'!$B$6:$BE$43,'RevPAR Raw Data'!P$1,FALSE)</f>
        <v>60.185688060338599</v>
      </c>
      <c r="BC38" s="52">
        <f>VLOOKUP($A38,'RevPAR Raw Data'!$B$6:$BE$43,'RevPAR Raw Data'!R$1,FALSE)</f>
        <v>55.368592164914901</v>
      </c>
      <c r="BE38" s="129">
        <f>(VLOOKUP($A38,'RevPAR Raw Data'!$B$6:$BE$43,'RevPAR Raw Data'!T$1,FALSE))/100</f>
        <v>0.54395791074510202</v>
      </c>
      <c r="BF38" s="119">
        <f>(VLOOKUP($A38,'RevPAR Raw Data'!$B$6:$BE$43,'RevPAR Raw Data'!U$1,FALSE))/100</f>
        <v>0.15612464172739801</v>
      </c>
      <c r="BG38" s="119">
        <f>(VLOOKUP($A38,'RevPAR Raw Data'!$B$6:$BE$43,'RevPAR Raw Data'!V$1,FALSE))/100</f>
        <v>0.27189856080272501</v>
      </c>
      <c r="BH38" s="119">
        <f>(VLOOKUP($A38,'RevPAR Raw Data'!$B$6:$BE$43,'RevPAR Raw Data'!W$1,FALSE))/100</f>
        <v>0.23863849290931699</v>
      </c>
      <c r="BI38" s="119">
        <f>(VLOOKUP($A38,'RevPAR Raw Data'!$B$6:$BE$43,'RevPAR Raw Data'!X$1,FALSE))/100</f>
        <v>0.39323489408566603</v>
      </c>
      <c r="BJ38" s="130">
        <f>(VLOOKUP($A38,'RevPAR Raw Data'!$B$6:$BE$43,'RevPAR Raw Data'!Y$1,FALSE))/100</f>
        <v>0.29803601901551702</v>
      </c>
      <c r="BK38" s="119">
        <f>(VLOOKUP($A38,'RevPAR Raw Data'!$B$6:$BE$43,'RevPAR Raw Data'!AA$1,FALSE))/100</f>
        <v>0.53063634554702999</v>
      </c>
      <c r="BL38" s="119">
        <f>(VLOOKUP($A38,'RevPAR Raw Data'!$B$6:$BE$43,'RevPAR Raw Data'!AB$1,FALSE))/100</f>
        <v>0.66586881282062194</v>
      </c>
      <c r="BM38" s="130">
        <f>(VLOOKUP($A38,'RevPAR Raw Data'!$B$6:$BE$43,'RevPAR Raw Data'!AC$1,FALSE))/100</f>
        <v>0.59383575223757001</v>
      </c>
      <c r="BN38" s="131">
        <f>(VLOOKUP($A38,'RevPAR Raw Data'!$B$6:$BE$43,'RevPAR Raw Data'!AE$1,FALSE))/100</f>
        <v>0.377429588072214</v>
      </c>
    </row>
    <row r="39" spans="1:66" x14ac:dyDescent="0.45">
      <c r="A39" s="46"/>
      <c r="B39" s="53"/>
      <c r="C39" s="120"/>
      <c r="D39" s="120"/>
      <c r="E39" s="120"/>
      <c r="F39" s="120"/>
      <c r="G39" s="121"/>
      <c r="H39" s="120"/>
      <c r="I39" s="120"/>
      <c r="J39" s="121"/>
      <c r="K39" s="54"/>
      <c r="M39" s="132"/>
      <c r="N39" s="136"/>
      <c r="O39" s="136"/>
      <c r="P39" s="136"/>
      <c r="Q39" s="136"/>
      <c r="R39" s="137"/>
      <c r="S39" s="136"/>
      <c r="T39" s="136"/>
      <c r="U39" s="137"/>
      <c r="V39" s="133"/>
      <c r="X39" s="55"/>
      <c r="Y39" s="56"/>
      <c r="Z39" s="56"/>
      <c r="AA39" s="56"/>
      <c r="AB39" s="56"/>
      <c r="AC39" s="57"/>
      <c r="AD39" s="56"/>
      <c r="AE39" s="56"/>
      <c r="AF39" s="57"/>
      <c r="AG39" s="58"/>
      <c r="AI39" s="134"/>
      <c r="AJ39" s="138"/>
      <c r="AK39" s="138"/>
      <c r="AL39" s="138"/>
      <c r="AM39" s="138"/>
      <c r="AN39" s="139"/>
      <c r="AO39" s="138"/>
      <c r="AP39" s="138"/>
      <c r="AQ39" s="139"/>
      <c r="AR39" s="135"/>
      <c r="AS39" s="40"/>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18">
        <f>(VLOOKUP($A40,'Occupancy Raw Data'!$B$8:$BE$45,'Occupancy Raw Data'!G$3,FALSE))/100</f>
        <v>0.59786369140287099</v>
      </c>
      <c r="C40" s="115">
        <f>(VLOOKUP($A40,'Occupancy Raw Data'!$B$8:$BE$45,'Occupancy Raw Data'!H$3,FALSE))/100</f>
        <v>0.52486594014876298</v>
      </c>
      <c r="D40" s="115">
        <f>(VLOOKUP($A40,'Occupancy Raw Data'!$B$8:$BE$45,'Occupancy Raw Data'!I$3,FALSE))/100</f>
        <v>0.64206019719771601</v>
      </c>
      <c r="E40" s="115">
        <f>(VLOOKUP($A40,'Occupancy Raw Data'!$B$8:$BE$45,'Occupancy Raw Data'!J$3,FALSE))/100</f>
        <v>0.61637259989621096</v>
      </c>
      <c r="F40" s="115">
        <f>(VLOOKUP($A40,'Occupancy Raw Data'!$B$8:$BE$45,'Occupancy Raw Data'!K$3,FALSE))/100</f>
        <v>0.53342847258259807</v>
      </c>
      <c r="G40" s="116">
        <f>(VLOOKUP($A40,'Occupancy Raw Data'!$B$8:$BE$45,'Occupancy Raw Data'!L$3,FALSE))/100</f>
        <v>0.58291818024563202</v>
      </c>
      <c r="H40" s="119">
        <f>(VLOOKUP($A40,'Occupancy Raw Data'!$B$8:$BE$45,'Occupancy Raw Data'!N$3,FALSE))/100</f>
        <v>0.53524476734129001</v>
      </c>
      <c r="I40" s="119">
        <f>(VLOOKUP($A40,'Occupancy Raw Data'!$B$8:$BE$45,'Occupancy Raw Data'!O$3,FALSE))/100</f>
        <v>0.52616329354782898</v>
      </c>
      <c r="J40" s="116">
        <f>(VLOOKUP($A40,'Occupancy Raw Data'!$B$8:$BE$45,'Occupancy Raw Data'!P$3,FALSE))/100</f>
        <v>0.53070403044455905</v>
      </c>
      <c r="K40" s="117">
        <f>(VLOOKUP($A40,'Occupancy Raw Data'!$B$8:$BE$45,'Occupancy Raw Data'!R$3,FALSE))/100</f>
        <v>0.56799985173103995</v>
      </c>
      <c r="M40" s="129">
        <f>(VLOOKUP($A40,'Occupancy Raw Data'!$B$8:$BE$45,'Occupancy Raw Data'!T$3,FALSE))/100</f>
        <v>0.34449298680749402</v>
      </c>
      <c r="N40" s="119">
        <f>(VLOOKUP($A40,'Occupancy Raw Data'!$B$8:$BE$45,'Occupancy Raw Data'!U$3,FALSE))/100</f>
        <v>-0.13069560368018998</v>
      </c>
      <c r="O40" s="119">
        <f>(VLOOKUP($A40,'Occupancy Raw Data'!$B$8:$BE$45,'Occupancy Raw Data'!V$3,FALSE))/100</f>
        <v>-2.6967152946853E-2</v>
      </c>
      <c r="P40" s="119">
        <f>(VLOOKUP($A40,'Occupancy Raw Data'!$B$8:$BE$45,'Occupancy Raw Data'!W$3,FALSE))/100</f>
        <v>-1.4939205918615299E-2</v>
      </c>
      <c r="Q40" s="119">
        <f>(VLOOKUP($A40,'Occupancy Raw Data'!$B$8:$BE$45,'Occupancy Raw Data'!X$3,FALSE))/100</f>
        <v>5.68988587699535E-3</v>
      </c>
      <c r="R40" s="130">
        <f>(VLOOKUP($A40,'Occupancy Raw Data'!$B$8:$BE$45,'Occupancy Raw Data'!Y$3,FALSE))/100</f>
        <v>1.7508690570522102E-2</v>
      </c>
      <c r="S40" s="119">
        <f>(VLOOKUP($A40,'Occupancy Raw Data'!$B$8:$BE$45,'Occupancy Raw Data'!AA$3,FALSE))/100</f>
        <v>-1.3191512254069702E-3</v>
      </c>
      <c r="T40" s="119">
        <f>(VLOOKUP($A40,'Occupancy Raw Data'!$B$8:$BE$45,'Occupancy Raw Data'!AB$3,FALSE))/100</f>
        <v>-4.0175353723764406E-2</v>
      </c>
      <c r="U40" s="130">
        <f>(VLOOKUP($A40,'Occupancy Raw Data'!$B$8:$BE$45,'Occupancy Raw Data'!AC$3,FALSE))/100</f>
        <v>-2.0966509750704999E-2</v>
      </c>
      <c r="V40" s="131">
        <f>(VLOOKUP($A40,'Occupancy Raw Data'!$B$8:$BE$45,'Occupancy Raw Data'!AE$3,FALSE))/100</f>
        <v>6.94477038173184E-3</v>
      </c>
      <c r="X40" s="49">
        <f>VLOOKUP($A40,'ADR Raw Data'!$B$6:$BE$43,'ADR Raw Data'!G$1,FALSE)</f>
        <v>111.00758010126501</v>
      </c>
      <c r="Y40" s="50">
        <f>VLOOKUP($A40,'ADR Raw Data'!$B$6:$BE$43,'ADR Raw Data'!H$1,FALSE)</f>
        <v>102.94822566532</v>
      </c>
      <c r="Z40" s="50">
        <f>VLOOKUP($A40,'ADR Raw Data'!$B$6:$BE$43,'ADR Raw Data'!I$1,FALSE)</f>
        <v>114.523805711591</v>
      </c>
      <c r="AA40" s="50">
        <f>VLOOKUP($A40,'ADR Raw Data'!$B$6:$BE$43,'ADR Raw Data'!J$1,FALSE)</f>
        <v>113.484276657545</v>
      </c>
      <c r="AB40" s="50">
        <f>VLOOKUP($A40,'ADR Raw Data'!$B$6:$BE$43,'ADR Raw Data'!K$1,FALSE)</f>
        <v>102.769645326307</v>
      </c>
      <c r="AC40" s="51">
        <f>VLOOKUP($A40,'ADR Raw Data'!$B$6:$BE$43,'ADR Raw Data'!L$1,FALSE)</f>
        <v>109.346889676098</v>
      </c>
      <c r="AD40" s="50">
        <f>VLOOKUP($A40,'ADR Raw Data'!$B$6:$BE$43,'ADR Raw Data'!N$1,FALSE)</f>
        <v>106.27215994990701</v>
      </c>
      <c r="AE40" s="50">
        <f>VLOOKUP($A40,'ADR Raw Data'!$B$6:$BE$43,'ADR Raw Data'!O$1,FALSE)</f>
        <v>102.44382001315</v>
      </c>
      <c r="AF40" s="51">
        <f>VLOOKUP($A40,'ADR Raw Data'!$B$6:$BE$43,'ADR Raw Data'!P$1,FALSE)</f>
        <v>104.374367739569</v>
      </c>
      <c r="AG40" s="52">
        <f>VLOOKUP($A40,'ADR Raw Data'!$B$6:$BE$43,'ADR Raw Data'!R$1,FALSE)</f>
        <v>108.019456013095</v>
      </c>
      <c r="AI40" s="129">
        <f>(VLOOKUP($A40,'ADR Raw Data'!$B$6:$BE$43,'ADR Raw Data'!T$1,FALSE))/100</f>
        <v>0.133514539861145</v>
      </c>
      <c r="AJ40" s="119">
        <f>(VLOOKUP($A40,'ADR Raw Data'!$B$6:$BE$43,'ADR Raw Data'!U$1,FALSE))/100</f>
        <v>-7.5243042803181698E-2</v>
      </c>
      <c r="AK40" s="119">
        <f>(VLOOKUP($A40,'ADR Raw Data'!$B$6:$BE$43,'ADR Raw Data'!V$1,FALSE))/100</f>
        <v>-1.6637180617958599E-2</v>
      </c>
      <c r="AL40" s="119">
        <f>(VLOOKUP($A40,'ADR Raw Data'!$B$6:$BE$43,'ADR Raw Data'!W$1,FALSE))/100</f>
        <v>1.48286454426938E-3</v>
      </c>
      <c r="AM40" s="119">
        <f>(VLOOKUP($A40,'ADR Raw Data'!$B$6:$BE$43,'ADR Raw Data'!X$1,FALSE))/100</f>
        <v>-1.7915641363359502E-2</v>
      </c>
      <c r="AN40" s="130">
        <f>(VLOOKUP($A40,'ADR Raw Data'!$B$6:$BE$43,'ADR Raw Data'!Y$1,FALSE))/100</f>
        <v>-2.5548804126383998E-3</v>
      </c>
      <c r="AO40" s="119">
        <f>(VLOOKUP($A40,'ADR Raw Data'!$B$6:$BE$43,'ADR Raw Data'!AA$1,FALSE))/100</f>
        <v>-1.61546430610955E-2</v>
      </c>
      <c r="AP40" s="119">
        <f>(VLOOKUP($A40,'ADR Raw Data'!$B$6:$BE$43,'ADR Raw Data'!AB$1,FALSE))/100</f>
        <v>-6.8293311080487001E-2</v>
      </c>
      <c r="AQ40" s="130">
        <f>(VLOOKUP($A40,'ADR Raw Data'!$B$6:$BE$43,'ADR Raw Data'!AC$1,FALSE))/100</f>
        <v>-4.24011899865867E-2</v>
      </c>
      <c r="AR40" s="131">
        <f>(VLOOKUP($A40,'ADR Raw Data'!$B$6:$BE$43,'ADR Raw Data'!AE$1,FALSE))/100</f>
        <v>-1.31037488629698E-2</v>
      </c>
      <c r="AS40" s="40"/>
      <c r="AT40" s="49">
        <f>VLOOKUP($A40,'RevPAR Raw Data'!$B$6:$BE$43,'RevPAR Raw Data'!G$1,FALSE)</f>
        <v>66.367401613042702</v>
      </c>
      <c r="AU40" s="50">
        <f>VLOOKUP($A40,'RevPAR Raw Data'!$B$6:$BE$43,'RevPAR Raw Data'!H$1,FALSE)</f>
        <v>54.0340172504756</v>
      </c>
      <c r="AV40" s="50">
        <f>VLOOKUP($A40,'RevPAR Raw Data'!$B$6:$BE$43,'RevPAR Raw Data'!I$1,FALSE)</f>
        <v>73.531177279017399</v>
      </c>
      <c r="AW40" s="50">
        <f>VLOOKUP($A40,'RevPAR Raw Data'!$B$6:$BE$43,'RevPAR Raw Data'!J$1,FALSE)</f>
        <v>69.948598650752402</v>
      </c>
      <c r="AX40" s="50">
        <f>VLOOKUP($A40,'RevPAR Raw Data'!$B$6:$BE$43,'RevPAR Raw Data'!K$1,FALSE)</f>
        <v>54.820254934267403</v>
      </c>
      <c r="AY40" s="51">
        <f>VLOOKUP($A40,'RevPAR Raw Data'!$B$6:$BE$43,'RevPAR Raw Data'!L$1,FALSE)</f>
        <v>63.740289945511101</v>
      </c>
      <c r="AZ40" s="50">
        <f>VLOOKUP($A40,'RevPAR Raw Data'!$B$6:$BE$43,'RevPAR Raw Data'!N$1,FALSE)</f>
        <v>56.881617527244401</v>
      </c>
      <c r="BA40" s="50">
        <f>VLOOKUP($A40,'RevPAR Raw Data'!$B$6:$BE$43,'RevPAR Raw Data'!O$1,FALSE)</f>
        <v>53.902177741740097</v>
      </c>
      <c r="BB40" s="51">
        <f>VLOOKUP($A40,'RevPAR Raw Data'!$B$6:$BE$43,'RevPAR Raw Data'!P$1,FALSE)</f>
        <v>55.391897634492302</v>
      </c>
      <c r="BC40" s="52">
        <f>VLOOKUP($A40,'RevPAR Raw Data'!$B$6:$BE$43,'RevPAR Raw Data'!R$1,FALSE)</f>
        <v>61.355034999505698</v>
      </c>
      <c r="BD40" s="61"/>
      <c r="BE40" s="129">
        <f>(VLOOKUP($A40,'RevPAR Raw Data'!$B$6:$BE$43,'RevPAR Raw Data'!T$1,FALSE))/100</f>
        <v>0.52400234928763301</v>
      </c>
      <c r="BF40" s="119">
        <f>(VLOOKUP($A40,'RevPAR Raw Data'!$B$6:$BE$43,'RevPAR Raw Data'!U$1,FALSE))/100</f>
        <v>-0.19610471158147599</v>
      </c>
      <c r="BG40" s="119">
        <f>(VLOOKUP($A40,'RevPAR Raw Data'!$B$6:$BE$43,'RevPAR Raw Data'!V$1,FALSE))/100</f>
        <v>-4.3155676170482798E-2</v>
      </c>
      <c r="BH40" s="119">
        <f>(VLOOKUP($A40,'RevPAR Raw Data'!$B$6:$BE$43,'RevPAR Raw Data'!W$1,FALSE))/100</f>
        <v>-1.3478494193122199E-2</v>
      </c>
      <c r="BI40" s="119">
        <f>(VLOOKUP($A40,'RevPAR Raw Data'!$B$6:$BE$43,'RevPAR Raw Data'!X$1,FALSE))/100</f>
        <v>-1.23276934411349E-2</v>
      </c>
      <c r="BJ40" s="130">
        <f>(VLOOKUP($A40,'RevPAR Raw Data'!$B$6:$BE$43,'RevPAR Raw Data'!Y$1,FALSE))/100</f>
        <v>1.49090775472941E-2</v>
      </c>
      <c r="BK40" s="119">
        <f>(VLOOKUP($A40,'RevPAR Raw Data'!$B$6:$BE$43,'RevPAR Raw Data'!AA$1,FALSE))/100</f>
        <v>-1.7452483869312401E-2</v>
      </c>
      <c r="BL40" s="119">
        <f>(VLOOKUP($A40,'RevPAR Raw Data'!$B$6:$BE$43,'RevPAR Raw Data'!AB$1,FALSE))/100</f>
        <v>-0.10572495687462499</v>
      </c>
      <c r="BM40" s="130">
        <f>(VLOOKUP($A40,'RevPAR Raw Data'!$B$6:$BE$43,'RevPAR Raw Data'!AC$1,FALSE))/100</f>
        <v>-6.24786947739965E-2</v>
      </c>
      <c r="BN40" s="131">
        <f>(VLOOKUP($A40,'RevPAR Raw Data'!$B$6:$BE$43,'RevPAR Raw Data'!AE$1,FALSE))/100</f>
        <v>-6.24998100823119E-3</v>
      </c>
    </row>
    <row r="41" spans="1:66" x14ac:dyDescent="0.45">
      <c r="A41" s="59" t="s">
        <v>45</v>
      </c>
      <c r="B41" s="118">
        <f>(VLOOKUP($A41,'Occupancy Raw Data'!$B$8:$BE$45,'Occupancy Raw Data'!G$3,FALSE))/100</f>
        <v>0.47264607368812794</v>
      </c>
      <c r="C41" s="115">
        <f>(VLOOKUP($A41,'Occupancy Raw Data'!$B$8:$BE$45,'Occupancy Raw Data'!H$3,FALSE))/100</f>
        <v>0.53647190174916193</v>
      </c>
      <c r="D41" s="115">
        <f>(VLOOKUP($A41,'Occupancy Raw Data'!$B$8:$BE$45,'Occupancy Raw Data'!I$3,FALSE))/100</f>
        <v>0.59732043170822402</v>
      </c>
      <c r="E41" s="115">
        <f>(VLOOKUP($A41,'Occupancy Raw Data'!$B$8:$BE$45,'Occupancy Raw Data'!J$3,FALSE))/100</f>
        <v>0.57275772236695099</v>
      </c>
      <c r="F41" s="115">
        <f>(VLOOKUP($A41,'Occupancy Raw Data'!$B$8:$BE$45,'Occupancy Raw Data'!K$3,FALSE))/100</f>
        <v>0.55135839225902405</v>
      </c>
      <c r="G41" s="116">
        <f>(VLOOKUP($A41,'Occupancy Raw Data'!$B$8:$BE$45,'Occupancy Raw Data'!L$3,FALSE))/100</f>
        <v>0.54611090435429799</v>
      </c>
      <c r="H41" s="119">
        <f>(VLOOKUP($A41,'Occupancy Raw Data'!$B$8:$BE$45,'Occupancy Raw Data'!N$3,FALSE))/100</f>
        <v>0.50986229996278298</v>
      </c>
      <c r="I41" s="119">
        <f>(VLOOKUP($A41,'Occupancy Raw Data'!$B$8:$BE$45,'Occupancy Raw Data'!O$3,FALSE))/100</f>
        <v>0.51339784145887601</v>
      </c>
      <c r="J41" s="116">
        <f>(VLOOKUP($A41,'Occupancy Raw Data'!$B$8:$BE$45,'Occupancy Raw Data'!P$3,FALSE))/100</f>
        <v>0.511630070710829</v>
      </c>
      <c r="K41" s="117">
        <f>(VLOOKUP($A41,'Occupancy Raw Data'!$B$8:$BE$45,'Occupancy Raw Data'!R$3,FALSE))/100</f>
        <v>0.53625923759902105</v>
      </c>
      <c r="M41" s="129">
        <f>(VLOOKUP($A41,'Occupancy Raw Data'!$B$8:$BE$45,'Occupancy Raw Data'!T$3,FALSE))/100</f>
        <v>-0.112763848223666</v>
      </c>
      <c r="N41" s="119">
        <f>(VLOOKUP($A41,'Occupancy Raw Data'!$B$8:$BE$45,'Occupancy Raw Data'!U$3,FALSE))/100</f>
        <v>-0.157562779101033</v>
      </c>
      <c r="O41" s="119">
        <f>(VLOOKUP($A41,'Occupancy Raw Data'!$B$8:$BE$45,'Occupancy Raw Data'!V$3,FALSE))/100</f>
        <v>-9.7809669795295887E-2</v>
      </c>
      <c r="P41" s="119">
        <f>(VLOOKUP($A41,'Occupancy Raw Data'!$B$8:$BE$45,'Occupancy Raw Data'!W$3,FALSE))/100</f>
        <v>-0.118847054913853</v>
      </c>
      <c r="Q41" s="119">
        <f>(VLOOKUP($A41,'Occupancy Raw Data'!$B$8:$BE$45,'Occupancy Raw Data'!X$3,FALSE))/100</f>
        <v>-2.2449497108121198E-2</v>
      </c>
      <c r="R41" s="130">
        <f>(VLOOKUP($A41,'Occupancy Raw Data'!$B$8:$BE$45,'Occupancy Raw Data'!Y$3,FALSE))/100</f>
        <v>-0.103452998021532</v>
      </c>
      <c r="S41" s="119">
        <f>(VLOOKUP($A41,'Occupancy Raw Data'!$B$8:$BE$45,'Occupancy Raw Data'!AA$3,FALSE))/100</f>
        <v>-5.3622759292039704E-2</v>
      </c>
      <c r="T41" s="119">
        <f>(VLOOKUP($A41,'Occupancy Raw Data'!$B$8:$BE$45,'Occupancy Raw Data'!AB$3,FALSE))/100</f>
        <v>-7.3332623125793098E-2</v>
      </c>
      <c r="U41" s="130">
        <f>(VLOOKUP($A41,'Occupancy Raw Data'!$B$8:$BE$45,'Occupancy Raw Data'!AC$3,FALSE))/100</f>
        <v>-6.3615439178763999E-2</v>
      </c>
      <c r="V41" s="131">
        <f>(VLOOKUP($A41,'Occupancy Raw Data'!$B$8:$BE$45,'Occupancy Raw Data'!AE$3,FALSE))/100</f>
        <v>-9.2933602528329204E-2</v>
      </c>
      <c r="X41" s="49">
        <f>VLOOKUP($A41,'ADR Raw Data'!$B$6:$BE$43,'ADR Raw Data'!G$1,FALSE)</f>
        <v>86.737853937007799</v>
      </c>
      <c r="Y41" s="50">
        <f>VLOOKUP($A41,'ADR Raw Data'!$B$6:$BE$43,'ADR Raw Data'!H$1,FALSE)</f>
        <v>88.762399930627794</v>
      </c>
      <c r="Z41" s="50">
        <f>VLOOKUP($A41,'ADR Raw Data'!$B$6:$BE$43,'ADR Raw Data'!I$1,FALSE)</f>
        <v>90.951385545171306</v>
      </c>
      <c r="AA41" s="50">
        <f>VLOOKUP($A41,'ADR Raw Data'!$B$6:$BE$43,'ADR Raw Data'!J$1,FALSE)</f>
        <v>91.089574074073994</v>
      </c>
      <c r="AB41" s="50">
        <f>VLOOKUP($A41,'ADR Raw Data'!$B$6:$BE$43,'ADR Raw Data'!K$1,FALSE)</f>
        <v>88.204108403644895</v>
      </c>
      <c r="AC41" s="51">
        <f>VLOOKUP($A41,'ADR Raw Data'!$B$6:$BE$43,'ADR Raw Data'!L$1,FALSE)</f>
        <v>89.266224465040196</v>
      </c>
      <c r="AD41" s="50">
        <f>VLOOKUP($A41,'ADR Raw Data'!$B$6:$BE$43,'ADR Raw Data'!N$1,FALSE)</f>
        <v>88.062336934306501</v>
      </c>
      <c r="AE41" s="50">
        <f>VLOOKUP($A41,'ADR Raw Data'!$B$6:$BE$43,'ADR Raw Data'!O$1,FALSE)</f>
        <v>87.631835737586002</v>
      </c>
      <c r="AF41" s="51">
        <f>VLOOKUP($A41,'ADR Raw Data'!$B$6:$BE$43,'ADR Raw Data'!P$1,FALSE)</f>
        <v>87.846342607746806</v>
      </c>
      <c r="AG41" s="52">
        <f>VLOOKUP($A41,'ADR Raw Data'!$B$6:$BE$43,'ADR Raw Data'!R$1,FALSE)</f>
        <v>88.879175918306601</v>
      </c>
      <c r="AI41" s="129">
        <f>(VLOOKUP($A41,'ADR Raw Data'!$B$6:$BE$43,'ADR Raw Data'!T$1,FALSE))/100</f>
        <v>3.7875660927130995E-2</v>
      </c>
      <c r="AJ41" s="119">
        <f>(VLOOKUP($A41,'ADR Raw Data'!$B$6:$BE$43,'ADR Raw Data'!U$1,FALSE))/100</f>
        <v>-1.9330288456692199E-2</v>
      </c>
      <c r="AK41" s="119">
        <f>(VLOOKUP($A41,'ADR Raw Data'!$B$6:$BE$43,'ADR Raw Data'!V$1,FALSE))/100</f>
        <v>-1.8563640234050102E-2</v>
      </c>
      <c r="AL41" s="119">
        <f>(VLOOKUP($A41,'ADR Raw Data'!$B$6:$BE$43,'ADR Raw Data'!W$1,FALSE))/100</f>
        <v>3.9649461770332297E-3</v>
      </c>
      <c r="AM41" s="119">
        <f>(VLOOKUP($A41,'ADR Raw Data'!$B$6:$BE$43,'ADR Raw Data'!X$1,FALSE))/100</f>
        <v>-1.4291559216543599E-4</v>
      </c>
      <c r="AN41" s="130">
        <f>(VLOOKUP($A41,'ADR Raw Data'!$B$6:$BE$43,'ADR Raw Data'!Y$1,FALSE))/100</f>
        <v>-1.37485466432105E-3</v>
      </c>
      <c r="AO41" s="119">
        <f>(VLOOKUP($A41,'ADR Raw Data'!$B$6:$BE$43,'ADR Raw Data'!AA$1,FALSE))/100</f>
        <v>4.3753594129434699E-3</v>
      </c>
      <c r="AP41" s="119">
        <f>(VLOOKUP($A41,'ADR Raw Data'!$B$6:$BE$43,'ADR Raw Data'!AB$1,FALSE))/100</f>
        <v>-2.4475239369841001E-2</v>
      </c>
      <c r="AQ41" s="130">
        <f>(VLOOKUP($A41,'ADR Raw Data'!$B$6:$BE$43,'ADR Raw Data'!AC$1,FALSE))/100</f>
        <v>-1.0400853740638301E-2</v>
      </c>
      <c r="AR41" s="131">
        <f>(VLOOKUP($A41,'ADR Raw Data'!$B$6:$BE$43,'ADR Raw Data'!AE$1,FALSE))/100</f>
        <v>-3.8818750826949901E-3</v>
      </c>
      <c r="AS41" s="40"/>
      <c r="AT41" s="49">
        <f>VLOOKUP($A41,'RevPAR Raw Data'!$B$6:$BE$43,'RevPAR Raw Data'!G$1,FALSE)</f>
        <v>40.996306103461102</v>
      </c>
      <c r="AU41" s="50">
        <f>VLOOKUP($A41,'RevPAR Raw Data'!$B$6:$BE$43,'RevPAR Raw Data'!H$1,FALSE)</f>
        <v>47.618533494603597</v>
      </c>
      <c r="AV41" s="50">
        <f>VLOOKUP($A41,'RevPAR Raw Data'!$B$6:$BE$43,'RevPAR Raw Data'!I$1,FALSE)</f>
        <v>54.3271208783029</v>
      </c>
      <c r="AW41" s="50">
        <f>VLOOKUP($A41,'RevPAR Raw Data'!$B$6:$BE$43,'RevPAR Raw Data'!J$1,FALSE)</f>
        <v>52.172256978042398</v>
      </c>
      <c r="AX41" s="50">
        <f>VLOOKUP($A41,'RevPAR Raw Data'!$B$6:$BE$43,'RevPAR Raw Data'!K$1,FALSE)</f>
        <v>48.632075400074399</v>
      </c>
      <c r="AY41" s="51">
        <f>VLOOKUP($A41,'RevPAR Raw Data'!$B$6:$BE$43,'RevPAR Raw Data'!L$1,FALSE)</f>
        <v>48.749258570896899</v>
      </c>
      <c r="AZ41" s="50">
        <f>VLOOKUP($A41,'RevPAR Raw Data'!$B$6:$BE$43,'RevPAR Raw Data'!N$1,FALSE)</f>
        <v>44.899665649423099</v>
      </c>
      <c r="BA41" s="50">
        <f>VLOOKUP($A41,'RevPAR Raw Data'!$B$6:$BE$43,'RevPAR Raw Data'!O$1,FALSE)</f>
        <v>44.989995310755397</v>
      </c>
      <c r="BB41" s="51">
        <f>VLOOKUP($A41,'RevPAR Raw Data'!$B$6:$BE$43,'RevPAR Raw Data'!P$1,FALSE)</f>
        <v>44.944830480089301</v>
      </c>
      <c r="BC41" s="52">
        <f>VLOOKUP($A41,'RevPAR Raw Data'!$B$6:$BE$43,'RevPAR Raw Data'!R$1,FALSE)</f>
        <v>47.662279116380397</v>
      </c>
      <c r="BE41" s="129">
        <f>(VLOOKUP($A41,'RevPAR Raw Data'!$B$6:$BE$43,'RevPAR Raw Data'!T$1,FALSE))/100</f>
        <v>-7.9159192576693196E-2</v>
      </c>
      <c r="BF41" s="119">
        <f>(VLOOKUP($A41,'RevPAR Raw Data'!$B$6:$BE$43,'RevPAR Raw Data'!U$1,FALSE))/100</f>
        <v>-0.17384733358766399</v>
      </c>
      <c r="BG41" s="119">
        <f>(VLOOKUP($A41,'RevPAR Raw Data'!$B$6:$BE$43,'RevPAR Raw Data'!V$1,FALSE))/100</f>
        <v>-0.114557606507854</v>
      </c>
      <c r="BH41" s="119">
        <f>(VLOOKUP($A41,'RevPAR Raw Data'!$B$6:$BE$43,'RevPAR Raw Data'!W$1,FALSE))/100</f>
        <v>-0.11535333091285199</v>
      </c>
      <c r="BI41" s="119">
        <f>(VLOOKUP($A41,'RevPAR Raw Data'!$B$6:$BE$43,'RevPAR Raw Data'!X$1,FALSE))/100</f>
        <v>-2.2589204317113701E-2</v>
      </c>
      <c r="BJ41" s="130">
        <f>(VLOOKUP($A41,'RevPAR Raw Data'!$B$6:$BE$43,'RevPAR Raw Data'!Y$1,FALSE))/100</f>
        <v>-0.104685619848985</v>
      </c>
      <c r="BK41" s="119">
        <f>(VLOOKUP($A41,'RevPAR Raw Data'!$B$6:$BE$43,'RevPAR Raw Data'!AA$1,FALSE))/100</f>
        <v>-4.9482018723712703E-2</v>
      </c>
      <c r="BL41" s="119">
        <f>(VLOOKUP($A41,'RevPAR Raw Data'!$B$6:$BE$43,'RevPAR Raw Data'!AB$1,FALSE))/100</f>
        <v>-9.6013028991011995E-2</v>
      </c>
      <c r="BM41" s="130">
        <f>(VLOOKUP($A41,'RevPAR Raw Data'!$B$6:$BE$43,'RevPAR Raw Data'!AC$1,FALSE))/100</f>
        <v>-7.3354638040857595E-2</v>
      </c>
      <c r="BN41" s="131">
        <f>(VLOOKUP($A41,'RevPAR Raw Data'!$B$6:$BE$43,'RevPAR Raw Data'!AE$1,FALSE))/100</f>
        <v>-9.6454720975024402E-2</v>
      </c>
    </row>
    <row r="42" spans="1:66" x14ac:dyDescent="0.45">
      <c r="A42" s="59" t="s">
        <v>109</v>
      </c>
      <c r="B42" s="118">
        <f>(VLOOKUP($A42,'Occupancy Raw Data'!$B$8:$BE$45,'Occupancy Raw Data'!G$3,FALSE))/100</f>
        <v>0.75834445927903804</v>
      </c>
      <c r="C42" s="115">
        <f>(VLOOKUP($A42,'Occupancy Raw Data'!$B$8:$BE$45,'Occupancy Raw Data'!H$3,FALSE))/100</f>
        <v>0.604806408544726</v>
      </c>
      <c r="D42" s="115">
        <f>(VLOOKUP($A42,'Occupancy Raw Data'!$B$8:$BE$45,'Occupancy Raw Data'!I$3,FALSE))/100</f>
        <v>0.82610146862483302</v>
      </c>
      <c r="E42" s="115">
        <f>(VLOOKUP($A42,'Occupancy Raw Data'!$B$8:$BE$45,'Occupancy Raw Data'!J$3,FALSE))/100</f>
        <v>0.78104138851802407</v>
      </c>
      <c r="F42" s="115">
        <f>(VLOOKUP($A42,'Occupancy Raw Data'!$B$8:$BE$45,'Occupancy Raw Data'!K$3,FALSE))/100</f>
        <v>0.54105473965286999</v>
      </c>
      <c r="G42" s="116">
        <f>(VLOOKUP($A42,'Occupancy Raw Data'!$B$8:$BE$45,'Occupancy Raw Data'!L$3,FALSE))/100</f>
        <v>0.70226969292389796</v>
      </c>
      <c r="H42" s="119">
        <f>(VLOOKUP($A42,'Occupancy Raw Data'!$B$8:$BE$45,'Occupancy Raw Data'!N$3,FALSE))/100</f>
        <v>0.59779706275033295</v>
      </c>
      <c r="I42" s="119">
        <f>(VLOOKUP($A42,'Occupancy Raw Data'!$B$8:$BE$45,'Occupancy Raw Data'!O$3,FALSE))/100</f>
        <v>0.51401869158878499</v>
      </c>
      <c r="J42" s="116">
        <f>(VLOOKUP($A42,'Occupancy Raw Data'!$B$8:$BE$45,'Occupancy Raw Data'!P$3,FALSE))/100</f>
        <v>0.55590787716955903</v>
      </c>
      <c r="K42" s="117">
        <f>(VLOOKUP($A42,'Occupancy Raw Data'!$B$8:$BE$45,'Occupancy Raw Data'!R$3,FALSE))/100</f>
        <v>0.66045203127980101</v>
      </c>
      <c r="M42" s="129">
        <f>(VLOOKUP($A42,'Occupancy Raw Data'!$B$8:$BE$45,'Occupancy Raw Data'!T$3,FALSE))/100</f>
        <v>0.49572086899275802</v>
      </c>
      <c r="N42" s="119">
        <f>(VLOOKUP($A42,'Occupancy Raw Data'!$B$8:$BE$45,'Occupancy Raw Data'!U$3,FALSE))/100</f>
        <v>-0.23187791437049501</v>
      </c>
      <c r="O42" s="119">
        <f>(VLOOKUP($A42,'Occupancy Raw Data'!$B$8:$BE$45,'Occupancy Raw Data'!V$3,FALSE))/100</f>
        <v>-1.9024970273483901E-2</v>
      </c>
      <c r="P42" s="119">
        <f>(VLOOKUP($A42,'Occupancy Raw Data'!$B$8:$BE$45,'Occupancy Raw Data'!W$3,FALSE))/100</f>
        <v>8.1861266695389904E-3</v>
      </c>
      <c r="Q42" s="119">
        <f>(VLOOKUP($A42,'Occupancy Raw Data'!$B$8:$BE$45,'Occupancy Raw Data'!X$3,FALSE))/100</f>
        <v>-2.2316043425814201E-2</v>
      </c>
      <c r="R42" s="130">
        <f>(VLOOKUP($A42,'Occupancy Raw Data'!$B$8:$BE$45,'Occupancy Raw Data'!Y$3,FALSE))/100</f>
        <v>1.3487475915221502E-2</v>
      </c>
      <c r="S42" s="119">
        <f>(VLOOKUP($A42,'Occupancy Raw Data'!$B$8:$BE$45,'Occupancy Raw Data'!AA$3,FALSE))/100</f>
        <v>3.70584829183555E-2</v>
      </c>
      <c r="T42" s="119">
        <f>(VLOOKUP($A42,'Occupancy Raw Data'!$B$8:$BE$45,'Occupancy Raw Data'!AB$3,FALSE))/100</f>
        <v>-0.169811320754716</v>
      </c>
      <c r="U42" s="130">
        <f>(VLOOKUP($A42,'Occupancy Raw Data'!$B$8:$BE$45,'Occupancy Raw Data'!AC$3,FALSE))/100</f>
        <v>-7.0072585147961997E-2</v>
      </c>
      <c r="V42" s="131">
        <f>(VLOOKUP($A42,'Occupancy Raw Data'!$B$8:$BE$45,'Occupancy Raw Data'!AE$3,FALSE))/100</f>
        <v>-7.9501504082509604E-3</v>
      </c>
      <c r="X42" s="49">
        <f>VLOOKUP($A42,'ADR Raw Data'!$B$6:$BE$43,'ADR Raw Data'!G$1,FALSE)</f>
        <v>175.240220070422</v>
      </c>
      <c r="Y42" s="50">
        <f>VLOOKUP($A42,'ADR Raw Data'!$B$6:$BE$43,'ADR Raw Data'!H$1,FALSE)</f>
        <v>164.527019867549</v>
      </c>
      <c r="Z42" s="50">
        <f>VLOOKUP($A42,'ADR Raw Data'!$B$6:$BE$43,'ADR Raw Data'!I$1,FALSE)</f>
        <v>192.32114747474699</v>
      </c>
      <c r="AA42" s="50">
        <f>VLOOKUP($A42,'ADR Raw Data'!$B$6:$BE$43,'ADR Raw Data'!J$1,FALSE)</f>
        <v>187.38716666666599</v>
      </c>
      <c r="AB42" s="50">
        <f>VLOOKUP($A42,'ADR Raw Data'!$B$6:$BE$43,'ADR Raw Data'!K$1,FALSE)</f>
        <v>169.53464528069</v>
      </c>
      <c r="AC42" s="51">
        <f>VLOOKUP($A42,'ADR Raw Data'!$B$6:$BE$43,'ADR Raw Data'!L$1,FALSE)</f>
        <v>179.23623669201501</v>
      </c>
      <c r="AD42" s="50">
        <f>VLOOKUP($A42,'ADR Raw Data'!$B$6:$BE$43,'ADR Raw Data'!N$1,FALSE)</f>
        <v>181.41908431044101</v>
      </c>
      <c r="AE42" s="50">
        <f>VLOOKUP($A42,'ADR Raw Data'!$B$6:$BE$43,'ADR Raw Data'!O$1,FALSE)</f>
        <v>164.24677922077899</v>
      </c>
      <c r="AF42" s="51">
        <f>VLOOKUP($A42,'ADR Raw Data'!$B$6:$BE$43,'ADR Raw Data'!P$1,FALSE)</f>
        <v>173.47992194536101</v>
      </c>
      <c r="AG42" s="52">
        <f>VLOOKUP($A42,'ADR Raw Data'!$B$6:$BE$43,'ADR Raw Data'!R$1,FALSE)</f>
        <v>177.851911775323</v>
      </c>
      <c r="AI42" s="129">
        <f>(VLOOKUP($A42,'ADR Raw Data'!$B$6:$BE$43,'ADR Raw Data'!T$1,FALSE))/100</f>
        <v>8.6032565841068998E-2</v>
      </c>
      <c r="AJ42" s="119">
        <f>(VLOOKUP($A42,'ADR Raw Data'!$B$6:$BE$43,'ADR Raw Data'!U$1,FALSE))/100</f>
        <v>-9.47199930763864E-2</v>
      </c>
      <c r="AK42" s="119">
        <f>(VLOOKUP($A42,'ADR Raw Data'!$B$6:$BE$43,'ADR Raw Data'!V$1,FALSE))/100</f>
        <v>-1.6310850605473499E-2</v>
      </c>
      <c r="AL42" s="119">
        <f>(VLOOKUP($A42,'ADR Raw Data'!$B$6:$BE$43,'ADR Raw Data'!W$1,FALSE))/100</f>
        <v>2.5848610979235199E-3</v>
      </c>
      <c r="AM42" s="119">
        <f>(VLOOKUP($A42,'ADR Raw Data'!$B$6:$BE$43,'ADR Raw Data'!X$1,FALSE))/100</f>
        <v>-1.6977775596120001E-2</v>
      </c>
      <c r="AN42" s="130">
        <f>(VLOOKUP($A42,'ADR Raw Data'!$B$6:$BE$43,'ADR Raw Data'!Y$1,FALSE))/100</f>
        <v>-1.3980253911270899E-2</v>
      </c>
      <c r="AO42" s="119">
        <f>(VLOOKUP($A42,'ADR Raw Data'!$B$6:$BE$43,'ADR Raw Data'!AA$1,FALSE))/100</f>
        <v>3.2315739134868599E-2</v>
      </c>
      <c r="AP42" s="119">
        <f>(VLOOKUP($A42,'ADR Raw Data'!$B$6:$BE$43,'ADR Raw Data'!AB$1,FALSE))/100</f>
        <v>-7.7700276451142705E-2</v>
      </c>
      <c r="AQ42" s="130">
        <f>(VLOOKUP($A42,'ADR Raw Data'!$B$6:$BE$43,'ADR Raw Data'!AC$1,FALSE))/100</f>
        <v>-1.96316441823229E-2</v>
      </c>
      <c r="AR42" s="131">
        <f>(VLOOKUP($A42,'ADR Raw Data'!$B$6:$BE$43,'ADR Raw Data'!AE$1,FALSE))/100</f>
        <v>-1.48891091053949E-2</v>
      </c>
      <c r="AS42" s="40"/>
      <c r="AT42" s="49">
        <f>VLOOKUP($A42,'RevPAR Raw Data'!$B$6:$BE$43,'RevPAR Raw Data'!G$1,FALSE)</f>
        <v>132.892449933244</v>
      </c>
      <c r="AU42" s="50">
        <f>VLOOKUP($A42,'RevPAR Raw Data'!$B$6:$BE$43,'RevPAR Raw Data'!H$1,FALSE)</f>
        <v>99.506995994659505</v>
      </c>
      <c r="AV42" s="50">
        <f>VLOOKUP($A42,'RevPAR Raw Data'!$B$6:$BE$43,'RevPAR Raw Data'!I$1,FALSE)</f>
        <v>158.87678237650201</v>
      </c>
      <c r="AW42" s="50">
        <f>VLOOKUP($A42,'RevPAR Raw Data'!$B$6:$BE$43,'RevPAR Raw Data'!J$1,FALSE)</f>
        <v>146.35713284379099</v>
      </c>
      <c r="AX42" s="50">
        <f>VLOOKUP($A42,'RevPAR Raw Data'!$B$6:$BE$43,'RevPAR Raw Data'!K$1,FALSE)</f>
        <v>91.727523364485904</v>
      </c>
      <c r="AY42" s="51">
        <f>VLOOKUP($A42,'RevPAR Raw Data'!$B$6:$BE$43,'RevPAR Raw Data'!L$1,FALSE)</f>
        <v>125.872176902536</v>
      </c>
      <c r="AZ42" s="50">
        <f>VLOOKUP($A42,'RevPAR Raw Data'!$B$6:$BE$43,'RevPAR Raw Data'!N$1,FALSE)</f>
        <v>108.451795727636</v>
      </c>
      <c r="BA42" s="50">
        <f>VLOOKUP($A42,'RevPAR Raw Data'!$B$6:$BE$43,'RevPAR Raw Data'!O$1,FALSE)</f>
        <v>84.425914552736899</v>
      </c>
      <c r="BB42" s="51">
        <f>VLOOKUP($A42,'RevPAR Raw Data'!$B$6:$BE$43,'RevPAR Raw Data'!P$1,FALSE)</f>
        <v>96.438855140186902</v>
      </c>
      <c r="BC42" s="52">
        <f>VLOOKUP($A42,'RevPAR Raw Data'!$B$6:$BE$43,'RevPAR Raw Data'!R$1,FALSE)</f>
        <v>117.462656399008</v>
      </c>
      <c r="BE42" s="129">
        <f>(VLOOKUP($A42,'RevPAR Raw Data'!$B$6:$BE$43,'RevPAR Raw Data'!T$1,FALSE))/100</f>
        <v>0.62440157313423805</v>
      </c>
      <c r="BF42" s="119">
        <f>(VLOOKUP($A42,'RevPAR Raw Data'!$B$6:$BE$43,'RevPAR Raw Data'!U$1,FALSE))/100</f>
        <v>-0.30463443300314202</v>
      </c>
      <c r="BG42" s="119">
        <f>(VLOOKUP($A42,'RevPAR Raw Data'!$B$6:$BE$43,'RevPAR Raw Data'!V$1,FALSE))/100</f>
        <v>-3.50255074310531E-2</v>
      </c>
      <c r="BH42" s="119">
        <f>(VLOOKUP($A42,'RevPAR Raw Data'!$B$6:$BE$43,'RevPAR Raw Data'!W$1,FALSE))/100</f>
        <v>1.07921477678332E-2</v>
      </c>
      <c r="BI42" s="119">
        <f>(VLOOKUP($A42,'RevPAR Raw Data'!$B$6:$BE$43,'RevPAR Raw Data'!X$1,FALSE))/100</f>
        <v>-3.8914942244457504E-2</v>
      </c>
      <c r="BJ42" s="130">
        <f>(VLOOKUP($A42,'RevPAR Raw Data'!$B$6:$BE$43,'RevPAR Raw Data'!Y$1,FALSE))/100</f>
        <v>-6.8133633396629011E-4</v>
      </c>
      <c r="BK42" s="119">
        <f>(VLOOKUP($A42,'RevPAR Raw Data'!$B$6:$BE$43,'RevPAR Raw Data'!AA$1,FALSE))/100</f>
        <v>7.05717943199477E-2</v>
      </c>
      <c r="BL42" s="119">
        <f>(VLOOKUP($A42,'RevPAR Raw Data'!$B$6:$BE$43,'RevPAR Raw Data'!AB$1,FALSE))/100</f>
        <v>-0.23431721063868402</v>
      </c>
      <c r="BM42" s="130">
        <f>(VLOOKUP($A42,'RevPAR Raw Data'!$B$6:$BE$43,'RevPAR Raw Data'!AC$1,FALSE))/100</f>
        <v>-8.83285892717246E-2</v>
      </c>
      <c r="BN42" s="131">
        <f>(VLOOKUP($A42,'RevPAR Raw Data'!$B$6:$BE$43,'RevPAR Raw Data'!AE$1,FALSE))/100</f>
        <v>-2.2720888856813101E-2</v>
      </c>
    </row>
    <row r="43" spans="1:66" x14ac:dyDescent="0.45">
      <c r="A43" s="59" t="s">
        <v>94</v>
      </c>
      <c r="B43" s="118">
        <f>(VLOOKUP($A43,'Occupancy Raw Data'!$B$8:$BE$45,'Occupancy Raw Data'!G$3,FALSE))/100</f>
        <v>0.62690384838972202</v>
      </c>
      <c r="C43" s="115">
        <f>(VLOOKUP($A43,'Occupancy Raw Data'!$B$8:$BE$45,'Occupancy Raw Data'!H$3,FALSE))/100</f>
        <v>0.45855133124055297</v>
      </c>
      <c r="D43" s="115">
        <f>(VLOOKUP($A43,'Occupancy Raw Data'!$B$8:$BE$45,'Occupancy Raw Data'!I$3,FALSE))/100</f>
        <v>0.58597837460760305</v>
      </c>
      <c r="E43" s="115">
        <f>(VLOOKUP($A43,'Occupancy Raw Data'!$B$8:$BE$45,'Occupancy Raw Data'!J$3,FALSE))/100</f>
        <v>0.57656086501569492</v>
      </c>
      <c r="F43" s="115">
        <f>(VLOOKUP($A43,'Occupancy Raw Data'!$B$8:$BE$45,'Occupancy Raw Data'!K$3,FALSE))/100</f>
        <v>0.48738518776886403</v>
      </c>
      <c r="G43" s="116">
        <f>(VLOOKUP($A43,'Occupancy Raw Data'!$B$8:$BE$45,'Occupancy Raw Data'!L$3,FALSE))/100</f>
        <v>0.54707592140448702</v>
      </c>
      <c r="H43" s="119">
        <f>(VLOOKUP($A43,'Occupancy Raw Data'!$B$8:$BE$45,'Occupancy Raw Data'!N$3,FALSE))/100</f>
        <v>0.533775142425299</v>
      </c>
      <c r="I43" s="119">
        <f>(VLOOKUP($A43,'Occupancy Raw Data'!$B$8:$BE$45,'Occupancy Raw Data'!O$3,FALSE))/100</f>
        <v>0.55342402046273598</v>
      </c>
      <c r="J43" s="116">
        <f>(VLOOKUP($A43,'Occupancy Raw Data'!$B$8:$BE$45,'Occupancy Raw Data'!P$3,FALSE))/100</f>
        <v>0.54359958144401799</v>
      </c>
      <c r="K43" s="117">
        <f>(VLOOKUP($A43,'Occupancy Raw Data'!$B$8:$BE$45,'Occupancy Raw Data'!R$3,FALSE))/100</f>
        <v>0.54608268141578198</v>
      </c>
      <c r="M43" s="129">
        <f>(VLOOKUP($A43,'Occupancy Raw Data'!$B$8:$BE$45,'Occupancy Raw Data'!T$3,FALSE))/100</f>
        <v>0.66728453179885305</v>
      </c>
      <c r="N43" s="119">
        <f>(VLOOKUP($A43,'Occupancy Raw Data'!$B$8:$BE$45,'Occupancy Raw Data'!U$3,FALSE))/100</f>
        <v>-0.19418003614937099</v>
      </c>
      <c r="O43" s="119">
        <f>(VLOOKUP($A43,'Occupancy Raw Data'!$B$8:$BE$45,'Occupancy Raw Data'!V$3,FALSE))/100</f>
        <v>-9.6145113534193E-2</v>
      </c>
      <c r="P43" s="119">
        <f>(VLOOKUP($A43,'Occupancy Raw Data'!$B$8:$BE$45,'Occupancy Raw Data'!W$3,FALSE))/100</f>
        <v>-4.9350636275984294E-2</v>
      </c>
      <c r="Q43" s="119">
        <f>(VLOOKUP($A43,'Occupancy Raw Data'!$B$8:$BE$45,'Occupancy Raw Data'!X$3,FALSE))/100</f>
        <v>-5.1294236964818697E-2</v>
      </c>
      <c r="R43" s="130">
        <f>(VLOOKUP($A43,'Occupancy Raw Data'!$B$8:$BE$45,'Occupancy Raw Data'!Y$3,FALSE))/100</f>
        <v>8.0294170489465591E-3</v>
      </c>
      <c r="S43" s="119">
        <f>(VLOOKUP($A43,'Occupancy Raw Data'!$B$8:$BE$45,'Occupancy Raw Data'!AA$3,FALSE))/100</f>
        <v>2.0160478298751E-3</v>
      </c>
      <c r="T43" s="119">
        <f>(VLOOKUP($A43,'Occupancy Raw Data'!$B$8:$BE$45,'Occupancy Raw Data'!AB$3,FALSE))/100</f>
        <v>1.68563753242067E-2</v>
      </c>
      <c r="U43" s="130">
        <f>(VLOOKUP($A43,'Occupancy Raw Data'!$B$8:$BE$45,'Occupancy Raw Data'!AC$3,FALSE))/100</f>
        <v>9.5157821330834596E-3</v>
      </c>
      <c r="V43" s="131">
        <f>(VLOOKUP($A43,'Occupancy Raw Data'!$B$8:$BE$45,'Occupancy Raw Data'!AE$3,FALSE))/100</f>
        <v>8.4517161503342292E-3</v>
      </c>
      <c r="X43" s="49">
        <f>VLOOKUP($A43,'ADR Raw Data'!$B$6:$BE$43,'ADR Raw Data'!G$1,FALSE)</f>
        <v>105.849877596439</v>
      </c>
      <c r="Y43" s="50">
        <f>VLOOKUP($A43,'ADR Raw Data'!$B$6:$BE$43,'ADR Raw Data'!H$1,FALSE)</f>
        <v>96.034672920892405</v>
      </c>
      <c r="Z43" s="50">
        <f>VLOOKUP($A43,'ADR Raw Data'!$B$6:$BE$43,'ADR Raw Data'!I$1,FALSE)</f>
        <v>105.82506547619001</v>
      </c>
      <c r="AA43" s="50">
        <f>VLOOKUP($A43,'ADR Raw Data'!$B$6:$BE$43,'ADR Raw Data'!J$1,FALSE)</f>
        <v>106.98768300060399</v>
      </c>
      <c r="AB43" s="50">
        <f>VLOOKUP($A43,'ADR Raw Data'!$B$6:$BE$43,'ADR Raw Data'!K$1,FALSE)</f>
        <v>98.110188454198394</v>
      </c>
      <c r="AC43" s="51">
        <f>VLOOKUP($A43,'ADR Raw Data'!$B$6:$BE$43,'ADR Raw Data'!L$1,FALSE)</f>
        <v>103.059950269902</v>
      </c>
      <c r="AD43" s="50">
        <f>VLOOKUP($A43,'ADR Raw Data'!$B$6:$BE$43,'ADR Raw Data'!N$1,FALSE)</f>
        <v>98.782522326290504</v>
      </c>
      <c r="AE43" s="50">
        <f>VLOOKUP($A43,'ADR Raw Data'!$B$6:$BE$43,'ADR Raw Data'!O$1,FALSE)</f>
        <v>99.811565126050397</v>
      </c>
      <c r="AF43" s="51">
        <f>VLOOKUP($A43,'ADR Raw Data'!$B$6:$BE$43,'ADR Raw Data'!P$1,FALSE)</f>
        <v>99.306342637151104</v>
      </c>
      <c r="AG43" s="52">
        <f>VLOOKUP($A43,'ADR Raw Data'!$B$6:$BE$43,'ADR Raw Data'!R$1,FALSE)</f>
        <v>101.99236754060399</v>
      </c>
      <c r="AI43" s="129">
        <f>(VLOOKUP($A43,'ADR Raw Data'!$B$6:$BE$43,'ADR Raw Data'!T$1,FALSE))/100</f>
        <v>0.16319629571233499</v>
      </c>
      <c r="AJ43" s="119">
        <f>(VLOOKUP($A43,'ADR Raw Data'!$B$6:$BE$43,'ADR Raw Data'!U$1,FALSE))/100</f>
        <v>-7.6229510419936197E-2</v>
      </c>
      <c r="AK43" s="119">
        <f>(VLOOKUP($A43,'ADR Raw Data'!$B$6:$BE$43,'ADR Raw Data'!V$1,FALSE))/100</f>
        <v>-2.5249594147771403E-2</v>
      </c>
      <c r="AL43" s="119">
        <f>(VLOOKUP($A43,'ADR Raw Data'!$B$6:$BE$43,'ADR Raw Data'!W$1,FALSE))/100</f>
        <v>-1.7568129674844198E-3</v>
      </c>
      <c r="AM43" s="119">
        <f>(VLOOKUP($A43,'ADR Raw Data'!$B$6:$BE$43,'ADR Raw Data'!X$1,FALSE))/100</f>
        <v>-2.7415547961758401E-2</v>
      </c>
      <c r="AN43" s="130">
        <f>(VLOOKUP($A43,'ADR Raw Data'!$B$6:$BE$43,'ADR Raw Data'!Y$1,FALSE))/100</f>
        <v>-3.2825543624460801E-3</v>
      </c>
      <c r="AO43" s="119">
        <f>(VLOOKUP($A43,'ADR Raw Data'!$B$6:$BE$43,'ADR Raw Data'!AA$1,FALSE))/100</f>
        <v>-6.01451240326457E-2</v>
      </c>
      <c r="AP43" s="119">
        <f>(VLOOKUP($A43,'ADR Raw Data'!$B$6:$BE$43,'ADR Raw Data'!AB$1,FALSE))/100</f>
        <v>-6.3349029824277397E-2</v>
      </c>
      <c r="AQ43" s="130">
        <f>(VLOOKUP($A43,'ADR Raw Data'!$B$6:$BE$43,'ADR Raw Data'!AC$1,FALSE))/100</f>
        <v>-6.1739561954609001E-2</v>
      </c>
      <c r="AR43" s="131">
        <f>(VLOOKUP($A43,'ADR Raw Data'!$B$6:$BE$43,'ADR Raw Data'!AE$1,FALSE))/100</f>
        <v>-2.01807769504798E-2</v>
      </c>
      <c r="AS43" s="40"/>
      <c r="AT43" s="49">
        <f>VLOOKUP($A43,'RevPAR Raw Data'!$B$6:$BE$43,'RevPAR Raw Data'!G$1,FALSE)</f>
        <v>66.357695616788703</v>
      </c>
      <c r="AU43" s="50">
        <f>VLOOKUP($A43,'RevPAR Raw Data'!$B$6:$BE$43,'RevPAR Raw Data'!H$1,FALSE)</f>
        <v>44.0368271131263</v>
      </c>
      <c r="AV43" s="50">
        <f>VLOOKUP($A43,'RevPAR Raw Data'!$B$6:$BE$43,'RevPAR Raw Data'!I$1,FALSE)</f>
        <v>62.011199860481298</v>
      </c>
      <c r="AW43" s="50">
        <f>VLOOKUP($A43,'RevPAR Raw Data'!$B$6:$BE$43,'RevPAR Raw Data'!J$1,FALSE)</f>
        <v>61.684911056853799</v>
      </c>
      <c r="AX43" s="50">
        <f>VLOOKUP($A43,'RevPAR Raw Data'!$B$6:$BE$43,'RevPAR Raw Data'!K$1,FALSE)</f>
        <v>47.8174526217881</v>
      </c>
      <c r="AY43" s="51">
        <f>VLOOKUP($A43,'RevPAR Raw Data'!$B$6:$BE$43,'RevPAR Raw Data'!L$1,FALSE)</f>
        <v>56.381617253807597</v>
      </c>
      <c r="AZ43" s="50">
        <f>VLOOKUP($A43,'RevPAR Raw Data'!$B$6:$BE$43,'RevPAR Raw Data'!N$1,FALSE)</f>
        <v>52.727654923846003</v>
      </c>
      <c r="BA43" s="50">
        <f>VLOOKUP($A43,'RevPAR Raw Data'!$B$6:$BE$43,'RevPAR Raw Data'!O$1,FALSE)</f>
        <v>55.238117660737103</v>
      </c>
      <c r="BB43" s="51">
        <f>VLOOKUP($A43,'RevPAR Raw Data'!$B$6:$BE$43,'RevPAR Raw Data'!P$1,FALSE)</f>
        <v>53.982886292291496</v>
      </c>
      <c r="BC43" s="52">
        <f>VLOOKUP($A43,'RevPAR Raw Data'!$B$6:$BE$43,'RevPAR Raw Data'!R$1,FALSE)</f>
        <v>55.696265550517303</v>
      </c>
      <c r="BE43" s="129">
        <f>(VLOOKUP($A43,'RevPAR Raw Data'!$B$6:$BE$43,'RevPAR Raw Data'!T$1,FALSE))/100</f>
        <v>0.93937919128690195</v>
      </c>
      <c r="BF43" s="119">
        <f>(VLOOKUP($A43,'RevPAR Raw Data'!$B$6:$BE$43,'RevPAR Raw Data'!U$1,FALSE))/100</f>
        <v>-0.25560729748031497</v>
      </c>
      <c r="BG43" s="119">
        <f>(VLOOKUP($A43,'RevPAR Raw Data'!$B$6:$BE$43,'RevPAR Raw Data'!V$1,FALSE))/100</f>
        <v>-0.118967082585934</v>
      </c>
      <c r="BH43" s="119">
        <f>(VLOOKUP($A43,'RevPAR Raw Data'!$B$6:$BE$43,'RevPAR Raw Data'!W$1,FALSE))/100</f>
        <v>-5.1020749405705501E-2</v>
      </c>
      <c r="BI43" s="119">
        <f>(VLOOKUP($A43,'RevPAR Raw Data'!$B$6:$BE$43,'RevPAR Raw Data'!X$1,FALSE))/100</f>
        <v>-7.7303525312906393E-2</v>
      </c>
      <c r="BJ43" s="130">
        <f>(VLOOKUP($A43,'RevPAR Raw Data'!$B$6:$BE$43,'RevPAR Raw Data'!Y$1,FALSE))/100</f>
        <v>4.7205056885385602E-3</v>
      </c>
      <c r="BK43" s="119">
        <f>(VLOOKUP($A43,'RevPAR Raw Data'!$B$6:$BE$43,'RevPAR Raw Data'!AA$1,FALSE))/100</f>
        <v>-5.8250331649554205E-2</v>
      </c>
      <c r="BL43" s="119">
        <f>(VLOOKUP($A43,'RevPAR Raw Data'!$B$6:$BE$43,'RevPAR Raw Data'!AB$1,FALSE))/100</f>
        <v>-4.7560489523212998E-2</v>
      </c>
      <c r="BM43" s="130">
        <f>(VLOOKUP($A43,'RevPAR Raw Data'!$B$6:$BE$43,'RevPAR Raw Data'!AC$1,FALSE))/100</f>
        <v>-5.28112800420776E-2</v>
      </c>
      <c r="BN43" s="131">
        <f>(VLOOKUP($A43,'RevPAR Raw Data'!$B$6:$BE$43,'RevPAR Raw Data'!AE$1,FALSE))/100</f>
        <v>-1.18996229986243E-2</v>
      </c>
    </row>
    <row r="44" spans="1:66" x14ac:dyDescent="0.45">
      <c r="A44" s="59" t="s">
        <v>44</v>
      </c>
      <c r="B44" s="118">
        <f>(VLOOKUP($A44,'Occupancy Raw Data'!$B$8:$BE$45,'Occupancy Raw Data'!G$3,FALSE))/100</f>
        <v>0.53929384965831406</v>
      </c>
      <c r="C44" s="115">
        <f>(VLOOKUP($A44,'Occupancy Raw Data'!$B$8:$BE$45,'Occupancy Raw Data'!H$3,FALSE))/100</f>
        <v>0.53530751708428204</v>
      </c>
      <c r="D44" s="115">
        <f>(VLOOKUP($A44,'Occupancy Raw Data'!$B$8:$BE$45,'Occupancy Raw Data'!I$3,FALSE))/100</f>
        <v>0.58997722095671901</v>
      </c>
      <c r="E44" s="115">
        <f>(VLOOKUP($A44,'Occupancy Raw Data'!$B$8:$BE$45,'Occupancy Raw Data'!J$3,FALSE))/100</f>
        <v>0.57232346241457799</v>
      </c>
      <c r="F44" s="115">
        <f>(VLOOKUP($A44,'Occupancy Raw Data'!$B$8:$BE$45,'Occupancy Raw Data'!K$3,FALSE))/100</f>
        <v>0.52334851936218596</v>
      </c>
      <c r="G44" s="116">
        <f>(VLOOKUP($A44,'Occupancy Raw Data'!$B$8:$BE$45,'Occupancy Raw Data'!L$3,FALSE))/100</f>
        <v>0.55205011389521597</v>
      </c>
      <c r="H44" s="119">
        <f>(VLOOKUP($A44,'Occupancy Raw Data'!$B$8:$BE$45,'Occupancy Raw Data'!N$3,FALSE))/100</f>
        <v>0.51138952164009099</v>
      </c>
      <c r="I44" s="119">
        <f>(VLOOKUP($A44,'Occupancy Raw Data'!$B$8:$BE$45,'Occupancy Raw Data'!O$3,FALSE))/100</f>
        <v>0.50085421412300601</v>
      </c>
      <c r="J44" s="116">
        <f>(VLOOKUP($A44,'Occupancy Raw Data'!$B$8:$BE$45,'Occupancy Raw Data'!P$3,FALSE))/100</f>
        <v>0.506121867881548</v>
      </c>
      <c r="K44" s="117">
        <f>(VLOOKUP($A44,'Occupancy Raw Data'!$B$8:$BE$45,'Occupancy Raw Data'!R$3,FALSE))/100</f>
        <v>0.53892775789131098</v>
      </c>
      <c r="M44" s="129">
        <f>(VLOOKUP($A44,'Occupancy Raw Data'!$B$8:$BE$45,'Occupancy Raw Data'!T$3,FALSE))/100</f>
        <v>0.27542087542087501</v>
      </c>
      <c r="N44" s="119">
        <f>(VLOOKUP($A44,'Occupancy Raw Data'!$B$8:$BE$45,'Occupancy Raw Data'!U$3,FALSE))/100</f>
        <v>6.4239828693790106E-3</v>
      </c>
      <c r="O44" s="119">
        <f>(VLOOKUP($A44,'Occupancy Raw Data'!$B$8:$BE$45,'Occupancy Raw Data'!V$3,FALSE))/100</f>
        <v>4.9113924050632897E-2</v>
      </c>
      <c r="P44" s="119">
        <f>(VLOOKUP($A44,'Occupancy Raw Data'!$B$8:$BE$45,'Occupancy Raw Data'!W$3,FALSE))/100</f>
        <v>7.1999999999999897E-2</v>
      </c>
      <c r="Q44" s="119">
        <f>(VLOOKUP($A44,'Occupancy Raw Data'!$B$8:$BE$45,'Occupancy Raw Data'!X$3,FALSE))/100</f>
        <v>6.4889918887601303E-2</v>
      </c>
      <c r="R44" s="130">
        <f>(VLOOKUP($A44,'Occupancy Raw Data'!$B$8:$BE$45,'Occupancy Raw Data'!Y$3,FALSE))/100</f>
        <v>8.5675887557397204E-2</v>
      </c>
      <c r="S44" s="119">
        <f>(VLOOKUP($A44,'Occupancy Raw Data'!$B$8:$BE$45,'Occupancy Raw Data'!AA$3,FALSE))/100</f>
        <v>-5.3241960991038402E-2</v>
      </c>
      <c r="T44" s="119">
        <f>(VLOOKUP($A44,'Occupancy Raw Data'!$B$8:$BE$45,'Occupancy Raw Data'!AB$3,FALSE))/100</f>
        <v>-0.11071789686552</v>
      </c>
      <c r="U44" s="130">
        <f>(VLOOKUP($A44,'Occupancy Raw Data'!$B$8:$BE$45,'Occupancy Raw Data'!AC$3,FALSE))/100</f>
        <v>-8.2580645161290309E-2</v>
      </c>
      <c r="V44" s="131">
        <f>(VLOOKUP($A44,'Occupancy Raw Data'!$B$8:$BE$45,'Occupancy Raw Data'!AE$3,FALSE))/100</f>
        <v>3.47547641362074E-2</v>
      </c>
      <c r="X44" s="49">
        <f>VLOOKUP($A44,'ADR Raw Data'!$B$6:$BE$43,'ADR Raw Data'!G$1,FALSE)</f>
        <v>88.051101319957695</v>
      </c>
      <c r="Y44" s="50">
        <f>VLOOKUP($A44,'ADR Raw Data'!$B$6:$BE$43,'ADR Raw Data'!H$1,FALSE)</f>
        <v>81.594348882978693</v>
      </c>
      <c r="Z44" s="50">
        <f>VLOOKUP($A44,'ADR Raw Data'!$B$6:$BE$43,'ADR Raw Data'!I$1,FALSE)</f>
        <v>86.978883108108107</v>
      </c>
      <c r="AA44" s="50">
        <f>VLOOKUP($A44,'ADR Raw Data'!$B$6:$BE$43,'ADR Raw Data'!J$1,FALSE)</f>
        <v>85.779311542288497</v>
      </c>
      <c r="AB44" s="50">
        <f>VLOOKUP($A44,'ADR Raw Data'!$B$6:$BE$43,'ADR Raw Data'!K$1,FALSE)</f>
        <v>80.105403645266506</v>
      </c>
      <c r="AC44" s="51">
        <f>VLOOKUP($A44,'ADR Raw Data'!$B$6:$BE$43,'ADR Raw Data'!L$1,FALSE)</f>
        <v>84.592176160511599</v>
      </c>
      <c r="AD44" s="50">
        <f>VLOOKUP($A44,'ADR Raw Data'!$B$6:$BE$43,'ADR Raw Data'!N$1,FALSE)</f>
        <v>86.397567093541198</v>
      </c>
      <c r="AE44" s="50">
        <f>VLOOKUP($A44,'ADR Raw Data'!$B$6:$BE$43,'ADR Raw Data'!O$1,FALSE)</f>
        <v>85.787955258669598</v>
      </c>
      <c r="AF44" s="51">
        <f>VLOOKUP($A44,'ADR Raw Data'!$B$6:$BE$43,'ADR Raw Data'!P$1,FALSE)</f>
        <v>86.095933558368401</v>
      </c>
      <c r="AG44" s="52">
        <f>VLOOKUP($A44,'ADR Raw Data'!$B$6:$BE$43,'ADR Raw Data'!R$1,FALSE)</f>
        <v>84.9956675598158</v>
      </c>
      <c r="AI44" s="129">
        <f>(VLOOKUP($A44,'ADR Raw Data'!$B$6:$BE$43,'ADR Raw Data'!T$1,FALSE))/100</f>
        <v>0.11486371047895799</v>
      </c>
      <c r="AJ44" s="119">
        <f>(VLOOKUP($A44,'ADR Raw Data'!$B$6:$BE$43,'ADR Raw Data'!U$1,FALSE))/100</f>
        <v>-4.4632793604788598E-2</v>
      </c>
      <c r="AK44" s="119">
        <f>(VLOOKUP($A44,'ADR Raw Data'!$B$6:$BE$43,'ADR Raw Data'!V$1,FALSE))/100</f>
        <v>-1.7356144047006403E-2</v>
      </c>
      <c r="AL44" s="119">
        <f>(VLOOKUP($A44,'ADR Raw Data'!$B$6:$BE$43,'ADR Raw Data'!W$1,FALSE))/100</f>
        <v>-1.55560581903016E-2</v>
      </c>
      <c r="AM44" s="119">
        <f>(VLOOKUP($A44,'ADR Raw Data'!$B$6:$BE$43,'ADR Raw Data'!X$1,FALSE))/100</f>
        <v>-4.2709922937068302E-2</v>
      </c>
      <c r="AN44" s="130">
        <f>(VLOOKUP($A44,'ADR Raw Data'!$B$6:$BE$43,'ADR Raw Data'!Y$1,FALSE))/100</f>
        <v>-5.4319342797678107E-3</v>
      </c>
      <c r="AO44" s="119">
        <f>(VLOOKUP($A44,'ADR Raw Data'!$B$6:$BE$43,'ADR Raw Data'!AA$1,FALSE))/100</f>
        <v>-9.3136643653668208E-2</v>
      </c>
      <c r="AP44" s="119">
        <f>(VLOOKUP($A44,'ADR Raw Data'!$B$6:$BE$43,'ADR Raw Data'!AB$1,FALSE))/100</f>
        <v>-9.5864100109393599E-2</v>
      </c>
      <c r="AQ44" s="130">
        <f>(VLOOKUP($A44,'ADR Raw Data'!$B$6:$BE$43,'ADR Raw Data'!AC$1,FALSE))/100</f>
        <v>-9.4425721234076013E-2</v>
      </c>
      <c r="AR44" s="131">
        <f>(VLOOKUP($A44,'ADR Raw Data'!$B$6:$BE$43,'ADR Raw Data'!AE$1,FALSE))/100</f>
        <v>-3.5087152724336899E-2</v>
      </c>
      <c r="AS44" s="40"/>
      <c r="AT44" s="49">
        <f>VLOOKUP($A44,'RevPAR Raw Data'!$B$6:$BE$43,'RevPAR Raw Data'!G$1,FALSE)</f>
        <v>47.485417397494302</v>
      </c>
      <c r="AU44" s="50">
        <f>VLOOKUP($A44,'RevPAR Raw Data'!$B$6:$BE$43,'RevPAR Raw Data'!H$1,FALSE)</f>
        <v>43.678068308656002</v>
      </c>
      <c r="AV44" s="50">
        <f>VLOOKUP($A44,'RevPAR Raw Data'!$B$6:$BE$43,'RevPAR Raw Data'!I$1,FALSE)</f>
        <v>51.315559738041003</v>
      </c>
      <c r="AW44" s="50">
        <f>VLOOKUP($A44,'RevPAR Raw Data'!$B$6:$BE$43,'RevPAR Raw Data'!J$1,FALSE)</f>
        <v>49.093512585421401</v>
      </c>
      <c r="AX44" s="50">
        <f>VLOOKUP($A44,'RevPAR Raw Data'!$B$6:$BE$43,'RevPAR Raw Data'!K$1,FALSE)</f>
        <v>41.9230443906605</v>
      </c>
      <c r="AY44" s="51">
        <f>VLOOKUP($A44,'RevPAR Raw Data'!$B$6:$BE$43,'RevPAR Raw Data'!L$1,FALSE)</f>
        <v>46.699120484054603</v>
      </c>
      <c r="AZ44" s="50">
        <f>VLOOKUP($A44,'RevPAR Raw Data'!$B$6:$BE$43,'RevPAR Raw Data'!N$1,FALSE)</f>
        <v>44.182810506833697</v>
      </c>
      <c r="BA44" s="50">
        <f>VLOOKUP($A44,'RevPAR Raw Data'!$B$6:$BE$43,'RevPAR Raw Data'!O$1,FALSE)</f>
        <v>42.967258912300601</v>
      </c>
      <c r="BB44" s="51">
        <f>VLOOKUP($A44,'RevPAR Raw Data'!$B$6:$BE$43,'RevPAR Raw Data'!P$1,FALSE)</f>
        <v>43.575034709567099</v>
      </c>
      <c r="BC44" s="52">
        <f>VLOOKUP($A44,'RevPAR Raw Data'!$B$6:$BE$43,'RevPAR Raw Data'!R$1,FALSE)</f>
        <v>45.806524548486799</v>
      </c>
      <c r="BE44" s="129">
        <f>(VLOOKUP($A44,'RevPAR Raw Data'!$B$6:$BE$43,'RevPAR Raw Data'!T$1,FALSE))/100</f>
        <v>0.42192044959403902</v>
      </c>
      <c r="BF44" s="119">
        <f>(VLOOKUP($A44,'RevPAR Raw Data'!$B$6:$BE$43,'RevPAR Raw Data'!U$1,FALSE))/100</f>
        <v>-3.8495531036939298E-2</v>
      </c>
      <c r="BG44" s="119">
        <f>(VLOOKUP($A44,'RevPAR Raw Data'!$B$6:$BE$43,'RevPAR Raw Data'!V$1,FALSE))/100</f>
        <v>3.09053516630899E-2</v>
      </c>
      <c r="BH44" s="119">
        <f>(VLOOKUP($A44,'RevPAR Raw Data'!$B$6:$BE$43,'RevPAR Raw Data'!W$1,FALSE))/100</f>
        <v>5.5323905619996595E-2</v>
      </c>
      <c r="BI44" s="119">
        <f>(VLOOKUP($A44,'RevPAR Raw Data'!$B$6:$BE$43,'RevPAR Raw Data'!X$1,FALSE))/100</f>
        <v>1.94085525154509E-2</v>
      </c>
      <c r="BJ44" s="130">
        <f>(VLOOKUP($A44,'RevPAR Raw Data'!$B$6:$BE$43,'RevPAR Raw Data'!Y$1,FALSE))/100</f>
        <v>7.9778567487056792E-2</v>
      </c>
      <c r="BK44" s="119">
        <f>(VLOOKUP($A44,'RevPAR Raw Data'!$B$6:$BE$43,'RevPAR Raw Data'!AA$1,FALSE))/100</f>
        <v>-0.141419827096461</v>
      </c>
      <c r="BL44" s="119">
        <f>(VLOOKUP($A44,'RevPAR Raw Data'!$B$6:$BE$43,'RevPAR Raw Data'!AB$1,FALSE))/100</f>
        <v>-0.19596812542589601</v>
      </c>
      <c r="BM44" s="130">
        <f>(VLOOKUP($A44,'RevPAR Raw Data'!$B$6:$BE$43,'RevPAR Raw Data'!AC$1,FALSE))/100</f>
        <v>-0.16920862941603598</v>
      </c>
      <c r="BN44" s="131">
        <f>(VLOOKUP($A44,'RevPAR Raw Data'!$B$6:$BE$43,'RevPAR Raw Data'!AE$1,FALSE))/100</f>
        <v>-1.55183430527496E-3</v>
      </c>
    </row>
    <row r="45" spans="1:66" x14ac:dyDescent="0.45">
      <c r="A45" s="59"/>
      <c r="B45" s="53"/>
      <c r="C45" s="120"/>
      <c r="D45" s="120"/>
      <c r="E45" s="120"/>
      <c r="F45" s="120"/>
      <c r="G45" s="121"/>
      <c r="H45" s="120"/>
      <c r="I45" s="120"/>
      <c r="J45" s="121"/>
      <c r="K45" s="54"/>
      <c r="M45" s="132"/>
      <c r="N45" s="136"/>
      <c r="O45" s="136"/>
      <c r="P45" s="136"/>
      <c r="Q45" s="136"/>
      <c r="R45" s="137"/>
      <c r="S45" s="136"/>
      <c r="T45" s="136"/>
      <c r="U45" s="137"/>
      <c r="V45" s="133"/>
      <c r="X45" s="55"/>
      <c r="Y45" s="56"/>
      <c r="Z45" s="56"/>
      <c r="AA45" s="56"/>
      <c r="AB45" s="56"/>
      <c r="AC45" s="57"/>
      <c r="AD45" s="56"/>
      <c r="AE45" s="56"/>
      <c r="AF45" s="57"/>
      <c r="AG45" s="58"/>
      <c r="AI45" s="134"/>
      <c r="AJ45" s="138"/>
      <c r="AK45" s="138"/>
      <c r="AL45" s="138"/>
      <c r="AM45" s="138"/>
      <c r="AN45" s="139"/>
      <c r="AO45" s="138"/>
      <c r="AP45" s="138"/>
      <c r="AQ45" s="139"/>
      <c r="AR45" s="135"/>
      <c r="AS45" s="40"/>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53"/>
      <c r="C46" s="120"/>
      <c r="D46" s="120"/>
      <c r="E46" s="120"/>
      <c r="F46" s="120"/>
      <c r="G46" s="121"/>
      <c r="H46" s="120"/>
      <c r="I46" s="120"/>
      <c r="J46" s="121"/>
      <c r="K46" s="54"/>
      <c r="M46" s="132"/>
      <c r="N46" s="136"/>
      <c r="O46" s="136"/>
      <c r="P46" s="136"/>
      <c r="Q46" s="136"/>
      <c r="R46" s="137"/>
      <c r="S46" s="136"/>
      <c r="T46" s="136"/>
      <c r="U46" s="137"/>
      <c r="V46" s="133"/>
      <c r="X46" s="55"/>
      <c r="Y46" s="56"/>
      <c r="Z46" s="56"/>
      <c r="AA46" s="56"/>
      <c r="AB46" s="56"/>
      <c r="AC46" s="57"/>
      <c r="AD46" s="56"/>
      <c r="AE46" s="56"/>
      <c r="AF46" s="57"/>
      <c r="AG46" s="58"/>
      <c r="AI46" s="134"/>
      <c r="AJ46" s="138"/>
      <c r="AK46" s="138"/>
      <c r="AL46" s="138"/>
      <c r="AM46" s="138"/>
      <c r="AN46" s="139"/>
      <c r="AO46" s="138"/>
      <c r="AP46" s="138"/>
      <c r="AQ46" s="139"/>
      <c r="AR46" s="135"/>
      <c r="AS46" s="40"/>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18">
        <f>(VLOOKUP($A47,'Occupancy Raw Data'!$B$8:$BE$45,'Occupancy Raw Data'!G$3,FALSE))/100</f>
        <v>0.53382725083081806</v>
      </c>
      <c r="C47" s="115">
        <f>(VLOOKUP($A47,'Occupancy Raw Data'!$B$8:$BE$45,'Occupancy Raw Data'!H$3,FALSE))/100</f>
        <v>0.49721028080124297</v>
      </c>
      <c r="D47" s="115">
        <f>(VLOOKUP($A47,'Occupancy Raw Data'!$B$8:$BE$45,'Occupancy Raw Data'!I$3,FALSE))/100</f>
        <v>0.60520137809079499</v>
      </c>
      <c r="E47" s="115">
        <f>(VLOOKUP($A47,'Occupancy Raw Data'!$B$8:$BE$45,'Occupancy Raw Data'!J$3,FALSE))/100</f>
        <v>0.58638982895819902</v>
      </c>
      <c r="F47" s="115">
        <f>(VLOOKUP($A47,'Occupancy Raw Data'!$B$8:$BE$45,'Occupancy Raw Data'!K$3,FALSE))/100</f>
        <v>0.52044269642367103</v>
      </c>
      <c r="G47" s="116">
        <f>(VLOOKUP($A47,'Occupancy Raw Data'!$B$8:$BE$45,'Occupancy Raw Data'!L$3,FALSE))/100</f>
        <v>0.54861428702094495</v>
      </c>
      <c r="H47" s="119">
        <f>(VLOOKUP($A47,'Occupancy Raw Data'!$B$8:$BE$45,'Occupancy Raw Data'!N$3,FALSE))/100</f>
        <v>0.52644897710296001</v>
      </c>
      <c r="I47" s="119">
        <f>(VLOOKUP($A47,'Occupancy Raw Data'!$B$8:$BE$45,'Occupancy Raw Data'!O$3,FALSE))/100</f>
        <v>0.51035092533308901</v>
      </c>
      <c r="J47" s="116">
        <f>(VLOOKUP($A47,'Occupancy Raw Data'!$B$8:$BE$45,'Occupancy Raw Data'!P$3,FALSE))/100</f>
        <v>0.51839995121802407</v>
      </c>
      <c r="K47" s="117">
        <f>(VLOOKUP($A47,'Occupancy Raw Data'!$B$8:$BE$45,'Occupancy Raw Data'!R$3,FALSE))/100</f>
        <v>0.53998161964868208</v>
      </c>
      <c r="M47" s="129">
        <f>(VLOOKUP($A47,'Occupancy Raw Data'!$B$8:$BE$45,'Occupancy Raw Data'!T$3,FALSE))/100</f>
        <v>0.26410039415916403</v>
      </c>
      <c r="N47" s="119">
        <f>(VLOOKUP($A47,'Occupancy Raw Data'!$B$8:$BE$45,'Occupancy Raw Data'!U$3,FALSE))/100</f>
        <v>-0.14499020111664401</v>
      </c>
      <c r="O47" s="119">
        <f>(VLOOKUP($A47,'Occupancy Raw Data'!$B$8:$BE$45,'Occupancy Raw Data'!V$3,FALSE))/100</f>
        <v>-5.6795233910959898E-2</v>
      </c>
      <c r="P47" s="119">
        <f>(VLOOKUP($A47,'Occupancy Raw Data'!$B$8:$BE$45,'Occupancy Raw Data'!W$3,FALSE))/100</f>
        <v>-5.02014975335121E-2</v>
      </c>
      <c r="Q47" s="119">
        <f>(VLOOKUP($A47,'Occupancy Raw Data'!$B$8:$BE$45,'Occupancy Raw Data'!X$3,FALSE))/100</f>
        <v>-1.18309952567509E-2</v>
      </c>
      <c r="R47" s="130">
        <f>(VLOOKUP($A47,'Occupancy Raw Data'!$B$8:$BE$45,'Occupancy Raw Data'!Y$3,FALSE))/100</f>
        <v>-1.6652796548408698E-2</v>
      </c>
      <c r="S47" s="119">
        <f>(VLOOKUP($A47,'Occupancy Raw Data'!$B$8:$BE$45,'Occupancy Raw Data'!AA$3,FALSE))/100</f>
        <v>1.32618343082076E-2</v>
      </c>
      <c r="T47" s="119">
        <f>(VLOOKUP($A47,'Occupancy Raw Data'!$B$8:$BE$45,'Occupancy Raw Data'!AB$3,FALSE))/100</f>
        <v>-2.4022302833609902E-2</v>
      </c>
      <c r="U47" s="130">
        <f>(VLOOKUP($A47,'Occupancy Raw Data'!$B$8:$BE$45,'Occupancy Raw Data'!AC$3,FALSE))/100</f>
        <v>-5.4402090465818101E-3</v>
      </c>
      <c r="V47" s="131">
        <f>(VLOOKUP($A47,'Occupancy Raw Data'!$B$8:$BE$45,'Occupancy Raw Data'!AE$3,FALSE))/100</f>
        <v>-1.3602480427128201E-2</v>
      </c>
      <c r="X47" s="49">
        <f>VLOOKUP($A47,'ADR Raw Data'!$B$6:$BE$43,'ADR Raw Data'!G$1,FALSE)</f>
        <v>115.357682905934</v>
      </c>
      <c r="Y47" s="50">
        <f>VLOOKUP($A47,'ADR Raw Data'!$B$6:$BE$43,'ADR Raw Data'!H$1,FALSE)</f>
        <v>105.518007113073</v>
      </c>
      <c r="Z47" s="50">
        <f>VLOOKUP($A47,'ADR Raw Data'!$B$6:$BE$43,'ADR Raw Data'!I$1,FALSE)</f>
        <v>114.878593954659</v>
      </c>
      <c r="AA47" s="50">
        <f>VLOOKUP($A47,'ADR Raw Data'!$B$6:$BE$43,'ADR Raw Data'!J$1,FALSE)</f>
        <v>114.04037227681501</v>
      </c>
      <c r="AB47" s="50">
        <f>VLOOKUP($A47,'ADR Raw Data'!$B$6:$BE$43,'ADR Raw Data'!K$1,FALSE)</f>
        <v>106.567689513766</v>
      </c>
      <c r="AC47" s="51">
        <f>VLOOKUP($A47,'ADR Raw Data'!$B$6:$BE$43,'ADR Raw Data'!L$1,FALSE)</f>
        <v>111.519110370123</v>
      </c>
      <c r="AD47" s="50">
        <f>VLOOKUP($A47,'ADR Raw Data'!$B$6:$BE$43,'ADR Raw Data'!N$1,FALSE)</f>
        <v>113.96970927202101</v>
      </c>
      <c r="AE47" s="50">
        <f>VLOOKUP($A47,'ADR Raw Data'!$B$6:$BE$43,'ADR Raw Data'!O$1,FALSE)</f>
        <v>111.12959197084599</v>
      </c>
      <c r="AF47" s="51">
        <f>VLOOKUP($A47,'ADR Raw Data'!$B$6:$BE$43,'ADR Raw Data'!P$1,FALSE)</f>
        <v>112.571699405987</v>
      </c>
      <c r="AG47" s="52">
        <f>VLOOKUP($A47,'ADR Raw Data'!$B$6:$BE$43,'ADR Raw Data'!R$1,FALSE)</f>
        <v>111.807830305865</v>
      </c>
      <c r="AI47" s="129">
        <f>(VLOOKUP($A47,'ADR Raw Data'!$B$6:$BE$43,'ADR Raw Data'!T$1,FALSE))/100</f>
        <v>0.14660756902556402</v>
      </c>
      <c r="AJ47" s="119">
        <f>(VLOOKUP($A47,'ADR Raw Data'!$B$6:$BE$43,'ADR Raw Data'!U$1,FALSE))/100</f>
        <v>-5.82213023632384E-2</v>
      </c>
      <c r="AK47" s="119">
        <f>(VLOOKUP($A47,'ADR Raw Data'!$B$6:$BE$43,'ADR Raw Data'!V$1,FALSE))/100</f>
        <v>-1.3658948485494199E-2</v>
      </c>
      <c r="AL47" s="119">
        <f>(VLOOKUP($A47,'ADR Raw Data'!$B$6:$BE$43,'ADR Raw Data'!W$1,FALSE))/100</f>
        <v>-4.9544921714527006E-3</v>
      </c>
      <c r="AM47" s="119">
        <f>(VLOOKUP($A47,'ADR Raw Data'!$B$6:$BE$43,'ADR Raw Data'!X$1,FALSE))/100</f>
        <v>-1.7661175101245801E-2</v>
      </c>
      <c r="AN47" s="130">
        <f>(VLOOKUP($A47,'ADR Raw Data'!$B$6:$BE$43,'ADR Raw Data'!Y$1,FALSE))/100</f>
        <v>2.6410188624643297E-3</v>
      </c>
      <c r="AO47" s="119">
        <f>(VLOOKUP($A47,'ADR Raw Data'!$B$6:$BE$43,'ADR Raw Data'!AA$1,FALSE))/100</f>
        <v>4.5627759950751696E-3</v>
      </c>
      <c r="AP47" s="119">
        <f>(VLOOKUP($A47,'ADR Raw Data'!$B$6:$BE$43,'ADR Raw Data'!AB$1,FALSE))/100</f>
        <v>-2.7596143349350899E-2</v>
      </c>
      <c r="AQ47" s="130">
        <f>(VLOOKUP($A47,'ADR Raw Data'!$B$6:$BE$43,'ADR Raw Data'!AC$1,FALSE))/100</f>
        <v>-1.1393354705261E-2</v>
      </c>
      <c r="AR47" s="131">
        <f>(VLOOKUP($A47,'ADR Raw Data'!$B$6:$BE$43,'ADR Raw Data'!AE$1,FALSE))/100</f>
        <v>-1.2214165756429399E-3</v>
      </c>
      <c r="AS47" s="40"/>
      <c r="AT47" s="49">
        <f>VLOOKUP($A47,'RevPAR Raw Data'!$B$6:$BE$43,'RevPAR Raw Data'!G$1,FALSE)</f>
        <v>61.581074727888002</v>
      </c>
      <c r="AU47" s="50">
        <f>VLOOKUP($A47,'RevPAR Raw Data'!$B$6:$BE$43,'RevPAR Raw Data'!H$1,FALSE)</f>
        <v>52.464637946278799</v>
      </c>
      <c r="AV47" s="50">
        <f>VLOOKUP($A47,'RevPAR Raw Data'!$B$6:$BE$43,'RevPAR Raw Data'!I$1,FALSE)</f>
        <v>69.524683374493094</v>
      </c>
      <c r="AW47" s="50">
        <f>VLOOKUP($A47,'RevPAR Raw Data'!$B$6:$BE$43,'RevPAR Raw Data'!J$1,FALSE)</f>
        <v>66.872114393731493</v>
      </c>
      <c r="AX47" s="50">
        <f>VLOOKUP($A47,'RevPAR Raw Data'!$B$6:$BE$43,'RevPAR Raw Data'!K$1,FALSE)</f>
        <v>55.462375682185403</v>
      </c>
      <c r="AY47" s="51">
        <f>VLOOKUP($A47,'RevPAR Raw Data'!$B$6:$BE$43,'RevPAR Raw Data'!L$1,FALSE)</f>
        <v>61.180977224915303</v>
      </c>
      <c r="AZ47" s="50">
        <f>VLOOKUP($A47,'RevPAR Raw Data'!$B$6:$BE$43,'RevPAR Raw Data'!N$1,FALSE)</f>
        <v>59.999236866977597</v>
      </c>
      <c r="BA47" s="50">
        <f>VLOOKUP($A47,'RevPAR Raw Data'!$B$6:$BE$43,'RevPAR Raw Data'!O$1,FALSE)</f>
        <v>56.715090094210098</v>
      </c>
      <c r="BB47" s="51">
        <f>VLOOKUP($A47,'RevPAR Raw Data'!$B$6:$BE$43,'RevPAR Raw Data'!P$1,FALSE)</f>
        <v>58.357163480593897</v>
      </c>
      <c r="BC47" s="52">
        <f>VLOOKUP($A47,'RevPAR Raw Data'!$B$6:$BE$43,'RevPAR Raw Data'!R$1,FALSE)</f>
        <v>60.374173297966401</v>
      </c>
      <c r="BE47" s="129">
        <f>(VLOOKUP($A47,'RevPAR Raw Data'!$B$6:$BE$43,'RevPAR Raw Data'!T$1,FALSE))/100</f>
        <v>0.44942707995109599</v>
      </c>
      <c r="BF47" s="119">
        <f>(VLOOKUP($A47,'RevPAR Raw Data'!$B$6:$BE$43,'RevPAR Raw Data'!U$1,FALSE))/100</f>
        <v>-0.194769985140964</v>
      </c>
      <c r="BG47" s="119">
        <f>(VLOOKUP($A47,'RevPAR Raw Data'!$B$6:$BE$43,'RevPAR Raw Data'!V$1,FALSE))/100</f>
        <v>-6.9678419222242799E-2</v>
      </c>
      <c r="BH47" s="119">
        <f>(VLOOKUP($A47,'RevPAR Raw Data'!$B$6:$BE$43,'RevPAR Raw Data'!W$1,FALSE))/100</f>
        <v>-5.4907266778439795E-2</v>
      </c>
      <c r="BI47" s="119">
        <f>(VLOOKUP($A47,'RevPAR Raw Data'!$B$6:$BE$43,'RevPAR Raw Data'!X$1,FALSE))/100</f>
        <v>-2.9283221079145202E-2</v>
      </c>
      <c r="BJ47" s="130">
        <f>(VLOOKUP($A47,'RevPAR Raw Data'!$B$6:$BE$43,'RevPAR Raw Data'!Y$1,FALSE))/100</f>
        <v>-1.40557580357415E-2</v>
      </c>
      <c r="BK47" s="119">
        <f>(VLOOKUP($A47,'RevPAR Raw Data'!$B$6:$BE$43,'RevPAR Raw Data'!AA$1,FALSE))/100</f>
        <v>1.7885121082515002E-2</v>
      </c>
      <c r="BL47" s="119">
        <f>(VLOOKUP($A47,'RevPAR Raw Data'!$B$6:$BE$43,'RevPAR Raw Data'!AB$1,FALSE))/100</f>
        <v>-5.09555232703831E-2</v>
      </c>
      <c r="BM47" s="130">
        <f>(VLOOKUP($A47,'RevPAR Raw Data'!$B$6:$BE$43,'RevPAR Raw Data'!AC$1,FALSE))/100</f>
        <v>-1.67715815205043E-2</v>
      </c>
      <c r="BN47" s="131">
        <f>(VLOOKUP($A47,'RevPAR Raw Data'!$B$6:$BE$43,'RevPAR Raw Data'!AE$1,FALSE))/100</f>
        <v>-1.4807282707707601E-2</v>
      </c>
    </row>
    <row r="48" spans="1:66" x14ac:dyDescent="0.45">
      <c r="A48" s="59" t="s">
        <v>78</v>
      </c>
      <c r="B48" s="118">
        <f>(VLOOKUP($A48,'Occupancy Raw Data'!$B$8:$BE$45,'Occupancy Raw Data'!G$3,FALSE))/100</f>
        <v>0.34089132134480005</v>
      </c>
      <c r="C48" s="115">
        <f>(VLOOKUP($A48,'Occupancy Raw Data'!$B$8:$BE$45,'Occupancy Raw Data'!H$3,FALSE))/100</f>
        <v>0.412822517591868</v>
      </c>
      <c r="D48" s="115">
        <f>(VLOOKUP($A48,'Occupancy Raw Data'!$B$8:$BE$45,'Occupancy Raw Data'!I$3,FALSE))/100</f>
        <v>0.51681000781860797</v>
      </c>
      <c r="E48" s="115">
        <f>(VLOOKUP($A48,'Occupancy Raw Data'!$B$8:$BE$45,'Occupancy Raw Data'!J$3,FALSE))/100</f>
        <v>0.54339327599687204</v>
      </c>
      <c r="F48" s="115">
        <f>(VLOOKUP($A48,'Occupancy Raw Data'!$B$8:$BE$45,'Occupancy Raw Data'!K$3,FALSE))/100</f>
        <v>0.49257232212666102</v>
      </c>
      <c r="G48" s="116">
        <f>(VLOOKUP($A48,'Occupancy Raw Data'!$B$8:$BE$45,'Occupancy Raw Data'!L$3,FALSE))/100</f>
        <v>0.46129788897576196</v>
      </c>
      <c r="H48" s="119">
        <f>(VLOOKUP($A48,'Occupancy Raw Data'!$B$8:$BE$45,'Occupancy Raw Data'!N$3,FALSE))/100</f>
        <v>0.50351837372947594</v>
      </c>
      <c r="I48" s="119">
        <f>(VLOOKUP($A48,'Occupancy Raw Data'!$B$8:$BE$45,'Occupancy Raw Data'!O$3,FALSE))/100</f>
        <v>0.48084440969507397</v>
      </c>
      <c r="J48" s="116">
        <f>(VLOOKUP($A48,'Occupancy Raw Data'!$B$8:$BE$45,'Occupancy Raw Data'!P$3,FALSE))/100</f>
        <v>0.49218139171227498</v>
      </c>
      <c r="K48" s="117">
        <f>(VLOOKUP($A48,'Occupancy Raw Data'!$B$8:$BE$45,'Occupancy Raw Data'!R$3,FALSE))/100</f>
        <v>0.47012174690047998</v>
      </c>
      <c r="M48" s="129">
        <f>(VLOOKUP($A48,'Occupancy Raw Data'!$B$8:$BE$45,'Occupancy Raw Data'!T$3,FALSE))/100</f>
        <v>-0.231040564373897</v>
      </c>
      <c r="N48" s="119">
        <f>(VLOOKUP($A48,'Occupancy Raw Data'!$B$8:$BE$45,'Occupancy Raw Data'!U$3,FALSE))/100</f>
        <v>-0.28163265306122404</v>
      </c>
      <c r="O48" s="119">
        <f>(VLOOKUP($A48,'Occupancy Raw Data'!$B$8:$BE$45,'Occupancy Raw Data'!V$3,FALSE))/100</f>
        <v>-0.11631016042780701</v>
      </c>
      <c r="P48" s="119">
        <f>(VLOOKUP($A48,'Occupancy Raw Data'!$B$8:$BE$45,'Occupancy Raw Data'!W$3,FALSE))/100</f>
        <v>-9.0314136125654407E-2</v>
      </c>
      <c r="Q48" s="119">
        <f>(VLOOKUP($A48,'Occupancy Raw Data'!$B$8:$BE$45,'Occupancy Raw Data'!X$3,FALSE))/100</f>
        <v>-8.8277858176555701E-2</v>
      </c>
      <c r="R48" s="130">
        <f>(VLOOKUP($A48,'Occupancy Raw Data'!$B$8:$BE$45,'Occupancy Raw Data'!Y$3,FALSE))/100</f>
        <v>-0.158345221112696</v>
      </c>
      <c r="S48" s="119">
        <f>(VLOOKUP($A48,'Occupancy Raw Data'!$B$8:$BE$45,'Occupancy Raw Data'!AA$3,FALSE))/100</f>
        <v>3.1152647975077803E-3</v>
      </c>
      <c r="T48" s="119">
        <f>(VLOOKUP($A48,'Occupancy Raw Data'!$B$8:$BE$45,'Occupancy Raw Data'!AB$3,FALSE))/100</f>
        <v>-7.6576576576576502E-2</v>
      </c>
      <c r="U48" s="130">
        <f>(VLOOKUP($A48,'Occupancy Raw Data'!$B$8:$BE$45,'Occupancy Raw Data'!AC$3,FALSE))/100</f>
        <v>-3.7461773700305796E-2</v>
      </c>
      <c r="V48" s="131">
        <f>(VLOOKUP($A48,'Occupancy Raw Data'!$B$8:$BE$45,'Occupancy Raw Data'!AE$3,FALSE))/100</f>
        <v>-0.12549345522543098</v>
      </c>
      <c r="X48" s="49">
        <f>VLOOKUP($A48,'ADR Raw Data'!$B$6:$BE$43,'ADR Raw Data'!G$1,FALSE)</f>
        <v>104.35172018348599</v>
      </c>
      <c r="Y48" s="50">
        <f>VLOOKUP($A48,'ADR Raw Data'!$B$6:$BE$43,'ADR Raw Data'!H$1,FALSE)</f>
        <v>101.035928030303</v>
      </c>
      <c r="Z48" s="50">
        <f>VLOOKUP($A48,'ADR Raw Data'!$B$6:$BE$43,'ADR Raw Data'!I$1,FALSE)</f>
        <v>101.250453857791</v>
      </c>
      <c r="AA48" s="50">
        <f>VLOOKUP($A48,'ADR Raw Data'!$B$6:$BE$43,'ADR Raw Data'!J$1,FALSE)</f>
        <v>100.36202877697799</v>
      </c>
      <c r="AB48" s="50">
        <f>VLOOKUP($A48,'ADR Raw Data'!$B$6:$BE$43,'ADR Raw Data'!K$1,FALSE)</f>
        <v>99.0478412698412</v>
      </c>
      <c r="AC48" s="51">
        <f>VLOOKUP($A48,'ADR Raw Data'!$B$6:$BE$43,'ADR Raw Data'!L$1,FALSE)</f>
        <v>100.990718644067</v>
      </c>
      <c r="AD48" s="50">
        <f>VLOOKUP($A48,'ADR Raw Data'!$B$6:$BE$43,'ADR Raw Data'!N$1,FALSE)</f>
        <v>108.14757763975101</v>
      </c>
      <c r="AE48" s="50">
        <f>VLOOKUP($A48,'ADR Raw Data'!$B$6:$BE$43,'ADR Raw Data'!O$1,FALSE)</f>
        <v>106.26328455284499</v>
      </c>
      <c r="AF48" s="51">
        <f>VLOOKUP($A48,'ADR Raw Data'!$B$6:$BE$43,'ADR Raw Data'!P$1,FALSE)</f>
        <v>107.227132644956</v>
      </c>
      <c r="AG48" s="52">
        <f>VLOOKUP($A48,'ADR Raw Data'!$B$6:$BE$43,'ADR Raw Data'!R$1,FALSE)</f>
        <v>102.85616060821999</v>
      </c>
      <c r="AI48" s="129">
        <f>(VLOOKUP($A48,'ADR Raw Data'!$B$6:$BE$43,'ADR Raw Data'!T$1,FALSE))/100</f>
        <v>0.18962401146601898</v>
      </c>
      <c r="AJ48" s="119">
        <f>(VLOOKUP($A48,'ADR Raw Data'!$B$6:$BE$43,'ADR Raw Data'!U$1,FALSE))/100</f>
        <v>7.78695498081792E-2</v>
      </c>
      <c r="AK48" s="119">
        <f>(VLOOKUP($A48,'ADR Raw Data'!$B$6:$BE$43,'ADR Raw Data'!V$1,FALSE))/100</f>
        <v>9.4223426110058295E-2</v>
      </c>
      <c r="AL48" s="119">
        <f>(VLOOKUP($A48,'ADR Raw Data'!$B$6:$BE$43,'ADR Raw Data'!W$1,FALSE))/100</f>
        <v>7.8197850027532795E-2</v>
      </c>
      <c r="AM48" s="119">
        <f>(VLOOKUP($A48,'ADR Raw Data'!$B$6:$BE$43,'ADR Raw Data'!X$1,FALSE))/100</f>
        <v>3.8947335689671798E-2</v>
      </c>
      <c r="AN48" s="130">
        <f>(VLOOKUP($A48,'ADR Raw Data'!$B$6:$BE$43,'ADR Raw Data'!Y$1,FALSE))/100</f>
        <v>8.9688052064842691E-2</v>
      </c>
      <c r="AO48" s="119">
        <f>(VLOOKUP($A48,'ADR Raw Data'!$B$6:$BE$43,'ADR Raw Data'!AA$1,FALSE))/100</f>
        <v>7.984490782644299E-2</v>
      </c>
      <c r="AP48" s="119">
        <f>(VLOOKUP($A48,'ADR Raw Data'!$B$6:$BE$43,'ADR Raw Data'!AB$1,FALSE))/100</f>
        <v>4.2587611522415803E-2</v>
      </c>
      <c r="AQ48" s="130">
        <f>(VLOOKUP($A48,'ADR Raw Data'!$B$6:$BE$43,'ADR Raw Data'!AC$1,FALSE))/100</f>
        <v>6.1097033651149907E-2</v>
      </c>
      <c r="AR48" s="131">
        <f>(VLOOKUP($A48,'ADR Raw Data'!$B$6:$BE$43,'ADR Raw Data'!AE$1,FALSE))/100</f>
        <v>8.3215748426033895E-2</v>
      </c>
      <c r="AS48" s="40"/>
      <c r="AT48" s="49">
        <f>VLOOKUP($A48,'RevPAR Raw Data'!$B$6:$BE$43,'RevPAR Raw Data'!G$1,FALSE)</f>
        <v>35.572595777951499</v>
      </c>
      <c r="AU48" s="50">
        <f>VLOOKUP($A48,'RevPAR Raw Data'!$B$6:$BE$43,'RevPAR Raw Data'!H$1,FALSE)</f>
        <v>41.7099061767005</v>
      </c>
      <c r="AV48" s="50">
        <f>VLOOKUP($A48,'RevPAR Raw Data'!$B$6:$BE$43,'RevPAR Raw Data'!I$1,FALSE)</f>
        <v>52.327247849882703</v>
      </c>
      <c r="AW48" s="50">
        <f>VLOOKUP($A48,'RevPAR Raw Data'!$B$6:$BE$43,'RevPAR Raw Data'!J$1,FALSE)</f>
        <v>54.536051602814602</v>
      </c>
      <c r="AX48" s="50">
        <f>VLOOKUP($A48,'RevPAR Raw Data'!$B$6:$BE$43,'RevPAR Raw Data'!K$1,FALSE)</f>
        <v>48.788225175918598</v>
      </c>
      <c r="AY48" s="51">
        <f>VLOOKUP($A48,'RevPAR Raw Data'!$B$6:$BE$43,'RevPAR Raw Data'!L$1,FALSE)</f>
        <v>46.586805316653603</v>
      </c>
      <c r="AZ48" s="50">
        <f>VLOOKUP($A48,'RevPAR Raw Data'!$B$6:$BE$43,'RevPAR Raw Data'!N$1,FALSE)</f>
        <v>54.454292415949901</v>
      </c>
      <c r="BA48" s="50">
        <f>VLOOKUP($A48,'RevPAR Raw Data'!$B$6:$BE$43,'RevPAR Raw Data'!O$1,FALSE)</f>
        <v>51.096106333072697</v>
      </c>
      <c r="BB48" s="51">
        <f>VLOOKUP($A48,'RevPAR Raw Data'!$B$6:$BE$43,'RevPAR Raw Data'!P$1,FALSE)</f>
        <v>52.775199374511303</v>
      </c>
      <c r="BC48" s="52">
        <f>VLOOKUP($A48,'RevPAR Raw Data'!$B$6:$BE$43,'RevPAR Raw Data'!R$1,FALSE)</f>
        <v>48.354917904612897</v>
      </c>
      <c r="BE48" s="129">
        <f>(VLOOKUP($A48,'RevPAR Raw Data'!$B$6:$BE$43,'RevPAR Raw Data'!T$1,FALSE))/100</f>
        <v>-8.5227391535829811E-2</v>
      </c>
      <c r="BF48" s="119">
        <f>(VLOOKUP($A48,'RevPAR Raw Data'!$B$6:$BE$43,'RevPAR Raw Data'!U$1,FALSE))/100</f>
        <v>-0.225693711158205</v>
      </c>
      <c r="BG48" s="119">
        <f>(VLOOKUP($A48,'RevPAR Raw Data'!$B$6:$BE$43,'RevPAR Raw Data'!V$1,FALSE))/100</f>
        <v>-3.3045876124667604E-2</v>
      </c>
      <c r="BH48" s="119">
        <f>(VLOOKUP($A48,'RevPAR Raw Data'!$B$6:$BE$43,'RevPAR Raw Data'!W$1,FALSE))/100</f>
        <v>-1.91786573702417E-2</v>
      </c>
      <c r="BI48" s="119">
        <f>(VLOOKUP($A48,'RevPAR Raw Data'!$B$6:$BE$43,'RevPAR Raw Data'!X$1,FALSE))/100</f>
        <v>-5.2768709863251301E-2</v>
      </c>
      <c r="BJ48" s="130">
        <f>(VLOOKUP($A48,'RevPAR Raw Data'!$B$6:$BE$43,'RevPAR Raw Data'!Y$1,FALSE))/100</f>
        <v>-8.2858843483227793E-2</v>
      </c>
      <c r="BK48" s="119">
        <f>(VLOOKUP($A48,'RevPAR Raw Data'!$B$6:$BE$43,'RevPAR Raw Data'!AA$1,FALSE))/100</f>
        <v>8.3208910654562804E-2</v>
      </c>
      <c r="BL48" s="119">
        <f>(VLOOKUP($A48,'RevPAR Raw Data'!$B$6:$BE$43,'RevPAR Raw Data'!AB$1,FALSE))/100</f>
        <v>-3.7250178549120404E-2</v>
      </c>
      <c r="BM48" s="130">
        <f>(VLOOKUP($A48,'RevPAR Raw Data'!$B$6:$BE$43,'RevPAR Raw Data'!AC$1,FALSE))/100</f>
        <v>2.1346456702444797E-2</v>
      </c>
      <c r="BN48" s="131">
        <f>(VLOOKUP($A48,'RevPAR Raw Data'!$B$6:$BE$43,'RevPAR Raw Data'!AE$1,FALSE))/100</f>
        <v>-5.2720738598550296E-2</v>
      </c>
    </row>
    <row r="49" spans="1:66" x14ac:dyDescent="0.45">
      <c r="A49" s="59" t="s">
        <v>79</v>
      </c>
      <c r="B49" s="118">
        <f>(VLOOKUP($A49,'Occupancy Raw Data'!$B$8:$BE$45,'Occupancy Raw Data'!G$3,FALSE))/100</f>
        <v>0.30126771066368296</v>
      </c>
      <c r="C49" s="115">
        <f>(VLOOKUP($A49,'Occupancy Raw Data'!$B$8:$BE$45,'Occupancy Raw Data'!H$3,FALSE))/100</f>
        <v>0.33557046979865701</v>
      </c>
      <c r="D49" s="115">
        <f>(VLOOKUP($A49,'Occupancy Raw Data'!$B$8:$BE$45,'Occupancy Raw Data'!I$3,FALSE))/100</f>
        <v>0.39970171513795599</v>
      </c>
      <c r="E49" s="115">
        <f>(VLOOKUP($A49,'Occupancy Raw Data'!$B$8:$BE$45,'Occupancy Raw Data'!J$3,FALSE))/100</f>
        <v>0.38777032065622596</v>
      </c>
      <c r="F49" s="115">
        <f>(VLOOKUP($A49,'Occupancy Raw Data'!$B$8:$BE$45,'Occupancy Raw Data'!K$3,FALSE))/100</f>
        <v>0.37285607755406402</v>
      </c>
      <c r="G49" s="116">
        <f>(VLOOKUP($A49,'Occupancy Raw Data'!$B$8:$BE$45,'Occupancy Raw Data'!L$3,FALSE))/100</f>
        <v>0.35943325876211701</v>
      </c>
      <c r="H49" s="119">
        <f>(VLOOKUP($A49,'Occupancy Raw Data'!$B$8:$BE$45,'Occupancy Raw Data'!N$3,FALSE))/100</f>
        <v>0.36390753169276602</v>
      </c>
      <c r="I49" s="119">
        <f>(VLOOKUP($A49,'Occupancy Raw Data'!$B$8:$BE$45,'Occupancy Raw Data'!O$3,FALSE))/100</f>
        <v>0.34451901565995496</v>
      </c>
      <c r="J49" s="116">
        <f>(VLOOKUP($A49,'Occupancy Raw Data'!$B$8:$BE$45,'Occupancy Raw Data'!P$3,FALSE))/100</f>
        <v>0.35421327367636002</v>
      </c>
      <c r="K49" s="117">
        <f>(VLOOKUP($A49,'Occupancy Raw Data'!$B$8:$BE$45,'Occupancy Raw Data'!R$3,FALSE))/100</f>
        <v>0.35794183445190098</v>
      </c>
      <c r="M49" s="129">
        <f>(VLOOKUP($A49,'Occupancy Raw Data'!$B$8:$BE$45,'Occupancy Raw Data'!T$3,FALSE))/100</f>
        <v>-0.12706446131465302</v>
      </c>
      <c r="N49" s="119">
        <f>(VLOOKUP($A49,'Occupancy Raw Data'!$B$8:$BE$45,'Occupancy Raw Data'!U$3,FALSE))/100</f>
        <v>-0.30932075066186004</v>
      </c>
      <c r="O49" s="119">
        <f>(VLOOKUP($A49,'Occupancy Raw Data'!$B$8:$BE$45,'Occupancy Raw Data'!V$3,FALSE))/100</f>
        <v>-0.17732427189946001</v>
      </c>
      <c r="P49" s="119">
        <f>(VLOOKUP($A49,'Occupancy Raw Data'!$B$8:$BE$45,'Occupancy Raw Data'!W$3,FALSE))/100</f>
        <v>-0.211068728909489</v>
      </c>
      <c r="Q49" s="119">
        <f>(VLOOKUP($A49,'Occupancy Raw Data'!$B$8:$BE$45,'Occupancy Raw Data'!X$3,FALSE))/100</f>
        <v>-0.13570738744025099</v>
      </c>
      <c r="R49" s="130">
        <f>(VLOOKUP($A49,'Occupancy Raw Data'!$B$8:$BE$45,'Occupancy Raw Data'!Y$3,FALSE))/100</f>
        <v>-0.19760241886701099</v>
      </c>
      <c r="S49" s="119">
        <f>(VLOOKUP($A49,'Occupancy Raw Data'!$B$8:$BE$45,'Occupancy Raw Data'!AA$3,FALSE))/100</f>
        <v>-0.22035568210064799</v>
      </c>
      <c r="T49" s="119">
        <f>(VLOOKUP($A49,'Occupancy Raw Data'!$B$8:$BE$45,'Occupancy Raw Data'!AB$3,FALSE))/100</f>
        <v>-0.30107620065541302</v>
      </c>
      <c r="U49" s="130">
        <f>(VLOOKUP($A49,'Occupancy Raw Data'!$B$8:$BE$45,'Occupancy Raw Data'!AC$3,FALSE))/100</f>
        <v>-0.26181640533769401</v>
      </c>
      <c r="V49" s="131">
        <f>(VLOOKUP($A49,'Occupancy Raw Data'!$B$8:$BE$45,'Occupancy Raw Data'!AE$3,FALSE))/100</f>
        <v>-0.21686377599360701</v>
      </c>
      <c r="X49" s="49">
        <f>VLOOKUP($A49,'ADR Raw Data'!$B$6:$BE$43,'ADR Raw Data'!G$1,FALSE)</f>
        <v>92.435519801980107</v>
      </c>
      <c r="Y49" s="50">
        <f>VLOOKUP($A49,'ADR Raw Data'!$B$6:$BE$43,'ADR Raw Data'!H$1,FALSE)</f>
        <v>92.508088888888807</v>
      </c>
      <c r="Z49" s="50">
        <f>VLOOKUP($A49,'ADR Raw Data'!$B$6:$BE$43,'ADR Raw Data'!I$1,FALSE)</f>
        <v>95.2508768656716</v>
      </c>
      <c r="AA49" s="50">
        <f>VLOOKUP($A49,'ADR Raw Data'!$B$6:$BE$43,'ADR Raw Data'!J$1,FALSE)</f>
        <v>96.144961538461502</v>
      </c>
      <c r="AB49" s="50">
        <f>VLOOKUP($A49,'ADR Raw Data'!$B$6:$BE$43,'ADR Raw Data'!K$1,FALSE)</f>
        <v>91.85548</v>
      </c>
      <c r="AC49" s="51">
        <f>VLOOKUP($A49,'ADR Raw Data'!$B$6:$BE$43,'ADR Raw Data'!L$1,FALSE)</f>
        <v>93.755261410788293</v>
      </c>
      <c r="AD49" s="50">
        <f>VLOOKUP($A49,'ADR Raw Data'!$B$6:$BE$43,'ADR Raw Data'!N$1,FALSE)</f>
        <v>97.199385245901595</v>
      </c>
      <c r="AE49" s="50">
        <f>VLOOKUP($A49,'ADR Raw Data'!$B$6:$BE$43,'ADR Raw Data'!O$1,FALSE)</f>
        <v>97.506818181818105</v>
      </c>
      <c r="AF49" s="51">
        <f>VLOOKUP($A49,'ADR Raw Data'!$B$6:$BE$43,'ADR Raw Data'!P$1,FALSE)</f>
        <v>97.348894736842098</v>
      </c>
      <c r="AG49" s="52">
        <f>VLOOKUP($A49,'ADR Raw Data'!$B$6:$BE$43,'ADR Raw Data'!R$1,FALSE)</f>
        <v>94.771318452380896</v>
      </c>
      <c r="AI49" s="129">
        <f>(VLOOKUP($A49,'ADR Raw Data'!$B$6:$BE$43,'ADR Raw Data'!T$1,FALSE))/100</f>
        <v>0.127401333265177</v>
      </c>
      <c r="AJ49" s="119">
        <f>(VLOOKUP($A49,'ADR Raw Data'!$B$6:$BE$43,'ADR Raw Data'!U$1,FALSE))/100</f>
        <v>4.7784714861565797E-2</v>
      </c>
      <c r="AK49" s="119">
        <f>(VLOOKUP($A49,'ADR Raw Data'!$B$6:$BE$43,'ADR Raw Data'!V$1,FALSE))/100</f>
        <v>8.423261519429269E-2</v>
      </c>
      <c r="AL49" s="119">
        <f>(VLOOKUP($A49,'ADR Raw Data'!$B$6:$BE$43,'ADR Raw Data'!W$1,FALSE))/100</f>
        <v>7.5490270788594396E-2</v>
      </c>
      <c r="AM49" s="119">
        <f>(VLOOKUP($A49,'ADR Raw Data'!$B$6:$BE$43,'ADR Raw Data'!X$1,FALSE))/100</f>
        <v>6.0278388195211204E-2</v>
      </c>
      <c r="AN49" s="130">
        <f>(VLOOKUP($A49,'ADR Raw Data'!$B$6:$BE$43,'ADR Raw Data'!Y$1,FALSE))/100</f>
        <v>7.5822389480431296E-2</v>
      </c>
      <c r="AO49" s="119">
        <f>(VLOOKUP($A49,'ADR Raw Data'!$B$6:$BE$43,'ADR Raw Data'!AA$1,FALSE))/100</f>
        <v>4.5375574837092099E-2</v>
      </c>
      <c r="AP49" s="119">
        <f>(VLOOKUP($A49,'ADR Raw Data'!$B$6:$BE$43,'ADR Raw Data'!AB$1,FALSE))/100</f>
        <v>7.6884467638765495E-4</v>
      </c>
      <c r="AQ49" s="130">
        <f>(VLOOKUP($A49,'ADR Raw Data'!$B$6:$BE$43,'ADR Raw Data'!AC$1,FALSE))/100</f>
        <v>2.1855230458848802E-2</v>
      </c>
      <c r="AR49" s="131">
        <f>(VLOOKUP($A49,'ADR Raw Data'!$B$6:$BE$43,'ADR Raw Data'!AE$1,FALSE))/100</f>
        <v>5.7916855755708499E-2</v>
      </c>
      <c r="AS49" s="40"/>
      <c r="AT49" s="49">
        <f>VLOOKUP($A49,'RevPAR Raw Data'!$B$6:$BE$43,'RevPAR Raw Data'!G$1,FALSE)</f>
        <v>27.847837434750101</v>
      </c>
      <c r="AU49" s="50">
        <f>VLOOKUP($A49,'RevPAR Raw Data'!$B$6:$BE$43,'RevPAR Raw Data'!H$1,FALSE)</f>
        <v>31.042982848620401</v>
      </c>
      <c r="AV49" s="50">
        <f>VLOOKUP($A49,'RevPAR Raw Data'!$B$6:$BE$43,'RevPAR Raw Data'!I$1,FALSE)</f>
        <v>38.0719388516032</v>
      </c>
      <c r="AW49" s="50">
        <f>VLOOKUP($A49,'RevPAR Raw Data'!$B$6:$BE$43,'RevPAR Raw Data'!J$1,FALSE)</f>
        <v>37.282162565249799</v>
      </c>
      <c r="AX49" s="50">
        <f>VLOOKUP($A49,'RevPAR Raw Data'!$B$6:$BE$43,'RevPAR Raw Data'!K$1,FALSE)</f>
        <v>34.248873974645697</v>
      </c>
      <c r="AY49" s="51">
        <f>VLOOKUP($A49,'RevPAR Raw Data'!$B$6:$BE$43,'RevPAR Raw Data'!L$1,FALSE)</f>
        <v>33.698759134973898</v>
      </c>
      <c r="AZ49" s="50">
        <f>VLOOKUP($A49,'RevPAR Raw Data'!$B$6:$BE$43,'RevPAR Raw Data'!N$1,FALSE)</f>
        <v>35.3715883668903</v>
      </c>
      <c r="BA49" s="50">
        <f>VLOOKUP($A49,'RevPAR Raw Data'!$B$6:$BE$43,'RevPAR Raw Data'!O$1,FALSE)</f>
        <v>33.592953020134203</v>
      </c>
      <c r="BB49" s="51">
        <f>VLOOKUP($A49,'RevPAR Raw Data'!$B$6:$BE$43,'RevPAR Raw Data'!P$1,FALSE)</f>
        <v>34.482270693512298</v>
      </c>
      <c r="BC49" s="52">
        <f>VLOOKUP($A49,'RevPAR Raw Data'!$B$6:$BE$43,'RevPAR Raw Data'!R$1,FALSE)</f>
        <v>33.922619580270499</v>
      </c>
      <c r="BE49" s="129">
        <f>(VLOOKUP($A49,'RevPAR Raw Data'!$B$6:$BE$43,'RevPAR Raw Data'!T$1,FALSE))/100</f>
        <v>-1.5851309831585E-2</v>
      </c>
      <c r="BF49" s="119">
        <f>(VLOOKUP($A49,'RevPAR Raw Data'!$B$6:$BE$43,'RevPAR Raw Data'!U$1,FALSE))/100</f>
        <v>-0.276316839671436</v>
      </c>
      <c r="BG49" s="119">
        <f>(VLOOKUP($A49,'RevPAR Raw Data'!$B$6:$BE$43,'RevPAR Raw Data'!V$1,FALSE))/100</f>
        <v>-0.108028143864682</v>
      </c>
      <c r="BH49" s="119">
        <f>(VLOOKUP($A49,'RevPAR Raw Data'!$B$6:$BE$43,'RevPAR Raw Data'!W$1,FALSE))/100</f>
        <v>-0.15151209362127699</v>
      </c>
      <c r="BI49" s="119">
        <f>(VLOOKUP($A49,'RevPAR Raw Data'!$B$6:$BE$43,'RevPAR Raw Data'!X$1,FALSE))/100</f>
        <v>-8.3609221826121502E-2</v>
      </c>
      <c r="BJ49" s="130">
        <f>(VLOOKUP($A49,'RevPAR Raw Data'!$B$6:$BE$43,'RevPAR Raw Data'!Y$1,FALSE))/100</f>
        <v>-0.13676271695219</v>
      </c>
      <c r="BK49" s="119">
        <f>(VLOOKUP($A49,'RevPAR Raw Data'!$B$6:$BE$43,'RevPAR Raw Data'!AA$1,FALSE))/100</f>
        <v>-0.184978873007492</v>
      </c>
      <c r="BL49" s="119">
        <f>(VLOOKUP($A49,'RevPAR Raw Data'!$B$6:$BE$43,'RevPAR Raw Data'!AB$1,FALSE))/100</f>
        <v>-0.30053883681308602</v>
      </c>
      <c r="BM49" s="130">
        <f>(VLOOKUP($A49,'RevPAR Raw Data'!$B$6:$BE$43,'RevPAR Raw Data'!AC$1,FALSE))/100</f>
        <v>-0.24568323275540799</v>
      </c>
      <c r="BN49" s="131">
        <f>(VLOOKUP($A49,'RevPAR Raw Data'!$B$6:$BE$43,'RevPAR Raw Data'!AE$1,FALSE))/100</f>
        <v>-0.171506988270758</v>
      </c>
    </row>
    <row r="50" spans="1:66" x14ac:dyDescent="0.45">
      <c r="A50" s="59" t="s">
        <v>80</v>
      </c>
      <c r="B50" s="118">
        <f>(VLOOKUP($A50,'Occupancy Raw Data'!$B$8:$BE$45,'Occupancy Raw Data'!G$3,FALSE))/100</f>
        <v>0.43434239868761604</v>
      </c>
      <c r="C50" s="115">
        <f>(VLOOKUP($A50,'Occupancy Raw Data'!$B$8:$BE$45,'Occupancy Raw Data'!H$3,FALSE))/100</f>
        <v>0.41163202009586497</v>
      </c>
      <c r="D50" s="115">
        <f>(VLOOKUP($A50,'Occupancy Raw Data'!$B$8:$BE$45,'Occupancy Raw Data'!I$3,FALSE))/100</f>
        <v>0.46558839361238497</v>
      </c>
      <c r="E50" s="115">
        <f>(VLOOKUP($A50,'Occupancy Raw Data'!$B$8:$BE$45,'Occupancy Raw Data'!J$3,FALSE))/100</f>
        <v>0.46725450490862003</v>
      </c>
      <c r="F50" s="115">
        <f>(VLOOKUP($A50,'Occupancy Raw Data'!$B$8:$BE$45,'Occupancy Raw Data'!K$3,FALSE))/100</f>
        <v>0.45297721272396302</v>
      </c>
      <c r="G50" s="116">
        <f>(VLOOKUP($A50,'Occupancy Raw Data'!$B$8:$BE$45,'Occupancy Raw Data'!L$3,FALSE))/100</f>
        <v>0.44635890600569</v>
      </c>
      <c r="H50" s="119">
        <f>(VLOOKUP($A50,'Occupancy Raw Data'!$B$8:$BE$45,'Occupancy Raw Data'!N$3,FALSE))/100</f>
        <v>0.52490195575833598</v>
      </c>
      <c r="I50" s="119">
        <f>(VLOOKUP($A50,'Occupancy Raw Data'!$B$8:$BE$45,'Occupancy Raw Data'!O$3,FALSE))/100</f>
        <v>0.53131007612846903</v>
      </c>
      <c r="J50" s="116">
        <f>(VLOOKUP($A50,'Occupancy Raw Data'!$B$8:$BE$45,'Occupancy Raw Data'!P$3,FALSE))/100</f>
        <v>0.52810601594340301</v>
      </c>
      <c r="K50" s="117">
        <f>(VLOOKUP($A50,'Occupancy Raw Data'!$B$8:$BE$45,'Occupancy Raw Data'!R$3,FALSE))/100</f>
        <v>0.46971522313075098</v>
      </c>
      <c r="M50" s="129">
        <f>(VLOOKUP($A50,'Occupancy Raw Data'!$B$8:$BE$45,'Occupancy Raw Data'!T$3,FALSE))/100</f>
        <v>0.14631667122532299</v>
      </c>
      <c r="N50" s="119">
        <f>(VLOOKUP($A50,'Occupancy Raw Data'!$B$8:$BE$45,'Occupancy Raw Data'!U$3,FALSE))/100</f>
        <v>-0.12889473287606301</v>
      </c>
      <c r="O50" s="119">
        <f>(VLOOKUP($A50,'Occupancy Raw Data'!$B$8:$BE$45,'Occupancy Raw Data'!V$3,FALSE))/100</f>
        <v>-7.2930783748829997E-2</v>
      </c>
      <c r="P50" s="119">
        <f>(VLOOKUP($A50,'Occupancy Raw Data'!$B$8:$BE$45,'Occupancy Raw Data'!W$3,FALSE))/100</f>
        <v>-7.5634720452905396E-2</v>
      </c>
      <c r="Q50" s="119">
        <f>(VLOOKUP($A50,'Occupancy Raw Data'!$B$8:$BE$45,'Occupancy Raw Data'!X$3,FALSE))/100</f>
        <v>-5.0662668145317905E-2</v>
      </c>
      <c r="R50" s="130">
        <f>(VLOOKUP($A50,'Occupancy Raw Data'!$B$8:$BE$45,'Occupancy Raw Data'!Y$3,FALSE))/100</f>
        <v>-4.4729437612828597E-2</v>
      </c>
      <c r="S50" s="119">
        <f>(VLOOKUP($A50,'Occupancy Raw Data'!$B$8:$BE$45,'Occupancy Raw Data'!AA$3,FALSE))/100</f>
        <v>-2.9496383952245998E-2</v>
      </c>
      <c r="T50" s="119">
        <f>(VLOOKUP($A50,'Occupancy Raw Data'!$B$8:$BE$45,'Occupancy Raw Data'!AB$3,FALSE))/100</f>
        <v>-6.1540760974283099E-2</v>
      </c>
      <c r="U50" s="130">
        <f>(VLOOKUP($A50,'Occupancy Raw Data'!$B$8:$BE$45,'Occupancy Raw Data'!AC$3,FALSE))/100</f>
        <v>-4.5884695912741504E-2</v>
      </c>
      <c r="V50" s="131">
        <f>(VLOOKUP($A50,'Occupancy Raw Data'!$B$8:$BE$45,'Occupancy Raw Data'!AE$3,FALSE))/100</f>
        <v>-4.5100848113247202E-2</v>
      </c>
      <c r="X50" s="49">
        <f>VLOOKUP($A50,'ADR Raw Data'!$B$6:$BE$43,'ADR Raw Data'!G$1,FALSE)</f>
        <v>100.395152552375</v>
      </c>
      <c r="Y50" s="50">
        <f>VLOOKUP($A50,'ADR Raw Data'!$B$6:$BE$43,'ADR Raw Data'!H$1,FALSE)</f>
        <v>91.966045830998098</v>
      </c>
      <c r="Z50" s="50">
        <f>VLOOKUP($A50,'ADR Raw Data'!$B$6:$BE$43,'ADR Raw Data'!I$1,FALSE)</f>
        <v>94.230042391543705</v>
      </c>
      <c r="AA50" s="50">
        <f>VLOOKUP($A50,'ADR Raw Data'!$B$6:$BE$43,'ADR Raw Data'!J$1,FALSE)</f>
        <v>95.6204723243183</v>
      </c>
      <c r="AB50" s="50">
        <f>VLOOKUP($A50,'ADR Raw Data'!$B$6:$BE$43,'ADR Raw Data'!K$1,FALSE)</f>
        <v>93.707381733816206</v>
      </c>
      <c r="AC50" s="51">
        <f>VLOOKUP($A50,'ADR Raw Data'!$B$6:$BE$43,'ADR Raw Data'!L$1,FALSE)</f>
        <v>95.1973207456155</v>
      </c>
      <c r="AD50" s="50">
        <f>VLOOKUP($A50,'ADR Raw Data'!$B$6:$BE$43,'ADR Raw Data'!N$1,FALSE)</f>
        <v>108.336485008301</v>
      </c>
      <c r="AE50" s="50">
        <f>VLOOKUP($A50,'ADR Raw Data'!$B$6:$BE$43,'ADR Raw Data'!O$1,FALSE)</f>
        <v>110.685499807024</v>
      </c>
      <c r="AF50" s="51">
        <f>VLOOKUP($A50,'ADR Raw Data'!$B$6:$BE$43,'ADR Raw Data'!P$1,FALSE)</f>
        <v>109.51811823520799</v>
      </c>
      <c r="AG50" s="52">
        <f>VLOOKUP($A50,'ADR Raw Data'!$B$6:$BE$43,'ADR Raw Data'!R$1,FALSE)</f>
        <v>99.797615279672499</v>
      </c>
      <c r="AI50" s="129">
        <f>(VLOOKUP($A50,'ADR Raw Data'!$B$6:$BE$43,'ADR Raw Data'!T$1,FALSE))/100</f>
        <v>0.13607374283712001</v>
      </c>
      <c r="AJ50" s="119">
        <f>(VLOOKUP($A50,'ADR Raw Data'!$B$6:$BE$43,'ADR Raw Data'!U$1,FALSE))/100</f>
        <v>-2.0854186342954103E-2</v>
      </c>
      <c r="AK50" s="119">
        <f>(VLOOKUP($A50,'ADR Raw Data'!$B$6:$BE$43,'ADR Raw Data'!V$1,FALSE))/100</f>
        <v>-1.10115763596724E-2</v>
      </c>
      <c r="AL50" s="119">
        <f>(VLOOKUP($A50,'ADR Raw Data'!$B$6:$BE$43,'ADR Raw Data'!W$1,FALSE))/100</f>
        <v>-2.0295550345288903E-3</v>
      </c>
      <c r="AM50" s="119">
        <f>(VLOOKUP($A50,'ADR Raw Data'!$B$6:$BE$43,'ADR Raw Data'!X$1,FALSE))/100</f>
        <v>-1.9827301733464701E-2</v>
      </c>
      <c r="AN50" s="130">
        <f>(VLOOKUP($A50,'ADR Raw Data'!$B$6:$BE$43,'ADR Raw Data'!Y$1,FALSE))/100</f>
        <v>1.20183808955889E-2</v>
      </c>
      <c r="AO50" s="119">
        <f>(VLOOKUP($A50,'ADR Raw Data'!$B$6:$BE$43,'ADR Raw Data'!AA$1,FALSE))/100</f>
        <v>-4.1240127319763101E-3</v>
      </c>
      <c r="AP50" s="119">
        <f>(VLOOKUP($A50,'ADR Raw Data'!$B$6:$BE$43,'ADR Raw Data'!AB$1,FALSE))/100</f>
        <v>-1.6898330357931299E-2</v>
      </c>
      <c r="AQ50" s="130">
        <f>(VLOOKUP($A50,'ADR Raw Data'!$B$6:$BE$43,'ADR Raw Data'!AC$1,FALSE))/100</f>
        <v>-1.0944774737471501E-2</v>
      </c>
      <c r="AR50" s="131">
        <f>(VLOOKUP($A50,'ADR Raw Data'!$B$6:$BE$43,'ADR Raw Data'!AE$1,FALSE))/100</f>
        <v>3.7583004250260599E-3</v>
      </c>
      <c r="AS50" s="40"/>
      <c r="AT50" s="49">
        <f>VLOOKUP($A50,'RevPAR Raw Data'!$B$6:$BE$43,'RevPAR Raw Data'!G$1,FALSE)</f>
        <v>43.605871376207901</v>
      </c>
      <c r="AU50" s="50">
        <f>VLOOKUP($A50,'RevPAR Raw Data'!$B$6:$BE$43,'RevPAR Raw Data'!H$1,FALSE)</f>
        <v>37.856169225642702</v>
      </c>
      <c r="AV50" s="50">
        <f>VLOOKUP($A50,'RevPAR Raw Data'!$B$6:$BE$43,'RevPAR Raw Data'!I$1,FALSE)</f>
        <v>43.872414067105801</v>
      </c>
      <c r="AW50" s="50">
        <f>VLOOKUP($A50,'RevPAR Raw Data'!$B$6:$BE$43,'RevPAR Raw Data'!J$1,FALSE)</f>
        <v>44.679096455027803</v>
      </c>
      <c r="AX50" s="50">
        <f>VLOOKUP($A50,'RevPAR Raw Data'!$B$6:$BE$43,'RevPAR Raw Data'!K$1,FALSE)</f>
        <v>42.447308589444503</v>
      </c>
      <c r="AY50" s="51">
        <f>VLOOKUP($A50,'RevPAR Raw Data'!$B$6:$BE$43,'RevPAR Raw Data'!L$1,FALSE)</f>
        <v>42.492171942685701</v>
      </c>
      <c r="AZ50" s="50">
        <f>VLOOKUP($A50,'RevPAR Raw Data'!$B$6:$BE$43,'RevPAR Raw Data'!N$1,FALSE)</f>
        <v>56.866032860841202</v>
      </c>
      <c r="BA50" s="50">
        <f>VLOOKUP($A50,'RevPAR Raw Data'!$B$6:$BE$43,'RevPAR Raw Data'!O$1,FALSE)</f>
        <v>58.808321328787798</v>
      </c>
      <c r="BB50" s="51">
        <f>VLOOKUP($A50,'RevPAR Raw Data'!$B$6:$BE$43,'RevPAR Raw Data'!P$1,FALSE)</f>
        <v>57.8371770948145</v>
      </c>
      <c r="BC50" s="52">
        <f>VLOOKUP($A50,'RevPAR Raw Data'!$B$6:$BE$43,'RevPAR Raw Data'!R$1,FALSE)</f>
        <v>46.876459129008197</v>
      </c>
      <c r="BE50" s="129">
        <f>(VLOOKUP($A50,'RevPAR Raw Data'!$B$6:$BE$43,'RevPAR Raw Data'!T$1,FALSE))/100</f>
        <v>0.30230027115554203</v>
      </c>
      <c r="BF50" s="119">
        <f>(VLOOKUP($A50,'RevPAR Raw Data'!$B$6:$BE$43,'RevPAR Raw Data'!U$1,FALSE))/100</f>
        <v>-0.147060924440994</v>
      </c>
      <c r="BG50" s="119">
        <f>(VLOOKUP($A50,'RevPAR Raw Data'!$B$6:$BE$43,'RevPAR Raw Data'!V$1,FALSE))/100</f>
        <v>-8.3139277214281396E-2</v>
      </c>
      <c r="BH50" s="119">
        <f>(VLOOKUP($A50,'RevPAR Raw Data'!$B$6:$BE$43,'RevPAR Raw Data'!W$1,FALSE))/100</f>
        <v>-7.7510770659753897E-2</v>
      </c>
      <c r="BI50" s="119">
        <f>(VLOOKUP($A50,'RevPAR Raw Data'!$B$6:$BE$43,'RevPAR Raw Data'!X$1,FALSE))/100</f>
        <v>-6.9485465870843102E-2</v>
      </c>
      <c r="BJ50" s="130">
        <f>(VLOOKUP($A50,'RevPAR Raw Data'!$B$6:$BE$43,'RevPAR Raw Data'!Y$1,FALSE))/100</f>
        <v>-3.3248632135716001E-2</v>
      </c>
      <c r="BK50" s="119">
        <f>(VLOOKUP($A50,'RevPAR Raw Data'!$B$6:$BE$43,'RevPAR Raw Data'!AA$1,FALSE))/100</f>
        <v>-3.3498753221255999E-2</v>
      </c>
      <c r="BL50" s="119">
        <f>(VLOOKUP($A50,'RevPAR Raw Data'!$B$6:$BE$43,'RevPAR Raw Data'!AB$1,FALSE))/100</f>
        <v>-7.7399155222792504E-2</v>
      </c>
      <c r="BM50" s="130">
        <f>(VLOOKUP($A50,'RevPAR Raw Data'!$B$6:$BE$43,'RevPAR Raw Data'!AC$1,FALSE))/100</f>
        <v>-5.6327272989550599E-2</v>
      </c>
      <c r="BN50" s="131">
        <f>(VLOOKUP($A50,'RevPAR Raw Data'!$B$6:$BE$43,'RevPAR Raw Data'!AE$1,FALSE))/100</f>
        <v>-4.1512050224854199E-2</v>
      </c>
    </row>
    <row r="51" spans="1:66" x14ac:dyDescent="0.45">
      <c r="A51" s="62" t="s">
        <v>81</v>
      </c>
      <c r="B51" s="118">
        <f>(VLOOKUP($A51,'Occupancy Raw Data'!$B$8:$BE$45,'Occupancy Raw Data'!G$3,FALSE))/100</f>
        <v>0.72503327646650706</v>
      </c>
      <c r="C51" s="115">
        <f>(VLOOKUP($A51,'Occupancy Raw Data'!$B$8:$BE$45,'Occupancy Raw Data'!H$3,FALSE))/100</f>
        <v>0.68193322209932306</v>
      </c>
      <c r="D51" s="115">
        <f>(VLOOKUP($A51,'Occupancy Raw Data'!$B$8:$BE$45,'Occupancy Raw Data'!I$3,FALSE))/100</f>
        <v>0.61738625072645803</v>
      </c>
      <c r="E51" s="115">
        <f>(VLOOKUP($A51,'Occupancy Raw Data'!$B$8:$BE$45,'Occupancy Raw Data'!J$3,FALSE))/100</f>
        <v>0.60786261974841105</v>
      </c>
      <c r="F51" s="115">
        <f>(VLOOKUP($A51,'Occupancy Raw Data'!$B$8:$BE$45,'Occupancy Raw Data'!K$3,FALSE))/100</f>
        <v>0.57520481430794301</v>
      </c>
      <c r="G51" s="116">
        <f>(VLOOKUP($A51,'Occupancy Raw Data'!$B$8:$BE$45,'Occupancy Raw Data'!L$3,FALSE))/100</f>
        <v>0.64148403666972797</v>
      </c>
      <c r="H51" s="119">
        <f>(VLOOKUP($A51,'Occupancy Raw Data'!$B$8:$BE$45,'Occupancy Raw Data'!N$3,FALSE))/100</f>
        <v>0.52477456365647401</v>
      </c>
      <c r="I51" s="119">
        <f>(VLOOKUP($A51,'Occupancy Raw Data'!$B$8:$BE$45,'Occupancy Raw Data'!O$3,FALSE))/100</f>
        <v>0.518044281134586</v>
      </c>
      <c r="J51" s="116">
        <f>(VLOOKUP($A51,'Occupancy Raw Data'!$B$8:$BE$45,'Occupancy Raw Data'!P$3,FALSE))/100</f>
        <v>0.52140942239553001</v>
      </c>
      <c r="K51" s="117">
        <f>(VLOOKUP($A51,'Occupancy Raw Data'!$B$8:$BE$45,'Occupancy Raw Data'!R$3,FALSE))/100</f>
        <v>0.607177004019957</v>
      </c>
      <c r="M51" s="129">
        <f>(VLOOKUP($A51,'Occupancy Raw Data'!$B$8:$BE$45,'Occupancy Raw Data'!T$3,FALSE))/100</f>
        <v>0.678975666614276</v>
      </c>
      <c r="N51" s="119">
        <f>(VLOOKUP($A51,'Occupancy Raw Data'!$B$8:$BE$45,'Occupancy Raw Data'!U$3,FALSE))/100</f>
        <v>8.3723022195582891E-2</v>
      </c>
      <c r="O51" s="119">
        <f>(VLOOKUP($A51,'Occupancy Raw Data'!$B$8:$BE$45,'Occupancy Raw Data'!V$3,FALSE))/100</f>
        <v>-0.123970633841089</v>
      </c>
      <c r="P51" s="119">
        <f>(VLOOKUP($A51,'Occupancy Raw Data'!$B$8:$BE$45,'Occupancy Raw Data'!W$3,FALSE))/100</f>
        <v>-0.12287193147615999</v>
      </c>
      <c r="Q51" s="119">
        <f>(VLOOKUP($A51,'Occupancy Raw Data'!$B$8:$BE$45,'Occupancy Raw Data'!X$3,FALSE))/100</f>
        <v>2.0207175373788001E-2</v>
      </c>
      <c r="R51" s="130">
        <f>(VLOOKUP($A51,'Occupancy Raw Data'!$B$8:$BE$45,'Occupancy Raw Data'!Y$3,FALSE))/100</f>
        <v>6.1124034595664199E-2</v>
      </c>
      <c r="S51" s="119">
        <f>(VLOOKUP($A51,'Occupancy Raw Data'!$B$8:$BE$45,'Occupancy Raw Data'!AA$3,FALSE))/100</f>
        <v>9.6123912712189896E-2</v>
      </c>
      <c r="T51" s="119">
        <f>(VLOOKUP($A51,'Occupancy Raw Data'!$B$8:$BE$45,'Occupancy Raw Data'!AB$3,FALSE))/100</f>
        <v>2.23350021203884E-2</v>
      </c>
      <c r="U51" s="130">
        <f>(VLOOKUP($A51,'Occupancy Raw Data'!$B$8:$BE$45,'Occupancy Raw Data'!AC$3,FALSE))/100</f>
        <v>5.8182250440329E-2</v>
      </c>
      <c r="V51" s="131">
        <f>(VLOOKUP($A51,'Occupancy Raw Data'!$B$8:$BE$45,'Occupancy Raw Data'!AE$3,FALSE))/100</f>
        <v>6.0400738918657E-2</v>
      </c>
      <c r="X51" s="49">
        <f>VLOOKUP($A51,'ADR Raw Data'!$B$6:$BE$43,'ADR Raw Data'!G$1,FALSE)</f>
        <v>246.83178414438601</v>
      </c>
      <c r="Y51" s="50">
        <f>VLOOKUP($A51,'ADR Raw Data'!$B$6:$BE$43,'ADR Raw Data'!H$1,FALSE)</f>
        <v>239.66428288659699</v>
      </c>
      <c r="Z51" s="50">
        <f>VLOOKUP($A51,'ADR Raw Data'!$B$6:$BE$43,'ADR Raw Data'!I$1,FALSE)</f>
        <v>155.34655562978199</v>
      </c>
      <c r="AA51" s="50">
        <f>VLOOKUP($A51,'ADR Raw Data'!$B$6:$BE$43,'ADR Raw Data'!J$1,FALSE)</f>
        <v>148.18656180606899</v>
      </c>
      <c r="AB51" s="50">
        <f>VLOOKUP($A51,'ADR Raw Data'!$B$6:$BE$43,'ADR Raw Data'!K$1,FALSE)</f>
        <v>135.69411576820201</v>
      </c>
      <c r="AC51" s="51">
        <f>VLOOKUP($A51,'ADR Raw Data'!$B$6:$BE$43,'ADR Raw Data'!L$1,FALSE)</f>
        <v>189.072234710994</v>
      </c>
      <c r="AD51" s="50">
        <f>VLOOKUP($A51,'ADR Raw Data'!$B$6:$BE$43,'ADR Raw Data'!N$1,FALSE)</f>
        <v>125.15607102029099</v>
      </c>
      <c r="AE51" s="50">
        <f>VLOOKUP($A51,'ADR Raw Data'!$B$6:$BE$43,'ADR Raw Data'!O$1,FALSE)</f>
        <v>122.74144211631</v>
      </c>
      <c r="AF51" s="51">
        <f>VLOOKUP($A51,'ADR Raw Data'!$B$6:$BE$43,'ADR Raw Data'!P$1,FALSE)</f>
        <v>123.95654849438201</v>
      </c>
      <c r="AG51" s="52">
        <f>VLOOKUP($A51,'ADR Raw Data'!$B$6:$BE$43,'ADR Raw Data'!R$1,FALSE)</f>
        <v>173.09575333462701</v>
      </c>
      <c r="AI51" s="129">
        <f>(VLOOKUP($A51,'ADR Raw Data'!$B$6:$BE$43,'ADR Raw Data'!T$1,FALSE))/100</f>
        <v>1.0376641275529499</v>
      </c>
      <c r="AJ51" s="119">
        <f>(VLOOKUP($A51,'ADR Raw Data'!$B$6:$BE$43,'ADR Raw Data'!U$1,FALSE))/100</f>
        <v>0.66860372902655896</v>
      </c>
      <c r="AK51" s="119">
        <f>(VLOOKUP($A51,'ADR Raw Data'!$B$6:$BE$43,'ADR Raw Data'!V$1,FALSE))/100</f>
        <v>1.8212692106765301E-2</v>
      </c>
      <c r="AL51" s="119">
        <f>(VLOOKUP($A51,'ADR Raw Data'!$B$6:$BE$43,'ADR Raw Data'!W$1,FALSE))/100</f>
        <v>-1.26770622767436E-2</v>
      </c>
      <c r="AM51" s="119">
        <f>(VLOOKUP($A51,'ADR Raw Data'!$B$6:$BE$43,'ADR Raw Data'!X$1,FALSE))/100</f>
        <v>2.8721850967638903E-2</v>
      </c>
      <c r="AN51" s="130">
        <f>(VLOOKUP($A51,'ADR Raw Data'!$B$6:$BE$43,'ADR Raw Data'!Y$1,FALSE))/100</f>
        <v>0.33342448879568998</v>
      </c>
      <c r="AO51" s="119">
        <f>(VLOOKUP($A51,'ADR Raw Data'!$B$6:$BE$43,'ADR Raw Data'!AA$1,FALSE))/100</f>
        <v>0.11702715404729799</v>
      </c>
      <c r="AP51" s="119">
        <f>(VLOOKUP($A51,'ADR Raw Data'!$B$6:$BE$43,'ADR Raw Data'!AB$1,FALSE))/100</f>
        <v>9.8426664655634197E-2</v>
      </c>
      <c r="AQ51" s="130">
        <f>(VLOOKUP($A51,'ADR Raw Data'!$B$6:$BE$43,'ADR Raw Data'!AC$1,FALSE))/100</f>
        <v>0.10785133868543401</v>
      </c>
      <c r="AR51" s="131">
        <f>(VLOOKUP($A51,'ADR Raw Data'!$B$6:$BE$43,'ADR Raw Data'!AE$1,FALSE))/100</f>
        <v>0.28751567307388703</v>
      </c>
      <c r="AS51" s="40"/>
      <c r="AT51" s="49">
        <f>VLOOKUP($A51,'RevPAR Raw Data'!$B$6:$BE$43,'RevPAR Raw Data'!G$1,FALSE)</f>
        <v>178.96125719427801</v>
      </c>
      <c r="AU51" s="50">
        <f>VLOOKUP($A51,'RevPAR Raw Data'!$B$6:$BE$43,'RevPAR Raw Data'!H$1,FALSE)</f>
        <v>163.435036650981</v>
      </c>
      <c r="AV51" s="50">
        <f>VLOOKUP($A51,'RevPAR Raw Data'!$B$6:$BE$43,'RevPAR Raw Data'!I$1,FALSE)</f>
        <v>95.908827543540596</v>
      </c>
      <c r="AW51" s="50">
        <f>VLOOKUP($A51,'RevPAR Raw Data'!$B$6:$BE$43,'RevPAR Raw Data'!J$1,FALSE)</f>
        <v>90.077071670947305</v>
      </c>
      <c r="AX51" s="50">
        <f>VLOOKUP($A51,'RevPAR Raw Data'!$B$6:$BE$43,'RevPAR Raw Data'!K$1,FALSE)</f>
        <v>78.051908663129595</v>
      </c>
      <c r="AY51" s="51">
        <f>VLOOKUP($A51,'RevPAR Raw Data'!$B$6:$BE$43,'RevPAR Raw Data'!L$1,FALSE)</f>
        <v>121.28682034457501</v>
      </c>
      <c r="AZ51" s="50">
        <f>VLOOKUP($A51,'RevPAR Raw Data'!$B$6:$BE$43,'RevPAR Raw Data'!N$1,FALSE)</f>
        <v>65.678722558632103</v>
      </c>
      <c r="BA51" s="50">
        <f>VLOOKUP($A51,'RevPAR Raw Data'!$B$6:$BE$43,'RevPAR Raw Data'!O$1,FALSE)</f>
        <v>63.585502146566398</v>
      </c>
      <c r="BB51" s="51">
        <f>VLOOKUP($A51,'RevPAR Raw Data'!$B$6:$BE$43,'RevPAR Raw Data'!P$1,FALSE)</f>
        <v>64.632112352599293</v>
      </c>
      <c r="BC51" s="52">
        <f>VLOOKUP($A51,'RevPAR Raw Data'!$B$6:$BE$43,'RevPAR Raw Data'!R$1,FALSE)</f>
        <v>105.099760918296</v>
      </c>
      <c r="BE51" s="129">
        <f>(VLOOKUP($A51,'RevPAR Raw Data'!$B$6:$BE$43,'RevPAR Raw Data'!T$1,FALSE))/100</f>
        <v>2.4211884868942199</v>
      </c>
      <c r="BF51" s="119">
        <f>(VLOOKUP($A51,'RevPAR Raw Data'!$B$6:$BE$43,'RevPAR Raw Data'!U$1,FALSE))/100</f>
        <v>0.80830427606748301</v>
      </c>
      <c r="BG51" s="119">
        <f>(VLOOKUP($A51,'RevPAR Raw Data'!$B$6:$BE$43,'RevPAR Raw Data'!V$1,FALSE))/100</f>
        <v>-0.10801578071875201</v>
      </c>
      <c r="BH51" s="119">
        <f>(VLOOKUP($A51,'RevPAR Raw Data'!$B$6:$BE$43,'RevPAR Raw Data'!W$1,FALSE))/100</f>
        <v>-0.13399133862551602</v>
      </c>
      <c r="BI51" s="119">
        <f>(VLOOKUP($A51,'RevPAR Raw Data'!$B$6:$BE$43,'RevPAR Raw Data'!X$1,FALSE))/100</f>
        <v>4.9509413820989903E-2</v>
      </c>
      <c r="BJ51" s="130">
        <f>(VLOOKUP($A51,'RevPAR Raw Data'!$B$6:$BE$43,'RevPAR Raw Data'!Y$1,FALSE))/100</f>
        <v>0.41492877337954398</v>
      </c>
      <c r="BK51" s="119">
        <f>(VLOOKUP($A51,'RevPAR Raw Data'!$B$6:$BE$43,'RevPAR Raw Data'!AA$1,FALSE))/100</f>
        <v>0.224400174700086</v>
      </c>
      <c r="BL51" s="119">
        <f>(VLOOKUP($A51,'RevPAR Raw Data'!$B$6:$BE$43,'RevPAR Raw Data'!AB$1,FALSE))/100</f>
        <v>0.12296002653980899</v>
      </c>
      <c r="BM51" s="130">
        <f>(VLOOKUP($A51,'RevPAR Raw Data'!$B$6:$BE$43,'RevPAR Raw Data'!AC$1,FALSE))/100</f>
        <v>0.17230862272348399</v>
      </c>
      <c r="BN51" s="131">
        <f>(VLOOKUP($A51,'RevPAR Raw Data'!$B$6:$BE$43,'RevPAR Raw Data'!AE$1,FALSE))/100</f>
        <v>0.36528257109690204</v>
      </c>
    </row>
    <row r="52" spans="1:66" x14ac:dyDescent="0.45">
      <c r="A52" s="59" t="s">
        <v>82</v>
      </c>
      <c r="B52" s="118">
        <f>(VLOOKUP($A52,'Occupancy Raw Data'!$B$8:$BE$45,'Occupancy Raw Data'!G$3,FALSE))/100</f>
        <v>0.40275082271538204</v>
      </c>
      <c r="C52" s="115">
        <f>(VLOOKUP($A52,'Occupancy Raw Data'!$B$8:$BE$45,'Occupancy Raw Data'!H$3,FALSE))/100</f>
        <v>0.360475909205974</v>
      </c>
      <c r="D52" s="115">
        <f>(VLOOKUP($A52,'Occupancy Raw Data'!$B$8:$BE$45,'Occupancy Raw Data'!I$3,FALSE))/100</f>
        <v>0.38309003459623597</v>
      </c>
      <c r="E52" s="115">
        <f>(VLOOKUP($A52,'Occupancy Raw Data'!$B$8:$BE$45,'Occupancy Raw Data'!J$3,FALSE))/100</f>
        <v>0.38249936714201299</v>
      </c>
      <c r="F52" s="115">
        <f>(VLOOKUP($A52,'Occupancy Raw Data'!$B$8:$BE$45,'Occupancy Raw Data'!K$3,FALSE))/100</f>
        <v>0.36461058138553704</v>
      </c>
      <c r="G52" s="116">
        <f>(VLOOKUP($A52,'Occupancy Raw Data'!$B$8:$BE$45,'Occupancy Raw Data'!L$3,FALSE))/100</f>
        <v>0.37868534300902801</v>
      </c>
      <c r="H52" s="119">
        <f>(VLOOKUP($A52,'Occupancy Raw Data'!$B$8:$BE$45,'Occupancy Raw Data'!N$3,FALSE))/100</f>
        <v>0.46283014091637803</v>
      </c>
      <c r="I52" s="119">
        <f>(VLOOKUP($A52,'Occupancy Raw Data'!$B$8:$BE$45,'Occupancy Raw Data'!O$3,FALSE))/100</f>
        <v>0.44586954687368097</v>
      </c>
      <c r="J52" s="116">
        <f>(VLOOKUP($A52,'Occupancy Raw Data'!$B$8:$BE$45,'Occupancy Raw Data'!P$3,FALSE))/100</f>
        <v>0.45434984389502903</v>
      </c>
      <c r="K52" s="117">
        <f>(VLOOKUP($A52,'Occupancy Raw Data'!$B$8:$BE$45,'Occupancy Raw Data'!R$3,FALSE))/100</f>
        <v>0.4003037718336</v>
      </c>
      <c r="M52" s="129">
        <f>(VLOOKUP($A52,'Occupancy Raw Data'!$B$8:$BE$45,'Occupancy Raw Data'!T$3,FALSE))/100</f>
        <v>0.40056121406356399</v>
      </c>
      <c r="N52" s="119">
        <f>(VLOOKUP($A52,'Occupancy Raw Data'!$B$8:$BE$45,'Occupancy Raw Data'!U$3,FALSE))/100</f>
        <v>-7.7395427495501004E-2</v>
      </c>
      <c r="O52" s="119">
        <f>(VLOOKUP($A52,'Occupancy Raw Data'!$B$8:$BE$45,'Occupancy Raw Data'!V$3,FALSE))/100</f>
        <v>-4.7144702084784294E-2</v>
      </c>
      <c r="P52" s="119">
        <f>(VLOOKUP($A52,'Occupancy Raw Data'!$B$8:$BE$45,'Occupancy Raw Data'!W$3,FALSE))/100</f>
        <v>-3.6157422140537299E-2</v>
      </c>
      <c r="Q52" s="119">
        <f>(VLOOKUP($A52,'Occupancy Raw Data'!$B$8:$BE$45,'Occupancy Raw Data'!X$3,FALSE))/100</f>
        <v>-1.4838152942185101E-2</v>
      </c>
      <c r="R52" s="130">
        <f>(VLOOKUP($A52,'Occupancy Raw Data'!$B$8:$BE$45,'Occupancy Raw Data'!Y$3,FALSE))/100</f>
        <v>2.4984075004841101E-2</v>
      </c>
      <c r="S52" s="119">
        <f>(VLOOKUP($A52,'Occupancy Raw Data'!$B$8:$BE$45,'Occupancy Raw Data'!AA$3,FALSE))/100</f>
        <v>2.1166294748784401E-2</v>
      </c>
      <c r="T52" s="119">
        <f>(VLOOKUP($A52,'Occupancy Raw Data'!$B$8:$BE$45,'Occupancy Raw Data'!AB$3,FALSE))/100</f>
        <v>-4.4971997756427406E-2</v>
      </c>
      <c r="U52" s="130">
        <f>(VLOOKUP($A52,'Occupancy Raw Data'!$B$8:$BE$45,'Occupancy Raw Data'!AC$3,FALSE))/100</f>
        <v>-1.23926740737545E-2</v>
      </c>
      <c r="V52" s="131">
        <f>(VLOOKUP($A52,'Occupancy Raw Data'!$B$8:$BE$45,'Occupancy Raw Data'!AE$3,FALSE))/100</f>
        <v>1.25569875738032E-2</v>
      </c>
      <c r="X52" s="49">
        <f>VLOOKUP($A52,'ADR Raw Data'!$B$6:$BE$43,'ADR Raw Data'!G$1,FALSE)</f>
        <v>97.285107898596195</v>
      </c>
      <c r="Y52" s="50">
        <f>VLOOKUP($A52,'ADR Raw Data'!$B$6:$BE$43,'ADR Raw Data'!H$1,FALSE)</f>
        <v>87.5441760299625</v>
      </c>
      <c r="Z52" s="50">
        <f>VLOOKUP($A52,'ADR Raw Data'!$B$6:$BE$43,'ADR Raw Data'!I$1,FALSE)</f>
        <v>89.142949339206993</v>
      </c>
      <c r="AA52" s="50">
        <f>VLOOKUP($A52,'ADR Raw Data'!$B$6:$BE$43,'ADR Raw Data'!J$1,FALSE)</f>
        <v>88.155715861460394</v>
      </c>
      <c r="AB52" s="50">
        <f>VLOOKUP($A52,'ADR Raw Data'!$B$6:$BE$43,'ADR Raw Data'!K$1,FALSE)</f>
        <v>86.679747743577806</v>
      </c>
      <c r="AC52" s="51">
        <f>VLOOKUP($A52,'ADR Raw Data'!$B$6:$BE$43,'ADR Raw Data'!L$1,FALSE)</f>
        <v>89.896723561656003</v>
      </c>
      <c r="AD52" s="50">
        <f>VLOOKUP($A52,'ADR Raw Data'!$B$6:$BE$43,'ADR Raw Data'!N$1,FALSE)</f>
        <v>99.025341841385497</v>
      </c>
      <c r="AE52" s="50">
        <f>VLOOKUP($A52,'ADR Raw Data'!$B$6:$BE$43,'ADR Raw Data'!O$1,FALSE)</f>
        <v>100.42180355791</v>
      </c>
      <c r="AF52" s="51">
        <f>VLOOKUP($A52,'ADR Raw Data'!$B$6:$BE$43,'ADR Raw Data'!P$1,FALSE)</f>
        <v>99.710540440152201</v>
      </c>
      <c r="AG52" s="52">
        <f>VLOOKUP($A52,'ADR Raw Data'!$B$6:$BE$43,'ADR Raw Data'!R$1,FALSE)</f>
        <v>93.079239641050293</v>
      </c>
      <c r="AI52" s="129">
        <f>(VLOOKUP($A52,'ADR Raw Data'!$B$6:$BE$43,'ADR Raw Data'!T$1,FALSE))/100</f>
        <v>0.13797633246143001</v>
      </c>
      <c r="AJ52" s="119">
        <f>(VLOOKUP($A52,'ADR Raw Data'!$B$6:$BE$43,'ADR Raw Data'!U$1,FALSE))/100</f>
        <v>-1.20621169453974E-2</v>
      </c>
      <c r="AK52" s="119">
        <f>(VLOOKUP($A52,'ADR Raw Data'!$B$6:$BE$43,'ADR Raw Data'!V$1,FALSE))/100</f>
        <v>-1.0261989871506999E-2</v>
      </c>
      <c r="AL52" s="119">
        <f>(VLOOKUP($A52,'ADR Raw Data'!$B$6:$BE$43,'ADR Raw Data'!W$1,FALSE))/100</f>
        <v>-3.8071521648699301E-3</v>
      </c>
      <c r="AM52" s="119">
        <f>(VLOOKUP($A52,'ADR Raw Data'!$B$6:$BE$43,'ADR Raw Data'!X$1,FALSE))/100</f>
        <v>-2.5155667835804901E-2</v>
      </c>
      <c r="AN52" s="130">
        <f>(VLOOKUP($A52,'ADR Raw Data'!$B$6:$BE$43,'ADR Raw Data'!Y$1,FALSE))/100</f>
        <v>1.60321163864331E-2</v>
      </c>
      <c r="AO52" s="119">
        <f>(VLOOKUP($A52,'ADR Raw Data'!$B$6:$BE$43,'ADR Raw Data'!AA$1,FALSE))/100</f>
        <v>-2.26859369276869E-2</v>
      </c>
      <c r="AP52" s="119">
        <f>(VLOOKUP($A52,'ADR Raw Data'!$B$6:$BE$43,'ADR Raw Data'!AB$1,FALSE))/100</f>
        <v>-2.1268726764466499E-2</v>
      </c>
      <c r="AQ52" s="130">
        <f>(VLOOKUP($A52,'ADR Raw Data'!$B$6:$BE$43,'ADR Raw Data'!AC$1,FALSE))/100</f>
        <v>-2.2191610669133E-2</v>
      </c>
      <c r="AR52" s="131">
        <f>(VLOOKUP($A52,'ADR Raw Data'!$B$6:$BE$43,'ADR Raw Data'!AE$1,FALSE))/100</f>
        <v>1.2271202752149001E-3</v>
      </c>
      <c r="AS52" s="40"/>
      <c r="AT52" s="49">
        <f>VLOOKUP($A52,'RevPAR Raw Data'!$B$6:$BE$43,'RevPAR Raw Data'!G$1,FALSE)</f>
        <v>39.181657244114398</v>
      </c>
      <c r="AU52" s="50">
        <f>VLOOKUP($A52,'RevPAR Raw Data'!$B$6:$BE$43,'RevPAR Raw Data'!H$1,FALSE)</f>
        <v>31.557566450088601</v>
      </c>
      <c r="AV52" s="50">
        <f>VLOOKUP($A52,'RevPAR Raw Data'!$B$6:$BE$43,'RevPAR Raw Data'!I$1,FALSE)</f>
        <v>34.149775546367302</v>
      </c>
      <c r="AW52" s="50">
        <f>VLOOKUP($A52,'RevPAR Raw Data'!$B$6:$BE$43,'RevPAR Raw Data'!J$1,FALSE)</f>
        <v>33.719505526959701</v>
      </c>
      <c r="AX52" s="50">
        <f>VLOOKUP($A52,'RevPAR Raw Data'!$B$6:$BE$43,'RevPAR Raw Data'!K$1,FALSE)</f>
        <v>31.6043532191376</v>
      </c>
      <c r="AY52" s="51">
        <f>VLOOKUP($A52,'RevPAR Raw Data'!$B$6:$BE$43,'RevPAR Raw Data'!L$1,FALSE)</f>
        <v>34.042571597333499</v>
      </c>
      <c r="AZ52" s="50">
        <f>VLOOKUP($A52,'RevPAR Raw Data'!$B$6:$BE$43,'RevPAR Raw Data'!N$1,FALSE)</f>
        <v>45.831912918740997</v>
      </c>
      <c r="BA52" s="50">
        <f>VLOOKUP($A52,'RevPAR Raw Data'!$B$6:$BE$43,'RevPAR Raw Data'!O$1,FALSE)</f>
        <v>44.775024048603399</v>
      </c>
      <c r="BB52" s="51">
        <f>VLOOKUP($A52,'RevPAR Raw Data'!$B$6:$BE$43,'RevPAR Raw Data'!P$1,FALSE)</f>
        <v>45.303468483672198</v>
      </c>
      <c r="BC52" s="52">
        <f>VLOOKUP($A52,'RevPAR Raw Data'!$B$6:$BE$43,'RevPAR Raw Data'!R$1,FALSE)</f>
        <v>37.259970707716001</v>
      </c>
      <c r="BE52" s="129">
        <f>(VLOOKUP($A52,'RevPAR Raw Data'!$B$6:$BE$43,'RevPAR Raw Data'!T$1,FALSE))/100</f>
        <v>0.59380551376778301</v>
      </c>
      <c r="BF52" s="119">
        <f>(VLOOKUP($A52,'RevPAR Raw Data'!$B$6:$BE$43,'RevPAR Raw Data'!U$1,FALSE))/100</f>
        <v>-8.8523991743408595E-2</v>
      </c>
      <c r="BG52" s="119">
        <f>(VLOOKUP($A52,'RevPAR Raw Data'!$B$6:$BE$43,'RevPAR Raw Data'!V$1,FALSE))/100</f>
        <v>-5.6922893501002096E-2</v>
      </c>
      <c r="BH52" s="119">
        <f>(VLOOKUP($A52,'RevPAR Raw Data'!$B$6:$BE$43,'RevPAR Raw Data'!W$1,FALSE))/100</f>
        <v>-3.9826917497428803E-2</v>
      </c>
      <c r="BI52" s="119">
        <f>(VLOOKUP($A52,'RevPAR Raw Data'!$B$6:$BE$43,'RevPAR Raw Data'!X$1,FALSE))/100</f>
        <v>-3.9620557131279599E-2</v>
      </c>
      <c r="BJ52" s="130">
        <f>(VLOOKUP($A52,'RevPAR Raw Data'!$B$6:$BE$43,'RevPAR Raw Data'!Y$1,FALSE))/100</f>
        <v>4.14167389895592E-2</v>
      </c>
      <c r="BK52" s="119">
        <f>(VLOOKUP($A52,'RevPAR Raw Data'!$B$6:$BE$43,'RevPAR Raw Data'!AA$1,FALSE))/100</f>
        <v>-1.9998194065662502E-3</v>
      </c>
      <c r="BL52" s="119">
        <f>(VLOOKUP($A52,'RevPAR Raw Data'!$B$6:$BE$43,'RevPAR Raw Data'!AB$1,FALSE))/100</f>
        <v>-6.5284227388560295E-2</v>
      </c>
      <c r="BM52" s="130">
        <f>(VLOOKUP($A52,'RevPAR Raw Data'!$B$6:$BE$43,'RevPAR Raw Data'!AC$1,FALSE))/100</f>
        <v>-3.4309271344693297E-2</v>
      </c>
      <c r="BN52" s="131">
        <f>(VLOOKUP($A52,'RevPAR Raw Data'!$B$6:$BE$43,'RevPAR Raw Data'!AE$1,FALSE))/100</f>
        <v>1.3799516783065499E-2</v>
      </c>
    </row>
    <row r="53" spans="1:66" x14ac:dyDescent="0.45">
      <c r="A53" s="59" t="s">
        <v>83</v>
      </c>
      <c r="B53" s="118">
        <f>(VLOOKUP($A53,'Occupancy Raw Data'!$B$8:$BE$45,'Occupancy Raw Data'!G$3,FALSE))/100</f>
        <v>0.40195425272040802</v>
      </c>
      <c r="C53" s="115">
        <f>(VLOOKUP($A53,'Occupancy Raw Data'!$B$8:$BE$45,'Occupancy Raw Data'!H$3,FALSE))/100</f>
        <v>0.49744614701310197</v>
      </c>
      <c r="D53" s="115">
        <f>(VLOOKUP($A53,'Occupancy Raw Data'!$B$8:$BE$45,'Occupancy Raw Data'!I$3,FALSE))/100</f>
        <v>0.56739951143681899</v>
      </c>
      <c r="E53" s="115">
        <f>(VLOOKUP($A53,'Occupancy Raw Data'!$B$8:$BE$45,'Occupancy Raw Data'!J$3,FALSE))/100</f>
        <v>0.55340883855207601</v>
      </c>
      <c r="F53" s="115">
        <f>(VLOOKUP($A53,'Occupancy Raw Data'!$B$8:$BE$45,'Occupancy Raw Data'!K$3,FALSE))/100</f>
        <v>0.525871641128136</v>
      </c>
      <c r="G53" s="116">
        <f>(VLOOKUP($A53,'Occupancy Raw Data'!$B$8:$BE$45,'Occupancy Raw Data'!L$3,FALSE))/100</f>
        <v>0.50921607817010806</v>
      </c>
      <c r="H53" s="119">
        <f>(VLOOKUP($A53,'Occupancy Raw Data'!$B$8:$BE$45,'Occupancy Raw Data'!N$3,FALSE))/100</f>
        <v>0.46191427936930901</v>
      </c>
      <c r="I53" s="119">
        <f>(VLOOKUP($A53,'Occupancy Raw Data'!$B$8:$BE$45,'Occupancy Raw Data'!O$3,FALSE))/100</f>
        <v>0.47501665556295797</v>
      </c>
      <c r="J53" s="116">
        <f>(VLOOKUP($A53,'Occupancy Raw Data'!$B$8:$BE$45,'Occupancy Raw Data'!P$3,FALSE))/100</f>
        <v>0.46846546746613299</v>
      </c>
      <c r="K53" s="117">
        <f>(VLOOKUP($A53,'Occupancy Raw Data'!$B$8:$BE$45,'Occupancy Raw Data'!R$3,FALSE))/100</f>
        <v>0.49757304654040097</v>
      </c>
      <c r="M53" s="129">
        <f>(VLOOKUP($A53,'Occupancy Raw Data'!$B$8:$BE$45,'Occupancy Raw Data'!T$3,FALSE))/100</f>
        <v>-1.5596987819587699E-3</v>
      </c>
      <c r="N53" s="119">
        <f>(VLOOKUP($A53,'Occupancy Raw Data'!$B$8:$BE$45,'Occupancy Raw Data'!U$3,FALSE))/100</f>
        <v>-0.11482013940024301</v>
      </c>
      <c r="O53" s="119">
        <f>(VLOOKUP($A53,'Occupancy Raw Data'!$B$8:$BE$45,'Occupancy Raw Data'!V$3,FALSE))/100</f>
        <v>-6.0947195524144203E-2</v>
      </c>
      <c r="P53" s="119">
        <f>(VLOOKUP($A53,'Occupancy Raw Data'!$B$8:$BE$45,'Occupancy Raw Data'!W$3,FALSE))/100</f>
        <v>-5.5480107278907995E-2</v>
      </c>
      <c r="Q53" s="119">
        <f>(VLOOKUP($A53,'Occupancy Raw Data'!$B$8:$BE$45,'Occupancy Raw Data'!X$3,FALSE))/100</f>
        <v>1.3212659975514501E-2</v>
      </c>
      <c r="R53" s="130">
        <f>(VLOOKUP($A53,'Occupancy Raw Data'!$B$8:$BE$45,'Occupancy Raw Data'!Y$3,FALSE))/100</f>
        <v>-4.7734638716126598E-2</v>
      </c>
      <c r="S53" s="119">
        <f>(VLOOKUP($A53,'Occupancy Raw Data'!$B$8:$BE$45,'Occupancy Raw Data'!AA$3,FALSE))/100</f>
        <v>-2.6345952442722399E-2</v>
      </c>
      <c r="T53" s="119">
        <f>(VLOOKUP($A53,'Occupancy Raw Data'!$B$8:$BE$45,'Occupancy Raw Data'!AB$3,FALSE))/100</f>
        <v>2.2639686469545302E-3</v>
      </c>
      <c r="U53" s="130">
        <f>(VLOOKUP($A53,'Occupancy Raw Data'!$B$8:$BE$45,'Occupancy Raw Data'!AC$3,FALSE))/100</f>
        <v>-1.204807356152E-2</v>
      </c>
      <c r="V53" s="131">
        <f>(VLOOKUP($A53,'Occupancy Raw Data'!$B$8:$BE$45,'Occupancy Raw Data'!AE$3,FALSE))/100</f>
        <v>-3.8390910704162201E-2</v>
      </c>
      <c r="X53" s="49">
        <f>VLOOKUP($A53,'ADR Raw Data'!$B$6:$BE$43,'ADR Raw Data'!G$1,FALSE)</f>
        <v>92.633027624309307</v>
      </c>
      <c r="Y53" s="50">
        <f>VLOOKUP($A53,'ADR Raw Data'!$B$6:$BE$43,'ADR Raw Data'!H$1,FALSE)</f>
        <v>103.53152678571399</v>
      </c>
      <c r="Z53" s="50">
        <f>VLOOKUP($A53,'ADR Raw Data'!$B$6:$BE$43,'ADR Raw Data'!I$1,FALSE)</f>
        <v>108.397025440313</v>
      </c>
      <c r="AA53" s="50">
        <f>VLOOKUP($A53,'ADR Raw Data'!$B$6:$BE$43,'ADR Raw Data'!J$1,FALSE)</f>
        <v>108.22239165329</v>
      </c>
      <c r="AB53" s="50">
        <f>VLOOKUP($A53,'ADR Raw Data'!$B$6:$BE$43,'ADR Raw Data'!K$1,FALSE)</f>
        <v>104.34085304054</v>
      </c>
      <c r="AC53" s="51">
        <f>VLOOKUP($A53,'ADR Raw Data'!$B$6:$BE$43,'ADR Raw Data'!L$1,FALSE)</f>
        <v>104.082000872219</v>
      </c>
      <c r="AD53" s="50">
        <f>VLOOKUP($A53,'ADR Raw Data'!$B$6:$BE$43,'ADR Raw Data'!N$1,FALSE)</f>
        <v>103.03906730769199</v>
      </c>
      <c r="AE53" s="50">
        <f>VLOOKUP($A53,'ADR Raw Data'!$B$6:$BE$43,'ADR Raw Data'!O$1,FALSE)</f>
        <v>103.702220663861</v>
      </c>
      <c r="AF53" s="51">
        <f>VLOOKUP($A53,'ADR Raw Data'!$B$6:$BE$43,'ADR Raw Data'!P$1,FALSE)</f>
        <v>103.37528087224401</v>
      </c>
      <c r="AG53" s="52">
        <f>VLOOKUP($A53,'ADR Raw Data'!$B$6:$BE$43,'ADR Raw Data'!R$1,FALSE)</f>
        <v>103.891893011986</v>
      </c>
      <c r="AI53" s="129">
        <f>(VLOOKUP($A53,'ADR Raw Data'!$B$6:$BE$43,'ADR Raw Data'!T$1,FALSE))/100</f>
        <v>2.00880892776574E-2</v>
      </c>
      <c r="AJ53" s="119">
        <f>(VLOOKUP($A53,'ADR Raw Data'!$B$6:$BE$43,'ADR Raw Data'!U$1,FALSE))/100</f>
        <v>1.8111982183259302E-2</v>
      </c>
      <c r="AK53" s="119">
        <f>(VLOOKUP($A53,'ADR Raw Data'!$B$6:$BE$43,'ADR Raw Data'!V$1,FALSE))/100</f>
        <v>4.7197511034868196E-2</v>
      </c>
      <c r="AL53" s="119">
        <f>(VLOOKUP($A53,'ADR Raw Data'!$B$6:$BE$43,'ADR Raw Data'!W$1,FALSE))/100</f>
        <v>4.8617531171434497E-2</v>
      </c>
      <c r="AM53" s="119">
        <f>(VLOOKUP($A53,'ADR Raw Data'!$B$6:$BE$43,'ADR Raw Data'!X$1,FALSE))/100</f>
        <v>2.9789735808385599E-2</v>
      </c>
      <c r="AN53" s="130">
        <f>(VLOOKUP($A53,'ADR Raw Data'!$B$6:$BE$43,'ADR Raw Data'!Y$1,FALSE))/100</f>
        <v>3.3340456431960701E-2</v>
      </c>
      <c r="AO53" s="119">
        <f>(VLOOKUP($A53,'ADR Raw Data'!$B$6:$BE$43,'ADR Raw Data'!AA$1,FALSE))/100</f>
        <v>2.4556732470331202E-2</v>
      </c>
      <c r="AP53" s="119">
        <f>(VLOOKUP($A53,'ADR Raw Data'!$B$6:$BE$43,'ADR Raw Data'!AB$1,FALSE))/100</f>
        <v>6.6288037151711596E-2</v>
      </c>
      <c r="AQ53" s="130">
        <f>(VLOOKUP($A53,'ADR Raw Data'!$B$6:$BE$43,'ADR Raw Data'!AC$1,FALSE))/100</f>
        <v>4.51110445112924E-2</v>
      </c>
      <c r="AR53" s="131">
        <f>(VLOOKUP($A53,'ADR Raw Data'!$B$6:$BE$43,'ADR Raw Data'!AE$1,FALSE))/100</f>
        <v>3.6330669087560601E-2</v>
      </c>
      <c r="AS53" s="40"/>
      <c r="AT53" s="49">
        <f>VLOOKUP($A53,'RevPAR Raw Data'!$B$6:$BE$43,'RevPAR Raw Data'!G$1,FALSE)</f>
        <v>37.234239395958198</v>
      </c>
      <c r="AU53" s="50">
        <f>VLOOKUP($A53,'RevPAR Raw Data'!$B$6:$BE$43,'RevPAR Raw Data'!H$1,FALSE)</f>
        <v>51.501359093937303</v>
      </c>
      <c r="AV53" s="50">
        <f>VLOOKUP($A53,'RevPAR Raw Data'!$B$6:$BE$43,'RevPAR Raw Data'!I$1,FALSE)</f>
        <v>61.504419276038099</v>
      </c>
      <c r="AW53" s="50">
        <f>VLOOKUP($A53,'RevPAR Raw Data'!$B$6:$BE$43,'RevPAR Raw Data'!J$1,FALSE)</f>
        <v>59.891228070175401</v>
      </c>
      <c r="AX53" s="50">
        <f>VLOOKUP($A53,'RevPAR Raw Data'!$B$6:$BE$43,'RevPAR Raw Data'!K$1,FALSE)</f>
        <v>54.869895625138703</v>
      </c>
      <c r="AY53" s="51">
        <f>VLOOKUP($A53,'RevPAR Raw Data'!$B$6:$BE$43,'RevPAR Raw Data'!L$1,FALSE)</f>
        <v>53.000228292249602</v>
      </c>
      <c r="AZ53" s="50">
        <f>VLOOKUP($A53,'RevPAR Raw Data'!$B$6:$BE$43,'RevPAR Raw Data'!N$1,FALSE)</f>
        <v>47.595216522318402</v>
      </c>
      <c r="BA53" s="50">
        <f>VLOOKUP($A53,'RevPAR Raw Data'!$B$6:$BE$43,'RevPAR Raw Data'!O$1,FALSE)</f>
        <v>49.260282034199399</v>
      </c>
      <c r="BB53" s="51">
        <f>VLOOKUP($A53,'RevPAR Raw Data'!$B$6:$BE$43,'RevPAR Raw Data'!P$1,FALSE)</f>
        <v>48.427749278258901</v>
      </c>
      <c r="BC53" s="52">
        <f>VLOOKUP($A53,'RevPAR Raw Data'!$B$6:$BE$43,'RevPAR Raw Data'!R$1,FALSE)</f>
        <v>51.693805716823697</v>
      </c>
      <c r="BE53" s="129">
        <f>(VLOOKUP($A53,'RevPAR Raw Data'!$B$6:$BE$43,'RevPAR Raw Data'!T$1,FALSE))/100</f>
        <v>1.84970591273204E-2</v>
      </c>
      <c r="BF53" s="119">
        <f>(VLOOKUP($A53,'RevPAR Raw Data'!$B$6:$BE$43,'RevPAR Raw Data'!U$1,FALSE))/100</f>
        <v>-9.8787777536081103E-2</v>
      </c>
      <c r="BG53" s="119">
        <f>(VLOOKUP($A53,'RevPAR Raw Data'!$B$6:$BE$43,'RevPAR Raw Data'!V$1,FALSE))/100</f>
        <v>-1.6626240422570999E-2</v>
      </c>
      <c r="BH53" s="119">
        <f>(VLOOKUP($A53,'RevPAR Raw Data'!$B$6:$BE$43,'RevPAR Raw Data'!W$1,FALSE))/100</f>
        <v>-9.5598819525003695E-3</v>
      </c>
      <c r="BI53" s="119">
        <f>(VLOOKUP($A53,'RevPAR Raw Data'!$B$6:$BE$43,'RevPAR Raw Data'!X$1,FALSE))/100</f>
        <v>4.3395997433896799E-2</v>
      </c>
      <c r="BJ53" s="130">
        <f>(VLOOKUP($A53,'RevPAR Raw Data'!$B$6:$BE$43,'RevPAR Raw Data'!Y$1,FALSE))/100</f>
        <v>-1.5985676926576299E-2</v>
      </c>
      <c r="BK53" s="119">
        <f>(VLOOKUP($A53,'RevPAR Raw Data'!$B$6:$BE$43,'RevPAR Raw Data'!AA$1,FALSE))/100</f>
        <v>-2.43619047820325E-3</v>
      </c>
      <c r="BL53" s="119">
        <f>(VLOOKUP($A53,'RevPAR Raw Data'!$B$6:$BE$43,'RevPAR Raw Data'!AB$1,FALSE))/100</f>
        <v>6.8702079836445801E-2</v>
      </c>
      <c r="BM53" s="130">
        <f>(VLOOKUP($A53,'RevPAR Raw Data'!$B$6:$BE$43,'RevPAR Raw Data'!AC$1,FALSE))/100</f>
        <v>3.2519469767063297E-2</v>
      </c>
      <c r="BN53" s="131">
        <f>(VLOOKUP($A53,'RevPAR Raw Data'!$B$6:$BE$43,'RevPAR Raw Data'!AE$1,FALSE))/100</f>
        <v>-3.4550090893646201E-3</v>
      </c>
    </row>
    <row r="54" spans="1:66" x14ac:dyDescent="0.45">
      <c r="A54" s="62" t="s">
        <v>84</v>
      </c>
      <c r="B54" s="118">
        <f>(VLOOKUP($A54,'Occupancy Raw Data'!$B$8:$BE$45,'Occupancy Raw Data'!G$3,FALSE))/100</f>
        <v>0.40930652812288204</v>
      </c>
      <c r="C54" s="115">
        <f>(VLOOKUP($A54,'Occupancy Raw Data'!$B$8:$BE$45,'Occupancy Raw Data'!H$3,FALSE))/100</f>
        <v>0.38581432121075204</v>
      </c>
      <c r="D54" s="115">
        <f>(VLOOKUP($A54,'Occupancy Raw Data'!$B$8:$BE$45,'Occupancy Raw Data'!I$3,FALSE))/100</f>
        <v>0.43471877117686902</v>
      </c>
      <c r="E54" s="115">
        <f>(VLOOKUP($A54,'Occupancy Raw Data'!$B$8:$BE$45,'Occupancy Raw Data'!J$3,FALSE))/100</f>
        <v>0.41755138920261997</v>
      </c>
      <c r="F54" s="115">
        <f>(VLOOKUP($A54,'Occupancy Raw Data'!$B$8:$BE$45,'Occupancy Raw Data'!K$3,FALSE))/100</f>
        <v>0.441156539417212</v>
      </c>
      <c r="G54" s="116">
        <f>(VLOOKUP($A54,'Occupancy Raw Data'!$B$8:$BE$45,'Occupancy Raw Data'!L$3,FALSE))/100</f>
        <v>0.41770950982606697</v>
      </c>
      <c r="H54" s="119">
        <f>(VLOOKUP($A54,'Occupancy Raw Data'!$B$8:$BE$45,'Occupancy Raw Data'!N$3,FALSE))/100</f>
        <v>0.50293652586401594</v>
      </c>
      <c r="I54" s="119">
        <f>(VLOOKUP($A54,'Occupancy Raw Data'!$B$8:$BE$45,'Occupancy Raw Data'!O$3,FALSE))/100</f>
        <v>0.47052179805737504</v>
      </c>
      <c r="J54" s="116">
        <f>(VLOOKUP($A54,'Occupancy Raw Data'!$B$8:$BE$45,'Occupancy Raw Data'!P$3,FALSE))/100</f>
        <v>0.48672916196069499</v>
      </c>
      <c r="K54" s="117">
        <f>(VLOOKUP($A54,'Occupancy Raw Data'!$B$8:$BE$45,'Occupancy Raw Data'!R$3,FALSE))/100</f>
        <v>0.43742941043596095</v>
      </c>
      <c r="M54" s="129">
        <f>(VLOOKUP($A54,'Occupancy Raw Data'!$B$8:$BE$45,'Occupancy Raw Data'!T$3,FALSE))/100</f>
        <v>0.45170008891396896</v>
      </c>
      <c r="N54" s="119">
        <f>(VLOOKUP($A54,'Occupancy Raw Data'!$B$8:$BE$45,'Occupancy Raw Data'!U$3,FALSE))/100</f>
        <v>-3.6063795381330602E-2</v>
      </c>
      <c r="O54" s="119">
        <f>(VLOOKUP($A54,'Occupancy Raw Data'!$B$8:$BE$45,'Occupancy Raw Data'!V$3,FALSE))/100</f>
        <v>5.13630674906667E-2</v>
      </c>
      <c r="P54" s="119">
        <f>(VLOOKUP($A54,'Occupancy Raw Data'!$B$8:$BE$45,'Occupancy Raw Data'!W$3,FALSE))/100</f>
        <v>2.29951186837263E-2</v>
      </c>
      <c r="Q54" s="119">
        <f>(VLOOKUP($A54,'Occupancy Raw Data'!$B$8:$BE$45,'Occupancy Raw Data'!X$3,FALSE))/100</f>
        <v>0.137895601378936</v>
      </c>
      <c r="R54" s="130">
        <f>(VLOOKUP($A54,'Occupancy Raw Data'!$B$8:$BE$45,'Occupancy Raw Data'!Y$3,FALSE))/100</f>
        <v>0.104151714762955</v>
      </c>
      <c r="S54" s="119">
        <f>(VLOOKUP($A54,'Occupancy Raw Data'!$B$8:$BE$45,'Occupancy Raw Data'!AA$3,FALSE))/100</f>
        <v>0.29611330856590801</v>
      </c>
      <c r="T54" s="119">
        <f>(VLOOKUP($A54,'Occupancy Raw Data'!$B$8:$BE$45,'Occupancy Raw Data'!AB$3,FALSE))/100</f>
        <v>0.111799502518255</v>
      </c>
      <c r="U54" s="130">
        <f>(VLOOKUP($A54,'Occupancy Raw Data'!$B$8:$BE$45,'Occupancy Raw Data'!AC$3,FALSE))/100</f>
        <v>0.199960755627065</v>
      </c>
      <c r="V54" s="131">
        <f>(VLOOKUP($A54,'Occupancy Raw Data'!$B$8:$BE$45,'Occupancy Raw Data'!AE$3,FALSE))/100</f>
        <v>0.13290885971727198</v>
      </c>
      <c r="X54" s="49">
        <f>VLOOKUP($A54,'ADR Raw Data'!$B$6:$BE$43,'ADR Raw Data'!G$1,FALSE)</f>
        <v>101.33812362030901</v>
      </c>
      <c r="Y54" s="50">
        <f>VLOOKUP($A54,'ADR Raw Data'!$B$6:$BE$43,'ADR Raw Data'!H$1,FALSE)</f>
        <v>96.782573185011699</v>
      </c>
      <c r="Z54" s="50">
        <f>VLOOKUP($A54,'ADR Raw Data'!$B$6:$BE$43,'ADR Raw Data'!I$1,FALSE)</f>
        <v>97.458859444011395</v>
      </c>
      <c r="AA54" s="50">
        <f>VLOOKUP($A54,'ADR Raw Data'!$B$6:$BE$43,'ADR Raw Data'!J$1,FALSE)</f>
        <v>96.919526643224202</v>
      </c>
      <c r="AB54" s="50">
        <f>VLOOKUP($A54,'ADR Raw Data'!$B$6:$BE$43,'ADR Raw Data'!K$1,FALSE)</f>
        <v>98.896392729134604</v>
      </c>
      <c r="AC54" s="51">
        <f>VLOOKUP($A54,'ADR Raw Data'!$B$6:$BE$43,'ADR Raw Data'!L$1,FALSE)</f>
        <v>98.289994592256093</v>
      </c>
      <c r="AD54" s="50">
        <f>VLOOKUP($A54,'ADR Raw Data'!$B$6:$BE$43,'ADR Raw Data'!N$1,FALSE)</f>
        <v>117.07201886368701</v>
      </c>
      <c r="AE54" s="50">
        <f>VLOOKUP($A54,'ADR Raw Data'!$B$6:$BE$43,'ADR Raw Data'!O$1,FALSE)</f>
        <v>117.61179548727701</v>
      </c>
      <c r="AF54" s="51">
        <f>VLOOKUP($A54,'ADR Raw Data'!$B$6:$BE$43,'ADR Raw Data'!P$1,FALSE)</f>
        <v>117.332920292377</v>
      </c>
      <c r="AG54" s="52">
        <f>VLOOKUP($A54,'ADR Raw Data'!$B$6:$BE$43,'ADR Raw Data'!R$1,FALSE)</f>
        <v>104.344030836191</v>
      </c>
      <c r="AI54" s="129">
        <f>(VLOOKUP($A54,'ADR Raw Data'!$B$6:$BE$43,'ADR Raw Data'!T$1,FALSE))/100</f>
        <v>0.17297255019736099</v>
      </c>
      <c r="AJ54" s="119">
        <f>(VLOOKUP($A54,'ADR Raw Data'!$B$6:$BE$43,'ADR Raw Data'!U$1,FALSE))/100</f>
        <v>5.0487813478506602E-2</v>
      </c>
      <c r="AK54" s="119">
        <f>(VLOOKUP($A54,'ADR Raw Data'!$B$6:$BE$43,'ADR Raw Data'!V$1,FALSE))/100</f>
        <v>3.8020898842781398E-2</v>
      </c>
      <c r="AL54" s="119">
        <f>(VLOOKUP($A54,'ADR Raw Data'!$B$6:$BE$43,'ADR Raw Data'!W$1,FALSE))/100</f>
        <v>3.8742208949920504E-2</v>
      </c>
      <c r="AM54" s="119">
        <f>(VLOOKUP($A54,'ADR Raw Data'!$B$6:$BE$43,'ADR Raw Data'!X$1,FALSE))/100</f>
        <v>7.0473319510515497E-2</v>
      </c>
      <c r="AN54" s="130">
        <f>(VLOOKUP($A54,'ADR Raw Data'!$B$6:$BE$43,'ADR Raw Data'!Y$1,FALSE))/100</f>
        <v>6.8768104776818509E-2</v>
      </c>
      <c r="AO54" s="119">
        <f>(VLOOKUP($A54,'ADR Raw Data'!$B$6:$BE$43,'ADR Raw Data'!AA$1,FALSE))/100</f>
        <v>0.15994718339705399</v>
      </c>
      <c r="AP54" s="119">
        <f>(VLOOKUP($A54,'ADR Raw Data'!$B$6:$BE$43,'ADR Raw Data'!AB$1,FALSE))/100</f>
        <v>0.13632202619318298</v>
      </c>
      <c r="AQ54" s="130">
        <f>(VLOOKUP($A54,'ADR Raw Data'!$B$6:$BE$43,'ADR Raw Data'!AC$1,FALSE))/100</f>
        <v>0.147271817753792</v>
      </c>
      <c r="AR54" s="131">
        <f>(VLOOKUP($A54,'ADR Raw Data'!$B$6:$BE$43,'ADR Raw Data'!AE$1,FALSE))/100</f>
        <v>9.7677558772183398E-2</v>
      </c>
      <c r="AS54" s="40"/>
      <c r="AT54" s="49">
        <f>VLOOKUP($A54,'RevPAR Raw Data'!$B$6:$BE$43,'RevPAR Raw Data'!G$1,FALSE)</f>
        <v>41.478355545516102</v>
      </c>
      <c r="AU54" s="50">
        <f>VLOOKUP($A54,'RevPAR Raw Data'!$B$6:$BE$43,'RevPAR Raw Data'!H$1,FALSE)</f>
        <v>37.340102778405203</v>
      </c>
      <c r="AV54" s="50">
        <f>VLOOKUP($A54,'RevPAR Raw Data'!$B$6:$BE$43,'RevPAR Raw Data'!I$1,FALSE)</f>
        <v>42.367195617799801</v>
      </c>
      <c r="AW54" s="50">
        <f>VLOOKUP($A54,'RevPAR Raw Data'!$B$6:$BE$43,'RevPAR Raw Data'!J$1,FALSE)</f>
        <v>40.468882990738599</v>
      </c>
      <c r="AX54" s="50">
        <f>VLOOKUP($A54,'RevPAR Raw Data'!$B$6:$BE$43,'RevPAR Raw Data'!K$1,FALSE)</f>
        <v>43.628790377230601</v>
      </c>
      <c r="AY54" s="51">
        <f>VLOOKUP($A54,'RevPAR Raw Data'!$B$6:$BE$43,'RevPAR Raw Data'!L$1,FALSE)</f>
        <v>41.056665461938103</v>
      </c>
      <c r="AZ54" s="50">
        <f>VLOOKUP($A54,'RevPAR Raw Data'!$B$6:$BE$43,'RevPAR Raw Data'!N$1,FALSE)</f>
        <v>58.879794443189503</v>
      </c>
      <c r="BA54" s="50">
        <f>VLOOKUP($A54,'RevPAR Raw Data'!$B$6:$BE$43,'RevPAR Raw Data'!O$1,FALSE)</f>
        <v>55.338913485430297</v>
      </c>
      <c r="BB54" s="51">
        <f>VLOOKUP($A54,'RevPAR Raw Data'!$B$6:$BE$43,'RevPAR Raw Data'!P$1,FALSE)</f>
        <v>57.109353964309904</v>
      </c>
      <c r="BC54" s="52">
        <f>VLOOKUP($A54,'RevPAR Raw Data'!$B$6:$BE$43,'RevPAR Raw Data'!R$1,FALSE)</f>
        <v>45.643147891187098</v>
      </c>
      <c r="BE54" s="129">
        <f>(VLOOKUP($A54,'RevPAR Raw Data'!$B$6:$BE$43,'RevPAR Raw Data'!T$1,FALSE))/100</f>
        <v>0.70280435541515507</v>
      </c>
      <c r="BF54" s="119">
        <f>(VLOOKUP($A54,'RevPAR Raw Data'!$B$6:$BE$43,'RevPAR Raw Data'!U$1,FALSE))/100</f>
        <v>1.26032359226364E-2</v>
      </c>
      <c r="BG54" s="119">
        <f>(VLOOKUP($A54,'RevPAR Raw Data'!$B$6:$BE$43,'RevPAR Raw Data'!V$1,FALSE))/100</f>
        <v>9.1336836326765702E-2</v>
      </c>
      <c r="BH54" s="119">
        <f>(VLOOKUP($A54,'RevPAR Raw Data'!$B$6:$BE$43,'RevPAR Raw Data'!W$1,FALSE))/100</f>
        <v>6.2628209326520107E-2</v>
      </c>
      <c r="BI54" s="119">
        <f>(VLOOKUP($A54,'RevPAR Raw Data'!$B$6:$BE$43,'RevPAR Raw Data'!X$1,FALSE))/100</f>
        <v>0.21808688166452397</v>
      </c>
      <c r="BJ54" s="130">
        <f>(VLOOKUP($A54,'RevPAR Raw Data'!$B$6:$BE$43,'RevPAR Raw Data'!Y$1,FALSE))/100</f>
        <v>0.18008213557327798</v>
      </c>
      <c r="BK54" s="119">
        <f>(VLOOKUP($A54,'RevPAR Raw Data'!$B$6:$BE$43,'RevPAR Raw Data'!AA$1,FALSE))/100</f>
        <v>0.50342298163446197</v>
      </c>
      <c r="BL54" s="119">
        <f>(VLOOKUP($A54,'RevPAR Raw Data'!$B$6:$BE$43,'RevPAR Raw Data'!AB$1,FALSE))/100</f>
        <v>0.26336226342211699</v>
      </c>
      <c r="BM54" s="130">
        <f>(VLOOKUP($A54,'RevPAR Raw Data'!$B$6:$BE$43,'RevPAR Raw Data'!AC$1,FALSE))/100</f>
        <v>0.37668115734147795</v>
      </c>
      <c r="BN54" s="131">
        <f>(VLOOKUP($A54,'RevPAR Raw Data'!$B$6:$BE$43,'RevPAR Raw Data'!AE$1,FALSE))/100</f>
        <v>0.24356863144583302</v>
      </c>
    </row>
    <row r="55" spans="1:66" x14ac:dyDescent="0.45">
      <c r="A55" s="59" t="s">
        <v>85</v>
      </c>
      <c r="B55" s="118">
        <f>(VLOOKUP($A55,'Occupancy Raw Data'!$B$8:$BE$45,'Occupancy Raw Data'!G$3,FALSE))/100</f>
        <v>0.29556313993173999</v>
      </c>
      <c r="C55" s="115">
        <f>(VLOOKUP($A55,'Occupancy Raw Data'!$B$8:$BE$45,'Occupancy Raw Data'!H$3,FALSE))/100</f>
        <v>0.34402730375426599</v>
      </c>
      <c r="D55" s="115">
        <f>(VLOOKUP($A55,'Occupancy Raw Data'!$B$8:$BE$45,'Occupancy Raw Data'!I$3,FALSE))/100</f>
        <v>0.38225255972696204</v>
      </c>
      <c r="E55" s="115">
        <f>(VLOOKUP($A55,'Occupancy Raw Data'!$B$8:$BE$45,'Occupancy Raw Data'!J$3,FALSE))/100</f>
        <v>0.38771331058020403</v>
      </c>
      <c r="F55" s="115">
        <f>(VLOOKUP($A55,'Occupancy Raw Data'!$B$8:$BE$45,'Occupancy Raw Data'!K$3,FALSE))/100</f>
        <v>0.36723549488054602</v>
      </c>
      <c r="G55" s="116">
        <f>(VLOOKUP($A55,'Occupancy Raw Data'!$B$8:$BE$45,'Occupancy Raw Data'!L$3,FALSE))/100</f>
        <v>0.355358361774744</v>
      </c>
      <c r="H55" s="119">
        <f>(VLOOKUP($A55,'Occupancy Raw Data'!$B$8:$BE$45,'Occupancy Raw Data'!N$3,FALSE))/100</f>
        <v>0.35767918088737199</v>
      </c>
      <c r="I55" s="119">
        <f>(VLOOKUP($A55,'Occupancy Raw Data'!$B$8:$BE$45,'Occupancy Raw Data'!O$3,FALSE))/100</f>
        <v>0.29556313993173999</v>
      </c>
      <c r="J55" s="116">
        <f>(VLOOKUP($A55,'Occupancy Raw Data'!$B$8:$BE$45,'Occupancy Raw Data'!P$3,FALSE))/100</f>
        <v>0.32662116040955602</v>
      </c>
      <c r="K55" s="117">
        <f>(VLOOKUP($A55,'Occupancy Raw Data'!$B$8:$BE$45,'Occupancy Raw Data'!R$3,FALSE))/100</f>
        <v>0.34714773281326106</v>
      </c>
      <c r="M55" s="129">
        <f>(VLOOKUP($A55,'Occupancy Raw Data'!$B$8:$BE$45,'Occupancy Raw Data'!T$3,FALSE))/100</f>
        <v>-0.129201071598957</v>
      </c>
      <c r="N55" s="119">
        <f>(VLOOKUP($A55,'Occupancy Raw Data'!$B$8:$BE$45,'Occupancy Raw Data'!U$3,FALSE))/100</f>
        <v>-0.28262190845761803</v>
      </c>
      <c r="O55" s="119">
        <f>(VLOOKUP($A55,'Occupancy Raw Data'!$B$8:$BE$45,'Occupancy Raw Data'!V$3,FALSE))/100</f>
        <v>-0.25080685718749796</v>
      </c>
      <c r="P55" s="119">
        <f>(VLOOKUP($A55,'Occupancy Raw Data'!$B$8:$BE$45,'Occupancy Raw Data'!W$3,FALSE))/100</f>
        <v>-0.22683080713991099</v>
      </c>
      <c r="Q55" s="119">
        <f>(VLOOKUP($A55,'Occupancy Raw Data'!$B$8:$BE$45,'Occupancy Raw Data'!X$3,FALSE))/100</f>
        <v>-0.179261618293069</v>
      </c>
      <c r="R55" s="130">
        <f>(VLOOKUP($A55,'Occupancy Raw Data'!$B$8:$BE$45,'Occupancy Raw Data'!Y$3,FALSE))/100</f>
        <v>-0.22005614285261199</v>
      </c>
      <c r="S55" s="119">
        <f>(VLOOKUP($A55,'Occupancy Raw Data'!$B$8:$BE$45,'Occupancy Raw Data'!AA$3,FALSE))/100</f>
        <v>-0.12182710068871</v>
      </c>
      <c r="T55" s="119">
        <f>(VLOOKUP($A55,'Occupancy Raw Data'!$B$8:$BE$45,'Occupancy Raw Data'!AB$3,FALSE))/100</f>
        <v>-0.25291235847512</v>
      </c>
      <c r="U55" s="130">
        <f>(VLOOKUP($A55,'Occupancy Raw Data'!$B$8:$BE$45,'Occupancy Raw Data'!AC$3,FALSE))/100</f>
        <v>-0.18641638225255899</v>
      </c>
      <c r="V55" s="131">
        <f>(VLOOKUP($A55,'Occupancy Raw Data'!$B$8:$BE$45,'Occupancy Raw Data'!AE$3,FALSE))/100</f>
        <v>-0.21128956226505999</v>
      </c>
      <c r="X55" s="49">
        <f>VLOOKUP($A55,'ADR Raw Data'!$B$6:$BE$43,'ADR Raw Data'!G$1,FALSE)</f>
        <v>76.4663510392609</v>
      </c>
      <c r="Y55" s="50">
        <f>VLOOKUP($A55,'ADR Raw Data'!$B$6:$BE$43,'ADR Raw Data'!H$1,FALSE)</f>
        <v>80.079166666666595</v>
      </c>
      <c r="Z55" s="50">
        <f>VLOOKUP($A55,'ADR Raw Data'!$B$6:$BE$43,'ADR Raw Data'!I$1,FALSE)</f>
        <v>80.627160714285694</v>
      </c>
      <c r="AA55" s="50">
        <f>VLOOKUP($A55,'ADR Raw Data'!$B$6:$BE$43,'ADR Raw Data'!J$1,FALSE)</f>
        <v>82.8685739436619</v>
      </c>
      <c r="AB55" s="50">
        <f>VLOOKUP($A55,'ADR Raw Data'!$B$6:$BE$43,'ADR Raw Data'!K$1,FALSE)</f>
        <v>82.052100371747201</v>
      </c>
      <c r="AC55" s="51">
        <f>VLOOKUP($A55,'ADR Raw Data'!$B$6:$BE$43,'ADR Raw Data'!L$1,FALSE)</f>
        <v>80.612531694199006</v>
      </c>
      <c r="AD55" s="50">
        <f>VLOOKUP($A55,'ADR Raw Data'!$B$6:$BE$43,'ADR Raw Data'!N$1,FALSE)</f>
        <v>82.139427480915998</v>
      </c>
      <c r="AE55" s="50">
        <f>VLOOKUP($A55,'ADR Raw Data'!$B$6:$BE$43,'ADR Raw Data'!O$1,FALSE)</f>
        <v>78.423833718244794</v>
      </c>
      <c r="AF55" s="51">
        <f>VLOOKUP($A55,'ADR Raw Data'!$B$6:$BE$43,'ADR Raw Data'!P$1,FALSE)</f>
        <v>80.458286311389699</v>
      </c>
      <c r="AG55" s="52">
        <f>VLOOKUP($A55,'ADR Raw Data'!$B$6:$BE$43,'ADR Raw Data'!R$1,FALSE)</f>
        <v>80.571067415730298</v>
      </c>
      <c r="AI55" s="129">
        <f>(VLOOKUP($A55,'ADR Raw Data'!$B$6:$BE$43,'ADR Raw Data'!T$1,FALSE))/100</f>
        <v>-4.4491940122922298E-2</v>
      </c>
      <c r="AJ55" s="119">
        <f>(VLOOKUP($A55,'ADR Raw Data'!$B$6:$BE$43,'ADR Raw Data'!U$1,FALSE))/100</f>
        <v>-7.3113052979402002E-2</v>
      </c>
      <c r="AK55" s="119">
        <f>(VLOOKUP($A55,'ADR Raw Data'!$B$6:$BE$43,'ADR Raw Data'!V$1,FALSE))/100</f>
        <v>-7.0180065559698607E-2</v>
      </c>
      <c r="AL55" s="119">
        <f>(VLOOKUP($A55,'ADR Raw Data'!$B$6:$BE$43,'ADR Raw Data'!W$1,FALSE))/100</f>
        <v>-4.0496180162404395E-2</v>
      </c>
      <c r="AM55" s="119">
        <f>(VLOOKUP($A55,'ADR Raw Data'!$B$6:$BE$43,'ADR Raw Data'!X$1,FALSE))/100</f>
        <v>-2.51564992674605E-2</v>
      </c>
      <c r="AN55" s="130">
        <f>(VLOOKUP($A55,'ADR Raw Data'!$B$6:$BE$43,'ADR Raw Data'!Y$1,FALSE))/100</f>
        <v>-5.24427992635811E-2</v>
      </c>
      <c r="AO55" s="119">
        <f>(VLOOKUP($A55,'ADR Raw Data'!$B$6:$BE$43,'ADR Raw Data'!AA$1,FALSE))/100</f>
        <v>-1.5084302172111399E-2</v>
      </c>
      <c r="AP55" s="119">
        <f>(VLOOKUP($A55,'ADR Raw Data'!$B$6:$BE$43,'ADR Raw Data'!AB$1,FALSE))/100</f>
        <v>-5.8741720803024797E-2</v>
      </c>
      <c r="AQ55" s="130">
        <f>(VLOOKUP($A55,'ADR Raw Data'!$B$6:$BE$43,'ADR Raw Data'!AC$1,FALSE))/100</f>
        <v>-3.4790057049121297E-2</v>
      </c>
      <c r="AR55" s="131">
        <f>(VLOOKUP($A55,'ADR Raw Data'!$B$6:$BE$43,'ADR Raw Data'!AE$1,FALSE))/100</f>
        <v>-4.7926404688583502E-2</v>
      </c>
      <c r="AS55" s="40"/>
      <c r="AT55" s="49">
        <f>VLOOKUP($A55,'RevPAR Raw Data'!$B$6:$BE$43,'RevPAR Raw Data'!G$1,FALSE)</f>
        <v>22.6006348122866</v>
      </c>
      <c r="AU55" s="50">
        <f>VLOOKUP($A55,'RevPAR Raw Data'!$B$6:$BE$43,'RevPAR Raw Data'!H$1,FALSE)</f>
        <v>27.549419795221802</v>
      </c>
      <c r="AV55" s="50">
        <f>VLOOKUP($A55,'RevPAR Raw Data'!$B$6:$BE$43,'RevPAR Raw Data'!I$1,FALSE)</f>
        <v>30.819938566552899</v>
      </c>
      <c r="AW55" s="50">
        <f>VLOOKUP($A55,'RevPAR Raw Data'!$B$6:$BE$43,'RevPAR Raw Data'!J$1,FALSE)</f>
        <v>32.129249146757601</v>
      </c>
      <c r="AX55" s="50">
        <f>VLOOKUP($A55,'RevPAR Raw Data'!$B$6:$BE$43,'RevPAR Raw Data'!K$1,FALSE)</f>
        <v>30.132443686006798</v>
      </c>
      <c r="AY55" s="51">
        <f>VLOOKUP($A55,'RevPAR Raw Data'!$B$6:$BE$43,'RevPAR Raw Data'!L$1,FALSE)</f>
        <v>28.6463372013651</v>
      </c>
      <c r="AZ55" s="50">
        <f>VLOOKUP($A55,'RevPAR Raw Data'!$B$6:$BE$43,'RevPAR Raw Data'!N$1,FALSE)</f>
        <v>29.379563139931701</v>
      </c>
      <c r="BA55" s="50">
        <f>VLOOKUP($A55,'RevPAR Raw Data'!$B$6:$BE$43,'RevPAR Raw Data'!O$1,FALSE)</f>
        <v>23.179194539249099</v>
      </c>
      <c r="BB55" s="51">
        <f>VLOOKUP($A55,'RevPAR Raw Data'!$B$6:$BE$43,'RevPAR Raw Data'!P$1,FALSE)</f>
        <v>26.2793788395904</v>
      </c>
      <c r="BC55" s="52">
        <f>VLOOKUP($A55,'RevPAR Raw Data'!$B$6:$BE$43,'RevPAR Raw Data'!R$1,FALSE)</f>
        <v>27.9700633837152</v>
      </c>
      <c r="BE55" s="129">
        <f>(VLOOKUP($A55,'RevPAR Raw Data'!$B$6:$BE$43,'RevPAR Raw Data'!T$1,FALSE))/100</f>
        <v>-0.167944605380481</v>
      </c>
      <c r="BF55" s="119">
        <f>(VLOOKUP($A55,'RevPAR Raw Data'!$B$6:$BE$43,'RevPAR Raw Data'!U$1,FALSE))/100</f>
        <v>-0.33507161087081799</v>
      </c>
      <c r="BG55" s="119">
        <f>(VLOOKUP($A55,'RevPAR Raw Data'!$B$6:$BE$43,'RevPAR Raw Data'!V$1,FALSE))/100</f>
        <v>-0.303385281066956</v>
      </c>
      <c r="BH55" s="119">
        <f>(VLOOKUP($A55,'RevPAR Raw Data'!$B$6:$BE$43,'RevPAR Raw Data'!W$1,FALSE))/100</f>
        <v>-0.25814120606999397</v>
      </c>
      <c r="BI55" s="119">
        <f>(VLOOKUP($A55,'RevPAR Raw Data'!$B$6:$BE$43,'RevPAR Raw Data'!X$1,FALSE))/100</f>
        <v>-0.19990852279125701</v>
      </c>
      <c r="BJ55" s="130">
        <f>(VLOOKUP($A55,'RevPAR Raw Data'!$B$6:$BE$43,'RevPAR Raw Data'!Y$1,FALSE))/100</f>
        <v>-0.260958581989856</v>
      </c>
      <c r="BK55" s="119">
        <f>(VLOOKUP($A55,'RevPAR Raw Data'!$B$6:$BE$43,'RevPAR Raw Data'!AA$1,FALSE))/100</f>
        <v>-0.13507372606127999</v>
      </c>
      <c r="BL55" s="119">
        <f>(VLOOKUP($A55,'RevPAR Raw Data'!$B$6:$BE$43,'RevPAR Raw Data'!AB$1,FALSE))/100</f>
        <v>-0.29679757212896501</v>
      </c>
      <c r="BM55" s="130">
        <f>(VLOOKUP($A55,'RevPAR Raw Data'!$B$6:$BE$43,'RevPAR Raw Data'!AC$1,FALSE))/100</f>
        <v>-0.214721002728223</v>
      </c>
      <c r="BN55" s="131">
        <f>(VLOOKUP($A55,'RevPAR Raw Data'!$B$6:$BE$43,'RevPAR Raw Data'!AE$1,FALSE))/100</f>
        <v>-0.24908961788605399</v>
      </c>
    </row>
    <row r="56" spans="1:66" ht="16.5" thickBot="1" x14ac:dyDescent="0.5">
      <c r="A56" s="59" t="s">
        <v>86</v>
      </c>
      <c r="B56" s="124">
        <f>(VLOOKUP($A56,'Occupancy Raw Data'!$B$8:$BE$45,'Occupancy Raw Data'!G$3,FALSE))/100</f>
        <v>0.37765517241379298</v>
      </c>
      <c r="C56" s="125">
        <f>(VLOOKUP($A56,'Occupancy Raw Data'!$B$8:$BE$45,'Occupancy Raw Data'!H$3,FALSE))/100</f>
        <v>0.42868965517241298</v>
      </c>
      <c r="D56" s="125">
        <f>(VLOOKUP($A56,'Occupancy Raw Data'!$B$8:$BE$45,'Occupancy Raw Data'!I$3,FALSE))/100</f>
        <v>0.50524137931034407</v>
      </c>
      <c r="E56" s="125">
        <f>(VLOOKUP($A56,'Occupancy Raw Data'!$B$8:$BE$45,'Occupancy Raw Data'!J$3,FALSE))/100</f>
        <v>0.49668965517241298</v>
      </c>
      <c r="F56" s="125">
        <f>(VLOOKUP($A56,'Occupancy Raw Data'!$B$8:$BE$45,'Occupancy Raw Data'!K$3,FALSE))/100</f>
        <v>0.49062068965517197</v>
      </c>
      <c r="G56" s="126">
        <f>(VLOOKUP($A56,'Occupancy Raw Data'!$B$8:$BE$45,'Occupancy Raw Data'!L$3,FALSE))/100</f>
        <v>0.459779310344827</v>
      </c>
      <c r="H56" s="127">
        <f>(VLOOKUP($A56,'Occupancy Raw Data'!$B$8:$BE$45,'Occupancy Raw Data'!N$3,FALSE))/100</f>
        <v>0.48551724137930996</v>
      </c>
      <c r="I56" s="127">
        <f>(VLOOKUP($A56,'Occupancy Raw Data'!$B$8:$BE$45,'Occupancy Raw Data'!O$3,FALSE))/100</f>
        <v>0.46813793103448198</v>
      </c>
      <c r="J56" s="126">
        <f>(VLOOKUP($A56,'Occupancy Raw Data'!$B$8:$BE$45,'Occupancy Raw Data'!P$3,FALSE))/100</f>
        <v>0.47682758620689597</v>
      </c>
      <c r="K56" s="128">
        <f>(VLOOKUP($A56,'Occupancy Raw Data'!$B$8:$BE$45,'Occupancy Raw Data'!R$3,FALSE))/100</f>
        <v>0.46465024630541796</v>
      </c>
      <c r="M56" s="140">
        <f>(VLOOKUP($A56,'Occupancy Raw Data'!$B$8:$BE$45,'Occupancy Raw Data'!T$3,FALSE))/100</f>
        <v>0.13757494485080599</v>
      </c>
      <c r="N56" s="127">
        <f>(VLOOKUP($A56,'Occupancy Raw Data'!$B$8:$BE$45,'Occupancy Raw Data'!U$3,FALSE))/100</f>
        <v>-0.103409742235837</v>
      </c>
      <c r="O56" s="127">
        <f>(VLOOKUP($A56,'Occupancy Raw Data'!$B$8:$BE$45,'Occupancy Raw Data'!V$3,FALSE))/100</f>
        <v>-5.6364156648189397E-2</v>
      </c>
      <c r="P56" s="127">
        <f>(VLOOKUP($A56,'Occupancy Raw Data'!$B$8:$BE$45,'Occupancy Raw Data'!W$3,FALSE))/100</f>
        <v>-5.2808989589937197E-2</v>
      </c>
      <c r="Q56" s="127">
        <f>(VLOOKUP($A56,'Occupancy Raw Data'!$B$8:$BE$45,'Occupancy Raw Data'!X$3,FALSE))/100</f>
        <v>1.30906739359691E-2</v>
      </c>
      <c r="R56" s="141">
        <f>(VLOOKUP($A56,'Occupancy Raw Data'!$B$8:$BE$45,'Occupancy Raw Data'!Y$3,FALSE))/100</f>
        <v>-2.3490852828674899E-2</v>
      </c>
      <c r="S56" s="127">
        <f>(VLOOKUP($A56,'Occupancy Raw Data'!$B$8:$BE$45,'Occupancy Raw Data'!AA$3,FALSE))/100</f>
        <v>-7.2879696757811002E-2</v>
      </c>
      <c r="T56" s="127">
        <f>(VLOOKUP($A56,'Occupancy Raw Data'!$B$8:$BE$45,'Occupancy Raw Data'!AB$3,FALSE))/100</f>
        <v>1.25304238180093E-2</v>
      </c>
      <c r="U56" s="141">
        <f>(VLOOKUP($A56,'Occupancy Raw Data'!$B$8:$BE$45,'Occupancy Raw Data'!AC$3,FALSE))/100</f>
        <v>-3.28312216288058E-2</v>
      </c>
      <c r="V56" s="142">
        <f>(VLOOKUP($A56,'Occupancy Raw Data'!$B$8:$BE$45,'Occupancy Raw Data'!AE$3,FALSE))/100</f>
        <v>-2.6248109694002601E-2</v>
      </c>
      <c r="X56" s="63">
        <f>VLOOKUP($A56,'ADR Raw Data'!$B$6:$BE$43,'ADR Raw Data'!G$1,FALSE)</f>
        <v>140.989718772826</v>
      </c>
      <c r="Y56" s="64">
        <f>VLOOKUP($A56,'ADR Raw Data'!$B$6:$BE$43,'ADR Raw Data'!H$1,FALSE)</f>
        <v>105.333539253539</v>
      </c>
      <c r="Z56" s="64">
        <f>VLOOKUP($A56,'ADR Raw Data'!$B$6:$BE$43,'ADR Raw Data'!I$1,FALSE)</f>
        <v>110.656612066612</v>
      </c>
      <c r="AA56" s="64">
        <f>VLOOKUP($A56,'ADR Raw Data'!$B$6:$BE$43,'ADR Raw Data'!J$1,FALSE)</f>
        <v>108.867967231324</v>
      </c>
      <c r="AB56" s="64">
        <f>VLOOKUP($A56,'ADR Raw Data'!$B$6:$BE$43,'ADR Raw Data'!K$1,FALSE)</f>
        <v>105.441973573235</v>
      </c>
      <c r="AC56" s="65">
        <f>VLOOKUP($A56,'ADR Raw Data'!$B$6:$BE$43,'ADR Raw Data'!L$1,FALSE)</f>
        <v>113.147675646487</v>
      </c>
      <c r="AD56" s="64">
        <f>VLOOKUP($A56,'ADR Raw Data'!$B$6:$BE$43,'ADR Raw Data'!N$1,FALSE)</f>
        <v>123.65172159090901</v>
      </c>
      <c r="AE56" s="64">
        <f>VLOOKUP($A56,'ADR Raw Data'!$B$6:$BE$43,'ADR Raw Data'!O$1,FALSE)</f>
        <v>127.018267530936</v>
      </c>
      <c r="AF56" s="65">
        <f>VLOOKUP($A56,'ADR Raw Data'!$B$6:$BE$43,'ADR Raw Data'!P$1,FALSE)</f>
        <v>125.304318773503</v>
      </c>
      <c r="AG56" s="66">
        <f>VLOOKUP($A56,'ADR Raw Data'!$B$6:$BE$43,'ADR Raw Data'!R$1,FALSE)</f>
        <v>116.712029600101</v>
      </c>
      <c r="AI56" s="140">
        <f>(VLOOKUP($A56,'ADR Raw Data'!$B$6:$BE$43,'ADR Raw Data'!T$1,FALSE))/100</f>
        <v>0.56836260465156496</v>
      </c>
      <c r="AJ56" s="127">
        <f>(VLOOKUP($A56,'ADR Raw Data'!$B$6:$BE$43,'ADR Raw Data'!U$1,FALSE))/100</f>
        <v>7.7972707628091997E-2</v>
      </c>
      <c r="AK56" s="127">
        <f>(VLOOKUP($A56,'ADR Raw Data'!$B$6:$BE$43,'ADR Raw Data'!V$1,FALSE))/100</f>
        <v>8.7322805370848702E-2</v>
      </c>
      <c r="AL56" s="127">
        <f>(VLOOKUP($A56,'ADR Raw Data'!$B$6:$BE$43,'ADR Raw Data'!W$1,FALSE))/100</f>
        <v>4.6853267843607493E-2</v>
      </c>
      <c r="AM56" s="127">
        <f>(VLOOKUP($A56,'ADR Raw Data'!$B$6:$BE$43,'ADR Raw Data'!X$1,FALSE))/100</f>
        <v>6.51235823922027E-2</v>
      </c>
      <c r="AN56" s="141">
        <f>(VLOOKUP($A56,'ADR Raw Data'!$B$6:$BE$43,'ADR Raw Data'!Y$1,FALSE))/100</f>
        <v>0.14063915081450198</v>
      </c>
      <c r="AO56" s="127">
        <f>(VLOOKUP($A56,'ADR Raw Data'!$B$6:$BE$43,'ADR Raw Data'!AA$1,FALSE))/100</f>
        <v>9.9211817151327195E-2</v>
      </c>
      <c r="AP56" s="127">
        <f>(VLOOKUP($A56,'ADR Raw Data'!$B$6:$BE$43,'ADR Raw Data'!AB$1,FALSE))/100</f>
        <v>9.4810708207703098E-2</v>
      </c>
      <c r="AQ56" s="141">
        <f>(VLOOKUP($A56,'ADR Raw Data'!$B$6:$BE$43,'ADR Raw Data'!AC$1,FALSE))/100</f>
        <v>9.7762905808079392E-2</v>
      </c>
      <c r="AR56" s="142">
        <f>(VLOOKUP($A56,'ADR Raw Data'!$B$6:$BE$43,'ADR Raw Data'!AE$1,FALSE))/100</f>
        <v>0.12646097319456301</v>
      </c>
      <c r="AS56" s="40"/>
      <c r="AT56" s="63">
        <f>VLOOKUP($A56,'RevPAR Raw Data'!$B$6:$BE$43,'RevPAR Raw Data'!G$1,FALSE)</f>
        <v>53.245496551724102</v>
      </c>
      <c r="AU56" s="64">
        <f>VLOOKUP($A56,'RevPAR Raw Data'!$B$6:$BE$43,'RevPAR Raw Data'!H$1,FALSE)</f>
        <v>45.155398620689603</v>
      </c>
      <c r="AV56" s="64">
        <f>VLOOKUP($A56,'RevPAR Raw Data'!$B$6:$BE$43,'RevPAR Raw Data'!I$1,FALSE)</f>
        <v>55.908299310344802</v>
      </c>
      <c r="AW56" s="64">
        <f>VLOOKUP($A56,'RevPAR Raw Data'!$B$6:$BE$43,'RevPAR Raw Data'!J$1,FALSE)</f>
        <v>54.073593103448196</v>
      </c>
      <c r="AX56" s="64">
        <f>VLOOKUP($A56,'RevPAR Raw Data'!$B$6:$BE$43,'RevPAR Raw Data'!K$1,FALSE)</f>
        <v>51.732013793103398</v>
      </c>
      <c r="AY56" s="65">
        <f>VLOOKUP($A56,'RevPAR Raw Data'!$B$6:$BE$43,'RevPAR Raw Data'!L$1,FALSE)</f>
        <v>52.022960275861998</v>
      </c>
      <c r="AZ56" s="64">
        <f>VLOOKUP($A56,'RevPAR Raw Data'!$B$6:$BE$43,'RevPAR Raw Data'!N$1,FALSE)</f>
        <v>60.035042758620598</v>
      </c>
      <c r="BA56" s="64">
        <f>VLOOKUP($A56,'RevPAR Raw Data'!$B$6:$BE$43,'RevPAR Raw Data'!O$1,FALSE)</f>
        <v>59.462068965517197</v>
      </c>
      <c r="BB56" s="65">
        <f>VLOOKUP($A56,'RevPAR Raw Data'!$B$6:$BE$43,'RevPAR Raw Data'!P$1,FALSE)</f>
        <v>59.748555862068898</v>
      </c>
      <c r="BC56" s="66">
        <f>VLOOKUP($A56,'RevPAR Raw Data'!$B$6:$BE$43,'RevPAR Raw Data'!R$1,FALSE)</f>
        <v>54.230273300492598</v>
      </c>
      <c r="BE56" s="140">
        <f>(VLOOKUP($A56,'RevPAR Raw Data'!$B$6:$BE$43,'RevPAR Raw Data'!T$1,FALSE))/100</f>
        <v>0.784130003492572</v>
      </c>
      <c r="BF56" s="127">
        <f>(VLOOKUP($A56,'RevPAR Raw Data'!$B$6:$BE$43,'RevPAR Raw Data'!U$1,FALSE))/100</f>
        <v>-3.3500172204996299E-2</v>
      </c>
      <c r="BG56" s="127">
        <f>(VLOOKUP($A56,'RevPAR Raw Data'!$B$6:$BE$43,'RevPAR Raw Data'!V$1,FALSE))/100</f>
        <v>2.6036772441777399E-2</v>
      </c>
      <c r="BH56" s="127">
        <f>(VLOOKUP($A56,'RevPAR Raw Data'!$B$6:$BE$43,'RevPAR Raw Data'!W$1,FALSE))/100</f>
        <v>-8.4299954801373093E-3</v>
      </c>
      <c r="BI56" s="127">
        <f>(VLOOKUP($A56,'RevPAR Raw Data'!$B$6:$BE$43,'RevPAR Raw Data'!X$1,FALSE))/100</f>
        <v>7.9066767910810298E-2</v>
      </c>
      <c r="BJ56" s="141">
        <f>(VLOOKUP($A56,'RevPAR Raw Data'!$B$6:$BE$43,'RevPAR Raw Data'!Y$1,FALSE))/100</f>
        <v>0.11384456439209301</v>
      </c>
      <c r="BK56" s="127">
        <f>(VLOOKUP($A56,'RevPAR Raw Data'!$B$6:$BE$43,'RevPAR Raw Data'!AA$1,FALSE))/100</f>
        <v>1.9101593244735999E-2</v>
      </c>
      <c r="BL56" s="127">
        <f>(VLOOKUP($A56,'RevPAR Raw Data'!$B$6:$BE$43,'RevPAR Raw Data'!AB$1,FALSE))/100</f>
        <v>0.10852915038203999</v>
      </c>
      <c r="BM56" s="141">
        <f>(VLOOKUP($A56,'RevPAR Raw Data'!$B$6:$BE$43,'RevPAR Raw Data'!AC$1,FALSE))/100</f>
        <v>6.1722008551612501E-2</v>
      </c>
      <c r="BN56" s="142">
        <f>(VLOOKUP($A56,'RevPAR Raw Data'!$B$6:$BE$43,'RevPAR Raw Data'!AE$1,FALSE))/100</f>
        <v>9.6893502004139501E-2</v>
      </c>
    </row>
    <row r="57" spans="1:66" ht="14.25" customHeight="1" x14ac:dyDescent="0.45">
      <c r="A57" s="194" t="s">
        <v>122</v>
      </c>
      <c r="B57" s="194"/>
      <c r="C57" s="194"/>
      <c r="D57" s="194"/>
      <c r="E57" s="194"/>
      <c r="F57" s="194"/>
      <c r="G57" s="194"/>
      <c r="H57" s="194"/>
      <c r="I57" s="194"/>
      <c r="J57" s="194"/>
      <c r="K57" s="194"/>
      <c r="AS57" s="40"/>
    </row>
    <row r="58" spans="1:66" x14ac:dyDescent="0.45">
      <c r="A58" s="194"/>
      <c r="B58" s="194"/>
      <c r="C58" s="194"/>
      <c r="D58" s="194"/>
      <c r="E58" s="194"/>
      <c r="F58" s="194"/>
      <c r="G58" s="194"/>
      <c r="H58" s="194"/>
      <c r="I58" s="194"/>
      <c r="J58" s="194"/>
      <c r="K58" s="194"/>
      <c r="AS58" s="40"/>
    </row>
    <row r="59" spans="1:66" x14ac:dyDescent="0.45">
      <c r="A59" s="194"/>
      <c r="B59" s="194"/>
      <c r="C59" s="194"/>
      <c r="D59" s="194"/>
      <c r="E59" s="194"/>
      <c r="F59" s="194"/>
      <c r="G59" s="194"/>
      <c r="H59" s="194"/>
      <c r="I59" s="194"/>
      <c r="J59" s="194"/>
      <c r="K59" s="194"/>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iFuCBRNn8XAHcg/T0aH5FMSYwRz1zS/ai2NJP80VZxLUI4H9jFElOu9nm313OweKCbP8vLump/4lsx91LNSD1Q==" saltValue="8R1u3Jyff6e2UMmgLR+pu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7" right="0.7" top="0.75" bottom="0.75" header="0.3" footer="0.3"/>
  <pageSetup paperSize="5" scale="2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sqref="A1:A3"/>
      <selection pane="topRight" sqref="A1:A3"/>
      <selection pane="bottomLeft" sqref="A1:A3"/>
      <selection pane="bottomRight" activeCell="R16" sqref="R16"/>
    </sheetView>
  </sheetViews>
  <sheetFormatPr defaultColWidth="9.1796875" defaultRowHeight="16" outlineLevelCol="1" x14ac:dyDescent="0.45"/>
  <cols>
    <col min="1" max="1" width="39" style="41" bestFit="1" customWidth="1"/>
    <col min="2" max="2" width="9.54296875" style="41" bestFit="1" customWidth="1"/>
    <col min="3" max="3" width="7.54296875" style="41" customWidth="1"/>
    <col min="4" max="4" width="6.81640625" style="41" customWidth="1"/>
    <col min="5" max="5" width="7.453125" style="41" customWidth="1"/>
    <col min="6" max="6" width="8.54296875" style="41" bestFit="1" customWidth="1"/>
    <col min="7" max="7" width="12.54296875" style="43" bestFit="1" customWidth="1"/>
    <col min="8" max="9" width="8.54296875" style="41" bestFit="1" customWidth="1"/>
    <col min="10" max="10" width="12.1796875" style="43" bestFit="1" customWidth="1"/>
    <col min="11" max="11" width="14.2695312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5" t="str">
        <f>'Occupancy Raw Data'!B2</f>
        <v>December 29, 2024 - January 25, 2025
Rolling-28 Day Period</v>
      </c>
      <c r="B1" s="198" t="s">
        <v>66</v>
      </c>
      <c r="C1" s="199"/>
      <c r="D1" s="199"/>
      <c r="E1" s="199"/>
      <c r="F1" s="199"/>
      <c r="G1" s="199"/>
      <c r="H1" s="199"/>
      <c r="I1" s="199"/>
      <c r="J1" s="199"/>
      <c r="K1" s="200"/>
      <c r="L1" s="40"/>
      <c r="M1" s="198" t="s">
        <v>73</v>
      </c>
      <c r="N1" s="199"/>
      <c r="O1" s="199"/>
      <c r="P1" s="199"/>
      <c r="Q1" s="199"/>
      <c r="R1" s="199"/>
      <c r="S1" s="199"/>
      <c r="T1" s="199"/>
      <c r="U1" s="199"/>
      <c r="V1" s="200"/>
      <c r="X1" s="198" t="s">
        <v>67</v>
      </c>
      <c r="Y1" s="199"/>
      <c r="Z1" s="199"/>
      <c r="AA1" s="199"/>
      <c r="AB1" s="199"/>
      <c r="AC1" s="199"/>
      <c r="AD1" s="199"/>
      <c r="AE1" s="199"/>
      <c r="AF1" s="199"/>
      <c r="AG1" s="200"/>
      <c r="AI1" s="198" t="s">
        <v>74</v>
      </c>
      <c r="AJ1" s="199"/>
      <c r="AK1" s="199"/>
      <c r="AL1" s="199"/>
      <c r="AM1" s="199"/>
      <c r="AN1" s="199"/>
      <c r="AO1" s="199"/>
      <c r="AP1" s="199"/>
      <c r="AQ1" s="199"/>
      <c r="AR1" s="200"/>
      <c r="AS1" s="40"/>
      <c r="AT1" s="198" t="s">
        <v>68</v>
      </c>
      <c r="AU1" s="199"/>
      <c r="AV1" s="199"/>
      <c r="AW1" s="199"/>
      <c r="AX1" s="199"/>
      <c r="AY1" s="199"/>
      <c r="AZ1" s="199"/>
      <c r="BA1" s="199"/>
      <c r="BB1" s="199"/>
      <c r="BC1" s="200"/>
      <c r="BE1" s="198" t="s">
        <v>75</v>
      </c>
      <c r="BF1" s="199"/>
      <c r="BG1" s="199"/>
      <c r="BH1" s="199"/>
      <c r="BI1" s="199"/>
      <c r="BJ1" s="199"/>
      <c r="BK1" s="199"/>
      <c r="BL1" s="199"/>
      <c r="BM1" s="199"/>
      <c r="BN1" s="200"/>
    </row>
    <row r="2" spans="1:66" x14ac:dyDescent="0.45">
      <c r="A2" s="195"/>
      <c r="B2" s="42"/>
      <c r="C2" s="43"/>
      <c r="D2" s="43"/>
      <c r="E2" s="43"/>
      <c r="F2" s="43"/>
      <c r="G2" s="196" t="s">
        <v>64</v>
      </c>
      <c r="H2" s="43"/>
      <c r="I2" s="43"/>
      <c r="J2" s="196" t="s">
        <v>65</v>
      </c>
      <c r="K2" s="197" t="s">
        <v>56</v>
      </c>
      <c r="L2" s="44"/>
      <c r="M2" s="42"/>
      <c r="N2" s="43"/>
      <c r="O2" s="43"/>
      <c r="P2" s="43"/>
      <c r="Q2" s="43"/>
      <c r="R2" s="196" t="s">
        <v>64</v>
      </c>
      <c r="S2" s="43"/>
      <c r="T2" s="43"/>
      <c r="U2" s="196" t="s">
        <v>65</v>
      </c>
      <c r="V2" s="197" t="s">
        <v>56</v>
      </c>
      <c r="X2" s="42"/>
      <c r="Y2" s="43"/>
      <c r="Z2" s="43"/>
      <c r="AA2" s="43"/>
      <c r="AB2" s="43"/>
      <c r="AC2" s="196" t="s">
        <v>64</v>
      </c>
      <c r="AD2" s="43"/>
      <c r="AE2" s="43"/>
      <c r="AF2" s="196" t="s">
        <v>65</v>
      </c>
      <c r="AG2" s="197" t="s">
        <v>56</v>
      </c>
      <c r="AI2" s="42"/>
      <c r="AJ2" s="43"/>
      <c r="AK2" s="43"/>
      <c r="AL2" s="43"/>
      <c r="AM2" s="43"/>
      <c r="AN2" s="196" t="s">
        <v>64</v>
      </c>
      <c r="AO2" s="43"/>
      <c r="AP2" s="43"/>
      <c r="AQ2" s="196" t="s">
        <v>65</v>
      </c>
      <c r="AR2" s="197" t="s">
        <v>56</v>
      </c>
      <c r="AS2" s="44"/>
      <c r="AT2" s="42"/>
      <c r="AU2" s="43"/>
      <c r="AV2" s="43"/>
      <c r="AW2" s="43"/>
      <c r="AX2" s="43"/>
      <c r="AY2" s="196" t="s">
        <v>64</v>
      </c>
      <c r="AZ2" s="43"/>
      <c r="BA2" s="43"/>
      <c r="BB2" s="196" t="s">
        <v>65</v>
      </c>
      <c r="BC2" s="197" t="s">
        <v>56</v>
      </c>
      <c r="BE2" s="42"/>
      <c r="BF2" s="43"/>
      <c r="BG2" s="43"/>
      <c r="BH2" s="43"/>
      <c r="BI2" s="43"/>
      <c r="BJ2" s="196" t="s">
        <v>64</v>
      </c>
      <c r="BK2" s="43"/>
      <c r="BL2" s="43"/>
      <c r="BM2" s="196" t="s">
        <v>65</v>
      </c>
      <c r="BN2" s="197" t="s">
        <v>56</v>
      </c>
    </row>
    <row r="3" spans="1:66" x14ac:dyDescent="0.45">
      <c r="A3" s="195"/>
      <c r="B3" s="45" t="s">
        <v>57</v>
      </c>
      <c r="C3" s="44" t="s">
        <v>58</v>
      </c>
      <c r="D3" s="44" t="s">
        <v>59</v>
      </c>
      <c r="E3" s="44" t="s">
        <v>60</v>
      </c>
      <c r="F3" s="44" t="s">
        <v>61</v>
      </c>
      <c r="G3" s="196"/>
      <c r="H3" s="44" t="s">
        <v>62</v>
      </c>
      <c r="I3" s="44" t="s">
        <v>63</v>
      </c>
      <c r="J3" s="196"/>
      <c r="K3" s="197"/>
      <c r="L3" s="44"/>
      <c r="M3" s="45" t="s">
        <v>57</v>
      </c>
      <c r="N3" s="44" t="s">
        <v>58</v>
      </c>
      <c r="O3" s="44" t="s">
        <v>59</v>
      </c>
      <c r="P3" s="44" t="s">
        <v>60</v>
      </c>
      <c r="Q3" s="44" t="s">
        <v>61</v>
      </c>
      <c r="R3" s="196"/>
      <c r="S3" s="44" t="s">
        <v>62</v>
      </c>
      <c r="T3" s="44" t="s">
        <v>63</v>
      </c>
      <c r="U3" s="196"/>
      <c r="V3" s="197"/>
      <c r="X3" s="45" t="s">
        <v>57</v>
      </c>
      <c r="Y3" s="44" t="s">
        <v>58</v>
      </c>
      <c r="Z3" s="44" t="s">
        <v>59</v>
      </c>
      <c r="AA3" s="44" t="s">
        <v>60</v>
      </c>
      <c r="AB3" s="44" t="s">
        <v>61</v>
      </c>
      <c r="AC3" s="196"/>
      <c r="AD3" s="44" t="s">
        <v>62</v>
      </c>
      <c r="AE3" s="44" t="s">
        <v>63</v>
      </c>
      <c r="AF3" s="196"/>
      <c r="AG3" s="197"/>
      <c r="AI3" s="45" t="s">
        <v>57</v>
      </c>
      <c r="AJ3" s="44" t="s">
        <v>58</v>
      </c>
      <c r="AK3" s="44" t="s">
        <v>59</v>
      </c>
      <c r="AL3" s="44" t="s">
        <v>60</v>
      </c>
      <c r="AM3" s="44" t="s">
        <v>61</v>
      </c>
      <c r="AN3" s="196"/>
      <c r="AO3" s="44" t="s">
        <v>62</v>
      </c>
      <c r="AP3" s="44" t="s">
        <v>63</v>
      </c>
      <c r="AQ3" s="196"/>
      <c r="AR3" s="197"/>
      <c r="AS3" s="44"/>
      <c r="AT3" s="45" t="s">
        <v>57</v>
      </c>
      <c r="AU3" s="44" t="s">
        <v>58</v>
      </c>
      <c r="AV3" s="44" t="s">
        <v>59</v>
      </c>
      <c r="AW3" s="44" t="s">
        <v>60</v>
      </c>
      <c r="AX3" s="44" t="s">
        <v>61</v>
      </c>
      <c r="AY3" s="196"/>
      <c r="AZ3" s="44" t="s">
        <v>62</v>
      </c>
      <c r="BA3" s="44" t="s">
        <v>63</v>
      </c>
      <c r="BB3" s="196"/>
      <c r="BC3" s="197"/>
      <c r="BE3" s="45" t="s">
        <v>57</v>
      </c>
      <c r="BF3" s="44" t="s">
        <v>58</v>
      </c>
      <c r="BG3" s="44" t="s">
        <v>59</v>
      </c>
      <c r="BH3" s="44" t="s">
        <v>60</v>
      </c>
      <c r="BI3" s="44" t="s">
        <v>61</v>
      </c>
      <c r="BJ3" s="196"/>
      <c r="BK3" s="44" t="s">
        <v>62</v>
      </c>
      <c r="BL3" s="44" t="s">
        <v>63</v>
      </c>
      <c r="BM3" s="196"/>
      <c r="BN3" s="197"/>
    </row>
    <row r="4" spans="1:66" x14ac:dyDescent="0.45">
      <c r="A4" s="46" t="s">
        <v>15</v>
      </c>
      <c r="B4" s="129">
        <f>(VLOOKUP($A4,'Occupancy Raw Data'!$B$8:$BE$45,'Occupancy Raw Data'!AG$3,FALSE))/100</f>
        <v>0.451831031675136</v>
      </c>
      <c r="C4" s="119">
        <f>(VLOOKUP($A4,'Occupancy Raw Data'!$B$8:$BE$45,'Occupancy Raw Data'!AH$3,FALSE))/100</f>
        <v>0.49149668831441196</v>
      </c>
      <c r="D4" s="119">
        <f>(VLOOKUP($A4,'Occupancy Raw Data'!$B$8:$BE$45,'Occupancy Raw Data'!AI$3,FALSE))/100</f>
        <v>0.55021488435645405</v>
      </c>
      <c r="E4" s="119">
        <f>(VLOOKUP($A4,'Occupancy Raw Data'!$B$8:$BE$45,'Occupancy Raw Data'!AJ$3,FALSE))/100</f>
        <v>0.522638989515538</v>
      </c>
      <c r="F4" s="119">
        <f>(VLOOKUP($A4,'Occupancy Raw Data'!$B$8:$BE$45,'Occupancy Raw Data'!AK$3,FALSE))/100</f>
        <v>0.513247033773644</v>
      </c>
      <c r="G4" s="130">
        <f>(VLOOKUP($A4,'Occupancy Raw Data'!$B$8:$BE$45,'Occupancy Raw Data'!AL$3,FALSE))/100</f>
        <v>0.50588430230118997</v>
      </c>
      <c r="H4" s="119">
        <f>(VLOOKUP($A4,'Occupancy Raw Data'!$B$8:$BE$45,'Occupancy Raw Data'!AN$3,FALSE))/100</f>
        <v>0.54594209929630699</v>
      </c>
      <c r="I4" s="119">
        <f>(VLOOKUP($A4,'Occupancy Raw Data'!$B$8:$BE$45,'Occupancy Raw Data'!AO$3,FALSE))/100</f>
        <v>0.55588883095246799</v>
      </c>
      <c r="J4" s="130">
        <f>(VLOOKUP($A4,'Occupancy Raw Data'!$B$8:$BE$45,'Occupancy Raw Data'!AP$3,FALSE))/100</f>
        <v>0.55091544695625894</v>
      </c>
      <c r="K4" s="131">
        <f>(VLOOKUP($A4,'Occupancy Raw Data'!$B$8:$BE$45,'Occupancy Raw Data'!AR$3,FALSE))/100</f>
        <v>0.51875014056500202</v>
      </c>
      <c r="M4" s="118">
        <f>(VLOOKUP($A4,'Occupancy Raw Data'!$B$8:$BE$45,'Occupancy Raw Data'!AT$3,FALSE))/100</f>
        <v>-4.8584196154769096E-2</v>
      </c>
      <c r="N4" s="115">
        <f>(VLOOKUP($A4,'Occupancy Raw Data'!$B$8:$BE$45,'Occupancy Raw Data'!AU$3,FALSE))/100</f>
        <v>2.7338898863090801E-2</v>
      </c>
      <c r="O4" s="115">
        <f>(VLOOKUP($A4,'Occupancy Raw Data'!$B$8:$BE$45,'Occupancy Raw Data'!AV$3,FALSE))/100</f>
        <v>4.4976949551157802E-2</v>
      </c>
      <c r="P4" s="115">
        <f>(VLOOKUP($A4,'Occupancy Raw Data'!$B$8:$BE$45,'Occupancy Raw Data'!AW$3,FALSE))/100</f>
        <v>-3.46155266898963E-2</v>
      </c>
      <c r="Q4" s="115">
        <f>(VLOOKUP($A4,'Occupancy Raw Data'!$B$8:$BE$45,'Occupancy Raw Data'!AX$3,FALSE))/100</f>
        <v>-1.3495821060063201E-2</v>
      </c>
      <c r="R4" s="116">
        <f>(VLOOKUP($A4,'Occupancy Raw Data'!$B$8:$BE$45,'Occupancy Raw Data'!AY$3,FALSE))/100</f>
        <v>-4.7487556294977104E-3</v>
      </c>
      <c r="S4" s="115">
        <f>(VLOOKUP($A4,'Occupancy Raw Data'!$B$8:$BE$45,'Occupancy Raw Data'!BA$3,FALSE))/100</f>
        <v>-1.4929444290909099E-3</v>
      </c>
      <c r="T4" s="115">
        <f>(VLOOKUP($A4,'Occupancy Raw Data'!$B$8:$BE$45,'Occupancy Raw Data'!BB$3,FALSE))/100</f>
        <v>-1.73560163434987E-2</v>
      </c>
      <c r="U4" s="116">
        <f>(VLOOKUP($A4,'Occupancy Raw Data'!$B$8:$BE$45,'Occupancy Raw Data'!BC$3,FALSE))/100</f>
        <v>-9.5597809368548111E-3</v>
      </c>
      <c r="V4" s="117">
        <f>(VLOOKUP($A4,'Occupancy Raw Data'!$B$8:$BE$45,'Occupancy Raw Data'!BE$3,FALSE))/100</f>
        <v>-6.2135267147976504E-3</v>
      </c>
      <c r="X4" s="49">
        <f>VLOOKUP($A4,'ADR Raw Data'!$B$6:$BE$43,'ADR Raw Data'!AG$1,FALSE)</f>
        <v>156.15808197512399</v>
      </c>
      <c r="Y4" s="50">
        <f>VLOOKUP($A4,'ADR Raw Data'!$B$6:$BE$43,'ADR Raw Data'!AH$1,FALSE)</f>
        <v>159.228041747877</v>
      </c>
      <c r="Z4" s="50">
        <f>VLOOKUP($A4,'ADR Raw Data'!$B$6:$BE$43,'ADR Raw Data'!AI$1,FALSE)</f>
        <v>166.665901221898</v>
      </c>
      <c r="AA4" s="50">
        <f>VLOOKUP($A4,'ADR Raw Data'!$B$6:$BE$43,'ADR Raw Data'!AJ$1,FALSE)</f>
        <v>156.23175430330201</v>
      </c>
      <c r="AB4" s="50">
        <f>VLOOKUP($A4,'ADR Raw Data'!$B$6:$BE$43,'ADR Raw Data'!AK$1,FALSE)</f>
        <v>146.79933514546701</v>
      </c>
      <c r="AC4" s="51">
        <f>VLOOKUP($A4,'ADR Raw Data'!$B$6:$BE$43,'ADR Raw Data'!AL$1,FALSE)</f>
        <v>157.156806965263</v>
      </c>
      <c r="AD4" s="50">
        <f>VLOOKUP($A4,'ADR Raw Data'!$B$6:$BE$43,'ADR Raw Data'!AN$1,FALSE)</f>
        <v>150.938691743102</v>
      </c>
      <c r="AE4" s="50">
        <f>VLOOKUP($A4,'ADR Raw Data'!$B$6:$BE$43,'ADR Raw Data'!AO$1,FALSE)</f>
        <v>154.15472248899499</v>
      </c>
      <c r="AF4" s="51">
        <f>VLOOKUP($A4,'ADR Raw Data'!$B$6:$BE$43,'ADR Raw Data'!AP$1,FALSE)</f>
        <v>152.56121753240001</v>
      </c>
      <c r="AG4" s="52">
        <f>VLOOKUP($A4,'ADR Raw Data'!$B$6:$BE$43,'ADR Raw Data'!AR$1,FALSE)</f>
        <v>155.76238875609701</v>
      </c>
      <c r="AI4" s="118">
        <f>(VLOOKUP($A4,'ADR Raw Data'!$B$6:$BE$43,'ADR Raw Data'!AT$1,FALSE))/100</f>
        <v>-2.30808151913998E-2</v>
      </c>
      <c r="AJ4" s="115">
        <f>(VLOOKUP($A4,'ADR Raw Data'!$B$6:$BE$43,'ADR Raw Data'!AU$1,FALSE))/100</f>
        <v>7.156918557149089E-2</v>
      </c>
      <c r="AK4" s="115">
        <f>(VLOOKUP($A4,'ADR Raw Data'!$B$6:$BE$43,'ADR Raw Data'!AV$1,FALSE))/100</f>
        <v>0.12097380442646501</v>
      </c>
      <c r="AL4" s="115">
        <f>(VLOOKUP($A4,'ADR Raw Data'!$B$6:$BE$43,'ADR Raw Data'!AW$1,FALSE))/100</f>
        <v>6.0692013773052701E-2</v>
      </c>
      <c r="AM4" s="115">
        <f>(VLOOKUP($A4,'ADR Raw Data'!$B$6:$BE$43,'ADR Raw Data'!AX$1,FALSE))/100</f>
        <v>3.9057573044107702E-2</v>
      </c>
      <c r="AN4" s="116">
        <f>(VLOOKUP($A4,'ADR Raw Data'!$B$6:$BE$43,'ADR Raw Data'!AY$1,FALSE))/100</f>
        <v>5.5162996830979999E-2</v>
      </c>
      <c r="AO4" s="115">
        <f>(VLOOKUP($A4,'ADR Raw Data'!$B$6:$BE$43,'ADR Raw Data'!BA$1,FALSE))/100</f>
        <v>2.70518819275215E-2</v>
      </c>
      <c r="AP4" s="115">
        <f>(VLOOKUP($A4,'ADR Raw Data'!$B$6:$BE$43,'ADR Raw Data'!BB$1,FALSE))/100</f>
        <v>2.8634836796140498E-2</v>
      </c>
      <c r="AQ4" s="116">
        <f>(VLOOKUP($A4,'ADR Raw Data'!$B$6:$BE$43,'ADR Raw Data'!BC$1,FALSE))/100</f>
        <v>2.7777705444723303E-2</v>
      </c>
      <c r="AR4" s="117">
        <f>(VLOOKUP($A4,'ADR Raw Data'!$B$6:$BE$43,'ADR Raw Data'!BE$1,FALSE))/100</f>
        <v>4.6876796113841601E-2</v>
      </c>
      <c r="AT4" s="49">
        <f>VLOOKUP($A4,'RevPAR Raw Data'!$B$6:$BE$43,'RevPAR Raw Data'!AG$1,FALSE)</f>
        <v>70.557067283230893</v>
      </c>
      <c r="AU4" s="50">
        <f>VLOOKUP($A4,'RevPAR Raw Data'!$B$6:$BE$43,'RevPAR Raw Data'!AH$1,FALSE)</f>
        <v>78.260055205870799</v>
      </c>
      <c r="AV4" s="50">
        <f>VLOOKUP($A4,'RevPAR Raw Data'!$B$6:$BE$43,'RevPAR Raw Data'!AI$1,FALSE)</f>
        <v>91.702059566970902</v>
      </c>
      <c r="AW4" s="50">
        <f>VLOOKUP($A4,'RevPAR Raw Data'!$B$6:$BE$43,'RevPAR Raw Data'!AJ$1,FALSE)</f>
        <v>81.652806199317794</v>
      </c>
      <c r="AX4" s="50">
        <f>VLOOKUP($A4,'RevPAR Raw Data'!$B$6:$BE$43,'RevPAR Raw Data'!AK$1,FALSE)</f>
        <v>75.344323323354203</v>
      </c>
      <c r="AY4" s="51">
        <f>VLOOKUP($A4,'RevPAR Raw Data'!$B$6:$BE$43,'RevPAR Raw Data'!AL$1,FALSE)</f>
        <v>79.503161643505194</v>
      </c>
      <c r="AZ4" s="50">
        <f>VLOOKUP($A4,'RevPAR Raw Data'!$B$6:$BE$43,'RevPAR Raw Data'!AN$1,FALSE)</f>
        <v>82.403786235267603</v>
      </c>
      <c r="BA4" s="50">
        <f>VLOOKUP($A4,'RevPAR Raw Data'!$B$6:$BE$43,'RevPAR Raw Data'!AO$1,FALSE)</f>
        <v>85.692888470209994</v>
      </c>
      <c r="BB4" s="51">
        <f>VLOOKUP($A4,'RevPAR Raw Data'!$B$6:$BE$43,'RevPAR Raw Data'!AP$1,FALSE)</f>
        <v>84.048331345053697</v>
      </c>
      <c r="BC4" s="52">
        <f>VLOOKUP($A4,'RevPAR Raw Data'!$B$6:$BE$43,'RevPAR Raw Data'!AR$1,FALSE)</f>
        <v>80.801761061966104</v>
      </c>
      <c r="BE4" s="129">
        <f>(VLOOKUP($A4,'RevPAR Raw Data'!$B$6:$BE$43,'RevPAR Raw Data'!AT$1,FALSE))/100</f>
        <v>-7.0543648493497993E-2</v>
      </c>
      <c r="BF4" s="119">
        <f>(VLOOKUP($A4,'RevPAR Raw Data'!$B$6:$BE$43,'RevPAR Raw Data'!AU$1,FALSE))/100</f>
        <v>0.100864707160634</v>
      </c>
      <c r="BG4" s="119">
        <f>(VLOOKUP($A4,'RevPAR Raw Data'!$B$6:$BE$43,'RevPAR Raw Data'!AV$1,FALSE))/100</f>
        <v>0.17139178667632401</v>
      </c>
      <c r="BH4" s="119">
        <f>(VLOOKUP($A4,'RevPAR Raw Data'!$B$6:$BE$43,'RevPAR Raw Data'!AW$1,FALSE))/100</f>
        <v>2.39756010605317E-2</v>
      </c>
      <c r="BI4" s="119">
        <f>(VLOOKUP($A4,'RevPAR Raw Data'!$B$6:$BE$43,'RevPAR Raw Data'!AX$1,FALSE))/100</f>
        <v>2.5034637967200801E-2</v>
      </c>
      <c r="BJ4" s="130">
        <f>(VLOOKUP($A4,'RevPAR Raw Data'!$B$6:$BE$43,'RevPAR Raw Data'!AY$1,FALSE))/100</f>
        <v>5.01522856097412E-2</v>
      </c>
      <c r="BK4" s="119">
        <f>(VLOOKUP($A4,'RevPAR Raw Data'!$B$6:$BE$43,'RevPAR Raw Data'!BA$1,FALSE))/100</f>
        <v>2.55185505420105E-2</v>
      </c>
      <c r="BL4" s="119">
        <f>(VLOOKUP($A4,'RevPAR Raw Data'!$B$6:$BE$43,'RevPAR Raw Data'!BB$1,FALSE))/100</f>
        <v>1.0781833757214501E-2</v>
      </c>
      <c r="BM4" s="130">
        <f>(VLOOKUP($A4,'RevPAR Raw Data'!$B$6:$BE$43,'RevPAR Raw Data'!BC$1,FALSE))/100</f>
        <v>1.7952375728888501E-2</v>
      </c>
      <c r="BN4" s="131">
        <f>(VLOOKUP($A4,'RevPAR Raw Data'!$B$6:$BE$43,'RevPAR Raw Data'!BE$1,FALSE))/100</f>
        <v>4.0371999174086494E-2</v>
      </c>
    </row>
    <row r="5" spans="1:66" x14ac:dyDescent="0.45">
      <c r="A5" s="46" t="s">
        <v>69</v>
      </c>
      <c r="B5" s="129">
        <f>(VLOOKUP($A5,'Occupancy Raw Data'!$B$8:$BE$45,'Occupancy Raw Data'!AG$3,FALSE))/100</f>
        <v>0.43505028529842099</v>
      </c>
      <c r="C5" s="119">
        <f>(VLOOKUP($A5,'Occupancy Raw Data'!$B$8:$BE$45,'Occupancy Raw Data'!AH$3,FALSE))/100</f>
        <v>0.47173571378800405</v>
      </c>
      <c r="D5" s="119">
        <f>(VLOOKUP($A5,'Occupancy Raw Data'!$B$8:$BE$45,'Occupancy Raw Data'!AI$3,FALSE))/100</f>
        <v>0.50915825218213895</v>
      </c>
      <c r="E5" s="119">
        <f>(VLOOKUP($A5,'Occupancy Raw Data'!$B$8:$BE$45,'Occupancy Raw Data'!AJ$3,FALSE))/100</f>
        <v>0.47995937847833298</v>
      </c>
      <c r="F5" s="119">
        <f>(VLOOKUP($A5,'Occupancy Raw Data'!$B$8:$BE$45,'Occupancy Raw Data'!AK$3,FALSE))/100</f>
        <v>0.46461484636116901</v>
      </c>
      <c r="G5" s="130">
        <f>(VLOOKUP($A5,'Occupancy Raw Data'!$B$8:$BE$45,'Occupancy Raw Data'!AL$3,FALSE))/100</f>
        <v>0.47210366613642796</v>
      </c>
      <c r="H5" s="119">
        <f>(VLOOKUP($A5,'Occupancy Raw Data'!$B$8:$BE$45,'Occupancy Raw Data'!AN$3,FALSE))/100</f>
        <v>0.48884767572186599</v>
      </c>
      <c r="I5" s="119">
        <f>(VLOOKUP($A5,'Occupancy Raw Data'!$B$8:$BE$45,'Occupancy Raw Data'!AO$3,FALSE))/100</f>
        <v>0.49510499037097999</v>
      </c>
      <c r="J5" s="130">
        <f>(VLOOKUP($A5,'Occupancy Raw Data'!$B$8:$BE$45,'Occupancy Raw Data'!AP$3,FALSE))/100</f>
        <v>0.49197633304642302</v>
      </c>
      <c r="K5" s="131">
        <f>(VLOOKUP($A5,'Occupancy Raw Data'!$B$8:$BE$45,'Occupancy Raw Data'!AR$3,FALSE))/100</f>
        <v>0.47778213985152396</v>
      </c>
      <c r="M5" s="118">
        <f>(VLOOKUP($A5,'Occupancy Raw Data'!$B$8:$BE$45,'Occupancy Raw Data'!AT$3,FALSE))/100</f>
        <v>4.8047027328500899E-2</v>
      </c>
      <c r="N5" s="115">
        <f>(VLOOKUP($A5,'Occupancy Raw Data'!$B$8:$BE$45,'Occupancy Raw Data'!AU$3,FALSE))/100</f>
        <v>5.0052421408766194E-2</v>
      </c>
      <c r="O5" s="115">
        <f>(VLOOKUP($A5,'Occupancy Raw Data'!$B$8:$BE$45,'Occupancy Raw Data'!AV$3,FALSE))/100</f>
        <v>1.7776059469317498E-2</v>
      </c>
      <c r="P5" s="115">
        <f>(VLOOKUP($A5,'Occupancy Raw Data'!$B$8:$BE$45,'Occupancy Raw Data'!AW$3,FALSE))/100</f>
        <v>-7.0538212666357597E-2</v>
      </c>
      <c r="Q5" s="115">
        <f>(VLOOKUP($A5,'Occupancy Raw Data'!$B$8:$BE$45,'Occupancy Raw Data'!AX$3,FALSE))/100</f>
        <v>-1.97697786759173E-2</v>
      </c>
      <c r="R5" s="116">
        <f>(VLOOKUP($A5,'Occupancy Raw Data'!$B$8:$BE$45,'Occupancy Raw Data'!AY$3,FALSE))/100</f>
        <v>2.3507578325251198E-3</v>
      </c>
      <c r="S5" s="115">
        <f>(VLOOKUP($A5,'Occupancy Raw Data'!$B$8:$BE$45,'Occupancy Raw Data'!BA$3,FALSE))/100</f>
        <v>2.8427814716517702E-2</v>
      </c>
      <c r="T5" s="115">
        <f>(VLOOKUP($A5,'Occupancy Raw Data'!$B$8:$BE$45,'Occupancy Raw Data'!BB$3,FALSE))/100</f>
        <v>1.2619159616948899E-3</v>
      </c>
      <c r="U5" s="116">
        <f>(VLOOKUP($A5,'Occupancy Raw Data'!$B$8:$BE$45,'Occupancy Raw Data'!BC$3,FALSE))/100</f>
        <v>1.45767114726645E-2</v>
      </c>
      <c r="V5" s="117">
        <f>(VLOOKUP($A5,'Occupancy Raw Data'!$B$8:$BE$45,'Occupancy Raw Data'!BE$3,FALSE))/100</f>
        <v>5.9183400012975092E-3</v>
      </c>
      <c r="X5" s="49">
        <f>VLOOKUP($A5,'ADR Raw Data'!$B$6:$BE$43,'ADR Raw Data'!AG$1,FALSE)</f>
        <v>123.453924580904</v>
      </c>
      <c r="Y5" s="50">
        <f>VLOOKUP($A5,'ADR Raw Data'!$B$6:$BE$43,'ADR Raw Data'!AH$1,FALSE)</f>
        <v>125.403856316017</v>
      </c>
      <c r="Z5" s="50">
        <f>VLOOKUP($A5,'ADR Raw Data'!$B$6:$BE$43,'ADR Raw Data'!AI$1,FALSE)</f>
        <v>121.315143619913</v>
      </c>
      <c r="AA5" s="50">
        <f>VLOOKUP($A5,'ADR Raw Data'!$B$6:$BE$43,'ADR Raw Data'!AJ$1,FALSE)</f>
        <v>115.376057106594</v>
      </c>
      <c r="AB5" s="50">
        <f>VLOOKUP($A5,'ADR Raw Data'!$B$6:$BE$43,'ADR Raw Data'!AK$1,FALSE)</f>
        <v>109.755982218016</v>
      </c>
      <c r="AC5" s="51">
        <f>VLOOKUP($A5,'ADR Raw Data'!$B$6:$BE$43,'ADR Raw Data'!AL$1,FALSE)</f>
        <v>119.043096776851</v>
      </c>
      <c r="AD5" s="50">
        <f>VLOOKUP($A5,'ADR Raw Data'!$B$6:$BE$43,'ADR Raw Data'!AN$1,FALSE)</f>
        <v>114.62471277828</v>
      </c>
      <c r="AE5" s="50">
        <f>VLOOKUP($A5,'ADR Raw Data'!$B$6:$BE$43,'ADR Raw Data'!AO$1,FALSE)</f>
        <v>122.931531698455</v>
      </c>
      <c r="AF5" s="51">
        <f>VLOOKUP($A5,'ADR Raw Data'!$B$6:$BE$43,'ADR Raw Data'!AP$1,FALSE)</f>
        <v>118.80453528724099</v>
      </c>
      <c r="AG5" s="52">
        <f>VLOOKUP($A5,'ADR Raw Data'!$B$6:$BE$43,'ADR Raw Data'!AR$1,FALSE)</f>
        <v>118.972904374838</v>
      </c>
      <c r="AI5" s="118">
        <f>(VLOOKUP($A5,'ADR Raw Data'!$B$6:$BE$43,'ADR Raw Data'!AT$1,FALSE))/100</f>
        <v>0.13135180992488299</v>
      </c>
      <c r="AJ5" s="115">
        <f>(VLOOKUP($A5,'ADR Raw Data'!$B$6:$BE$43,'ADR Raw Data'!AU$1,FALSE))/100</f>
        <v>0.15399276566454601</v>
      </c>
      <c r="AK5" s="115">
        <f>(VLOOKUP($A5,'ADR Raw Data'!$B$6:$BE$43,'ADR Raw Data'!AV$1,FALSE))/100</f>
        <v>6.3148540486700891E-2</v>
      </c>
      <c r="AL5" s="115">
        <f>(VLOOKUP($A5,'ADR Raw Data'!$B$6:$BE$43,'ADR Raw Data'!AW$1,FALSE))/100</f>
        <v>1.4966217211078901E-2</v>
      </c>
      <c r="AM5" s="115">
        <f>(VLOOKUP($A5,'ADR Raw Data'!$B$6:$BE$43,'ADR Raw Data'!AX$1,FALSE))/100</f>
        <v>2.8846993983778303E-2</v>
      </c>
      <c r="AN5" s="116">
        <f>(VLOOKUP($A5,'ADR Raw Data'!$B$6:$BE$43,'ADR Raw Data'!AY$1,FALSE))/100</f>
        <v>7.6325526392564999E-2</v>
      </c>
      <c r="AO5" s="115">
        <f>(VLOOKUP($A5,'ADR Raw Data'!$B$6:$BE$43,'ADR Raw Data'!BA$1,FALSE))/100</f>
        <v>6.4195859759288793E-2</v>
      </c>
      <c r="AP5" s="115">
        <f>(VLOOKUP($A5,'ADR Raw Data'!$B$6:$BE$43,'ADR Raw Data'!BB$1,FALSE))/100</f>
        <v>0.117482397321958</v>
      </c>
      <c r="AQ5" s="116">
        <f>(VLOOKUP($A5,'ADR Raw Data'!$B$6:$BE$43,'ADR Raw Data'!BC$1,FALSE))/100</f>
        <v>9.1135603159784306E-2</v>
      </c>
      <c r="AR5" s="117">
        <f>(VLOOKUP($A5,'ADR Raw Data'!$B$6:$BE$43,'ADR Raw Data'!BE$1,FALSE))/100</f>
        <v>8.0592098791179789E-2</v>
      </c>
      <c r="AT5" s="49">
        <f>VLOOKUP($A5,'RevPAR Raw Data'!$B$6:$BE$43,'RevPAR Raw Data'!AG$1,FALSE)</f>
        <v>53.708665110132102</v>
      </c>
      <c r="AU5" s="50">
        <f>VLOOKUP($A5,'RevPAR Raw Data'!$B$6:$BE$43,'RevPAR Raw Data'!AH$1,FALSE)</f>
        <v>59.157477671004798</v>
      </c>
      <c r="AV5" s="50">
        <f>VLOOKUP($A5,'RevPAR Raw Data'!$B$6:$BE$43,'RevPAR Raw Data'!AI$1,FALSE)</f>
        <v>61.768606488740502</v>
      </c>
      <c r="AW5" s="50">
        <f>VLOOKUP($A5,'RevPAR Raw Data'!$B$6:$BE$43,'RevPAR Raw Data'!AJ$1,FALSE)</f>
        <v>55.375820660161601</v>
      </c>
      <c r="AX5" s="50">
        <f>VLOOKUP($A5,'RevPAR Raw Data'!$B$6:$BE$43,'RevPAR Raw Data'!AK$1,FALSE)</f>
        <v>50.994258815442898</v>
      </c>
      <c r="AY5" s="51">
        <f>VLOOKUP($A5,'RevPAR Raw Data'!$B$6:$BE$43,'RevPAR Raw Data'!AL$1,FALSE)</f>
        <v>56.200682416585003</v>
      </c>
      <c r="AZ5" s="50">
        <f>VLOOKUP($A5,'RevPAR Raw Data'!$B$6:$BE$43,'RevPAR Raw Data'!AN$1,FALSE)</f>
        <v>56.034024421949198</v>
      </c>
      <c r="BA5" s="50">
        <f>VLOOKUP($A5,'RevPAR Raw Data'!$B$6:$BE$43,'RevPAR Raw Data'!AO$1,FALSE)</f>
        <v>60.864014817853601</v>
      </c>
      <c r="BB5" s="51">
        <f>VLOOKUP($A5,'RevPAR Raw Data'!$B$6:$BE$43,'RevPAR Raw Data'!AP$1,FALSE)</f>
        <v>58.449019619901399</v>
      </c>
      <c r="BC5" s="52">
        <f>VLOOKUP($A5,'RevPAR Raw Data'!$B$6:$BE$43,'RevPAR Raw Data'!AR$1,FALSE)</f>
        <v>56.843128836561199</v>
      </c>
      <c r="BE5" s="129">
        <f>(VLOOKUP($A5,'RevPAR Raw Data'!$B$6:$BE$43,'RevPAR Raw Data'!AT$1,FALSE))/100</f>
        <v>0.18570990125449299</v>
      </c>
      <c r="BF5" s="119">
        <f>(VLOOKUP($A5,'RevPAR Raw Data'!$B$6:$BE$43,'RevPAR Raw Data'!AU$1,FALSE))/100</f>
        <v>0.211752897874255</v>
      </c>
      <c r="BG5" s="119">
        <f>(VLOOKUP($A5,'RevPAR Raw Data'!$B$6:$BE$43,'RevPAR Raw Data'!AV$1,FALSE))/100</f>
        <v>8.2047132167110709E-2</v>
      </c>
      <c r="BH5" s="119">
        <f>(VLOOKUP($A5,'RevPAR Raw Data'!$B$6:$BE$43,'RevPAR Raw Data'!AW$1,FALSE))/100</f>
        <v>-5.6627685667724602E-2</v>
      </c>
      <c r="BI5" s="119">
        <f>(VLOOKUP($A5,'RevPAR Raw Data'!$B$6:$BE$43,'RevPAR Raw Data'!AX$1,FALSE))/100</f>
        <v>8.5069166213362496E-3</v>
      </c>
      <c r="BJ5" s="130">
        <f>(VLOOKUP($A5,'RevPAR Raw Data'!$B$6:$BE$43,'RevPAR Raw Data'!AY$1,FALSE))/100</f>
        <v>7.8855707054079099E-2</v>
      </c>
      <c r="BK5" s="119">
        <f>(VLOOKUP($A5,'RevPAR Raw Data'!$B$6:$BE$43,'RevPAR Raw Data'!BA$1,FALSE))/100</f>
        <v>9.44486224826111E-2</v>
      </c>
      <c r="BL5" s="119">
        <f>(VLOOKUP($A5,'RevPAR Raw Data'!$B$6:$BE$43,'RevPAR Raw Data'!BB$1,FALSE))/100</f>
        <v>0.118892566196052</v>
      </c>
      <c r="BM5" s="130">
        <f>(VLOOKUP($A5,'RevPAR Raw Data'!$B$6:$BE$43,'RevPAR Raw Data'!BC$1,FALSE))/100</f>
        <v>0.107040772024596</v>
      </c>
      <c r="BN5" s="131">
        <f>(VLOOKUP($A5,'RevPAR Raw Data'!$B$6:$BE$43,'RevPAR Raw Data'!BE$1,FALSE))/100</f>
        <v>8.6987410234541596E-2</v>
      </c>
    </row>
    <row r="6" spans="1:66" x14ac:dyDescent="0.45">
      <c r="B6" s="134"/>
      <c r="C6" s="138"/>
      <c r="D6" s="138"/>
      <c r="E6" s="138"/>
      <c r="F6" s="138"/>
      <c r="G6" s="139"/>
      <c r="H6" s="138"/>
      <c r="I6" s="138"/>
      <c r="J6" s="139"/>
      <c r="K6" s="135"/>
      <c r="M6" s="143"/>
      <c r="N6" s="145"/>
      <c r="O6" s="145"/>
      <c r="P6" s="145"/>
      <c r="Q6" s="145"/>
      <c r="R6" s="146"/>
      <c r="S6" s="145"/>
      <c r="T6" s="145"/>
      <c r="U6" s="146"/>
      <c r="V6" s="144"/>
      <c r="X6" s="55"/>
      <c r="Y6" s="56"/>
      <c r="Z6" s="56"/>
      <c r="AA6" s="56"/>
      <c r="AB6" s="56"/>
      <c r="AC6" s="57"/>
      <c r="AD6" s="56"/>
      <c r="AE6" s="56"/>
      <c r="AF6" s="57"/>
      <c r="AG6" s="58"/>
      <c r="AI6" s="143"/>
      <c r="AJ6" s="145"/>
      <c r="AK6" s="145"/>
      <c r="AL6" s="145"/>
      <c r="AM6" s="145"/>
      <c r="AN6" s="146"/>
      <c r="AO6" s="145"/>
      <c r="AP6" s="145"/>
      <c r="AQ6" s="146"/>
      <c r="AR6" s="144"/>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134"/>
      <c r="C7" s="138"/>
      <c r="D7" s="138"/>
      <c r="E7" s="138"/>
      <c r="F7" s="138"/>
      <c r="G7" s="139"/>
      <c r="H7" s="138"/>
      <c r="I7" s="138"/>
      <c r="J7" s="139"/>
      <c r="K7" s="135"/>
      <c r="M7" s="143"/>
      <c r="N7" s="145"/>
      <c r="O7" s="145"/>
      <c r="P7" s="145"/>
      <c r="Q7" s="145"/>
      <c r="R7" s="146"/>
      <c r="S7" s="145"/>
      <c r="T7" s="145"/>
      <c r="U7" s="146"/>
      <c r="V7" s="144"/>
      <c r="X7" s="55"/>
      <c r="Y7" s="56"/>
      <c r="Z7" s="56"/>
      <c r="AA7" s="56"/>
      <c r="AB7" s="56"/>
      <c r="AC7" s="57"/>
      <c r="AD7" s="56"/>
      <c r="AE7" s="56"/>
      <c r="AF7" s="57"/>
      <c r="AG7" s="58"/>
      <c r="AI7" s="143"/>
      <c r="AJ7" s="145"/>
      <c r="AK7" s="145"/>
      <c r="AL7" s="145"/>
      <c r="AM7" s="145"/>
      <c r="AN7" s="146"/>
      <c r="AO7" s="145"/>
      <c r="AP7" s="145"/>
      <c r="AQ7" s="146"/>
      <c r="AR7" s="144"/>
      <c r="AT7" s="55"/>
      <c r="AU7" s="56"/>
      <c r="AV7" s="56"/>
      <c r="AW7" s="56"/>
      <c r="AX7" s="56"/>
      <c r="AY7" s="57"/>
      <c r="AZ7" s="56"/>
      <c r="BA7" s="56"/>
      <c r="BB7" s="57"/>
      <c r="BC7" s="58"/>
      <c r="BE7" s="134"/>
      <c r="BF7" s="138"/>
      <c r="BG7" s="138"/>
      <c r="BH7" s="138"/>
      <c r="BI7" s="138"/>
      <c r="BJ7" s="139"/>
      <c r="BK7" s="138"/>
      <c r="BL7" s="138"/>
      <c r="BM7" s="139"/>
      <c r="BN7" s="135"/>
    </row>
    <row r="8" spans="1:66" x14ac:dyDescent="0.45">
      <c r="A8" s="59" t="s">
        <v>116</v>
      </c>
      <c r="B8" s="129">
        <f>(VLOOKUP($A8,'Occupancy Raw Data'!$B$8:$BE$51,'Occupancy Raw Data'!AG$3,FALSE))/100</f>
        <v>0.41175450762829402</v>
      </c>
      <c r="C8" s="119">
        <f>(VLOOKUP($A8,'Occupancy Raw Data'!$B$8:$BE$51,'Occupancy Raw Data'!AH$3,FALSE))/100</f>
        <v>0.46471914008321696</v>
      </c>
      <c r="D8" s="119">
        <f>(VLOOKUP($A8,'Occupancy Raw Data'!$B$8:$BE$51,'Occupancy Raw Data'!AI$3,FALSE))/100</f>
        <v>0.56085298196948596</v>
      </c>
      <c r="E8" s="119">
        <f>(VLOOKUP($A8,'Occupancy Raw Data'!$B$8:$BE$51,'Occupancy Raw Data'!AJ$3,FALSE))/100</f>
        <v>0.50156141568355306</v>
      </c>
      <c r="F8" s="119">
        <f>(VLOOKUP($A8,'Occupancy Raw Data'!$B$8:$BE$51,'Occupancy Raw Data'!AK$3,FALSE))/100</f>
        <v>0.46868494101318497</v>
      </c>
      <c r="G8" s="130">
        <f>(VLOOKUP($A8,'Occupancy Raw Data'!$B$8:$BE$51,'Occupancy Raw Data'!AL$3,FALSE))/100</f>
        <v>0.48151359600443899</v>
      </c>
      <c r="H8" s="119">
        <f>(VLOOKUP($A8,'Occupancy Raw Data'!$B$8:$BE$51,'Occupancy Raw Data'!AN$3,FALSE))/100</f>
        <v>0.52081887578070696</v>
      </c>
      <c r="I8" s="119">
        <f>(VLOOKUP($A8,'Occupancy Raw Data'!$B$8:$BE$51,'Occupancy Raw Data'!AO$3,FALSE))/100</f>
        <v>0.55143997224149799</v>
      </c>
      <c r="J8" s="130">
        <f>(VLOOKUP($A8,'Occupancy Raw Data'!$B$8:$BE$51,'Occupancy Raw Data'!AP$3,FALSE))/100</f>
        <v>0.53612942401110297</v>
      </c>
      <c r="K8" s="131">
        <f>(VLOOKUP($A8,'Occupancy Raw Data'!$B$8:$BE$51,'Occupancy Raw Data'!AR$3,FALSE))/100</f>
        <v>0.49711347869177402</v>
      </c>
      <c r="M8" s="118">
        <f>(VLOOKUP($A8,'Occupancy Raw Data'!$B$8:$BE$51,'Occupancy Raw Data'!AT$3,FALSE))/100</f>
        <v>-7.1362174285123994E-2</v>
      </c>
      <c r="N8" s="115">
        <f>(VLOOKUP($A8,'Occupancy Raw Data'!$B$8:$BE$51,'Occupancy Raw Data'!AU$3,FALSE))/100</f>
        <v>0.16539212927147201</v>
      </c>
      <c r="O8" s="115">
        <f>(VLOOKUP($A8,'Occupancy Raw Data'!$B$8:$BE$51,'Occupancy Raw Data'!AV$3,FALSE))/100</f>
        <v>0.15718571462317399</v>
      </c>
      <c r="P8" s="115">
        <f>(VLOOKUP($A8,'Occupancy Raw Data'!$B$8:$BE$51,'Occupancy Raw Data'!AW$3,FALSE))/100</f>
        <v>-1.6154262189414702E-2</v>
      </c>
      <c r="Q8" s="115">
        <f>(VLOOKUP($A8,'Occupancy Raw Data'!$B$8:$BE$51,'Occupancy Raw Data'!AX$3,FALSE))/100</f>
        <v>0.13830861196945399</v>
      </c>
      <c r="R8" s="116">
        <f>(VLOOKUP($A8,'Occupancy Raw Data'!$B$8:$BE$51,'Occupancy Raw Data'!AY$3,FALSE))/100</f>
        <v>7.08072868459899E-2</v>
      </c>
      <c r="S8" s="115">
        <f>(VLOOKUP($A8,'Occupancy Raw Data'!$B$8:$BE$51,'Occupancy Raw Data'!BA$3,FALSE))/100</f>
        <v>0.18065130302416599</v>
      </c>
      <c r="T8" s="115">
        <f>(VLOOKUP($A8,'Occupancy Raw Data'!$B$8:$BE$51,'Occupancy Raw Data'!BB$3,FALSE))/100</f>
        <v>2.7738673540200199E-2</v>
      </c>
      <c r="U8" s="116">
        <f>(VLOOKUP($A8,'Occupancy Raw Data'!$B$8:$BE$51,'Occupancy Raw Data'!BC$3,FALSE))/100</f>
        <v>9.6732375264131309E-2</v>
      </c>
      <c r="V8" s="117">
        <f>(VLOOKUP($A8,'Occupancy Raw Data'!$B$8:$BE$51,'Occupancy Raw Data'!BE$3,FALSE))/100</f>
        <v>7.8654058139883493E-2</v>
      </c>
      <c r="X8" s="49">
        <f>VLOOKUP($A8,'ADR Raw Data'!$B$6:$BE$49,'ADR Raw Data'!AG$1,FALSE)</f>
        <v>353.05610947368399</v>
      </c>
      <c r="Y8" s="50">
        <f>VLOOKUP($A8,'ADR Raw Data'!$B$6:$BE$49,'ADR Raw Data'!AH$1,FALSE)</f>
        <v>332.68765528819199</v>
      </c>
      <c r="Z8" s="50">
        <f>VLOOKUP($A8,'ADR Raw Data'!$B$6:$BE$49,'ADR Raw Data'!AI$1,FALSE)</f>
        <v>287.83944204018502</v>
      </c>
      <c r="AA8" s="50">
        <f>VLOOKUP($A8,'ADR Raw Data'!$B$6:$BE$49,'ADR Raw Data'!AJ$1,FALSE)</f>
        <v>258.74823590453099</v>
      </c>
      <c r="AB8" s="50">
        <f>VLOOKUP($A8,'ADR Raw Data'!$B$6:$BE$49,'ADR Raw Data'!AK$1,FALSE)</f>
        <v>256.68494354987899</v>
      </c>
      <c r="AC8" s="51">
        <f>VLOOKUP($A8,'ADR Raw Data'!$B$6:$BE$49,'ADR Raw Data'!AL$1,FALSE)</f>
        <v>295.53508895771802</v>
      </c>
      <c r="AD8" s="50">
        <f>VLOOKUP($A8,'ADR Raw Data'!$B$6:$BE$49,'ADR Raw Data'!AN$1,FALSE)</f>
        <v>297.96608594270401</v>
      </c>
      <c r="AE8" s="50">
        <f>VLOOKUP($A8,'ADR Raw Data'!$B$6:$BE$49,'ADR Raw Data'!AO$1,FALSE)</f>
        <v>330.76925593833499</v>
      </c>
      <c r="AF8" s="51">
        <f>VLOOKUP($A8,'ADR Raw Data'!$B$6:$BE$49,'ADR Raw Data'!AP$1,FALSE)</f>
        <v>314.83606018930499</v>
      </c>
      <c r="AG8" s="52">
        <f>VLOOKUP($A8,'ADR Raw Data'!$B$6:$BE$49,'ADR Raw Data'!AR$1,FALSE)</f>
        <v>301.48069429561099</v>
      </c>
      <c r="AI8" s="118">
        <f>(VLOOKUP($A8,'ADR Raw Data'!$B$6:$BE$49,'ADR Raw Data'!AT$1,FALSE))/100</f>
        <v>0.211475476394687</v>
      </c>
      <c r="AJ8" s="115">
        <f>(VLOOKUP($A8,'ADR Raw Data'!$B$6:$BE$49,'ADR Raw Data'!AU$1,FALSE))/100</f>
        <v>0.38733967635790101</v>
      </c>
      <c r="AK8" s="115">
        <f>(VLOOKUP($A8,'ADR Raw Data'!$B$6:$BE$49,'ADR Raw Data'!AV$1,FALSE))/100</f>
        <v>0.15874992034772101</v>
      </c>
      <c r="AL8" s="115">
        <f>(VLOOKUP($A8,'ADR Raw Data'!$B$6:$BE$49,'ADR Raw Data'!AW$1,FALSE))/100</f>
        <v>4.5286290628629502E-2</v>
      </c>
      <c r="AM8" s="115">
        <f>(VLOOKUP($A8,'ADR Raw Data'!$B$6:$BE$49,'ADR Raw Data'!AX$1,FALSE))/100</f>
        <v>7.7130646376041695E-2</v>
      </c>
      <c r="AN8" s="116">
        <f>(VLOOKUP($A8,'ADR Raw Data'!$B$6:$BE$49,'ADR Raw Data'!AY$1,FALSE))/100</f>
        <v>0.16665986298453198</v>
      </c>
      <c r="AO8" s="115">
        <f>(VLOOKUP($A8,'ADR Raw Data'!$B$6:$BE$49,'ADR Raw Data'!BA$1,FALSE))/100</f>
        <v>9.7350641016409098E-2</v>
      </c>
      <c r="AP8" s="115">
        <f>(VLOOKUP($A8,'ADR Raw Data'!$B$6:$BE$49,'ADR Raw Data'!BB$1,FALSE))/100</f>
        <v>0.13258036159247902</v>
      </c>
      <c r="AQ8" s="116">
        <f>(VLOOKUP($A8,'ADR Raw Data'!$B$6:$BE$49,'ADR Raw Data'!BC$1,FALSE))/100</f>
        <v>0.113312990097668</v>
      </c>
      <c r="AR8" s="117">
        <f>(VLOOKUP($A8,'ADR Raw Data'!$B$6:$BE$49,'ADR Raw Data'!BE$1,FALSE))/100</f>
        <v>0.14959328915047199</v>
      </c>
      <c r="AT8" s="49">
        <f>VLOOKUP($A8,'RevPAR Raw Data'!$B$6:$BE$49,'RevPAR Raw Data'!AG$1,FALSE)</f>
        <v>145.37244452149699</v>
      </c>
      <c r="AU8" s="50">
        <f>VLOOKUP($A8,'RevPAR Raw Data'!$B$6:$BE$49,'RevPAR Raw Data'!AH$1,FALSE)</f>
        <v>154.60632108183</v>
      </c>
      <c r="AV8" s="50">
        <f>VLOOKUP($A8,'RevPAR Raw Data'!$B$6:$BE$49,'RevPAR Raw Data'!AI$1,FALSE)</f>
        <v>161.435609396671</v>
      </c>
      <c r="AW8" s="50">
        <f>VLOOKUP($A8,'RevPAR Raw Data'!$B$6:$BE$49,'RevPAR Raw Data'!AJ$1,FALSE)</f>
        <v>129.77813150589799</v>
      </c>
      <c r="AX8" s="50">
        <f>VLOOKUP($A8,'RevPAR Raw Data'!$B$6:$BE$49,'RevPAR Raw Data'!AK$1,FALSE)</f>
        <v>120.304367626648</v>
      </c>
      <c r="AY8" s="51">
        <f>VLOOKUP($A8,'RevPAR Raw Data'!$B$6:$BE$49,'RevPAR Raw Data'!AL$1,FALSE)</f>
        <v>142.30416342952199</v>
      </c>
      <c r="AZ8" s="50">
        <f>VLOOKUP($A8,'RevPAR Raw Data'!$B$6:$BE$49,'RevPAR Raw Data'!AN$1,FALSE)</f>
        <v>155.18636190145699</v>
      </c>
      <c r="BA8" s="50">
        <f>VLOOKUP($A8,'RevPAR Raw Data'!$B$6:$BE$49,'RevPAR Raw Data'!AO$1,FALSE)</f>
        <v>182.39938931297701</v>
      </c>
      <c r="BB8" s="51">
        <f>VLOOKUP($A8,'RevPAR Raw Data'!$B$6:$BE$49,'RevPAR Raw Data'!AP$1,FALSE)</f>
        <v>168.79287560721701</v>
      </c>
      <c r="BC8" s="52">
        <f>VLOOKUP($A8,'RevPAR Raw Data'!$B$6:$BE$49,'RevPAR Raw Data'!AR$1,FALSE)</f>
        <v>149.87011669970201</v>
      </c>
      <c r="BE8" s="129">
        <f>(VLOOKUP($A8,'RevPAR Raw Data'!$B$6:$BE$49,'RevPAR Raw Data'!AT$1,FALSE))/100</f>
        <v>0.12502195230605501</v>
      </c>
      <c r="BF8" s="119">
        <f>(VLOOKUP($A8,'RevPAR Raw Data'!$B$6:$BE$49,'RevPAR Raw Data'!AU$1,FALSE))/100</f>
        <v>0.61679473945353003</v>
      </c>
      <c r="BG8" s="119">
        <f>(VLOOKUP($A8,'RevPAR Raw Data'!$B$6:$BE$49,'RevPAR Raw Data'!AV$1,FALSE))/100</f>
        <v>0.34088885464712498</v>
      </c>
      <c r="BH8" s="119">
        <f>(VLOOKUP($A8,'RevPAR Raw Data'!$B$6:$BE$49,'RevPAR Raw Data'!AW$1,FALSE))/100</f>
        <v>2.84004618268138E-2</v>
      </c>
      <c r="BI8" s="119">
        <f>(VLOOKUP($A8,'RevPAR Raw Data'!$B$6:$BE$49,'RevPAR Raw Data'!AX$1,FALSE))/100</f>
        <v>0.22610709098607298</v>
      </c>
      <c r="BJ8" s="130">
        <f>(VLOOKUP($A8,'RevPAR Raw Data'!$B$6:$BE$49,'RevPAR Raw Data'!AY$1,FALSE))/100</f>
        <v>0.24926788255458199</v>
      </c>
      <c r="BK8" s="119">
        <f>(VLOOKUP($A8,'RevPAR Raw Data'!$B$6:$BE$49,'RevPAR Raw Data'!BA$1,FALSE))/100</f>
        <v>0.295588464190428</v>
      </c>
      <c r="BL8" s="119">
        <f>(VLOOKUP($A8,'RevPAR Raw Data'!$B$6:$BE$49,'RevPAR Raw Data'!BB$1,FALSE))/100</f>
        <v>0.16399663850073501</v>
      </c>
      <c r="BM8" s="130">
        <f>(VLOOKUP($A8,'RevPAR Raw Data'!$B$6:$BE$49,'RevPAR Raw Data'!BC$1,FALSE))/100</f>
        <v>0.22100640004222799</v>
      </c>
      <c r="BN8" s="131">
        <f>(VLOOKUP($A8,'RevPAR Raw Data'!$B$6:$BE$49,'RevPAR Raw Data'!BE$1,FALSE))/100</f>
        <v>0.240013466552534</v>
      </c>
    </row>
    <row r="9" spans="1:66" x14ac:dyDescent="0.45">
      <c r="A9" s="59" t="s">
        <v>117</v>
      </c>
      <c r="B9" s="129">
        <f>(VLOOKUP($A9,'Occupancy Raw Data'!$B$8:$BE$51,'Occupancy Raw Data'!AG$3,FALSE))/100</f>
        <v>0.456500559304297</v>
      </c>
      <c r="C9" s="119">
        <f>(VLOOKUP($A9,'Occupancy Raw Data'!$B$8:$BE$51,'Occupancy Raw Data'!AH$3,FALSE))/100</f>
        <v>0.50764081838848096</v>
      </c>
      <c r="D9" s="119">
        <f>(VLOOKUP($A9,'Occupancy Raw Data'!$B$8:$BE$51,'Occupancy Raw Data'!AI$3,FALSE))/100</f>
        <v>0.58703496553963808</v>
      </c>
      <c r="E9" s="119">
        <f>(VLOOKUP($A9,'Occupancy Raw Data'!$B$8:$BE$51,'Occupancy Raw Data'!AJ$3,FALSE))/100</f>
        <v>0.51929599826796002</v>
      </c>
      <c r="F9" s="119">
        <f>(VLOOKUP($A9,'Occupancy Raw Data'!$B$8:$BE$51,'Occupancy Raw Data'!AK$3,FALSE))/100</f>
        <v>0.482796882329592</v>
      </c>
      <c r="G9" s="130">
        <f>(VLOOKUP($A9,'Occupancy Raw Data'!$B$8:$BE$51,'Occupancy Raw Data'!AL$3,FALSE))/100</f>
        <v>0.51065384476599396</v>
      </c>
      <c r="H9" s="119">
        <f>(VLOOKUP($A9,'Occupancy Raw Data'!$B$8:$BE$51,'Occupancy Raw Data'!AN$3,FALSE))/100</f>
        <v>0.52712625843466898</v>
      </c>
      <c r="I9" s="119">
        <f>(VLOOKUP($A9,'Occupancy Raw Data'!$B$8:$BE$51,'Occupancy Raw Data'!AO$3,FALSE))/100</f>
        <v>0.55263775123588199</v>
      </c>
      <c r="J9" s="130">
        <f>(VLOOKUP($A9,'Occupancy Raw Data'!$B$8:$BE$51,'Occupancy Raw Data'!AP$3,FALSE))/100</f>
        <v>0.53988200483527504</v>
      </c>
      <c r="K9" s="131">
        <f>(VLOOKUP($A9,'Occupancy Raw Data'!$B$8:$BE$51,'Occupancy Raw Data'!AR$3,FALSE))/100</f>
        <v>0.51900474764293103</v>
      </c>
      <c r="M9" s="118">
        <f>(VLOOKUP($A9,'Occupancy Raw Data'!$B$8:$BE$51,'Occupancy Raw Data'!AT$3,FALSE))/100</f>
        <v>2.1501939725518802E-2</v>
      </c>
      <c r="N9" s="115">
        <f>(VLOOKUP($A9,'Occupancy Raw Data'!$B$8:$BE$51,'Occupancy Raw Data'!AU$3,FALSE))/100</f>
        <v>6.4803278685574298E-2</v>
      </c>
      <c r="O9" s="115">
        <f>(VLOOKUP($A9,'Occupancy Raw Data'!$B$8:$BE$51,'Occupancy Raw Data'!AV$3,FALSE))/100</f>
        <v>3.7808078005384001E-2</v>
      </c>
      <c r="P9" s="115">
        <f>(VLOOKUP($A9,'Occupancy Raw Data'!$B$8:$BE$51,'Occupancy Raw Data'!AW$3,FALSE))/100</f>
        <v>-0.11561929145366</v>
      </c>
      <c r="Q9" s="115">
        <f>(VLOOKUP($A9,'Occupancy Raw Data'!$B$8:$BE$51,'Occupancy Raw Data'!AX$3,FALSE))/100</f>
        <v>-4.20921513561162E-2</v>
      </c>
      <c r="R9" s="116">
        <f>(VLOOKUP($A9,'Occupancy Raw Data'!$B$8:$BE$51,'Occupancy Raw Data'!AY$3,FALSE))/100</f>
        <v>-1.0546521136334499E-2</v>
      </c>
      <c r="S9" s="115">
        <f>(VLOOKUP($A9,'Occupancy Raw Data'!$B$8:$BE$51,'Occupancy Raw Data'!BA$3,FALSE))/100</f>
        <v>4.27460106923035E-2</v>
      </c>
      <c r="T9" s="115">
        <f>(VLOOKUP($A9,'Occupancy Raw Data'!$B$8:$BE$51,'Occupancy Raw Data'!BB$3,FALSE))/100</f>
        <v>5.01679105164188E-2</v>
      </c>
      <c r="U9" s="116">
        <f>(VLOOKUP($A9,'Occupancy Raw Data'!$B$8:$BE$51,'Occupancy Raw Data'!BC$3,FALSE))/100</f>
        <v>4.6531485362131295E-2</v>
      </c>
      <c r="V9" s="117">
        <f>(VLOOKUP($A9,'Occupancy Raw Data'!$B$8:$BE$51,'Occupancy Raw Data'!BE$3,FALSE))/100</f>
        <v>5.7565278995435299E-3</v>
      </c>
      <c r="X9" s="49">
        <f>VLOOKUP($A9,'ADR Raw Data'!$B$6:$BE$49,'ADR Raw Data'!AG$1,FALSE)</f>
        <v>201.583424235238</v>
      </c>
      <c r="Y9" s="50">
        <f>VLOOKUP($A9,'ADR Raw Data'!$B$6:$BE$49,'ADR Raw Data'!AH$1,FALSE)</f>
        <v>203.29977715778401</v>
      </c>
      <c r="Z9" s="50">
        <f>VLOOKUP($A9,'ADR Raw Data'!$B$6:$BE$49,'ADR Raw Data'!AI$1,FALSE)</f>
        <v>189.57291883086901</v>
      </c>
      <c r="AA9" s="50">
        <f>VLOOKUP($A9,'ADR Raw Data'!$B$6:$BE$49,'ADR Raw Data'!AJ$1,FALSE)</f>
        <v>177.748831755406</v>
      </c>
      <c r="AB9" s="50">
        <f>VLOOKUP($A9,'ADR Raw Data'!$B$6:$BE$49,'ADR Raw Data'!AK$1,FALSE)</f>
        <v>164.41357274986399</v>
      </c>
      <c r="AC9" s="51">
        <f>VLOOKUP($A9,'ADR Raw Data'!$B$6:$BE$49,'ADR Raw Data'!AL$1,FALSE)</f>
        <v>187.28724567632901</v>
      </c>
      <c r="AD9" s="50">
        <f>VLOOKUP($A9,'ADR Raw Data'!$B$6:$BE$49,'ADR Raw Data'!AN$1,FALSE)</f>
        <v>165.92763780740299</v>
      </c>
      <c r="AE9" s="50">
        <f>VLOOKUP($A9,'ADR Raw Data'!$B$6:$BE$49,'ADR Raw Data'!AO$1,FALSE)</f>
        <v>186.80207097500801</v>
      </c>
      <c r="AF9" s="51">
        <f>VLOOKUP($A9,'ADR Raw Data'!$B$6:$BE$49,'ADR Raw Data'!AP$1,FALSE)</f>
        <v>176.61145362340599</v>
      </c>
      <c r="AG9" s="52">
        <f>VLOOKUP($A9,'ADR Raw Data'!$B$6:$BE$49,'ADR Raw Data'!AR$1,FALSE)</f>
        <v>184.114322311032</v>
      </c>
      <c r="AI9" s="118">
        <f>(VLOOKUP($A9,'ADR Raw Data'!$B$6:$BE$49,'ADR Raw Data'!AT$1,FALSE))/100</f>
        <v>0.205861861270448</v>
      </c>
      <c r="AJ9" s="115">
        <f>(VLOOKUP($A9,'ADR Raw Data'!$B$6:$BE$49,'ADR Raw Data'!AU$1,FALSE))/100</f>
        <v>0.21734906155119599</v>
      </c>
      <c r="AK9" s="115">
        <f>(VLOOKUP($A9,'ADR Raw Data'!$B$6:$BE$49,'ADR Raw Data'!AV$1,FALSE))/100</f>
        <v>8.7418503884695492E-2</v>
      </c>
      <c r="AL9" s="115">
        <f>(VLOOKUP($A9,'ADR Raw Data'!$B$6:$BE$49,'ADR Raw Data'!AW$1,FALSE))/100</f>
        <v>3.4460284215337797E-2</v>
      </c>
      <c r="AM9" s="115">
        <f>(VLOOKUP($A9,'ADR Raw Data'!$B$6:$BE$49,'ADR Raw Data'!AX$1,FALSE))/100</f>
        <v>5.0455213656335804E-2</v>
      </c>
      <c r="AN9" s="116">
        <f>(VLOOKUP($A9,'ADR Raw Data'!$B$6:$BE$49,'ADR Raw Data'!AY$1,FALSE))/100</f>
        <v>0.1168787861217</v>
      </c>
      <c r="AO9" s="115">
        <f>(VLOOKUP($A9,'ADR Raw Data'!$B$6:$BE$49,'ADR Raw Data'!BA$1,FALSE))/100</f>
        <v>9.302945481459951E-2</v>
      </c>
      <c r="AP9" s="115">
        <f>(VLOOKUP($A9,'ADR Raw Data'!$B$6:$BE$49,'ADR Raw Data'!BB$1,FALSE))/100</f>
        <v>0.19488960326049798</v>
      </c>
      <c r="AQ9" s="116">
        <f>(VLOOKUP($A9,'ADR Raw Data'!$B$6:$BE$49,'ADR Raw Data'!BC$1,FALSE))/100</f>
        <v>0.14597039821339899</v>
      </c>
      <c r="AR9" s="117">
        <f>(VLOOKUP($A9,'ADR Raw Data'!$B$6:$BE$49,'ADR Raw Data'!BE$1,FALSE))/100</f>
        <v>0.123941644936391</v>
      </c>
      <c r="AT9" s="49">
        <f>VLOOKUP($A9,'RevPAR Raw Data'!$B$6:$BE$49,'RevPAR Raw Data'!AG$1,FALSE)</f>
        <v>92.022945909861704</v>
      </c>
      <c r="AU9" s="50">
        <f>VLOOKUP($A9,'RevPAR Raw Data'!$B$6:$BE$49,'RevPAR Raw Data'!AH$1,FALSE)</f>
        <v>103.203265254573</v>
      </c>
      <c r="AV9" s="50">
        <f>VLOOKUP($A9,'RevPAR Raw Data'!$B$6:$BE$49,'RevPAR Raw Data'!AI$1,FALSE)</f>
        <v>111.28593187312801</v>
      </c>
      <c r="AW9" s="50">
        <f>VLOOKUP($A9,'RevPAR Raw Data'!$B$6:$BE$49,'RevPAR Raw Data'!AJ$1,FALSE)</f>
        <v>92.304257027387806</v>
      </c>
      <c r="AX9" s="50">
        <f>VLOOKUP($A9,'RevPAR Raw Data'!$B$6:$BE$49,'RevPAR Raw Data'!AK$1,FALSE)</f>
        <v>79.378360336304198</v>
      </c>
      <c r="AY9" s="51">
        <f>VLOOKUP($A9,'RevPAR Raw Data'!$B$6:$BE$49,'RevPAR Raw Data'!AL$1,FALSE)</f>
        <v>95.638952080251102</v>
      </c>
      <c r="AZ9" s="50">
        <f>VLOOKUP($A9,'RevPAR Raw Data'!$B$6:$BE$49,'RevPAR Raw Data'!AN$1,FALSE)</f>
        <v>87.464814888319495</v>
      </c>
      <c r="BA9" s="50">
        <f>VLOOKUP($A9,'RevPAR Raw Data'!$B$6:$BE$49,'RevPAR Raw Data'!AO$1,FALSE)</f>
        <v>103.233876429834</v>
      </c>
      <c r="BB9" s="51">
        <f>VLOOKUP($A9,'RevPAR Raw Data'!$B$6:$BE$49,'RevPAR Raw Data'!AP$1,FALSE)</f>
        <v>95.349345659076903</v>
      </c>
      <c r="BC9" s="52">
        <f>VLOOKUP($A9,'RevPAR Raw Data'!$B$6:$BE$49,'RevPAR Raw Data'!AR$1,FALSE)</f>
        <v>95.556207388486996</v>
      </c>
      <c r="BE9" s="129">
        <f>(VLOOKUP($A9,'RevPAR Raw Data'!$B$6:$BE$49,'RevPAR Raw Data'!AT$1,FALSE))/100</f>
        <v>0.23179023032878698</v>
      </c>
      <c r="BF9" s="119">
        <f>(VLOOKUP($A9,'RevPAR Raw Data'!$B$6:$BE$49,'RevPAR Raw Data'!AU$1,FALSE))/100</f>
        <v>0.29623727204452099</v>
      </c>
      <c r="BG9" s="119">
        <f>(VLOOKUP($A9,'RevPAR Raw Data'!$B$6:$BE$49,'RevPAR Raw Data'!AV$1,FALSE))/100</f>
        <v>0.12853170750406601</v>
      </c>
      <c r="BH9" s="119">
        <f>(VLOOKUP($A9,'RevPAR Raw Data'!$B$6:$BE$49,'RevPAR Raw Data'!AW$1,FALSE))/100</f>
        <v>-8.5143280882591307E-2</v>
      </c>
      <c r="BI9" s="119">
        <f>(VLOOKUP($A9,'RevPAR Raw Data'!$B$6:$BE$49,'RevPAR Raw Data'!AX$1,FALSE))/100</f>
        <v>6.2392938102919706E-3</v>
      </c>
      <c r="BJ9" s="130">
        <f>(VLOOKUP($A9,'RevPAR Raw Data'!$B$6:$BE$49,'RevPAR Raw Data'!AY$1,FALSE))/100</f>
        <v>0.105099600397143</v>
      </c>
      <c r="BK9" s="119">
        <f>(VLOOKUP($A9,'RevPAR Raw Data'!$B$6:$BE$49,'RevPAR Raw Data'!BA$1,FALSE))/100</f>
        <v>0.13975210357710702</v>
      </c>
      <c r="BL9" s="119">
        <f>(VLOOKUP($A9,'RevPAR Raw Data'!$B$6:$BE$49,'RevPAR Raw Data'!BB$1,FALSE))/100</f>
        <v>0.25483471795387003</v>
      </c>
      <c r="BM9" s="130">
        <f>(VLOOKUP($A9,'RevPAR Raw Data'!$B$6:$BE$49,'RevPAR Raw Data'!BC$1,FALSE))/100</f>
        <v>0.199294103023302</v>
      </c>
      <c r="BN9" s="131">
        <f>(VLOOKUP($A9,'RevPAR Raw Data'!$B$6:$BE$49,'RevPAR Raw Data'!BE$1,FALSE))/100</f>
        <v>0.13041164637292599</v>
      </c>
    </row>
    <row r="10" spans="1:66" x14ac:dyDescent="0.45">
      <c r="A10" s="59" t="s">
        <v>118</v>
      </c>
      <c r="B10" s="129">
        <f>(VLOOKUP($A10,'Occupancy Raw Data'!$B$8:$BE$51,'Occupancy Raw Data'!AG$3,FALSE))/100</f>
        <v>0.456848279477575</v>
      </c>
      <c r="C10" s="119">
        <f>(VLOOKUP($A10,'Occupancy Raw Data'!$B$8:$BE$51,'Occupancy Raw Data'!AH$3,FALSE))/100</f>
        <v>0.51092943920618095</v>
      </c>
      <c r="D10" s="119">
        <f>(VLOOKUP($A10,'Occupancy Raw Data'!$B$8:$BE$51,'Occupancy Raw Data'!AI$3,FALSE))/100</f>
        <v>0.55833972815061794</v>
      </c>
      <c r="E10" s="119">
        <f>(VLOOKUP($A10,'Occupancy Raw Data'!$B$8:$BE$51,'Occupancy Raw Data'!AJ$3,FALSE))/100</f>
        <v>0.51907511822480901</v>
      </c>
      <c r="F10" s="119">
        <f>(VLOOKUP($A10,'Occupancy Raw Data'!$B$8:$BE$51,'Occupancy Raw Data'!AK$3,FALSE))/100</f>
        <v>0.481387171092518</v>
      </c>
      <c r="G10" s="130">
        <f>(VLOOKUP($A10,'Occupancy Raw Data'!$B$8:$BE$51,'Occupancy Raw Data'!AL$3,FALSE))/100</f>
        <v>0.50531077562978599</v>
      </c>
      <c r="H10" s="119">
        <f>(VLOOKUP($A10,'Occupancy Raw Data'!$B$8:$BE$51,'Occupancy Raw Data'!AN$3,FALSE))/100</f>
        <v>0.51331544804171203</v>
      </c>
      <c r="I10" s="119">
        <f>(VLOOKUP($A10,'Occupancy Raw Data'!$B$8:$BE$51,'Occupancy Raw Data'!AO$3,FALSE))/100</f>
        <v>0.52917727658542502</v>
      </c>
      <c r="J10" s="130">
        <f>(VLOOKUP($A10,'Occupancy Raw Data'!$B$8:$BE$51,'Occupancy Raw Data'!AP$3,FALSE))/100</f>
        <v>0.52124636231356802</v>
      </c>
      <c r="K10" s="131">
        <f>(VLOOKUP($A10,'Occupancy Raw Data'!$B$8:$BE$51,'Occupancy Raw Data'!AR$3,FALSE))/100</f>
        <v>0.50986875974764201</v>
      </c>
      <c r="M10" s="118">
        <f>(VLOOKUP($A10,'Occupancy Raw Data'!$B$8:$BE$51,'Occupancy Raw Data'!AT$3,FALSE))/100</f>
        <v>7.1956484588303504E-2</v>
      </c>
      <c r="N10" s="115">
        <f>(VLOOKUP($A10,'Occupancy Raw Data'!$B$8:$BE$51,'Occupancy Raw Data'!AU$3,FALSE))/100</f>
        <v>8.854564669992071E-2</v>
      </c>
      <c r="O10" s="115">
        <f>(VLOOKUP($A10,'Occupancy Raw Data'!$B$8:$BE$51,'Occupancy Raw Data'!AV$3,FALSE))/100</f>
        <v>3.17358170938958E-2</v>
      </c>
      <c r="P10" s="115">
        <f>(VLOOKUP($A10,'Occupancy Raw Data'!$B$8:$BE$51,'Occupancy Raw Data'!AW$3,FALSE))/100</f>
        <v>-6.75028576314394E-2</v>
      </c>
      <c r="Q10" s="115">
        <f>(VLOOKUP($A10,'Occupancy Raw Data'!$B$8:$BE$51,'Occupancy Raw Data'!AX$3,FALSE))/100</f>
        <v>-2.6869372214805901E-2</v>
      </c>
      <c r="R10" s="116">
        <f>(VLOOKUP($A10,'Occupancy Raw Data'!$B$8:$BE$51,'Occupancy Raw Data'!AY$3,FALSE))/100</f>
        <v>1.5489042831475099E-2</v>
      </c>
      <c r="S10" s="115">
        <f>(VLOOKUP($A10,'Occupancy Raw Data'!$B$8:$BE$51,'Occupancy Raw Data'!BA$3,FALSE))/100</f>
        <v>3.2539219397578402E-2</v>
      </c>
      <c r="T10" s="115">
        <f>(VLOOKUP($A10,'Occupancy Raw Data'!$B$8:$BE$51,'Occupancy Raw Data'!BB$3,FALSE))/100</f>
        <v>-3.79675368555579E-3</v>
      </c>
      <c r="U10" s="116">
        <f>(VLOOKUP($A10,'Occupancy Raw Data'!$B$8:$BE$51,'Occupancy Raw Data'!BC$3,FALSE))/100</f>
        <v>1.3769566300077401E-2</v>
      </c>
      <c r="V10" s="117">
        <f>(VLOOKUP($A10,'Occupancy Raw Data'!$B$8:$BE$51,'Occupancy Raw Data'!BE$3,FALSE))/100</f>
        <v>1.49966137427815E-2</v>
      </c>
      <c r="X10" s="49">
        <f>VLOOKUP($A10,'ADR Raw Data'!$B$6:$BE$49,'ADR Raw Data'!AG$1,FALSE)</f>
        <v>139.65633404846201</v>
      </c>
      <c r="Y10" s="50">
        <f>VLOOKUP($A10,'ADR Raw Data'!$B$6:$BE$49,'ADR Raw Data'!AH$1,FALSE)</f>
        <v>142.47961589364499</v>
      </c>
      <c r="Z10" s="50">
        <f>VLOOKUP($A10,'ADR Raw Data'!$B$6:$BE$49,'ADR Raw Data'!AI$1,FALSE)</f>
        <v>135.41181052431</v>
      </c>
      <c r="AA10" s="50">
        <f>VLOOKUP($A10,'ADR Raw Data'!$B$6:$BE$49,'ADR Raw Data'!AJ$1,FALSE)</f>
        <v>132.78214109471</v>
      </c>
      <c r="AB10" s="50">
        <f>VLOOKUP($A10,'ADR Raw Data'!$B$6:$BE$49,'ADR Raw Data'!AK$1,FALSE)</f>
        <v>126.741441435768</v>
      </c>
      <c r="AC10" s="51">
        <f>VLOOKUP($A10,'ADR Raw Data'!$B$6:$BE$49,'ADR Raw Data'!AL$1,FALSE)</f>
        <v>135.410764699167</v>
      </c>
      <c r="AD10" s="50">
        <f>VLOOKUP($A10,'ADR Raw Data'!$B$6:$BE$49,'ADR Raw Data'!AN$1,FALSE)</f>
        <v>127.28556730102</v>
      </c>
      <c r="AE10" s="50">
        <f>VLOOKUP($A10,'ADR Raw Data'!$B$6:$BE$49,'ADR Raw Data'!AO$1,FALSE)</f>
        <v>135.49870692865099</v>
      </c>
      <c r="AF10" s="51">
        <f>VLOOKUP($A10,'ADR Raw Data'!$B$6:$BE$49,'ADR Raw Data'!AP$1,FALSE)</f>
        <v>131.45461976315599</v>
      </c>
      <c r="AG10" s="52">
        <f>VLOOKUP($A10,'ADR Raw Data'!$B$6:$BE$49,'ADR Raw Data'!AR$1,FALSE)</f>
        <v>134.25395591314401</v>
      </c>
      <c r="AI10" s="118">
        <f>(VLOOKUP($A10,'ADR Raw Data'!$B$6:$BE$49,'ADR Raw Data'!AT$1,FALSE))/100</f>
        <v>0.14390022301927899</v>
      </c>
      <c r="AJ10" s="115">
        <f>(VLOOKUP($A10,'ADR Raw Data'!$B$6:$BE$49,'ADR Raw Data'!AU$1,FALSE))/100</f>
        <v>0.133125798963242</v>
      </c>
      <c r="AK10" s="115">
        <f>(VLOOKUP($A10,'ADR Raw Data'!$B$6:$BE$49,'ADR Raw Data'!AV$1,FALSE))/100</f>
        <v>3.15462435099126E-2</v>
      </c>
      <c r="AL10" s="115">
        <f>(VLOOKUP($A10,'ADR Raw Data'!$B$6:$BE$49,'ADR Raw Data'!AW$1,FALSE))/100</f>
        <v>1.63484234987595E-2</v>
      </c>
      <c r="AM10" s="115">
        <f>(VLOOKUP($A10,'ADR Raw Data'!$B$6:$BE$49,'ADR Raw Data'!AX$1,FALSE))/100</f>
        <v>2.2820096757938901E-2</v>
      </c>
      <c r="AN10" s="116">
        <f>(VLOOKUP($A10,'ADR Raw Data'!$B$6:$BE$49,'ADR Raw Data'!AY$1,FALSE))/100</f>
        <v>6.5792770896780095E-2</v>
      </c>
      <c r="AO10" s="115">
        <f>(VLOOKUP($A10,'ADR Raw Data'!$B$6:$BE$49,'ADR Raw Data'!BA$1,FALSE))/100</f>
        <v>5.3059680961659701E-2</v>
      </c>
      <c r="AP10" s="115">
        <f>(VLOOKUP($A10,'ADR Raw Data'!$B$6:$BE$49,'ADR Raw Data'!BB$1,FALSE))/100</f>
        <v>0.12040289224053699</v>
      </c>
      <c r="AQ10" s="116">
        <f>(VLOOKUP($A10,'ADR Raw Data'!$B$6:$BE$49,'ADR Raw Data'!BC$1,FALSE))/100</f>
        <v>8.7247447722443305E-2</v>
      </c>
      <c r="AR10" s="117">
        <f>(VLOOKUP($A10,'ADR Raw Data'!$B$6:$BE$49,'ADR Raw Data'!BE$1,FALSE))/100</f>
        <v>7.1849461484009391E-2</v>
      </c>
      <c r="AT10" s="49">
        <f>VLOOKUP($A10,'RevPAR Raw Data'!$B$6:$BE$49,'RevPAR Raw Data'!AG$1,FALSE)</f>
        <v>63.8017559281855</v>
      </c>
      <c r="AU10" s="50">
        <f>VLOOKUP($A10,'RevPAR Raw Data'!$B$6:$BE$49,'RevPAR Raw Data'!AH$1,FALSE)</f>
        <v>72.7970302468526</v>
      </c>
      <c r="AV10" s="50">
        <f>VLOOKUP($A10,'RevPAR Raw Data'!$B$6:$BE$49,'RevPAR Raw Data'!AI$1,FALSE)</f>
        <v>75.6057934765265</v>
      </c>
      <c r="AW10" s="50">
        <f>VLOOKUP($A10,'RevPAR Raw Data'!$B$6:$BE$49,'RevPAR Raw Data'!AJ$1,FALSE)</f>
        <v>68.923905586879997</v>
      </c>
      <c r="AX10" s="50">
        <f>VLOOKUP($A10,'RevPAR Raw Data'!$B$6:$BE$49,'RevPAR Raw Data'!AK$1,FALSE)</f>
        <v>61.011703952952502</v>
      </c>
      <c r="AY10" s="51">
        <f>VLOOKUP($A10,'RevPAR Raw Data'!$B$6:$BE$49,'RevPAR Raw Data'!AL$1,FALSE)</f>
        <v>68.424518538758704</v>
      </c>
      <c r="AZ10" s="50">
        <f>VLOOKUP($A10,'RevPAR Raw Data'!$B$6:$BE$49,'RevPAR Raw Data'!AN$1,FALSE)</f>
        <v>65.3376480083666</v>
      </c>
      <c r="BA10" s="50">
        <f>VLOOKUP($A10,'RevPAR Raw Data'!$B$6:$BE$49,'RevPAR Raw Data'!AO$1,FALSE)</f>
        <v>71.702836713350294</v>
      </c>
      <c r="BB10" s="51">
        <f>VLOOKUP($A10,'RevPAR Raw Data'!$B$6:$BE$49,'RevPAR Raw Data'!AP$1,FALSE)</f>
        <v>68.520242360858404</v>
      </c>
      <c r="BC10" s="52">
        <f>VLOOKUP($A10,'RevPAR Raw Data'!$B$6:$BE$49,'RevPAR Raw Data'!AR$1,FALSE)</f>
        <v>68.451897992649506</v>
      </c>
      <c r="BE10" s="129">
        <f>(VLOOKUP($A10,'RevPAR Raw Data'!$B$6:$BE$49,'RevPAR Raw Data'!AT$1,FALSE))/100</f>
        <v>0.22621126178752299</v>
      </c>
      <c r="BF10" s="119">
        <f>(VLOOKUP($A10,'RevPAR Raw Data'!$B$6:$BE$49,'RevPAR Raw Data'!AU$1,FALSE))/100</f>
        <v>0.23345915562480599</v>
      </c>
      <c r="BG10" s="119">
        <f>(VLOOKUP($A10,'RevPAR Raw Data'!$B$6:$BE$49,'RevPAR Raw Data'!AV$1,FALSE))/100</f>
        <v>6.4283206417838509E-2</v>
      </c>
      <c r="BH10" s="119">
        <f>(VLOOKUP($A10,'RevPAR Raw Data'!$B$6:$BE$49,'RevPAR Raw Data'!AW$1,FALSE))/100</f>
        <v>-5.2257999436615105E-2</v>
      </c>
      <c r="BI10" s="119">
        <f>(VLOOKUP($A10,'RevPAR Raw Data'!$B$6:$BE$49,'RevPAR Raw Data'!AX$1,FALSE))/100</f>
        <v>-4.6624371306339205E-3</v>
      </c>
      <c r="BJ10" s="130">
        <f>(VLOOKUP($A10,'RevPAR Raw Data'!$B$6:$BE$49,'RevPAR Raw Data'!AY$1,FALSE))/100</f>
        <v>8.2300880774676899E-2</v>
      </c>
      <c r="BK10" s="119">
        <f>(VLOOKUP($A10,'RevPAR Raw Data'!$B$6:$BE$49,'RevPAR Raw Data'!BA$1,FALSE))/100</f>
        <v>8.7325420959215194E-2</v>
      </c>
      <c r="BL10" s="119">
        <f>(VLOOKUP($A10,'RevPAR Raw Data'!$B$6:$BE$49,'RevPAR Raw Data'!BB$1,FALSE))/100</f>
        <v>0.116148998430115</v>
      </c>
      <c r="BM10" s="130">
        <f>(VLOOKUP($A10,'RevPAR Raw Data'!$B$6:$BE$49,'RevPAR Raw Data'!BC$1,FALSE))/100</f>
        <v>0.102218373538447</v>
      </c>
      <c r="BN10" s="131">
        <f>(VLOOKUP($A10,'RevPAR Raw Data'!$B$6:$BE$49,'RevPAR Raw Data'!BE$1,FALSE))/100</f>
        <v>8.7923573848293413E-2</v>
      </c>
    </row>
    <row r="11" spans="1:66" x14ac:dyDescent="0.45">
      <c r="A11" s="59" t="s">
        <v>119</v>
      </c>
      <c r="B11" s="129">
        <f>(VLOOKUP($A11,'Occupancy Raw Data'!$B$8:$BE$51,'Occupancy Raw Data'!AG$3,FALSE))/100</f>
        <v>0.41616569266142905</v>
      </c>
      <c r="C11" s="119">
        <f>(VLOOKUP($A11,'Occupancy Raw Data'!$B$8:$BE$51,'Occupancy Raw Data'!AH$3,FALSE))/100</f>
        <v>0.45745114006514598</v>
      </c>
      <c r="D11" s="119">
        <f>(VLOOKUP($A11,'Occupancy Raw Data'!$B$8:$BE$51,'Occupancy Raw Data'!AI$3,FALSE))/100</f>
        <v>0.48538393370377397</v>
      </c>
      <c r="E11" s="119">
        <f>(VLOOKUP($A11,'Occupancy Raw Data'!$B$8:$BE$51,'Occupancy Raw Data'!AJ$3,FALSE))/100</f>
        <v>0.46310955163824402</v>
      </c>
      <c r="F11" s="119">
        <f>(VLOOKUP($A11,'Occupancy Raw Data'!$B$8:$BE$51,'Occupancy Raw Data'!AK$3,FALSE))/100</f>
        <v>0.45401417896148599</v>
      </c>
      <c r="G11" s="130">
        <f>(VLOOKUP($A11,'Occupancy Raw Data'!$B$8:$BE$51,'Occupancy Raw Data'!AL$3,FALSE))/100</f>
        <v>0.45522489940601601</v>
      </c>
      <c r="H11" s="119">
        <f>(VLOOKUP($A11,'Occupancy Raw Data'!$B$8:$BE$51,'Occupancy Raw Data'!AN$3,FALSE))/100</f>
        <v>0.480150651465798</v>
      </c>
      <c r="I11" s="119">
        <f>(VLOOKUP($A11,'Occupancy Raw Data'!$B$8:$BE$51,'Occupancy Raw Data'!AO$3,FALSE))/100</f>
        <v>0.478228587852078</v>
      </c>
      <c r="J11" s="130">
        <f>(VLOOKUP($A11,'Occupancy Raw Data'!$B$8:$BE$51,'Occupancy Raw Data'!AP$3,FALSE))/100</f>
        <v>0.47918961965893803</v>
      </c>
      <c r="K11" s="131">
        <f>(VLOOKUP($A11,'Occupancy Raw Data'!$B$8:$BE$51,'Occupancy Raw Data'!AR$3,FALSE))/100</f>
        <v>0.46207196233542197</v>
      </c>
      <c r="M11" s="118">
        <f>(VLOOKUP($A11,'Occupancy Raw Data'!$B$8:$BE$51,'Occupancy Raw Data'!AT$3,FALSE))/100</f>
        <v>7.4471736549343803E-2</v>
      </c>
      <c r="N11" s="115">
        <f>(VLOOKUP($A11,'Occupancy Raw Data'!$B$8:$BE$51,'Occupancy Raw Data'!AU$3,FALSE))/100</f>
        <v>3.64898770498941E-2</v>
      </c>
      <c r="O11" s="115">
        <f>(VLOOKUP($A11,'Occupancy Raw Data'!$B$8:$BE$51,'Occupancy Raw Data'!AV$3,FALSE))/100</f>
        <v>-2.1064889974362799E-2</v>
      </c>
      <c r="P11" s="115">
        <f>(VLOOKUP($A11,'Occupancy Raw Data'!$B$8:$BE$51,'Occupancy Raw Data'!AW$3,FALSE))/100</f>
        <v>-9.3159081147755299E-2</v>
      </c>
      <c r="Q11" s="115">
        <f>(VLOOKUP($A11,'Occupancy Raw Data'!$B$8:$BE$51,'Occupancy Raw Data'!AX$3,FALSE))/100</f>
        <v>-3.87728245774231E-2</v>
      </c>
      <c r="R11" s="116">
        <f>(VLOOKUP($A11,'Occupancy Raw Data'!$B$8:$BE$51,'Occupancy Raw Data'!AY$3,FALSE))/100</f>
        <v>-1.36048270701432E-2</v>
      </c>
      <c r="S11" s="115">
        <f>(VLOOKUP($A11,'Occupancy Raw Data'!$B$8:$BE$51,'Occupancy Raw Data'!BA$3,FALSE))/100</f>
        <v>1.7199597004024302E-2</v>
      </c>
      <c r="T11" s="115">
        <f>(VLOOKUP($A11,'Occupancy Raw Data'!$B$8:$BE$51,'Occupancy Raw Data'!BB$3,FALSE))/100</f>
        <v>-2.3420565471857498E-2</v>
      </c>
      <c r="U11" s="116">
        <f>(VLOOKUP($A11,'Occupancy Raw Data'!$B$8:$BE$51,'Occupancy Raw Data'!BC$3,FALSE))/100</f>
        <v>-3.4835533641064996E-3</v>
      </c>
      <c r="V11" s="117">
        <f>(VLOOKUP($A11,'Occupancy Raw Data'!$B$8:$BE$51,'Occupancy Raw Data'!BE$3,FALSE))/100</f>
        <v>-1.06276222273811E-2</v>
      </c>
      <c r="X11" s="49">
        <f>VLOOKUP($A11,'ADR Raw Data'!$B$6:$BE$49,'ADR Raw Data'!AG$1,FALSE)</f>
        <v>111.433726889486</v>
      </c>
      <c r="Y11" s="50">
        <f>VLOOKUP($A11,'ADR Raw Data'!$B$6:$BE$49,'ADR Raw Data'!AH$1,FALSE)</f>
        <v>111.384821592188</v>
      </c>
      <c r="Z11" s="50">
        <f>VLOOKUP($A11,'ADR Raw Data'!$B$6:$BE$49,'ADR Raw Data'!AI$1,FALSE)</f>
        <v>107.759428222493</v>
      </c>
      <c r="AA11" s="50">
        <f>VLOOKUP($A11,'ADR Raw Data'!$B$6:$BE$49,'ADR Raw Data'!AJ$1,FALSE)</f>
        <v>105.342905498881</v>
      </c>
      <c r="AB11" s="50">
        <f>VLOOKUP($A11,'ADR Raw Data'!$B$6:$BE$49,'ADR Raw Data'!AK$1,FALSE)</f>
        <v>103.96901416438</v>
      </c>
      <c r="AC11" s="51">
        <f>VLOOKUP($A11,'ADR Raw Data'!$B$6:$BE$49,'ADR Raw Data'!AL$1,FALSE)</f>
        <v>107.91211798038</v>
      </c>
      <c r="AD11" s="50">
        <f>VLOOKUP($A11,'ADR Raw Data'!$B$6:$BE$49,'ADR Raw Data'!AN$1,FALSE)</f>
        <v>110.26783099926401</v>
      </c>
      <c r="AE11" s="50">
        <f>VLOOKUP($A11,'ADR Raw Data'!$B$6:$BE$49,'ADR Raw Data'!AO$1,FALSE)</f>
        <v>113.021890369109</v>
      </c>
      <c r="AF11" s="51">
        <f>VLOOKUP($A11,'ADR Raw Data'!$B$6:$BE$49,'ADR Raw Data'!AP$1,FALSE)</f>
        <v>111.64209900223</v>
      </c>
      <c r="AG11" s="52">
        <f>VLOOKUP($A11,'ADR Raw Data'!$B$6:$BE$49,'ADR Raw Data'!AR$1,FALSE)</f>
        <v>109.017306493294</v>
      </c>
      <c r="AI11" s="118">
        <f>(VLOOKUP($A11,'ADR Raw Data'!$B$6:$BE$49,'ADR Raw Data'!AT$1,FALSE))/100</f>
        <v>9.1147170220815796E-2</v>
      </c>
      <c r="AJ11" s="115">
        <f>(VLOOKUP($A11,'ADR Raw Data'!$B$6:$BE$49,'ADR Raw Data'!AU$1,FALSE))/100</f>
        <v>9.6626231230412307E-2</v>
      </c>
      <c r="AK11" s="115">
        <f>(VLOOKUP($A11,'ADR Raw Data'!$B$6:$BE$49,'ADR Raw Data'!AV$1,FALSE))/100</f>
        <v>4.0119740879955304E-2</v>
      </c>
      <c r="AL11" s="115">
        <f>(VLOOKUP($A11,'ADR Raw Data'!$B$6:$BE$49,'ADR Raw Data'!AW$1,FALSE))/100</f>
        <v>1.52496050456691E-2</v>
      </c>
      <c r="AM11" s="115">
        <f>(VLOOKUP($A11,'ADR Raw Data'!$B$6:$BE$49,'ADR Raw Data'!AX$1,FALSE))/100</f>
        <v>1.7525580569068798E-2</v>
      </c>
      <c r="AN11" s="116">
        <f>(VLOOKUP($A11,'ADR Raw Data'!$B$6:$BE$49,'ADR Raw Data'!AY$1,FALSE))/100</f>
        <v>5.0654226203781398E-2</v>
      </c>
      <c r="AO11" s="115">
        <f>(VLOOKUP($A11,'ADR Raw Data'!$B$6:$BE$49,'ADR Raw Data'!BA$1,FALSE))/100</f>
        <v>3.7371699729537702E-2</v>
      </c>
      <c r="AP11" s="115">
        <f>(VLOOKUP($A11,'ADR Raw Data'!$B$6:$BE$49,'ADR Raw Data'!BB$1,FALSE))/100</f>
        <v>5.9460153686762399E-2</v>
      </c>
      <c r="AQ11" s="116">
        <f>(VLOOKUP($A11,'ADR Raw Data'!$B$6:$BE$49,'ADR Raw Data'!BC$1,FALSE))/100</f>
        <v>4.8375208430019606E-2</v>
      </c>
      <c r="AR11" s="117">
        <f>(VLOOKUP($A11,'ADR Raw Data'!$B$6:$BE$49,'ADR Raw Data'!BE$1,FALSE))/100</f>
        <v>5.0042670195578294E-2</v>
      </c>
      <c r="AT11" s="49">
        <f>VLOOKUP($A11,'RevPAR Raw Data'!$B$6:$BE$49,'RevPAR Raw Data'!AG$1,FALSE)</f>
        <v>46.374894136807796</v>
      </c>
      <c r="AU11" s="50">
        <f>VLOOKUP($A11,'RevPAR Raw Data'!$B$6:$BE$49,'RevPAR Raw Data'!AH$1,FALSE)</f>
        <v>50.953113623299402</v>
      </c>
      <c r="AV11" s="50">
        <f>VLOOKUP($A11,'RevPAR Raw Data'!$B$6:$BE$49,'RevPAR Raw Data'!AI$1,FALSE)</f>
        <v>52.304695164303503</v>
      </c>
      <c r="AW11" s="50">
        <f>VLOOKUP($A11,'RevPAR Raw Data'!$B$6:$BE$49,'RevPAR Raw Data'!AJ$1,FALSE)</f>
        <v>48.785305733857001</v>
      </c>
      <c r="AX11" s="50">
        <f>VLOOKUP($A11,'RevPAR Raw Data'!$B$6:$BE$49,'RevPAR Raw Data'!AK$1,FALSE)</f>
        <v>47.203406603276399</v>
      </c>
      <c r="AY11" s="51">
        <f>VLOOKUP($A11,'RevPAR Raw Data'!$B$6:$BE$49,'RevPAR Raw Data'!AL$1,FALSE)</f>
        <v>49.124283052308797</v>
      </c>
      <c r="AZ11" s="50">
        <f>VLOOKUP($A11,'RevPAR Raw Data'!$B$6:$BE$49,'RevPAR Raw Data'!AN$1,FALSE)</f>
        <v>52.945170890017202</v>
      </c>
      <c r="BA11" s="50">
        <f>VLOOKUP($A11,'RevPAR Raw Data'!$B$6:$BE$49,'RevPAR Raw Data'!AO$1,FALSE)</f>
        <v>54.0502990275914</v>
      </c>
      <c r="BB11" s="51">
        <f>VLOOKUP($A11,'RevPAR Raw Data'!$B$6:$BE$49,'RevPAR Raw Data'!AP$1,FALSE)</f>
        <v>53.497734958804301</v>
      </c>
      <c r="BC11" s="52">
        <f>VLOOKUP($A11,'RevPAR Raw Data'!$B$6:$BE$49,'RevPAR Raw Data'!AR$1,FALSE)</f>
        <v>50.373840739879</v>
      </c>
      <c r="BE11" s="129">
        <f>(VLOOKUP($A11,'RevPAR Raw Data'!$B$6:$BE$49,'RevPAR Raw Data'!AT$1,FALSE))/100</f>
        <v>0.17240679481806201</v>
      </c>
      <c r="BF11" s="119">
        <f>(VLOOKUP($A11,'RevPAR Raw Data'!$B$6:$BE$49,'RevPAR Raw Data'!AU$1,FALSE))/100</f>
        <v>0.13664198757769799</v>
      </c>
      <c r="BG11" s="119">
        <f>(VLOOKUP($A11,'RevPAR Raw Data'!$B$6:$BE$49,'RevPAR Raw Data'!AV$1,FALSE))/100</f>
        <v>1.8209732978156302E-2</v>
      </c>
      <c r="BH11" s="119">
        <f>(VLOOKUP($A11,'RevPAR Raw Data'!$B$6:$BE$49,'RevPAR Raw Data'!AW$1,FALSE))/100</f>
        <v>-7.9330115296006906E-2</v>
      </c>
      <c r="BI11" s="119">
        <f>(VLOOKUP($A11,'RevPAR Raw Data'!$B$6:$BE$49,'RevPAR Raw Data'!AX$1,FALSE))/100</f>
        <v>-2.1926760269376299E-2</v>
      </c>
      <c r="BJ11" s="130">
        <f>(VLOOKUP($A11,'RevPAR Raw Data'!$B$6:$BE$49,'RevPAR Raw Data'!AY$1,FALSE))/100</f>
        <v>3.63602571457637E-2</v>
      </c>
      <c r="BK11" s="119">
        <f>(VLOOKUP($A11,'RevPAR Raw Data'!$B$6:$BE$49,'RevPAR Raw Data'!BA$1,FALSE))/100</f>
        <v>5.5214074908265499E-2</v>
      </c>
      <c r="BL11" s="119">
        <f>(VLOOKUP($A11,'RevPAR Raw Data'!$B$6:$BE$49,'RevPAR Raw Data'!BB$1,FALSE))/100</f>
        <v>3.4646997792517301E-2</v>
      </c>
      <c r="BM11" s="130">
        <f>(VLOOKUP($A11,'RevPAR Raw Data'!$B$6:$BE$49,'RevPAR Raw Data'!BC$1,FALSE))/100</f>
        <v>4.47231374458473E-2</v>
      </c>
      <c r="BN11" s="131">
        <f>(VLOOKUP($A11,'RevPAR Raw Data'!$B$6:$BE$49,'RevPAR Raw Data'!BE$1,FALSE))/100</f>
        <v>3.8883213374109202E-2</v>
      </c>
    </row>
    <row r="12" spans="1:66" x14ac:dyDescent="0.45">
      <c r="A12" s="59" t="s">
        <v>120</v>
      </c>
      <c r="B12" s="129">
        <f>(VLOOKUP($A12,'Occupancy Raw Data'!$B$8:$BE$51,'Occupancy Raw Data'!AG$3,FALSE))/100</f>
        <v>0.43731791801436004</v>
      </c>
      <c r="C12" s="119">
        <f>(VLOOKUP($A12,'Occupancy Raw Data'!$B$8:$BE$51,'Occupancy Raw Data'!AH$3,FALSE))/100</f>
        <v>0.464329135411648</v>
      </c>
      <c r="D12" s="119">
        <f>(VLOOKUP($A12,'Occupancy Raw Data'!$B$8:$BE$51,'Occupancy Raw Data'!AI$3,FALSE))/100</f>
        <v>0.47460057118607096</v>
      </c>
      <c r="E12" s="119">
        <f>(VLOOKUP($A12,'Occupancy Raw Data'!$B$8:$BE$51,'Occupancy Raw Data'!AJ$3,FALSE))/100</f>
        <v>0.46777568288420801</v>
      </c>
      <c r="F12" s="119">
        <f>(VLOOKUP($A12,'Occupancy Raw Data'!$B$8:$BE$51,'Occupancy Raw Data'!AK$3,FALSE))/100</f>
        <v>0.46732732456543702</v>
      </c>
      <c r="G12" s="130">
        <f>(VLOOKUP($A12,'Occupancy Raw Data'!$B$8:$BE$51,'Occupancy Raw Data'!AL$3,FALSE))/100</f>
        <v>0.46226525565579102</v>
      </c>
      <c r="H12" s="119">
        <f>(VLOOKUP($A12,'Occupancy Raw Data'!$B$8:$BE$51,'Occupancy Raw Data'!AN$3,FALSE))/100</f>
        <v>0.46876437045893399</v>
      </c>
      <c r="I12" s="119">
        <f>(VLOOKUP($A12,'Occupancy Raw Data'!$B$8:$BE$51,'Occupancy Raw Data'!AO$3,FALSE))/100</f>
        <v>0.46272877770624399</v>
      </c>
      <c r="J12" s="130">
        <f>(VLOOKUP($A12,'Occupancy Raw Data'!$B$8:$BE$51,'Occupancy Raw Data'!AP$3,FALSE))/100</f>
        <v>0.46574657408258902</v>
      </c>
      <c r="K12" s="131">
        <f>(VLOOKUP($A12,'Occupancy Raw Data'!$B$8:$BE$51,'Occupancy Raw Data'!AR$3,FALSE))/100</f>
        <v>0.463258927472743</v>
      </c>
      <c r="M12" s="118">
        <f>(VLOOKUP($A12,'Occupancy Raw Data'!$B$8:$BE$51,'Occupancy Raw Data'!AT$3,FALSE))/100</f>
        <v>4.0468893776644102E-2</v>
      </c>
      <c r="N12" s="115">
        <f>(VLOOKUP($A12,'Occupancy Raw Data'!$B$8:$BE$51,'Occupancy Raw Data'!AU$3,FALSE))/100</f>
        <v>1.27176549482685E-2</v>
      </c>
      <c r="O12" s="115">
        <f>(VLOOKUP($A12,'Occupancy Raw Data'!$B$8:$BE$51,'Occupancy Raw Data'!AV$3,FALSE))/100</f>
        <v>-2.1088492742833399E-2</v>
      </c>
      <c r="P12" s="115">
        <f>(VLOOKUP($A12,'Occupancy Raw Data'!$B$8:$BE$51,'Occupancy Raw Data'!AW$3,FALSE))/100</f>
        <v>-6.5780410524865593E-2</v>
      </c>
      <c r="Q12" s="115">
        <f>(VLOOKUP($A12,'Occupancy Raw Data'!$B$8:$BE$51,'Occupancy Raw Data'!AX$3,FALSE))/100</f>
        <v>-1.2918265261522E-2</v>
      </c>
      <c r="R12" s="116">
        <f>(VLOOKUP($A12,'Occupancy Raw Data'!$B$8:$BE$51,'Occupancy Raw Data'!AY$3,FALSE))/100</f>
        <v>-1.1299884425909601E-2</v>
      </c>
      <c r="S12" s="115">
        <f>(VLOOKUP($A12,'Occupancy Raw Data'!$B$8:$BE$51,'Occupancy Raw Data'!BA$3,FALSE))/100</f>
        <v>7.1172630442251994E-4</v>
      </c>
      <c r="T12" s="115">
        <f>(VLOOKUP($A12,'Occupancy Raw Data'!$B$8:$BE$51,'Occupancy Raw Data'!BB$3,FALSE))/100</f>
        <v>-2.0109066121336002E-2</v>
      </c>
      <c r="U12" s="116">
        <f>(VLOOKUP($A12,'Occupancy Raw Data'!$B$8:$BE$51,'Occupancy Raw Data'!BC$3,FALSE))/100</f>
        <v>-9.7406565471389091E-3</v>
      </c>
      <c r="V12" s="117">
        <f>(VLOOKUP($A12,'Occupancy Raw Data'!$B$8:$BE$51,'Occupancy Raw Data'!BE$3,FALSE))/100</f>
        <v>-1.0854388840371001E-2</v>
      </c>
      <c r="X12" s="49">
        <f>VLOOKUP($A12,'ADR Raw Data'!$B$6:$BE$49,'ADR Raw Data'!AG$1,FALSE)</f>
        <v>81.7042092425514</v>
      </c>
      <c r="Y12" s="50">
        <f>VLOOKUP($A12,'ADR Raw Data'!$B$6:$BE$49,'ADR Raw Data'!AH$1,FALSE)</f>
        <v>81.227835140676305</v>
      </c>
      <c r="Z12" s="50">
        <f>VLOOKUP($A12,'ADR Raw Data'!$B$6:$BE$49,'ADR Raw Data'!AI$1,FALSE)</f>
        <v>79.551774571642596</v>
      </c>
      <c r="AA12" s="50">
        <f>VLOOKUP($A12,'ADR Raw Data'!$B$6:$BE$49,'ADR Raw Data'!AJ$1,FALSE)</f>
        <v>78.364050726240507</v>
      </c>
      <c r="AB12" s="50">
        <f>VLOOKUP($A12,'ADR Raw Data'!$B$6:$BE$49,'ADR Raw Data'!AK$1,FALSE)</f>
        <v>77.741110455104504</v>
      </c>
      <c r="AC12" s="51">
        <f>VLOOKUP($A12,'ADR Raw Data'!$B$6:$BE$49,'ADR Raw Data'!AL$1,FALSE)</f>
        <v>79.690796755559305</v>
      </c>
      <c r="AD12" s="50">
        <f>VLOOKUP($A12,'ADR Raw Data'!$B$6:$BE$49,'ADR Raw Data'!AN$1,FALSE)</f>
        <v>81.441197792765095</v>
      </c>
      <c r="AE12" s="50">
        <f>VLOOKUP($A12,'ADR Raw Data'!$B$6:$BE$49,'ADR Raw Data'!AO$1,FALSE)</f>
        <v>82.991427577639698</v>
      </c>
      <c r="AF12" s="51">
        <f>VLOOKUP($A12,'ADR Raw Data'!$B$6:$BE$49,'ADR Raw Data'!AP$1,FALSE)</f>
        <v>82.211290342486805</v>
      </c>
      <c r="AG12" s="52">
        <f>VLOOKUP($A12,'ADR Raw Data'!$B$6:$BE$49,'ADR Raw Data'!AR$1,FALSE)</f>
        <v>80.414083809685707</v>
      </c>
      <c r="AI12" s="118">
        <f>(VLOOKUP($A12,'ADR Raw Data'!$B$6:$BE$49,'ADR Raw Data'!AT$1,FALSE))/100</f>
        <v>8.3526076868975896E-2</v>
      </c>
      <c r="AJ12" s="115">
        <f>(VLOOKUP($A12,'ADR Raw Data'!$B$6:$BE$49,'ADR Raw Data'!AU$1,FALSE))/100</f>
        <v>7.6381595410501296E-2</v>
      </c>
      <c r="AK12" s="115">
        <f>(VLOOKUP($A12,'ADR Raw Data'!$B$6:$BE$49,'ADR Raw Data'!AV$1,FALSE))/100</f>
        <v>4.08810795282551E-2</v>
      </c>
      <c r="AL12" s="115">
        <f>(VLOOKUP($A12,'ADR Raw Data'!$B$6:$BE$49,'ADR Raw Data'!AW$1,FALSE))/100</f>
        <v>2.4628685409427198E-2</v>
      </c>
      <c r="AM12" s="115">
        <f>(VLOOKUP($A12,'ADR Raw Data'!$B$6:$BE$49,'ADR Raw Data'!AX$1,FALSE))/100</f>
        <v>2.2785813117503603E-2</v>
      </c>
      <c r="AN12" s="116">
        <f>(VLOOKUP($A12,'ADR Raw Data'!$B$6:$BE$49,'ADR Raw Data'!AY$1,FALSE))/100</f>
        <v>4.8821158053165295E-2</v>
      </c>
      <c r="AO12" s="115">
        <f>(VLOOKUP($A12,'ADR Raw Data'!$B$6:$BE$49,'ADR Raw Data'!BA$1,FALSE))/100</f>
        <v>3.3873661515952801E-2</v>
      </c>
      <c r="AP12" s="115">
        <f>(VLOOKUP($A12,'ADR Raw Data'!$B$6:$BE$49,'ADR Raw Data'!BB$1,FALSE))/100</f>
        <v>5.0159258660136201E-2</v>
      </c>
      <c r="AQ12" s="116">
        <f>(VLOOKUP($A12,'ADR Raw Data'!$B$6:$BE$49,'ADR Raw Data'!BC$1,FALSE))/100</f>
        <v>4.1959163202451404E-2</v>
      </c>
      <c r="AR12" s="117">
        <f>(VLOOKUP($A12,'ADR Raw Data'!$B$6:$BE$49,'ADR Raw Data'!BE$1,FALSE))/100</f>
        <v>4.6801691187114497E-2</v>
      </c>
      <c r="AT12" s="49">
        <f>VLOOKUP($A12,'RevPAR Raw Data'!$B$6:$BE$49,'RevPAR Raw Data'!AG$1,FALSE)</f>
        <v>35.730714678962201</v>
      </c>
      <c r="AU12" s="50">
        <f>VLOOKUP($A12,'RevPAR Raw Data'!$B$6:$BE$49,'RevPAR Raw Data'!AH$1,FALSE)</f>
        <v>37.7164504622301</v>
      </c>
      <c r="AV12" s="50">
        <f>VLOOKUP($A12,'RevPAR Raw Data'!$B$6:$BE$49,'RevPAR Raw Data'!AI$1,FALSE)</f>
        <v>37.7553176505671</v>
      </c>
      <c r="AW12" s="50">
        <f>VLOOKUP($A12,'RevPAR Raw Data'!$B$6:$BE$49,'RevPAR Raw Data'!AJ$1,FALSE)</f>
        <v>36.656797342039901</v>
      </c>
      <c r="AX12" s="50">
        <f>VLOOKUP($A12,'RevPAR Raw Data'!$B$6:$BE$49,'RevPAR Raw Data'!AK$1,FALSE)</f>
        <v>36.3305451577301</v>
      </c>
      <c r="AY12" s="51">
        <f>VLOOKUP($A12,'RevPAR Raw Data'!$B$6:$BE$49,'RevPAR Raw Data'!AL$1,FALSE)</f>
        <v>36.838286535622302</v>
      </c>
      <c r="AZ12" s="50">
        <f>VLOOKUP($A12,'RevPAR Raw Data'!$B$6:$BE$49,'RevPAR Raw Data'!AN$1,FALSE)</f>
        <v>38.1767318127471</v>
      </c>
      <c r="BA12" s="50">
        <f>VLOOKUP($A12,'RevPAR Raw Data'!$B$6:$BE$49,'RevPAR Raw Data'!AO$1,FALSE)</f>
        <v>38.402521843097503</v>
      </c>
      <c r="BB12" s="51">
        <f>VLOOKUP($A12,'RevPAR Raw Data'!$B$6:$BE$49,'RevPAR Raw Data'!AP$1,FALSE)</f>
        <v>38.289626827922298</v>
      </c>
      <c r="BC12" s="52">
        <f>VLOOKUP($A12,'RevPAR Raw Data'!$B$6:$BE$49,'RevPAR Raw Data'!AR$1,FALSE)</f>
        <v>37.252542219378299</v>
      </c>
      <c r="BE12" s="129">
        <f>(VLOOKUP($A12,'RevPAR Raw Data'!$B$6:$BE$49,'RevPAR Raw Data'!AT$1,FALSE))/100</f>
        <v>0.12737517857801001</v>
      </c>
      <c r="BF12" s="119">
        <f>(VLOOKUP($A12,'RevPAR Raw Data'!$B$6:$BE$49,'RevPAR Raw Data'!AU$1,FALSE))/100</f>
        <v>9.0070645133598803E-2</v>
      </c>
      <c r="BG12" s="119">
        <f>(VLOOKUP($A12,'RevPAR Raw Data'!$B$6:$BE$49,'RevPAR Raw Data'!AV$1,FALSE))/100</f>
        <v>1.8930466436470901E-2</v>
      </c>
      <c r="BH12" s="119">
        <f>(VLOOKUP($A12,'RevPAR Raw Data'!$B$6:$BE$49,'RevPAR Raw Data'!AW$1,FALSE))/100</f>
        <v>-4.27718101523583E-2</v>
      </c>
      <c r="BI12" s="119">
        <f>(VLOOKUP($A12,'RevPAR Raw Data'!$B$6:$BE$49,'RevPAR Raw Data'!AX$1,FALSE))/100</f>
        <v>9.5731946779302798E-3</v>
      </c>
      <c r="BJ12" s="130">
        <f>(VLOOKUP($A12,'RevPAR Raw Data'!$B$6:$BE$49,'RevPAR Raw Data'!AY$1,FALSE))/100</f>
        <v>3.6969600183715895E-2</v>
      </c>
      <c r="BK12" s="119">
        <f>(VLOOKUP($A12,'RevPAR Raw Data'!$B$6:$BE$49,'RevPAR Raw Data'!BA$1,FALSE))/100</f>
        <v>3.4609496596303399E-2</v>
      </c>
      <c r="BL12" s="119">
        <f>(VLOOKUP($A12,'RevPAR Raw Data'!$B$6:$BE$49,'RevPAR Raw Data'!BB$1,FALSE))/100</f>
        <v>2.9041536689806299E-2</v>
      </c>
      <c r="BM12" s="130">
        <f>(VLOOKUP($A12,'RevPAR Raw Data'!$B$6:$BE$49,'RevPAR Raw Data'!BC$1,FALSE))/100</f>
        <v>3.18097968575521E-2</v>
      </c>
      <c r="BN12" s="131">
        <f>(VLOOKUP($A12,'RevPAR Raw Data'!$B$6:$BE$49,'RevPAR Raw Data'!BE$1,FALSE))/100</f>
        <v>3.5439298592211503E-2</v>
      </c>
    </row>
    <row r="13" spans="1:66" x14ac:dyDescent="0.45">
      <c r="A13" s="59" t="s">
        <v>121</v>
      </c>
      <c r="B13" s="129">
        <f>(VLOOKUP($A13,'Occupancy Raw Data'!$B$8:$BE$51,'Occupancy Raw Data'!AG$3,FALSE))/100</f>
        <v>0.42035809789559303</v>
      </c>
      <c r="C13" s="119">
        <f>(VLOOKUP($A13,'Occupancy Raw Data'!$B$8:$BE$51,'Occupancy Raw Data'!AH$3,FALSE))/100</f>
        <v>0.42794442506685199</v>
      </c>
      <c r="D13" s="119">
        <f>(VLOOKUP($A13,'Occupancy Raw Data'!$B$8:$BE$51,'Occupancy Raw Data'!AI$3,FALSE))/100</f>
        <v>0.44580011772314698</v>
      </c>
      <c r="E13" s="119">
        <f>(VLOOKUP($A13,'Occupancy Raw Data'!$B$8:$BE$51,'Occupancy Raw Data'!AJ$3,FALSE))/100</f>
        <v>0.437114480634122</v>
      </c>
      <c r="F13" s="119">
        <f>(VLOOKUP($A13,'Occupancy Raw Data'!$B$8:$BE$51,'Occupancy Raw Data'!AK$3,FALSE))/100</f>
        <v>0.44469954010127899</v>
      </c>
      <c r="G13" s="130">
        <f>(VLOOKUP($A13,'Occupancy Raw Data'!$B$8:$BE$51,'Occupancy Raw Data'!AL$3,FALSE))/100</f>
        <v>0.43518363776138203</v>
      </c>
      <c r="H13" s="119">
        <f>(VLOOKUP($A13,'Occupancy Raw Data'!$B$8:$BE$51,'Occupancy Raw Data'!AN$3,FALSE))/100</f>
        <v>0.45512932287125801</v>
      </c>
      <c r="I13" s="119">
        <f>(VLOOKUP($A13,'Occupancy Raw Data'!$B$8:$BE$51,'Occupancy Raw Data'!AO$3,FALSE))/100</f>
        <v>0.45232490555071203</v>
      </c>
      <c r="J13" s="130">
        <f>(VLOOKUP($A13,'Occupancy Raw Data'!$B$8:$BE$51,'Occupancy Raw Data'!AP$3,FALSE))/100</f>
        <v>0.45372711421098499</v>
      </c>
      <c r="K13" s="131">
        <f>(VLOOKUP($A13,'Occupancy Raw Data'!$B$8:$BE$51,'Occupancy Raw Data'!AR$3,FALSE))/100</f>
        <v>0.44048220834315005</v>
      </c>
      <c r="M13" s="118">
        <f>(VLOOKUP($A13,'Occupancy Raw Data'!$B$8:$BE$51,'Occupancy Raw Data'!AT$3,FALSE))/100</f>
        <v>3.3559960996300202E-2</v>
      </c>
      <c r="N13" s="115">
        <f>(VLOOKUP($A13,'Occupancy Raw Data'!$B$8:$BE$51,'Occupancy Raw Data'!AU$3,FALSE))/100</f>
        <v>2.85912562539434E-2</v>
      </c>
      <c r="O13" s="115">
        <f>(VLOOKUP($A13,'Occupancy Raw Data'!$B$8:$BE$51,'Occupancy Raw Data'!AV$3,FALSE))/100</f>
        <v>4.59355370269569E-2</v>
      </c>
      <c r="P13" s="115">
        <f>(VLOOKUP($A13,'Occupancy Raw Data'!$B$8:$BE$51,'Occupancy Raw Data'!AW$3,FALSE))/100</f>
        <v>-5.56744676155407E-3</v>
      </c>
      <c r="Q13" s="115">
        <f>(VLOOKUP($A13,'Occupancy Raw Data'!$B$8:$BE$51,'Occupancy Raw Data'!AX$3,FALSE))/100</f>
        <v>1.52799891353784E-2</v>
      </c>
      <c r="R13" s="116">
        <f>(VLOOKUP($A13,'Occupancy Raw Data'!$B$8:$BE$51,'Occupancy Raw Data'!AY$3,FALSE))/100</f>
        <v>2.32147774674181E-2</v>
      </c>
      <c r="S13" s="115">
        <f>(VLOOKUP($A13,'Occupancy Raw Data'!$B$8:$BE$51,'Occupancy Raw Data'!BA$3,FALSE))/100</f>
        <v>2.9934204481001401E-2</v>
      </c>
      <c r="T13" s="115">
        <f>(VLOOKUP($A13,'Occupancy Raw Data'!$B$8:$BE$51,'Occupancy Raw Data'!BB$3,FALSE))/100</f>
        <v>2.7313773679331099E-3</v>
      </c>
      <c r="U13" s="116">
        <f>(VLOOKUP($A13,'Occupancy Raw Data'!$B$8:$BE$51,'Occupancy Raw Data'!BC$3,FALSE))/100</f>
        <v>1.61927937873486E-2</v>
      </c>
      <c r="V13" s="117">
        <f>(VLOOKUP($A13,'Occupancy Raw Data'!$B$8:$BE$51,'Occupancy Raw Data'!BE$3,FALSE))/100</f>
        <v>2.1138804910382399E-2</v>
      </c>
      <c r="X13" s="49">
        <f>VLOOKUP($A13,'ADR Raw Data'!$B$6:$BE$49,'ADR Raw Data'!AG$1,FALSE)</f>
        <v>61.373345977389</v>
      </c>
      <c r="Y13" s="50">
        <f>VLOOKUP($A13,'ADR Raw Data'!$B$6:$BE$49,'ADR Raw Data'!AH$1,FALSE)</f>
        <v>61.157861544861703</v>
      </c>
      <c r="Z13" s="50">
        <f>VLOOKUP($A13,'ADR Raw Data'!$B$6:$BE$49,'ADR Raw Data'!AI$1,FALSE)</f>
        <v>60.543679154644799</v>
      </c>
      <c r="AA13" s="50">
        <f>VLOOKUP($A13,'ADR Raw Data'!$B$6:$BE$49,'ADR Raw Data'!AJ$1,FALSE)</f>
        <v>60.032561849278601</v>
      </c>
      <c r="AB13" s="50">
        <f>VLOOKUP($A13,'ADR Raw Data'!$B$6:$BE$49,'ADR Raw Data'!AK$1,FALSE)</f>
        <v>59.798500640439102</v>
      </c>
      <c r="AC13" s="51">
        <f>VLOOKUP($A13,'ADR Raw Data'!$B$6:$BE$49,'ADR Raw Data'!AL$1,FALSE)</f>
        <v>60.569736971004303</v>
      </c>
      <c r="AD13" s="50">
        <f>VLOOKUP($A13,'ADR Raw Data'!$B$6:$BE$49,'ADR Raw Data'!AN$1,FALSE)</f>
        <v>62.685320887874298</v>
      </c>
      <c r="AE13" s="50">
        <f>VLOOKUP($A13,'ADR Raw Data'!$B$6:$BE$49,'ADR Raw Data'!AO$1,FALSE)</f>
        <v>63.301272572199501</v>
      </c>
      <c r="AF13" s="51">
        <f>VLOOKUP($A13,'ADR Raw Data'!$B$6:$BE$49,'ADR Raw Data'!AP$1,FALSE)</f>
        <v>62.992344954444199</v>
      </c>
      <c r="AG13" s="52">
        <f>VLOOKUP($A13,'ADR Raw Data'!$B$6:$BE$49,'ADR Raw Data'!AR$1,FALSE)</f>
        <v>61.282782190399203</v>
      </c>
      <c r="AI13" s="118">
        <f>(VLOOKUP($A13,'ADR Raw Data'!$B$6:$BE$49,'ADR Raw Data'!AT$1,FALSE))/100</f>
        <v>2.6317628280499199E-2</v>
      </c>
      <c r="AJ13" s="115">
        <f>(VLOOKUP($A13,'ADR Raw Data'!$B$6:$BE$49,'ADR Raw Data'!AU$1,FALSE))/100</f>
        <v>2.68018879050218E-2</v>
      </c>
      <c r="AK13" s="115">
        <f>(VLOOKUP($A13,'ADR Raw Data'!$B$6:$BE$49,'ADR Raw Data'!AV$1,FALSE))/100</f>
        <v>1.59584742178401E-2</v>
      </c>
      <c r="AL13" s="115">
        <f>(VLOOKUP($A13,'ADR Raw Data'!$B$6:$BE$49,'ADR Raw Data'!AW$1,FALSE))/100</f>
        <v>2.7815162100968001E-3</v>
      </c>
      <c r="AM13" s="115">
        <f>(VLOOKUP($A13,'ADR Raw Data'!$B$6:$BE$49,'ADR Raw Data'!AX$1,FALSE))/100</f>
        <v>1.4251878974350601E-3</v>
      </c>
      <c r="AN13" s="116">
        <f>(VLOOKUP($A13,'ADR Raw Data'!$B$6:$BE$49,'ADR Raw Data'!AY$1,FALSE))/100</f>
        <v>1.4440817727574599E-2</v>
      </c>
      <c r="AO13" s="115">
        <f>(VLOOKUP($A13,'ADR Raw Data'!$B$6:$BE$49,'ADR Raw Data'!BA$1,FALSE))/100</f>
        <v>1.26080520158666E-2</v>
      </c>
      <c r="AP13" s="115">
        <f>(VLOOKUP($A13,'ADR Raw Data'!$B$6:$BE$49,'ADR Raw Data'!BB$1,FALSE))/100</f>
        <v>1.24721236359462E-2</v>
      </c>
      <c r="AQ13" s="116">
        <f>(VLOOKUP($A13,'ADR Raw Data'!$B$6:$BE$49,'ADR Raw Data'!BC$1,FALSE))/100</f>
        <v>1.2472803281526602E-2</v>
      </c>
      <c r="AR13" s="117">
        <f>(VLOOKUP($A13,'ADR Raw Data'!$B$6:$BE$49,'ADR Raw Data'!BE$1,FALSE))/100</f>
        <v>1.37850781304275E-2</v>
      </c>
      <c r="AT13" s="49">
        <f>VLOOKUP($A13,'RevPAR Raw Data'!$B$6:$BE$49,'RevPAR Raw Data'!AG$1,FALSE)</f>
        <v>25.7987829765434</v>
      </c>
      <c r="AU13" s="50">
        <f>VLOOKUP($A13,'RevPAR Raw Data'!$B$6:$BE$49,'RevPAR Raw Data'!AH$1,FALSE)</f>
        <v>26.172165897134001</v>
      </c>
      <c r="AV13" s="50">
        <f>VLOOKUP($A13,'RevPAR Raw Data'!$B$6:$BE$49,'RevPAR Raw Data'!AI$1,FALSE)</f>
        <v>26.990379294533099</v>
      </c>
      <c r="AW13" s="50">
        <f>VLOOKUP($A13,'RevPAR Raw Data'!$B$6:$BE$49,'RevPAR Raw Data'!AJ$1,FALSE)</f>
        <v>26.2411020938832</v>
      </c>
      <c r="AX13" s="50">
        <f>VLOOKUP($A13,'RevPAR Raw Data'!$B$6:$BE$49,'RevPAR Raw Data'!AK$1,FALSE)</f>
        <v>26.5923657335493</v>
      </c>
      <c r="AY13" s="51">
        <f>VLOOKUP($A13,'RevPAR Raw Data'!$B$6:$BE$49,'RevPAR Raw Data'!AL$1,FALSE)</f>
        <v>26.3589584732917</v>
      </c>
      <c r="AZ13" s="50">
        <f>VLOOKUP($A13,'RevPAR Raw Data'!$B$6:$BE$49,'RevPAR Raw Data'!AN$1,FALSE)</f>
        <v>28.529927649665701</v>
      </c>
      <c r="BA13" s="50">
        <f>VLOOKUP($A13,'RevPAR Raw Data'!$B$6:$BE$49,'RevPAR Raw Data'!AO$1,FALSE)</f>
        <v>28.632742137459999</v>
      </c>
      <c r="BB13" s="51">
        <f>VLOOKUP($A13,'RevPAR Raw Data'!$B$6:$BE$49,'RevPAR Raw Data'!AP$1,FALSE)</f>
        <v>28.5813348935629</v>
      </c>
      <c r="BC13" s="52">
        <f>VLOOKUP($A13,'RevPAR Raw Data'!$B$6:$BE$49,'RevPAR Raw Data'!AR$1,FALSE)</f>
        <v>26.993975232639301</v>
      </c>
      <c r="BE13" s="129">
        <f>(VLOOKUP($A13,'RevPAR Raw Data'!$B$6:$BE$49,'RevPAR Raw Data'!AT$1,FALSE))/100</f>
        <v>6.0760807855408203E-2</v>
      </c>
      <c r="BF13" s="119">
        <f>(VLOOKUP($A13,'RevPAR Raw Data'!$B$6:$BE$49,'RevPAR Raw Data'!AU$1,FALSE))/100</f>
        <v>5.6159443804147197E-2</v>
      </c>
      <c r="BG13" s="119">
        <f>(VLOOKUP($A13,'RevPAR Raw Data'!$B$6:$BE$49,'RevPAR Raw Data'!AV$1,FALSE))/100</f>
        <v>6.2627072328124297E-2</v>
      </c>
      <c r="BH13" s="119">
        <f>(VLOOKUP($A13,'RevPAR Raw Data'!$B$6:$BE$49,'RevPAR Raw Data'!AW$1,FALSE))/100</f>
        <v>-2.8014164948733798E-3</v>
      </c>
      <c r="BI13" s="119">
        <f>(VLOOKUP($A13,'RevPAR Raw Data'!$B$6:$BE$49,'RevPAR Raw Data'!AX$1,FALSE))/100</f>
        <v>1.6726953888402202E-2</v>
      </c>
      <c r="BJ13" s="130">
        <f>(VLOOKUP($A13,'RevPAR Raw Data'!$B$6:$BE$49,'RevPAR Raw Data'!AY$1,FALSE))/100</f>
        <v>3.7990835564985899E-2</v>
      </c>
      <c r="BK13" s="119">
        <f>(VLOOKUP($A13,'RevPAR Raw Data'!$B$6:$BE$49,'RevPAR Raw Data'!BA$1,FALSE))/100</f>
        <v>4.2919668504018099E-2</v>
      </c>
      <c r="BL13" s="119">
        <f>(VLOOKUP($A13,'RevPAR Raw Data'!$B$6:$BE$49,'RevPAR Raw Data'!BB$1,FALSE))/100</f>
        <v>1.5237567080108601E-2</v>
      </c>
      <c r="BM13" s="130">
        <f>(VLOOKUP($A13,'RevPAR Raw Data'!$B$6:$BE$49,'RevPAR Raw Data'!BC$1,FALSE))/100</f>
        <v>2.8867566600363201E-2</v>
      </c>
      <c r="BN13" s="131">
        <f>(VLOOKUP($A13,'RevPAR Raw Data'!$B$6:$BE$49,'RevPAR Raw Data'!BE$1,FALSE))/100</f>
        <v>3.5215283118083501E-2</v>
      </c>
    </row>
    <row r="14" spans="1:66" x14ac:dyDescent="0.45">
      <c r="A14" s="59"/>
      <c r="B14" s="134"/>
      <c r="C14" s="138"/>
      <c r="D14" s="138"/>
      <c r="E14" s="138"/>
      <c r="F14" s="138"/>
      <c r="G14" s="139"/>
      <c r="H14" s="138"/>
      <c r="I14" s="138"/>
      <c r="J14" s="139"/>
      <c r="K14" s="135"/>
      <c r="M14" s="143"/>
      <c r="N14" s="145"/>
      <c r="O14" s="145"/>
      <c r="P14" s="145"/>
      <c r="Q14" s="145"/>
      <c r="R14" s="146"/>
      <c r="S14" s="145"/>
      <c r="T14" s="145"/>
      <c r="U14" s="146"/>
      <c r="V14" s="144"/>
      <c r="X14" s="55"/>
      <c r="Y14" s="56"/>
      <c r="Z14" s="56"/>
      <c r="AA14" s="56"/>
      <c r="AB14" s="56"/>
      <c r="AC14" s="57"/>
      <c r="AD14" s="56"/>
      <c r="AE14" s="56"/>
      <c r="AF14" s="57"/>
      <c r="AG14" s="58"/>
      <c r="AI14" s="143"/>
      <c r="AJ14" s="145"/>
      <c r="AK14" s="145"/>
      <c r="AL14" s="145"/>
      <c r="AM14" s="145"/>
      <c r="AN14" s="146"/>
      <c r="AO14" s="145"/>
      <c r="AP14" s="145"/>
      <c r="AQ14" s="146"/>
      <c r="AR14" s="144"/>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29">
        <f>(VLOOKUP($A15,'Occupancy Raw Data'!$B$8:$BE$45,'Occupancy Raw Data'!AG$3,FALSE))/100</f>
        <v>0.52941809871225698</v>
      </c>
      <c r="C15" s="119">
        <f>(VLOOKUP($A15,'Occupancy Raw Data'!$B$8:$BE$45,'Occupancy Raw Data'!AH$3,FALSE))/100</f>
        <v>0.55365666066013197</v>
      </c>
      <c r="D15" s="119">
        <f>(VLOOKUP($A15,'Occupancy Raw Data'!$B$8:$BE$45,'Occupancy Raw Data'!AI$3,FALSE))/100</f>
        <v>0.55747373972662895</v>
      </c>
      <c r="E15" s="119">
        <f>(VLOOKUP($A15,'Occupancy Raw Data'!$B$8:$BE$45,'Occupancy Raw Data'!AJ$3,FALSE))/100</f>
        <v>0.50960033197717403</v>
      </c>
      <c r="F15" s="119">
        <f>(VLOOKUP($A15,'Occupancy Raw Data'!$B$8:$BE$45,'Occupancy Raw Data'!AK$3,FALSE))/100</f>
        <v>0.491504062987838</v>
      </c>
      <c r="G15" s="130">
        <f>(VLOOKUP($A15,'Occupancy Raw Data'!$B$8:$BE$45,'Occupancy Raw Data'!AL$3,FALSE))/100</f>
        <v>0.52832098611388101</v>
      </c>
      <c r="H15" s="119">
        <f>(VLOOKUP($A15,'Occupancy Raw Data'!$B$8:$BE$45,'Occupancy Raw Data'!AN$3,FALSE))/100</f>
        <v>0.50643533704830701</v>
      </c>
      <c r="I15" s="119">
        <f>(VLOOKUP($A15,'Occupancy Raw Data'!$B$8:$BE$45,'Occupancy Raw Data'!AO$3,FALSE))/100</f>
        <v>0.54512201012615902</v>
      </c>
      <c r="J15" s="130">
        <f>(VLOOKUP($A15,'Occupancy Raw Data'!$B$8:$BE$45,'Occupancy Raw Data'!AP$3,FALSE))/100</f>
        <v>0.52577867358723307</v>
      </c>
      <c r="K15" s="131">
        <f>(VLOOKUP($A15,'Occupancy Raw Data'!$B$8:$BE$45,'Occupancy Raw Data'!AR$3,FALSE))/100</f>
        <v>0.52759434125072002</v>
      </c>
      <c r="M15" s="118">
        <f>(VLOOKUP($A15,'Occupancy Raw Data'!$B$8:$BE$45,'Occupancy Raw Data'!AT$3,FALSE))/100</f>
        <v>0.157712320999809</v>
      </c>
      <c r="N15" s="115">
        <f>(VLOOKUP($A15,'Occupancy Raw Data'!$B$8:$BE$45,'Occupancy Raw Data'!AU$3,FALSE))/100</f>
        <v>0.17633685870968901</v>
      </c>
      <c r="O15" s="115">
        <f>(VLOOKUP($A15,'Occupancy Raw Data'!$B$8:$BE$45,'Occupancy Raw Data'!AV$3,FALSE))/100</f>
        <v>2.4533239056989703E-2</v>
      </c>
      <c r="P15" s="115">
        <f>(VLOOKUP($A15,'Occupancy Raw Data'!$B$8:$BE$45,'Occupancy Raw Data'!AW$3,FALSE))/100</f>
        <v>-9.0214214581149296E-2</v>
      </c>
      <c r="Q15" s="115">
        <f>(VLOOKUP($A15,'Occupancy Raw Data'!$B$8:$BE$45,'Occupancy Raw Data'!AX$3,FALSE))/100</f>
        <v>-2.8833693451584898E-2</v>
      </c>
      <c r="R15" s="116">
        <f>(VLOOKUP($A15,'Occupancy Raw Data'!$B$8:$BE$45,'Occupancy Raw Data'!AY$3,FALSE))/100</f>
        <v>4.0704678433713698E-2</v>
      </c>
      <c r="S15" s="115">
        <f>(VLOOKUP($A15,'Occupancy Raw Data'!$B$8:$BE$45,'Occupancy Raw Data'!BA$3,FALSE))/100</f>
        <v>2.1542363101551797E-2</v>
      </c>
      <c r="T15" s="115">
        <f>(VLOOKUP($A15,'Occupancy Raw Data'!$B$8:$BE$45,'Occupancy Raw Data'!BB$3,FALSE))/100</f>
        <v>3.5868547183852101E-2</v>
      </c>
      <c r="U15" s="116">
        <f>(VLOOKUP($A15,'Occupancy Raw Data'!$B$8:$BE$45,'Occupancy Raw Data'!BC$3,FALSE))/100</f>
        <v>2.8919161102355401E-2</v>
      </c>
      <c r="V15" s="117">
        <f>(VLOOKUP($A15,'Occupancy Raw Data'!$B$8:$BE$45,'Occupancy Raw Data'!BE$3,FALSE))/100</f>
        <v>3.7321165275023702E-2</v>
      </c>
      <c r="X15" s="49">
        <f>VLOOKUP($A15,'ADR Raw Data'!$B$6:$BE$43,'ADR Raw Data'!AG$1,FALSE)</f>
        <v>264.267355603797</v>
      </c>
      <c r="Y15" s="50">
        <f>VLOOKUP($A15,'ADR Raw Data'!$B$6:$BE$43,'ADR Raw Data'!AH$1,FALSE)</f>
        <v>256.78010438703302</v>
      </c>
      <c r="Z15" s="50">
        <f>VLOOKUP($A15,'ADR Raw Data'!$B$6:$BE$43,'ADR Raw Data'!AI$1,FALSE)</f>
        <v>175.98306046104599</v>
      </c>
      <c r="AA15" s="50">
        <f>VLOOKUP($A15,'ADR Raw Data'!$B$6:$BE$43,'ADR Raw Data'!AJ$1,FALSE)</f>
        <v>162.57084239914801</v>
      </c>
      <c r="AB15" s="50">
        <f>VLOOKUP($A15,'ADR Raw Data'!$B$6:$BE$43,'ADR Raw Data'!AK$1,FALSE)</f>
        <v>158.29367685620701</v>
      </c>
      <c r="AC15" s="51">
        <f>VLOOKUP($A15,'ADR Raw Data'!$B$6:$BE$43,'ADR Raw Data'!AL$1,FALSE)</f>
        <v>204.71718992202901</v>
      </c>
      <c r="AD15" s="50">
        <f>VLOOKUP($A15,'ADR Raw Data'!$B$6:$BE$43,'ADR Raw Data'!AN$1,FALSE)</f>
        <v>187.21575314968399</v>
      </c>
      <c r="AE15" s="50">
        <f>VLOOKUP($A15,'ADR Raw Data'!$B$6:$BE$43,'ADR Raw Data'!AO$1,FALSE)</f>
        <v>233.48105019373401</v>
      </c>
      <c r="AF15" s="51">
        <f>VLOOKUP($A15,'ADR Raw Data'!$B$6:$BE$43,'ADR Raw Data'!AP$1,FALSE)</f>
        <v>211.19944913307799</v>
      </c>
      <c r="AG15" s="52">
        <f>VLOOKUP($A15,'ADR Raw Data'!$B$6:$BE$43,'ADR Raw Data'!AR$1,FALSE)</f>
        <v>206.563575934912</v>
      </c>
      <c r="AI15" s="118">
        <f>(VLOOKUP($A15,'ADR Raw Data'!$B$6:$BE$43,'ADR Raw Data'!AT$1,FALSE))/100</f>
        <v>0.84353997859087004</v>
      </c>
      <c r="AJ15" s="115">
        <f>(VLOOKUP($A15,'ADR Raw Data'!$B$6:$BE$43,'ADR Raw Data'!AU$1,FALSE))/100</f>
        <v>0.74263986295472406</v>
      </c>
      <c r="AK15" s="115">
        <f>(VLOOKUP($A15,'ADR Raw Data'!$B$6:$BE$43,'ADR Raw Data'!AV$1,FALSE))/100</f>
        <v>0.100294392356746</v>
      </c>
      <c r="AL15" s="115">
        <f>(VLOOKUP($A15,'ADR Raw Data'!$B$6:$BE$43,'ADR Raw Data'!AW$1,FALSE))/100</f>
        <v>9.1411252042988798E-3</v>
      </c>
      <c r="AM15" s="115">
        <f>(VLOOKUP($A15,'ADR Raw Data'!$B$6:$BE$43,'ADR Raw Data'!AX$1,FALSE))/100</f>
        <v>6.1522169826704803E-2</v>
      </c>
      <c r="AN15" s="116">
        <f>(VLOOKUP($A15,'ADR Raw Data'!$B$6:$BE$43,'ADR Raw Data'!AY$1,FALSE))/100</f>
        <v>0.34052516081445505</v>
      </c>
      <c r="AO15" s="115">
        <f>(VLOOKUP($A15,'ADR Raw Data'!$B$6:$BE$43,'ADR Raw Data'!BA$1,FALSE))/100</f>
        <v>0.36880506391587803</v>
      </c>
      <c r="AP15" s="115">
        <f>(VLOOKUP($A15,'ADR Raw Data'!$B$6:$BE$43,'ADR Raw Data'!BB$1,FALSE))/100</f>
        <v>0.688980846333483</v>
      </c>
      <c r="AQ15" s="116">
        <f>(VLOOKUP($A15,'ADR Raw Data'!$B$6:$BE$43,'ADR Raw Data'!BC$1,FALSE))/100</f>
        <v>0.53569075228607799</v>
      </c>
      <c r="AR15" s="117">
        <f>(VLOOKUP($A15,'ADR Raw Data'!$B$6:$BE$43,'ADR Raw Data'!BE$1,FALSE))/100</f>
        <v>0.39236035007125603</v>
      </c>
      <c r="AT15" s="49">
        <f>VLOOKUP($A15,'RevPAR Raw Data'!$B$6:$BE$43,'RevPAR Raw Data'!AG$1,FALSE)</f>
        <v>139.907920955478</v>
      </c>
      <c r="AU15" s="50">
        <f>VLOOKUP($A15,'RevPAR Raw Data'!$B$6:$BE$43,'RevPAR Raw Data'!AH$1,FALSE)</f>
        <v>142.16801511888499</v>
      </c>
      <c r="AV15" s="50">
        <f>VLOOKUP($A15,'RevPAR Raw Data'!$B$6:$BE$43,'RevPAR Raw Data'!AI$1,FALSE)</f>
        <v>98.105934843756799</v>
      </c>
      <c r="AW15" s="50">
        <f>VLOOKUP($A15,'RevPAR Raw Data'!$B$6:$BE$43,'RevPAR Raw Data'!AJ$1,FALSE)</f>
        <v>82.846155256415003</v>
      </c>
      <c r="AX15" s="50">
        <f>VLOOKUP($A15,'RevPAR Raw Data'!$B$6:$BE$43,'RevPAR Raw Data'!AK$1,FALSE)</f>
        <v>77.801985320109793</v>
      </c>
      <c r="AY15" s="51">
        <f>VLOOKUP($A15,'RevPAR Raw Data'!$B$6:$BE$43,'RevPAR Raw Data'!AL$1,FALSE)</f>
        <v>108.15638765406899</v>
      </c>
      <c r="AZ15" s="50">
        <f>VLOOKUP($A15,'RevPAR Raw Data'!$B$6:$BE$43,'RevPAR Raw Data'!AN$1,FALSE)</f>
        <v>94.812673047113407</v>
      </c>
      <c r="BA15" s="50">
        <f>VLOOKUP($A15,'RevPAR Raw Data'!$B$6:$BE$43,'RevPAR Raw Data'!AO$1,FALSE)</f>
        <v>127.275659407975</v>
      </c>
      <c r="BB15" s="51">
        <f>VLOOKUP($A15,'RevPAR Raw Data'!$B$6:$BE$43,'RevPAR Raw Data'!AP$1,FALSE)</f>
        <v>111.044166227544</v>
      </c>
      <c r="BC15" s="52">
        <f>VLOOKUP($A15,'RevPAR Raw Data'!$B$6:$BE$43,'RevPAR Raw Data'!AR$1,FALSE)</f>
        <v>108.98177377177301</v>
      </c>
      <c r="BE15" s="129">
        <f>(VLOOKUP($A15,'RevPAR Raw Data'!$B$6:$BE$43,'RevPAR Raw Data'!AT$1,FALSE))/100</f>
        <v>1.1342889474703701</v>
      </c>
      <c r="BF15" s="119">
        <f>(VLOOKUP($A15,'RevPAR Raw Data'!$B$6:$BE$43,'RevPAR Raw Data'!AU$1,FALSE))/100</f>
        <v>1.0499315022504401</v>
      </c>
      <c r="BG15" s="119">
        <f>(VLOOKUP($A15,'RevPAR Raw Data'!$B$6:$BE$43,'RevPAR Raw Data'!AV$1,FALSE))/100</f>
        <v>0.12728817771750001</v>
      </c>
      <c r="BH15" s="119">
        <f>(VLOOKUP($A15,'RevPAR Raw Data'!$B$6:$BE$43,'RevPAR Raw Data'!AW$1,FALSE))/100</f>
        <v>-8.1897748807544204E-2</v>
      </c>
      <c r="BI15" s="119">
        <f>(VLOOKUP($A15,'RevPAR Raw Data'!$B$6:$BE$43,'RevPAR Raw Data'!AX$1,FALSE))/100</f>
        <v>3.0914564989860401E-2</v>
      </c>
      <c r="BJ15" s="130">
        <f>(VLOOKUP($A15,'RevPAR Raw Data'!$B$6:$BE$43,'RevPAR Raw Data'!AY$1,FALSE))/100</f>
        <v>0.39509080641770999</v>
      </c>
      <c r="BK15" s="119">
        <f>(VLOOKUP($A15,'RevPAR Raw Data'!$B$6:$BE$43,'RevPAR Raw Data'!BA$1,FALSE))/100</f>
        <v>0.39829235961799597</v>
      </c>
      <c r="BL15" s="119">
        <f>(VLOOKUP($A15,'RevPAR Raw Data'!$B$6:$BE$43,'RevPAR Raw Data'!BB$1,FALSE))/100</f>
        <v>0.74956213551281803</v>
      </c>
      <c r="BM15" s="130">
        <f>(VLOOKUP($A15,'RevPAR Raw Data'!$B$6:$BE$43,'RevPAR Raw Data'!BC$1,FALSE))/100</f>
        <v>0.58010164055483604</v>
      </c>
      <c r="BN15" s="131">
        <f>(VLOOKUP($A15,'RevPAR Raw Data'!$B$6:$BE$43,'RevPAR Raw Data'!BE$1,FALSE))/100</f>
        <v>0.44432486081865497</v>
      </c>
    </row>
    <row r="16" spans="1:66" x14ac:dyDescent="0.45">
      <c r="A16" s="59" t="s">
        <v>88</v>
      </c>
      <c r="B16" s="129">
        <f>(VLOOKUP($A16,'Occupancy Raw Data'!$B$8:$BE$45,'Occupancy Raw Data'!AG$3,FALSE))/100</f>
        <v>0.54131908237747606</v>
      </c>
      <c r="C16" s="119">
        <f>(VLOOKUP($A16,'Occupancy Raw Data'!$B$8:$BE$45,'Occupancy Raw Data'!AH$3,FALSE))/100</f>
        <v>0.60396246089676697</v>
      </c>
      <c r="D16" s="119">
        <f>(VLOOKUP($A16,'Occupancy Raw Data'!$B$8:$BE$45,'Occupancy Raw Data'!AI$3,FALSE))/100</f>
        <v>0.60643899895724696</v>
      </c>
      <c r="E16" s="119">
        <f>(VLOOKUP($A16,'Occupancy Raw Data'!$B$8:$BE$45,'Occupancy Raw Data'!AJ$3,FALSE))/100</f>
        <v>0.55151199165797704</v>
      </c>
      <c r="F16" s="119">
        <f>(VLOOKUP($A16,'Occupancy Raw Data'!$B$8:$BE$45,'Occupancy Raw Data'!AK$3,FALSE))/100</f>
        <v>0.52531282586027106</v>
      </c>
      <c r="G16" s="130">
        <f>(VLOOKUP($A16,'Occupancy Raw Data'!$B$8:$BE$45,'Occupancy Raw Data'!AL$3,FALSE))/100</f>
        <v>0.56570907194994702</v>
      </c>
      <c r="H16" s="119">
        <f>(VLOOKUP($A16,'Occupancy Raw Data'!$B$8:$BE$45,'Occupancy Raw Data'!AN$3,FALSE))/100</f>
        <v>0.50776850886339897</v>
      </c>
      <c r="I16" s="119">
        <f>(VLOOKUP($A16,'Occupancy Raw Data'!$B$8:$BE$45,'Occupancy Raw Data'!AO$3,FALSE))/100</f>
        <v>0.52815432742440005</v>
      </c>
      <c r="J16" s="130">
        <f>(VLOOKUP($A16,'Occupancy Raw Data'!$B$8:$BE$45,'Occupancy Raw Data'!AP$3,FALSE))/100</f>
        <v>0.51796141814389896</v>
      </c>
      <c r="K16" s="131">
        <f>(VLOOKUP($A16,'Occupancy Raw Data'!$B$8:$BE$45,'Occupancy Raw Data'!AR$3,FALSE))/100</f>
        <v>0.552066885148219</v>
      </c>
      <c r="M16" s="118">
        <f>(VLOOKUP($A16,'Occupancy Raw Data'!$B$8:$BE$45,'Occupancy Raw Data'!AT$3,FALSE))/100</f>
        <v>0.191160074106596</v>
      </c>
      <c r="N16" s="115">
        <f>(VLOOKUP($A16,'Occupancy Raw Data'!$B$8:$BE$45,'Occupancy Raw Data'!AU$3,FALSE))/100</f>
        <v>9.0462774033433307E-2</v>
      </c>
      <c r="O16" s="115">
        <f>(VLOOKUP($A16,'Occupancy Raw Data'!$B$8:$BE$45,'Occupancy Raw Data'!AV$3,FALSE))/100</f>
        <v>-3.8978617087370902E-2</v>
      </c>
      <c r="P16" s="115">
        <f>(VLOOKUP($A16,'Occupancy Raw Data'!$B$8:$BE$45,'Occupancy Raw Data'!AW$3,FALSE))/100</f>
        <v>-0.136992254587428</v>
      </c>
      <c r="Q16" s="115">
        <f>(VLOOKUP($A16,'Occupancy Raw Data'!$B$8:$BE$45,'Occupancy Raw Data'!AX$3,FALSE))/100</f>
        <v>-5.1937636378613997E-2</v>
      </c>
      <c r="R16" s="116">
        <f>(VLOOKUP($A16,'Occupancy Raw Data'!$B$8:$BE$45,'Occupancy Raw Data'!AY$3,FALSE))/100</f>
        <v>-1.3928922067398799E-3</v>
      </c>
      <c r="S16" s="115">
        <f>(VLOOKUP($A16,'Occupancy Raw Data'!$B$8:$BE$45,'Occupancy Raw Data'!BA$3,FALSE))/100</f>
        <v>6.7062529901141893E-2</v>
      </c>
      <c r="T16" s="115">
        <f>(VLOOKUP($A16,'Occupancy Raw Data'!$B$8:$BE$45,'Occupancy Raw Data'!BB$3,FALSE))/100</f>
        <v>0.14901722590287</v>
      </c>
      <c r="U16" s="116">
        <f>(VLOOKUP($A16,'Occupancy Raw Data'!$B$8:$BE$45,'Occupancy Raw Data'!BC$3,FALSE))/100</f>
        <v>0.107330332998936</v>
      </c>
      <c r="V16" s="117">
        <f>(VLOOKUP($A16,'Occupancy Raw Data'!$B$8:$BE$45,'Occupancy Raw Data'!BE$3,FALSE))/100</f>
        <v>2.5600727173039801E-2</v>
      </c>
      <c r="X16" s="49">
        <f>VLOOKUP($A16,'ADR Raw Data'!$B$6:$BE$43,'ADR Raw Data'!AG$1,FALSE)</f>
        <v>235.31509896460301</v>
      </c>
      <c r="Y16" s="50">
        <f>VLOOKUP($A16,'ADR Raw Data'!$B$6:$BE$43,'ADR Raw Data'!AH$1,FALSE)</f>
        <v>236.35483166436401</v>
      </c>
      <c r="Z16" s="50">
        <f>VLOOKUP($A16,'ADR Raw Data'!$B$6:$BE$43,'ADR Raw Data'!AI$1,FALSE)</f>
        <v>186.73703864505799</v>
      </c>
      <c r="AA16" s="50">
        <f>VLOOKUP($A16,'ADR Raw Data'!$B$6:$BE$43,'ADR Raw Data'!AJ$1,FALSE)</f>
        <v>178.86696303649001</v>
      </c>
      <c r="AB16" s="50">
        <f>VLOOKUP($A16,'ADR Raw Data'!$B$6:$BE$43,'ADR Raw Data'!AK$1,FALSE)</f>
        <v>162.912842538831</v>
      </c>
      <c r="AC16" s="51">
        <f>VLOOKUP($A16,'ADR Raw Data'!$B$6:$BE$43,'ADR Raw Data'!AL$1,FALSE)</f>
        <v>200.66925946748</v>
      </c>
      <c r="AD16" s="50">
        <f>VLOOKUP($A16,'ADR Raw Data'!$B$6:$BE$43,'ADR Raw Data'!AN$1,FALSE)</f>
        <v>156.939231440599</v>
      </c>
      <c r="AE16" s="50">
        <f>VLOOKUP($A16,'ADR Raw Data'!$B$6:$BE$43,'ADR Raw Data'!AO$1,FALSE)</f>
        <v>197.12228775913101</v>
      </c>
      <c r="AF16" s="51">
        <f>VLOOKUP($A16,'ADR Raw Data'!$B$6:$BE$43,'ADR Raw Data'!AP$1,FALSE)</f>
        <v>177.42613870854001</v>
      </c>
      <c r="AG16" s="52">
        <f>VLOOKUP($A16,'ADR Raw Data'!$B$6:$BE$43,'ADR Raw Data'!AR$1,FALSE)</f>
        <v>194.43862737029499</v>
      </c>
      <c r="AI16" s="118">
        <f>(VLOOKUP($A16,'ADR Raw Data'!$B$6:$BE$43,'ADR Raw Data'!AT$1,FALSE))/100</f>
        <v>0.61164754289604706</v>
      </c>
      <c r="AJ16" s="115">
        <f>(VLOOKUP($A16,'ADR Raw Data'!$B$6:$BE$43,'ADR Raw Data'!AU$1,FALSE))/100</f>
        <v>0.43868400954512898</v>
      </c>
      <c r="AK16" s="115">
        <f>(VLOOKUP($A16,'ADR Raw Data'!$B$6:$BE$43,'ADR Raw Data'!AV$1,FALSE))/100</f>
        <v>5.4384915093273804E-2</v>
      </c>
      <c r="AL16" s="115">
        <f>(VLOOKUP($A16,'ADR Raw Data'!$B$6:$BE$43,'ADR Raw Data'!AW$1,FALSE))/100</f>
        <v>6.0655884424576298E-3</v>
      </c>
      <c r="AM16" s="115">
        <f>(VLOOKUP($A16,'ADR Raw Data'!$B$6:$BE$43,'ADR Raw Data'!AX$1,FALSE))/100</f>
        <v>3.5098067167133304E-2</v>
      </c>
      <c r="AN16" s="116">
        <f>(VLOOKUP($A16,'ADR Raw Data'!$B$6:$BE$43,'ADR Raw Data'!AY$1,FALSE))/100</f>
        <v>0.20953135330302899</v>
      </c>
      <c r="AO16" s="115">
        <f>(VLOOKUP($A16,'ADR Raw Data'!$B$6:$BE$43,'ADR Raw Data'!BA$1,FALSE))/100</f>
        <v>0.24233384236039801</v>
      </c>
      <c r="AP16" s="115">
        <f>(VLOOKUP($A16,'ADR Raw Data'!$B$6:$BE$43,'ADR Raw Data'!BB$1,FALSE))/100</f>
        <v>0.62306749500816894</v>
      </c>
      <c r="AQ16" s="116">
        <f>(VLOOKUP($A16,'ADR Raw Data'!$B$6:$BE$43,'ADR Raw Data'!BC$1,FALSE))/100</f>
        <v>0.43165829084527801</v>
      </c>
      <c r="AR16" s="117">
        <f>(VLOOKUP($A16,'ADR Raw Data'!$B$6:$BE$43,'ADR Raw Data'!BE$1,FALSE))/100</f>
        <v>0.25053091908636499</v>
      </c>
      <c r="AT16" s="49">
        <f>VLOOKUP($A16,'RevPAR Raw Data'!$B$6:$BE$43,'RevPAR Raw Data'!AG$1,FALSE)</f>
        <v>127.380553441084</v>
      </c>
      <c r="AU16" s="50">
        <f>VLOOKUP($A16,'RevPAR Raw Data'!$B$6:$BE$43,'RevPAR Raw Data'!AH$1,FALSE)</f>
        <v>142.74944577685</v>
      </c>
      <c r="AV16" s="50">
        <f>VLOOKUP($A16,'RevPAR Raw Data'!$B$6:$BE$43,'RevPAR Raw Data'!AI$1,FALSE)</f>
        <v>113.24462278415</v>
      </c>
      <c r="AW16" s="50">
        <f>VLOOKUP($A16,'RevPAR Raw Data'!$B$6:$BE$43,'RevPAR Raw Data'!AJ$1,FALSE)</f>
        <v>98.647275026068797</v>
      </c>
      <c r="AX16" s="50">
        <f>VLOOKUP($A16,'RevPAR Raw Data'!$B$6:$BE$43,'RevPAR Raw Data'!AK$1,FALSE)</f>
        <v>85.580205683003101</v>
      </c>
      <c r="AY16" s="51">
        <f>VLOOKUP($A16,'RevPAR Raw Data'!$B$6:$BE$43,'RevPAR Raw Data'!AL$1,FALSE)</f>
        <v>113.52042054223099</v>
      </c>
      <c r="AZ16" s="50">
        <f>VLOOKUP($A16,'RevPAR Raw Data'!$B$6:$BE$43,'RevPAR Raw Data'!AN$1,FALSE)</f>
        <v>79.688799530761202</v>
      </c>
      <c r="BA16" s="50">
        <f>VLOOKUP($A16,'RevPAR Raw Data'!$B$6:$BE$43,'RevPAR Raw Data'!AO$1,FALSE)</f>
        <v>104.110989311783</v>
      </c>
      <c r="BB16" s="51">
        <f>VLOOKUP($A16,'RevPAR Raw Data'!$B$6:$BE$43,'RevPAR Raw Data'!AP$1,FALSE)</f>
        <v>91.899894421272094</v>
      </c>
      <c r="BC16" s="52">
        <f>VLOOKUP($A16,'RevPAR Raw Data'!$B$6:$BE$43,'RevPAR Raw Data'!AR$1,FALSE)</f>
        <v>107.34312736481399</v>
      </c>
      <c r="BE16" s="129">
        <f>(VLOOKUP($A16,'RevPAR Raw Data'!$B$6:$BE$43,'RevPAR Raw Data'!AT$1,FALSE))/100</f>
        <v>0.9197302066297689</v>
      </c>
      <c r="BF16" s="119">
        <f>(VLOOKUP($A16,'RevPAR Raw Data'!$B$6:$BE$43,'RevPAR Raw Data'!AU$1,FALSE))/100</f>
        <v>0.568831356006124</v>
      </c>
      <c r="BG16" s="119">
        <f>(VLOOKUP($A16,'RevPAR Raw Data'!$B$6:$BE$43,'RevPAR Raw Data'!AV$1,FALSE))/100</f>
        <v>1.32864492251529E-2</v>
      </c>
      <c r="BH16" s="119">
        <f>(VLOOKUP($A16,'RevPAR Raw Data'!$B$6:$BE$43,'RevPAR Raw Data'!AW$1,FALSE))/100</f>
        <v>-0.13175760478110202</v>
      </c>
      <c r="BI16" s="119">
        <f>(VLOOKUP($A16,'RevPAR Raw Data'!$B$6:$BE$43,'RevPAR Raw Data'!AX$1,FALSE))/100</f>
        <v>-1.8662479861599399E-2</v>
      </c>
      <c r="BJ16" s="130">
        <f>(VLOOKUP($A16,'RevPAR Raw Data'!$B$6:$BE$43,'RevPAR Raw Data'!AY$1,FALSE))/100</f>
        <v>0.20784660650720599</v>
      </c>
      <c r="BK16" s="119">
        <f>(VLOOKUP($A16,'RevPAR Raw Data'!$B$6:$BE$43,'RevPAR Raw Data'!BA$1,FALSE))/100</f>
        <v>0.32564789281089296</v>
      </c>
      <c r="BL16" s="119">
        <f>(VLOOKUP($A16,'RevPAR Raw Data'!$B$6:$BE$43,'RevPAR Raw Data'!BB$1,FALSE))/100</f>
        <v>0.86493251056740805</v>
      </c>
      <c r="BM16" s="130">
        <f>(VLOOKUP($A16,'RevPAR Raw Data'!$B$6:$BE$43,'RevPAR Raw Data'!BC$1,FALSE))/100</f>
        <v>0.58531865194239008</v>
      </c>
      <c r="BN16" s="131">
        <f>(VLOOKUP($A16,'RevPAR Raw Data'!$B$6:$BE$43,'RevPAR Raw Data'!BE$1,FALSE))/100</f>
        <v>0.282545419967346</v>
      </c>
    </row>
    <row r="17" spans="1:66" x14ac:dyDescent="0.45">
      <c r="A17" s="59" t="s">
        <v>89</v>
      </c>
      <c r="B17" s="129">
        <f>(VLOOKUP($A17,'Occupancy Raw Data'!$B$8:$BE$45,'Occupancy Raw Data'!AG$3,FALSE))/100</f>
        <v>0.48851108274341398</v>
      </c>
      <c r="C17" s="119">
        <f>(VLOOKUP($A17,'Occupancy Raw Data'!$B$8:$BE$45,'Occupancy Raw Data'!AH$3,FALSE))/100</f>
        <v>0.50844261343855102</v>
      </c>
      <c r="D17" s="119">
        <f>(VLOOKUP($A17,'Occupancy Raw Data'!$B$8:$BE$45,'Occupancy Raw Data'!AI$3,FALSE))/100</f>
        <v>0.51761053730996798</v>
      </c>
      <c r="E17" s="119">
        <f>(VLOOKUP($A17,'Occupancy Raw Data'!$B$8:$BE$45,'Occupancy Raw Data'!AJ$3,FALSE))/100</f>
        <v>0.47081350818150097</v>
      </c>
      <c r="F17" s="119">
        <f>(VLOOKUP($A17,'Occupancy Raw Data'!$B$8:$BE$45,'Occupancy Raw Data'!AK$3,FALSE))/100</f>
        <v>0.49675060926076298</v>
      </c>
      <c r="G17" s="130">
        <f>(VLOOKUP($A17,'Occupancy Raw Data'!$B$8:$BE$45,'Occupancy Raw Data'!AL$3,FALSE))/100</f>
        <v>0.49642567018683897</v>
      </c>
      <c r="H17" s="119">
        <f>(VLOOKUP($A17,'Occupancy Raw Data'!$B$8:$BE$45,'Occupancy Raw Data'!AN$3,FALSE))/100</f>
        <v>0.51810374840431694</v>
      </c>
      <c r="I17" s="119">
        <f>(VLOOKUP($A17,'Occupancy Raw Data'!$B$8:$BE$45,'Occupancy Raw Data'!AO$3,FALSE))/100</f>
        <v>0.54273529070442106</v>
      </c>
      <c r="J17" s="130">
        <f>(VLOOKUP($A17,'Occupancy Raw Data'!$B$8:$BE$45,'Occupancy Raw Data'!AP$3,FALSE))/100</f>
        <v>0.53041951955436906</v>
      </c>
      <c r="K17" s="131">
        <f>(VLOOKUP($A17,'Occupancy Raw Data'!$B$8:$BE$45,'Occupancy Raw Data'!AR$3,FALSE))/100</f>
        <v>0.50613819857756193</v>
      </c>
      <c r="M17" s="118">
        <f>(VLOOKUP($A17,'Occupancy Raw Data'!$B$8:$BE$45,'Occupancy Raw Data'!AT$3,FALSE))/100</f>
        <v>5.7790074715143899E-2</v>
      </c>
      <c r="N17" s="115">
        <f>(VLOOKUP($A17,'Occupancy Raw Data'!$B$8:$BE$45,'Occupancy Raw Data'!AU$3,FALSE))/100</f>
        <v>0.13892751229780498</v>
      </c>
      <c r="O17" s="115">
        <f>(VLOOKUP($A17,'Occupancy Raw Data'!$B$8:$BE$45,'Occupancy Raw Data'!AV$3,FALSE))/100</f>
        <v>4.1400220565012295E-2</v>
      </c>
      <c r="P17" s="115">
        <f>(VLOOKUP($A17,'Occupancy Raw Data'!$B$8:$BE$45,'Occupancy Raw Data'!AW$3,FALSE))/100</f>
        <v>-9.3109931394645004E-2</v>
      </c>
      <c r="Q17" s="115">
        <f>(VLOOKUP($A17,'Occupancy Raw Data'!$B$8:$BE$45,'Occupancy Raw Data'!AX$3,FALSE))/100</f>
        <v>1.90032382305035E-2</v>
      </c>
      <c r="R17" s="116">
        <f>(VLOOKUP($A17,'Occupancy Raw Data'!$B$8:$BE$45,'Occupancy Raw Data'!AY$3,FALSE))/100</f>
        <v>2.91359679705003E-2</v>
      </c>
      <c r="S17" s="115">
        <f>(VLOOKUP($A17,'Occupancy Raw Data'!$B$8:$BE$45,'Occupancy Raw Data'!BA$3,FALSE))/100</f>
        <v>5.4356148644663101E-2</v>
      </c>
      <c r="T17" s="115">
        <f>(VLOOKUP($A17,'Occupancy Raw Data'!$B$8:$BE$45,'Occupancy Raw Data'!BB$3,FALSE))/100</f>
        <v>3.4771518634706802E-2</v>
      </c>
      <c r="U17" s="116">
        <f>(VLOOKUP($A17,'Occupancy Raw Data'!$B$8:$BE$45,'Occupancy Raw Data'!BC$3,FALSE))/100</f>
        <v>4.42447375283474E-2</v>
      </c>
      <c r="V17" s="117">
        <f>(VLOOKUP($A17,'Occupancy Raw Data'!$B$8:$BE$45,'Occupancy Raw Data'!BE$3,FALSE))/100</f>
        <v>3.3620201026888098E-2</v>
      </c>
      <c r="X17" s="49">
        <f>VLOOKUP($A17,'ADR Raw Data'!$B$6:$BE$43,'ADR Raw Data'!AG$1,FALSE)</f>
        <v>174.85154412637999</v>
      </c>
      <c r="Y17" s="50">
        <f>VLOOKUP($A17,'ADR Raw Data'!$B$6:$BE$43,'ADR Raw Data'!AH$1,FALSE)</f>
        <v>173.360384593437</v>
      </c>
      <c r="Z17" s="50">
        <f>VLOOKUP($A17,'ADR Raw Data'!$B$6:$BE$43,'ADR Raw Data'!AI$1,FALSE)</f>
        <v>143.67337368981501</v>
      </c>
      <c r="AA17" s="50">
        <f>VLOOKUP($A17,'ADR Raw Data'!$B$6:$BE$43,'ADR Raw Data'!AJ$1,FALSE)</f>
        <v>138.52909539068199</v>
      </c>
      <c r="AB17" s="50">
        <f>VLOOKUP($A17,'ADR Raw Data'!$B$6:$BE$43,'ADR Raw Data'!AK$1,FALSE)</f>
        <v>138.07253591870099</v>
      </c>
      <c r="AC17" s="51">
        <f>VLOOKUP($A17,'ADR Raw Data'!$B$6:$BE$43,'ADR Raw Data'!AL$1,FALSE)</f>
        <v>153.794046099539</v>
      </c>
      <c r="AD17" s="50">
        <f>VLOOKUP($A17,'ADR Raw Data'!$B$6:$BE$43,'ADR Raw Data'!AN$1,FALSE)</f>
        <v>138.563086571844</v>
      </c>
      <c r="AE17" s="50">
        <f>VLOOKUP($A17,'ADR Raw Data'!$B$6:$BE$43,'ADR Raw Data'!AO$1,FALSE)</f>
        <v>157.943438819693</v>
      </c>
      <c r="AF17" s="51">
        <f>VLOOKUP($A17,'ADR Raw Data'!$B$6:$BE$43,'ADR Raw Data'!AP$1,FALSE)</f>
        <v>148.478258170381</v>
      </c>
      <c r="AG17" s="52">
        <f>VLOOKUP($A17,'ADR Raw Data'!$B$6:$BE$43,'ADR Raw Data'!AR$1,FALSE)</f>
        <v>152.202387261605</v>
      </c>
      <c r="AI17" s="118">
        <f>(VLOOKUP($A17,'ADR Raw Data'!$B$6:$BE$43,'ADR Raw Data'!AT$1,FALSE))/100</f>
        <v>0.39074272885147698</v>
      </c>
      <c r="AJ17" s="115">
        <f>(VLOOKUP($A17,'ADR Raw Data'!$B$6:$BE$43,'ADR Raw Data'!AU$1,FALSE))/100</f>
        <v>0.35963982383827003</v>
      </c>
      <c r="AK17" s="115">
        <f>(VLOOKUP($A17,'ADR Raw Data'!$B$6:$BE$43,'ADR Raw Data'!AV$1,FALSE))/100</f>
        <v>8.1394256312263102E-2</v>
      </c>
      <c r="AL17" s="115">
        <f>(VLOOKUP($A17,'ADR Raw Data'!$B$6:$BE$43,'ADR Raw Data'!AW$1,FALSE))/100</f>
        <v>4.02489697380033E-2</v>
      </c>
      <c r="AM17" s="115">
        <f>(VLOOKUP($A17,'ADR Raw Data'!$B$6:$BE$43,'ADR Raw Data'!AX$1,FALSE))/100</f>
        <v>8.1508078514561197E-2</v>
      </c>
      <c r="AN17" s="116">
        <f>(VLOOKUP($A17,'ADR Raw Data'!$B$6:$BE$43,'ADR Raw Data'!AY$1,FALSE))/100</f>
        <v>0.187440086400784</v>
      </c>
      <c r="AO17" s="115">
        <f>(VLOOKUP($A17,'ADR Raw Data'!$B$6:$BE$43,'ADR Raw Data'!BA$1,FALSE))/100</f>
        <v>0.161080871970912</v>
      </c>
      <c r="AP17" s="115">
        <f>(VLOOKUP($A17,'ADR Raw Data'!$B$6:$BE$43,'ADR Raw Data'!BB$1,FALSE))/100</f>
        <v>0.326866245492971</v>
      </c>
      <c r="AQ17" s="116">
        <f>(VLOOKUP($A17,'ADR Raw Data'!$B$6:$BE$43,'ADR Raw Data'!BC$1,FALSE))/100</f>
        <v>0.245807222343981</v>
      </c>
      <c r="AR17" s="117">
        <f>(VLOOKUP($A17,'ADR Raw Data'!$B$6:$BE$43,'ADR Raw Data'!BE$1,FALSE))/100</f>
        <v>0.20360367956829301</v>
      </c>
      <c r="AT17" s="49">
        <f>VLOOKUP($A17,'RevPAR Raw Data'!$B$6:$BE$43,'RevPAR Raw Data'!AG$1,FALSE)</f>
        <v>85.4169171405361</v>
      </c>
      <c r="AU17" s="50">
        <f>VLOOKUP($A17,'RevPAR Raw Data'!$B$6:$BE$43,'RevPAR Raw Data'!AH$1,FALSE)</f>
        <v>88.143807009400007</v>
      </c>
      <c r="AV17" s="50">
        <f>VLOOKUP($A17,'RevPAR Raw Data'!$B$6:$BE$43,'RevPAR Raw Data'!AI$1,FALSE)</f>
        <v>74.366852152721293</v>
      </c>
      <c r="AW17" s="50">
        <f>VLOOKUP($A17,'RevPAR Raw Data'!$B$6:$BE$43,'RevPAR Raw Data'!AJ$1,FALSE)</f>
        <v>65.221369386097194</v>
      </c>
      <c r="AX17" s="50">
        <f>VLOOKUP($A17,'RevPAR Raw Data'!$B$6:$BE$43,'RevPAR Raw Data'!AK$1,FALSE)</f>
        <v>68.587616339793399</v>
      </c>
      <c r="AY17" s="51">
        <f>VLOOKUP($A17,'RevPAR Raw Data'!$B$6:$BE$43,'RevPAR Raw Data'!AL$1,FALSE)</f>
        <v>76.347312405709602</v>
      </c>
      <c r="AZ17" s="50">
        <f>VLOOKUP($A17,'RevPAR Raw Data'!$B$6:$BE$43,'RevPAR Raw Data'!AN$1,FALSE)</f>
        <v>71.790054543344496</v>
      </c>
      <c r="BA17" s="50">
        <f>VLOOKUP($A17,'RevPAR Raw Data'!$B$6:$BE$43,'RevPAR Raw Data'!AO$1,FALSE)</f>
        <v>85.721478182662096</v>
      </c>
      <c r="BB17" s="51">
        <f>VLOOKUP($A17,'RevPAR Raw Data'!$B$6:$BE$43,'RevPAR Raw Data'!AP$1,FALSE)</f>
        <v>78.755766363003303</v>
      </c>
      <c r="BC17" s="52">
        <f>VLOOKUP($A17,'RevPAR Raw Data'!$B$6:$BE$43,'RevPAR Raw Data'!AR$1,FALSE)</f>
        <v>77.0354421077935</v>
      </c>
      <c r="BE17" s="129">
        <f>(VLOOKUP($A17,'RevPAR Raw Data'!$B$6:$BE$43,'RevPAR Raw Data'!AT$1,FALSE))/100</f>
        <v>0.47111385506134701</v>
      </c>
      <c r="BF17" s="119">
        <f>(VLOOKUP($A17,'RevPAR Raw Data'!$B$6:$BE$43,'RevPAR Raw Data'!AU$1,FALSE))/100</f>
        <v>0.54853120218514806</v>
      </c>
      <c r="BG17" s="119">
        <f>(VLOOKUP($A17,'RevPAR Raw Data'!$B$6:$BE$43,'RevPAR Raw Data'!AV$1,FALSE))/100</f>
        <v>0.12616421704132802</v>
      </c>
      <c r="BH17" s="119">
        <f>(VLOOKUP($A17,'RevPAR Raw Data'!$B$6:$BE$43,'RevPAR Raw Data'!AW$1,FALSE))/100</f>
        <v>-5.6608540467652305E-2</v>
      </c>
      <c r="BI17" s="119">
        <f>(VLOOKUP($A17,'RevPAR Raw Data'!$B$6:$BE$43,'RevPAR Raw Data'!AX$1,FALSE))/100</f>
        <v>0.10206023417878701</v>
      </c>
      <c r="BJ17" s="130">
        <f>(VLOOKUP($A17,'RevPAR Raw Data'!$B$6:$BE$43,'RevPAR Raw Data'!AY$1,FALSE))/100</f>
        <v>0.22203730272504502</v>
      </c>
      <c r="BK17" s="119">
        <f>(VLOOKUP($A17,'RevPAR Raw Data'!$B$6:$BE$43,'RevPAR Raw Data'!BA$1,FALSE))/100</f>
        <v>0.22419275643623901</v>
      </c>
      <c r="BL17" s="119">
        <f>(VLOOKUP($A17,'RevPAR Raw Data'!$B$6:$BE$43,'RevPAR Raw Data'!BB$1,FALSE))/100</f>
        <v>0.37300339987389397</v>
      </c>
      <c r="BM17" s="130">
        <f>(VLOOKUP($A17,'RevPAR Raw Data'!$B$6:$BE$43,'RevPAR Raw Data'!BC$1,FALSE))/100</f>
        <v>0.30092763590751004</v>
      </c>
      <c r="BN17" s="131">
        <f>(VLOOKUP($A17,'RevPAR Raw Data'!$B$6:$BE$43,'RevPAR Raw Data'!BE$1,FALSE))/100</f>
        <v>0.24406907723208099</v>
      </c>
    </row>
    <row r="18" spans="1:66" x14ac:dyDescent="0.45">
      <c r="A18" s="59" t="s">
        <v>26</v>
      </c>
      <c r="B18" s="129">
        <f>(VLOOKUP($A18,'Occupancy Raw Data'!$B$8:$BE$45,'Occupancy Raw Data'!AG$3,FALSE))/100</f>
        <v>0.49560647829083299</v>
      </c>
      <c r="C18" s="119">
        <f>(VLOOKUP($A18,'Occupancy Raw Data'!$B$8:$BE$45,'Occupancy Raw Data'!AH$3,FALSE))/100</f>
        <v>0.56185389386629903</v>
      </c>
      <c r="D18" s="119">
        <f>(VLOOKUP($A18,'Occupancy Raw Data'!$B$8:$BE$45,'Occupancy Raw Data'!AI$3,FALSE))/100</f>
        <v>0.62996783827245506</v>
      </c>
      <c r="E18" s="119">
        <f>(VLOOKUP($A18,'Occupancy Raw Data'!$B$8:$BE$45,'Occupancy Raw Data'!AJ$3,FALSE))/100</f>
        <v>0.583534344130484</v>
      </c>
      <c r="F18" s="119">
        <f>(VLOOKUP($A18,'Occupancy Raw Data'!$B$8:$BE$45,'Occupancy Raw Data'!AK$3,FALSE))/100</f>
        <v>0.51266368022053699</v>
      </c>
      <c r="G18" s="130">
        <f>(VLOOKUP($A18,'Occupancy Raw Data'!$B$8:$BE$45,'Occupancy Raw Data'!AL$3,FALSE))/100</f>
        <v>0.55672524695612202</v>
      </c>
      <c r="H18" s="119">
        <f>(VLOOKUP($A18,'Occupancy Raw Data'!$B$8:$BE$45,'Occupancy Raw Data'!AN$3,FALSE))/100</f>
        <v>0.49193085228577899</v>
      </c>
      <c r="I18" s="119">
        <f>(VLOOKUP($A18,'Occupancy Raw Data'!$B$8:$BE$45,'Occupancy Raw Data'!AO$3,FALSE))/100</f>
        <v>0.522053756030323</v>
      </c>
      <c r="J18" s="130">
        <f>(VLOOKUP($A18,'Occupancy Raw Data'!$B$8:$BE$45,'Occupancy Raw Data'!AP$3,FALSE))/100</f>
        <v>0.50699230415805097</v>
      </c>
      <c r="K18" s="131">
        <f>(VLOOKUP($A18,'Occupancy Raw Data'!$B$8:$BE$45,'Occupancy Raw Data'!AR$3,FALSE))/100</f>
        <v>0.54251583472810205</v>
      </c>
      <c r="M18" s="118">
        <f>(VLOOKUP($A18,'Occupancy Raw Data'!$B$8:$BE$45,'Occupancy Raw Data'!AT$3,FALSE))/100</f>
        <v>0.12098866848126801</v>
      </c>
      <c r="N18" s="115">
        <f>(VLOOKUP($A18,'Occupancy Raw Data'!$B$8:$BE$45,'Occupancy Raw Data'!AU$3,FALSE))/100</f>
        <v>0.120253374631291</v>
      </c>
      <c r="O18" s="115">
        <f>(VLOOKUP($A18,'Occupancy Raw Data'!$B$8:$BE$45,'Occupancy Raw Data'!AV$3,FALSE))/100</f>
        <v>6.1075000849018499E-2</v>
      </c>
      <c r="P18" s="115">
        <f>(VLOOKUP($A18,'Occupancy Raw Data'!$B$8:$BE$45,'Occupancy Raw Data'!AW$3,FALSE))/100</f>
        <v>-2.4266835251308197E-2</v>
      </c>
      <c r="Q18" s="115">
        <f>(VLOOKUP($A18,'Occupancy Raw Data'!$B$8:$BE$45,'Occupancy Raw Data'!AX$3,FALSE))/100</f>
        <v>2.06646621216523E-2</v>
      </c>
      <c r="R18" s="116">
        <f>(VLOOKUP($A18,'Occupancy Raw Data'!$B$8:$BE$45,'Occupancy Raw Data'!AY$3,FALSE))/100</f>
        <v>5.5226407297250903E-2</v>
      </c>
      <c r="S18" s="115">
        <f>(VLOOKUP($A18,'Occupancy Raw Data'!$B$8:$BE$45,'Occupancy Raw Data'!BA$3,FALSE))/100</f>
        <v>7.1945882564372302E-2</v>
      </c>
      <c r="T18" s="115">
        <f>(VLOOKUP($A18,'Occupancy Raw Data'!$B$8:$BE$45,'Occupancy Raw Data'!BB$3,FALSE))/100</f>
        <v>5.9290351150342605E-2</v>
      </c>
      <c r="U18" s="116">
        <f>(VLOOKUP($A18,'Occupancy Raw Data'!$B$8:$BE$45,'Occupancy Raw Data'!BC$3,FALSE))/100</f>
        <v>6.5392599797900602E-2</v>
      </c>
      <c r="V18" s="117">
        <f>(VLOOKUP($A18,'Occupancy Raw Data'!$B$8:$BE$45,'Occupancy Raw Data'!BE$3,FALSE))/100</f>
        <v>5.7934369384682299E-2</v>
      </c>
      <c r="X18" s="49">
        <f>VLOOKUP($A18,'ADR Raw Data'!$B$6:$BE$43,'ADR Raw Data'!AG$1,FALSE)</f>
        <v>161.46887131351701</v>
      </c>
      <c r="Y18" s="50">
        <f>VLOOKUP($A18,'ADR Raw Data'!$B$6:$BE$43,'ADR Raw Data'!AH$1,FALSE)</f>
        <v>173.91006388633301</v>
      </c>
      <c r="Z18" s="50">
        <f>VLOOKUP($A18,'ADR Raw Data'!$B$6:$BE$43,'ADR Raw Data'!AI$1,FALSE)</f>
        <v>171.78424651289899</v>
      </c>
      <c r="AA18" s="50">
        <f>VLOOKUP($A18,'ADR Raw Data'!$B$6:$BE$43,'ADR Raw Data'!AJ$1,FALSE)</f>
        <v>168.90077948919799</v>
      </c>
      <c r="AB18" s="50">
        <f>VLOOKUP($A18,'ADR Raw Data'!$B$6:$BE$43,'ADR Raw Data'!AK$1,FALSE)</f>
        <v>147.238125805186</v>
      </c>
      <c r="AC18" s="51">
        <f>VLOOKUP($A18,'ADR Raw Data'!$B$6:$BE$43,'ADR Raw Data'!AL$1,FALSE)</f>
        <v>165.251589795434</v>
      </c>
      <c r="AD18" s="50">
        <f>VLOOKUP($A18,'ADR Raw Data'!$B$6:$BE$43,'ADR Raw Data'!AN$1,FALSE)</f>
        <v>135.121307571069</v>
      </c>
      <c r="AE18" s="50">
        <f>VLOOKUP($A18,'ADR Raw Data'!$B$6:$BE$43,'ADR Raw Data'!AO$1,FALSE)</f>
        <v>147.68720407040701</v>
      </c>
      <c r="AF18" s="51">
        <f>VLOOKUP($A18,'ADR Raw Data'!$B$6:$BE$43,'ADR Raw Data'!AP$1,FALSE)</f>
        <v>141.590906233185</v>
      </c>
      <c r="AG18" s="52">
        <f>VLOOKUP($A18,'ADR Raw Data'!$B$6:$BE$43,'ADR Raw Data'!AR$1,FALSE)</f>
        <v>158.934047017724</v>
      </c>
      <c r="AI18" s="118">
        <f>(VLOOKUP($A18,'ADR Raw Data'!$B$6:$BE$43,'ADR Raw Data'!AT$1,FALSE))/100</f>
        <v>0.20997833973830299</v>
      </c>
      <c r="AJ18" s="115">
        <f>(VLOOKUP($A18,'ADR Raw Data'!$B$6:$BE$43,'ADR Raw Data'!AU$1,FALSE))/100</f>
        <v>0.162699086484663</v>
      </c>
      <c r="AK18" s="115">
        <f>(VLOOKUP($A18,'ADR Raw Data'!$B$6:$BE$43,'ADR Raw Data'!AV$1,FALSE))/100</f>
        <v>6.1421464504236301E-2</v>
      </c>
      <c r="AL18" s="115">
        <f>(VLOOKUP($A18,'ADR Raw Data'!$B$6:$BE$43,'ADR Raw Data'!AW$1,FALSE))/100</f>
        <v>5.8913408297781196E-2</v>
      </c>
      <c r="AM18" s="115">
        <f>(VLOOKUP($A18,'ADR Raw Data'!$B$6:$BE$43,'ADR Raw Data'!AX$1,FALSE))/100</f>
        <v>8.2738288358544007E-2</v>
      </c>
      <c r="AN18" s="116">
        <f>(VLOOKUP($A18,'ADR Raw Data'!$B$6:$BE$43,'ADR Raw Data'!AY$1,FALSE))/100</f>
        <v>0.106809013217214</v>
      </c>
      <c r="AO18" s="115">
        <f>(VLOOKUP($A18,'ADR Raw Data'!$B$6:$BE$43,'ADR Raw Data'!BA$1,FALSE))/100</f>
        <v>0.13200700741434701</v>
      </c>
      <c r="AP18" s="115">
        <f>(VLOOKUP($A18,'ADR Raw Data'!$B$6:$BE$43,'ADR Raw Data'!BB$1,FALSE))/100</f>
        <v>0.22776911142067699</v>
      </c>
      <c r="AQ18" s="116">
        <f>(VLOOKUP($A18,'ADR Raw Data'!$B$6:$BE$43,'ADR Raw Data'!BC$1,FALSE))/100</f>
        <v>0.181468009027794</v>
      </c>
      <c r="AR18" s="117">
        <f>(VLOOKUP($A18,'ADR Raw Data'!$B$6:$BE$43,'ADR Raw Data'!BE$1,FALSE))/100</f>
        <v>0.123288019656766</v>
      </c>
      <c r="AT18" s="49">
        <f>VLOOKUP($A18,'RevPAR Raw Data'!$B$6:$BE$43,'RevPAR Raw Data'!AG$1,FALSE)</f>
        <v>80.0250186652883</v>
      </c>
      <c r="AU18" s="50">
        <f>VLOOKUP($A18,'RevPAR Raw Data'!$B$6:$BE$43,'RevPAR Raw Data'!AH$1,FALSE)</f>
        <v>97.712046577073195</v>
      </c>
      <c r="AV18" s="50">
        <f>VLOOKUP($A18,'RevPAR Raw Data'!$B$6:$BE$43,'RevPAR Raw Data'!AI$1,FALSE)</f>
        <v>108.21855042499401</v>
      </c>
      <c r="AW18" s="50">
        <f>VLOOKUP($A18,'RevPAR Raw Data'!$B$6:$BE$43,'RevPAR Raw Data'!AJ$1,FALSE)</f>
        <v>98.559405582356902</v>
      </c>
      <c r="AX18" s="50">
        <f>VLOOKUP($A18,'RevPAR Raw Data'!$B$6:$BE$43,'RevPAR Raw Data'!AK$1,FALSE)</f>
        <v>75.483639444061495</v>
      </c>
      <c r="AY18" s="51">
        <f>VLOOKUP($A18,'RevPAR Raw Data'!$B$6:$BE$43,'RevPAR Raw Data'!AL$1,FALSE)</f>
        <v>91.999732138754794</v>
      </c>
      <c r="AZ18" s="50">
        <f>VLOOKUP($A18,'RevPAR Raw Data'!$B$6:$BE$43,'RevPAR Raw Data'!AN$1,FALSE)</f>
        <v>66.470339995405396</v>
      </c>
      <c r="BA18" s="50">
        <f>VLOOKUP($A18,'RevPAR Raw Data'!$B$6:$BE$43,'RevPAR Raw Data'!AO$1,FALSE)</f>
        <v>77.100659602572904</v>
      </c>
      <c r="BB18" s="51">
        <f>VLOOKUP($A18,'RevPAR Raw Data'!$B$6:$BE$43,'RevPAR Raw Data'!AP$1,FALSE)</f>
        <v>71.785499798989207</v>
      </c>
      <c r="BC18" s="52">
        <f>VLOOKUP($A18,'RevPAR Raw Data'!$B$6:$BE$43,'RevPAR Raw Data'!AR$1,FALSE)</f>
        <v>86.224237184536094</v>
      </c>
      <c r="BE18" s="129">
        <f>(VLOOKUP($A18,'RevPAR Raw Data'!$B$6:$BE$43,'RevPAR Raw Data'!AT$1,FALSE))/100</f>
        <v>0.35637200795441598</v>
      </c>
      <c r="BF18" s="119">
        <f>(VLOOKUP($A18,'RevPAR Raw Data'!$B$6:$BE$43,'RevPAR Raw Data'!AU$1,FALSE))/100</f>
        <v>0.30251757531516399</v>
      </c>
      <c r="BG18" s="119">
        <f>(VLOOKUP($A18,'RevPAR Raw Data'!$B$6:$BE$43,'RevPAR Raw Data'!AV$1,FALSE))/100</f>
        <v>0.12624778134999901</v>
      </c>
      <c r="BH18" s="119">
        <f>(VLOOKUP($A18,'RevPAR Raw Data'!$B$6:$BE$43,'RevPAR Raw Data'!AW$1,FALSE))/100</f>
        <v>3.3216931073217604E-2</v>
      </c>
      <c r="BI18" s="119">
        <f>(VLOOKUP($A18,'RevPAR Raw Data'!$B$6:$BE$43,'RevPAR Raw Data'!AX$1,FALSE))/100</f>
        <v>0.105112709253649</v>
      </c>
      <c r="BJ18" s="130">
        <f>(VLOOKUP($A18,'RevPAR Raw Data'!$B$6:$BE$43,'RevPAR Raw Data'!AY$1,FALSE))/100</f>
        <v>0.167934098581417</v>
      </c>
      <c r="BK18" s="119">
        <f>(VLOOKUP($A18,'RevPAR Raw Data'!$B$6:$BE$43,'RevPAR Raw Data'!BA$1,FALSE))/100</f>
        <v>0.21345025063182599</v>
      </c>
      <c r="BL18" s="119">
        <f>(VLOOKUP($A18,'RevPAR Raw Data'!$B$6:$BE$43,'RevPAR Raw Data'!BB$1,FALSE))/100</f>
        <v>0.30056397316835304</v>
      </c>
      <c r="BM18" s="130">
        <f>(VLOOKUP($A18,'RevPAR Raw Data'!$B$6:$BE$43,'RevPAR Raw Data'!BC$1,FALSE))/100</f>
        <v>0.25872727371617099</v>
      </c>
      <c r="BN18" s="131">
        <f>(VLOOKUP($A18,'RevPAR Raw Data'!$B$6:$BE$43,'RevPAR Raw Data'!BE$1,FALSE))/100</f>
        <v>0.18836500271294898</v>
      </c>
    </row>
    <row r="19" spans="1:66" x14ac:dyDescent="0.45">
      <c r="A19" s="59" t="s">
        <v>24</v>
      </c>
      <c r="B19" s="129">
        <f>(VLOOKUP($A19,'Occupancy Raw Data'!$B$8:$BE$45,'Occupancy Raw Data'!AG$3,FALSE))/100</f>
        <v>0.47360872059667203</v>
      </c>
      <c r="C19" s="119">
        <f>(VLOOKUP($A19,'Occupancy Raw Data'!$B$8:$BE$45,'Occupancy Raw Data'!AH$3,FALSE))/100</f>
        <v>0.52934185722481697</v>
      </c>
      <c r="D19" s="119">
        <f>(VLOOKUP($A19,'Occupancy Raw Data'!$B$8:$BE$45,'Occupancy Raw Data'!AI$3,FALSE))/100</f>
        <v>0.55118432915334803</v>
      </c>
      <c r="E19" s="119">
        <f>(VLOOKUP($A19,'Occupancy Raw Data'!$B$8:$BE$45,'Occupancy Raw Data'!AJ$3,FALSE))/100</f>
        <v>0.52857494260413196</v>
      </c>
      <c r="F19" s="119">
        <f>(VLOOKUP($A19,'Occupancy Raw Data'!$B$8:$BE$45,'Occupancy Raw Data'!AK$3,FALSE))/100</f>
        <v>0.48634798294522702</v>
      </c>
      <c r="G19" s="130">
        <f>(VLOOKUP($A19,'Occupancy Raw Data'!$B$8:$BE$45,'Occupancy Raw Data'!AL$3,FALSE))/100</f>
        <v>0.51381260759078595</v>
      </c>
      <c r="H19" s="119">
        <f>(VLOOKUP($A19,'Occupancy Raw Data'!$B$8:$BE$45,'Occupancy Raw Data'!AN$3,FALSE))/100</f>
        <v>0.47847654968842201</v>
      </c>
      <c r="I19" s="119">
        <f>(VLOOKUP($A19,'Occupancy Raw Data'!$B$8:$BE$45,'Occupancy Raw Data'!AO$3,FALSE))/100</f>
        <v>0.50040997048212499</v>
      </c>
      <c r="J19" s="130">
        <f>(VLOOKUP($A19,'Occupancy Raw Data'!$B$8:$BE$45,'Occupancy Raw Data'!AP$3,FALSE))/100</f>
        <v>0.489443260085273</v>
      </c>
      <c r="K19" s="131">
        <f>(VLOOKUP($A19,'Occupancy Raw Data'!$B$8:$BE$45,'Occupancy Raw Data'!AR$3,FALSE))/100</f>
        <v>0.50685116001264807</v>
      </c>
      <c r="M19" s="118">
        <f>(VLOOKUP($A19,'Occupancy Raw Data'!$B$8:$BE$45,'Occupancy Raw Data'!AT$3,FALSE))/100</f>
        <v>0.17687217304717401</v>
      </c>
      <c r="N19" s="115">
        <f>(VLOOKUP($A19,'Occupancy Raw Data'!$B$8:$BE$45,'Occupancy Raw Data'!AU$3,FALSE))/100</f>
        <v>0.13931780910482</v>
      </c>
      <c r="O19" s="115">
        <f>(VLOOKUP($A19,'Occupancy Raw Data'!$B$8:$BE$45,'Occupancy Raw Data'!AV$3,FALSE))/100</f>
        <v>5.0619911246447297E-2</v>
      </c>
      <c r="P19" s="115">
        <f>(VLOOKUP($A19,'Occupancy Raw Data'!$B$8:$BE$45,'Occupancy Raw Data'!AW$3,FALSE))/100</f>
        <v>-3.4054583058058002E-2</v>
      </c>
      <c r="Q19" s="115">
        <f>(VLOOKUP($A19,'Occupancy Raw Data'!$B$8:$BE$45,'Occupancy Raw Data'!AX$3,FALSE))/100</f>
        <v>4.3931339577902302E-2</v>
      </c>
      <c r="R19" s="116">
        <f>(VLOOKUP($A19,'Occupancy Raw Data'!$B$8:$BE$45,'Occupancy Raw Data'!AY$3,FALSE))/100</f>
        <v>6.8323243505594891E-2</v>
      </c>
      <c r="S19" s="115">
        <f>(VLOOKUP($A19,'Occupancy Raw Data'!$B$8:$BE$45,'Occupancy Raw Data'!BA$3,FALSE))/100</f>
        <v>0.13618426079112</v>
      </c>
      <c r="T19" s="115">
        <f>(VLOOKUP($A19,'Occupancy Raw Data'!$B$8:$BE$45,'Occupancy Raw Data'!BB$3,FALSE))/100</f>
        <v>0.106269450887679</v>
      </c>
      <c r="U19" s="116">
        <f>(VLOOKUP($A19,'Occupancy Raw Data'!$B$8:$BE$45,'Occupancy Raw Data'!BC$3,FALSE))/100</f>
        <v>0.12069233755088099</v>
      </c>
      <c r="V19" s="117">
        <f>(VLOOKUP($A19,'Occupancy Raw Data'!$B$8:$BE$45,'Occupancy Raw Data'!BE$3,FALSE))/100</f>
        <v>8.2279314233140208E-2</v>
      </c>
      <c r="X19" s="49">
        <f>VLOOKUP($A19,'ADR Raw Data'!$B$6:$BE$43,'ADR Raw Data'!AG$1,FALSE)</f>
        <v>162.010924115254</v>
      </c>
      <c r="Y19" s="50">
        <f>VLOOKUP($A19,'ADR Raw Data'!$B$6:$BE$43,'ADR Raw Data'!AH$1,FALSE)</f>
        <v>157.757530386312</v>
      </c>
      <c r="Z19" s="50">
        <f>VLOOKUP($A19,'ADR Raw Data'!$B$6:$BE$43,'ADR Raw Data'!AI$1,FALSE)</f>
        <v>138.562000743494</v>
      </c>
      <c r="AA19" s="50">
        <f>VLOOKUP($A19,'ADR Raw Data'!$B$6:$BE$43,'ADR Raw Data'!AJ$1,FALSE)</f>
        <v>131.70581788567401</v>
      </c>
      <c r="AB19" s="50">
        <f>VLOOKUP($A19,'ADR Raw Data'!$B$6:$BE$43,'ADR Raw Data'!AK$1,FALSE)</f>
        <v>127.688128635252</v>
      </c>
      <c r="AC19" s="51">
        <f>VLOOKUP($A19,'ADR Raw Data'!$B$6:$BE$43,'ADR Raw Data'!AL$1,FALSE)</f>
        <v>143.37301467772801</v>
      </c>
      <c r="AD19" s="50">
        <f>VLOOKUP($A19,'ADR Raw Data'!$B$6:$BE$43,'ADR Raw Data'!AN$1,FALSE)</f>
        <v>144.950538085853</v>
      </c>
      <c r="AE19" s="50">
        <f>VLOOKUP($A19,'ADR Raw Data'!$B$6:$BE$43,'ADR Raw Data'!AO$1,FALSE)</f>
        <v>166.96558495821699</v>
      </c>
      <c r="AF19" s="51">
        <f>VLOOKUP($A19,'ADR Raw Data'!$B$6:$BE$43,'ADR Raw Data'!AP$1,FALSE)</f>
        <v>156.20470159567699</v>
      </c>
      <c r="AG19" s="52">
        <f>VLOOKUP($A19,'ADR Raw Data'!$B$6:$BE$43,'ADR Raw Data'!AR$1,FALSE)</f>
        <v>146.91267280520299</v>
      </c>
      <c r="AI19" s="118">
        <f>(VLOOKUP($A19,'ADR Raw Data'!$B$6:$BE$43,'ADR Raw Data'!AT$1,FALSE))/100</f>
        <v>0.28051860893604202</v>
      </c>
      <c r="AJ19" s="115">
        <f>(VLOOKUP($A19,'ADR Raw Data'!$B$6:$BE$43,'ADR Raw Data'!AU$1,FALSE))/100</f>
        <v>0.34518138013155997</v>
      </c>
      <c r="AK19" s="115">
        <f>(VLOOKUP($A19,'ADR Raw Data'!$B$6:$BE$43,'ADR Raw Data'!AV$1,FALSE))/100</f>
        <v>9.8908933831119303E-2</v>
      </c>
      <c r="AL19" s="115">
        <f>(VLOOKUP($A19,'ADR Raw Data'!$B$6:$BE$43,'ADR Raw Data'!AW$1,FALSE))/100</f>
        <v>4.0674246074053497E-2</v>
      </c>
      <c r="AM19" s="115">
        <f>(VLOOKUP($A19,'ADR Raw Data'!$B$6:$BE$43,'ADR Raw Data'!AX$1,FALSE))/100</f>
        <v>8.5660089064323111E-2</v>
      </c>
      <c r="AN19" s="116">
        <f>(VLOOKUP($A19,'ADR Raw Data'!$B$6:$BE$43,'ADR Raw Data'!AY$1,FALSE))/100</f>
        <v>0.16636010209047999</v>
      </c>
      <c r="AO19" s="115">
        <f>(VLOOKUP($A19,'ADR Raw Data'!$B$6:$BE$43,'ADR Raw Data'!BA$1,FALSE))/100</f>
        <v>0.20105029867048199</v>
      </c>
      <c r="AP19" s="115">
        <f>(VLOOKUP($A19,'ADR Raw Data'!$B$6:$BE$43,'ADR Raw Data'!BB$1,FALSE))/100</f>
        <v>0.28558601134065603</v>
      </c>
      <c r="AQ19" s="116">
        <f>(VLOOKUP($A19,'ADR Raw Data'!$B$6:$BE$43,'ADR Raw Data'!BC$1,FALSE))/100</f>
        <v>0.24520504439565</v>
      </c>
      <c r="AR19" s="117">
        <f>(VLOOKUP($A19,'ADR Raw Data'!$B$6:$BE$43,'ADR Raw Data'!BE$1,FALSE))/100</f>
        <v>0.188659077256663</v>
      </c>
      <c r="AT19" s="49">
        <f>VLOOKUP($A19,'RevPAR Raw Data'!$B$6:$BE$43,'RevPAR Raw Data'!AG$1,FALSE)</f>
        <v>76.729786492910407</v>
      </c>
      <c r="AU19" s="50">
        <f>VLOOKUP($A19,'RevPAR Raw Data'!$B$6:$BE$43,'RevPAR Raw Data'!AH$1,FALSE)</f>
        <v>83.507664125891296</v>
      </c>
      <c r="AV19" s="50">
        <f>VLOOKUP($A19,'RevPAR Raw Data'!$B$6:$BE$43,'RevPAR Raw Data'!AI$1,FALSE)</f>
        <v>76.373203425948603</v>
      </c>
      <c r="AW19" s="50">
        <f>VLOOKUP($A19,'RevPAR Raw Data'!$B$6:$BE$43,'RevPAR Raw Data'!AJ$1,FALSE)</f>
        <v>69.616395129550597</v>
      </c>
      <c r="AX19" s="50">
        <f>VLOOKUP($A19,'RevPAR Raw Data'!$B$6:$BE$43,'RevPAR Raw Data'!AK$1,FALSE)</f>
        <v>62.100863807805801</v>
      </c>
      <c r="AY19" s="51">
        <f>VLOOKUP($A19,'RevPAR Raw Data'!$B$6:$BE$43,'RevPAR Raw Data'!AL$1,FALSE)</f>
        <v>73.666862529715502</v>
      </c>
      <c r="AZ19" s="50">
        <f>VLOOKUP($A19,'RevPAR Raw Data'!$B$6:$BE$43,'RevPAR Raw Data'!AN$1,FALSE)</f>
        <v>69.3554333387996</v>
      </c>
      <c r="BA19" s="50">
        <f>VLOOKUP($A19,'RevPAR Raw Data'!$B$6:$BE$43,'RevPAR Raw Data'!AO$1,FALSE)</f>
        <v>83.551243440472206</v>
      </c>
      <c r="BB19" s="51">
        <f>VLOOKUP($A19,'RevPAR Raw Data'!$B$6:$BE$43,'RevPAR Raw Data'!AP$1,FALSE)</f>
        <v>76.453338389635903</v>
      </c>
      <c r="BC19" s="52">
        <f>VLOOKUP($A19,'RevPAR Raw Data'!$B$6:$BE$43,'RevPAR Raw Data'!AR$1,FALSE)</f>
        <v>74.462858631876003</v>
      </c>
      <c r="BE19" s="129">
        <f>(VLOOKUP($A19,'RevPAR Raw Data'!$B$6:$BE$43,'RevPAR Raw Data'!AT$1,FALSE))/100</f>
        <v>0.50700671792590601</v>
      </c>
      <c r="BF19" s="119">
        <f>(VLOOKUP($A19,'RevPAR Raw Data'!$B$6:$BE$43,'RevPAR Raw Data'!AU$1,FALSE))/100</f>
        <v>0.53258910286008698</v>
      </c>
      <c r="BG19" s="119">
        <f>(VLOOKUP($A19,'RevPAR Raw Data'!$B$6:$BE$43,'RevPAR Raw Data'!AV$1,FALSE))/100</f>
        <v>0.15453560652957798</v>
      </c>
      <c r="BH19" s="119">
        <f>(VLOOKUP($A19,'RevPAR Raw Data'!$B$6:$BE$43,'RevPAR Raw Data'!AW$1,FALSE))/100</f>
        <v>5.2345185247427393E-3</v>
      </c>
      <c r="BI19" s="119">
        <f>(VLOOKUP($A19,'RevPAR Raw Data'!$B$6:$BE$43,'RevPAR Raw Data'!AX$1,FALSE))/100</f>
        <v>0.13335459110318301</v>
      </c>
      <c r="BJ19" s="130">
        <f>(VLOOKUP($A19,'RevPAR Raw Data'!$B$6:$BE$43,'RevPAR Raw Data'!AY$1,FALSE))/100</f>
        <v>0.24604960736081799</v>
      </c>
      <c r="BK19" s="119">
        <f>(VLOOKUP($A19,'RevPAR Raw Data'!$B$6:$BE$43,'RevPAR Raw Data'!BA$1,FALSE))/100</f>
        <v>0.36461444576787599</v>
      </c>
      <c r="BL19" s="119">
        <f>(VLOOKUP($A19,'RevPAR Raw Data'!$B$6:$BE$43,'RevPAR Raw Data'!BB$1,FALSE))/100</f>
        <v>0.42220453083470899</v>
      </c>
      <c r="BM19" s="130">
        <f>(VLOOKUP($A19,'RevPAR Raw Data'!$B$6:$BE$43,'RevPAR Raw Data'!BC$1,FALSE))/100</f>
        <v>0.39549175193391001</v>
      </c>
      <c r="BN19" s="131">
        <f>(VLOOKUP($A19,'RevPAR Raw Data'!$B$6:$BE$43,'RevPAR Raw Data'!BE$1,FALSE))/100</f>
        <v>0.28646113099033799</v>
      </c>
    </row>
    <row r="20" spans="1:66" x14ac:dyDescent="0.45">
      <c r="A20" s="59" t="s">
        <v>27</v>
      </c>
      <c r="B20" s="129">
        <f>(VLOOKUP($A20,'Occupancy Raw Data'!$B$8:$BE$45,'Occupancy Raw Data'!AG$3,FALSE))/100</f>
        <v>0.46747540621200301</v>
      </c>
      <c r="C20" s="119">
        <f>(VLOOKUP($A20,'Occupancy Raw Data'!$B$8:$BE$45,'Occupancy Raw Data'!AH$3,FALSE))/100</f>
        <v>0.479523598983088</v>
      </c>
      <c r="D20" s="119">
        <f>(VLOOKUP($A20,'Occupancy Raw Data'!$B$8:$BE$45,'Occupancy Raw Data'!AI$3,FALSE))/100</f>
        <v>0.49118492317895401</v>
      </c>
      <c r="E20" s="119">
        <f>(VLOOKUP($A20,'Occupancy Raw Data'!$B$8:$BE$45,'Occupancy Raw Data'!AJ$3,FALSE))/100</f>
        <v>0.48405548800707399</v>
      </c>
      <c r="F20" s="119">
        <f>(VLOOKUP($A20,'Occupancy Raw Data'!$B$8:$BE$45,'Occupancy Raw Data'!AK$3,FALSE))/100</f>
        <v>0.47034928705648199</v>
      </c>
      <c r="G20" s="130">
        <f>(VLOOKUP($A20,'Occupancy Raw Data'!$B$8:$BE$45,'Occupancy Raw Data'!AL$3,FALSE))/100</f>
        <v>0.47851774068752001</v>
      </c>
      <c r="H20" s="119">
        <f>(VLOOKUP($A20,'Occupancy Raw Data'!$B$8:$BE$45,'Occupancy Raw Data'!AN$3,FALSE))/100</f>
        <v>0.490300652149883</v>
      </c>
      <c r="I20" s="119">
        <f>(VLOOKUP($A20,'Occupancy Raw Data'!$B$8:$BE$45,'Occupancy Raw Data'!AO$3,FALSE))/100</f>
        <v>0.51727091853653095</v>
      </c>
      <c r="J20" s="130">
        <f>(VLOOKUP($A20,'Occupancy Raw Data'!$B$8:$BE$45,'Occupancy Raw Data'!AP$3,FALSE))/100</f>
        <v>0.50378578534320706</v>
      </c>
      <c r="K20" s="131">
        <f>(VLOOKUP($A20,'Occupancy Raw Data'!$B$8:$BE$45,'Occupancy Raw Data'!AR$3,FALSE))/100</f>
        <v>0.48573718201771698</v>
      </c>
      <c r="M20" s="118">
        <f>(VLOOKUP($A20,'Occupancy Raw Data'!$B$8:$BE$45,'Occupancy Raw Data'!AT$3,FALSE))/100</f>
        <v>8.4819623293454299E-2</v>
      </c>
      <c r="N20" s="115">
        <f>(VLOOKUP($A20,'Occupancy Raw Data'!$B$8:$BE$45,'Occupancy Raw Data'!AU$3,FALSE))/100</f>
        <v>3.5594889656451599E-2</v>
      </c>
      <c r="O20" s="115">
        <f>(VLOOKUP($A20,'Occupancy Raw Data'!$B$8:$BE$45,'Occupancy Raw Data'!AV$3,FALSE))/100</f>
        <v>1.21277650614511E-2</v>
      </c>
      <c r="P20" s="115">
        <f>(VLOOKUP($A20,'Occupancy Raw Data'!$B$8:$BE$45,'Occupancy Raw Data'!AW$3,FALSE))/100</f>
        <v>-3.56466883246504E-2</v>
      </c>
      <c r="Q20" s="115">
        <f>(VLOOKUP($A20,'Occupancy Raw Data'!$B$8:$BE$45,'Occupancy Raw Data'!AX$3,FALSE))/100</f>
        <v>-3.70148405460285E-2</v>
      </c>
      <c r="R20" s="116">
        <f>(VLOOKUP($A20,'Occupancy Raw Data'!$B$8:$BE$45,'Occupancy Raw Data'!AY$3,FALSE))/100</f>
        <v>9.6835204132379102E-3</v>
      </c>
      <c r="S20" s="115">
        <f>(VLOOKUP($A20,'Occupancy Raw Data'!$B$8:$BE$45,'Occupancy Raw Data'!BA$3,FALSE))/100</f>
        <v>-8.2741287180876297E-3</v>
      </c>
      <c r="T20" s="115">
        <f>(VLOOKUP($A20,'Occupancy Raw Data'!$B$8:$BE$45,'Occupancy Raw Data'!BB$3,FALSE))/100</f>
        <v>-1.2729188329283901E-2</v>
      </c>
      <c r="U20" s="116">
        <f>(VLOOKUP($A20,'Occupancy Raw Data'!$B$8:$BE$45,'Occupancy Raw Data'!BC$3,FALSE))/100</f>
        <v>-1.0566294791633799E-2</v>
      </c>
      <c r="V20" s="117">
        <f>(VLOOKUP($A20,'Occupancy Raw Data'!$B$8:$BE$45,'Occupancy Raw Data'!BE$3,FALSE))/100</f>
        <v>3.5969839613253104E-3</v>
      </c>
      <c r="X20" s="49">
        <f>VLOOKUP($A20,'ADR Raw Data'!$B$6:$BE$43,'ADR Raw Data'!AG$1,FALSE)</f>
        <v>99.520059112135698</v>
      </c>
      <c r="Y20" s="50">
        <f>VLOOKUP($A20,'ADR Raw Data'!$B$6:$BE$43,'ADR Raw Data'!AH$1,FALSE)</f>
        <v>97.776124589408099</v>
      </c>
      <c r="Z20" s="50">
        <f>VLOOKUP($A20,'ADR Raw Data'!$B$6:$BE$43,'ADR Raw Data'!AI$1,FALSE)</f>
        <v>93.487793530239003</v>
      </c>
      <c r="AA20" s="50">
        <f>VLOOKUP($A20,'ADR Raw Data'!$B$6:$BE$43,'ADR Raw Data'!AJ$1,FALSE)</f>
        <v>91.522510133013597</v>
      </c>
      <c r="AB20" s="50">
        <f>VLOOKUP($A20,'ADR Raw Data'!$B$6:$BE$43,'ADR Raw Data'!AK$1,FALSE)</f>
        <v>90.729081722577902</v>
      </c>
      <c r="AC20" s="51">
        <f>VLOOKUP($A20,'ADR Raw Data'!$B$6:$BE$43,'ADR Raw Data'!AL$1,FALSE)</f>
        <v>94.585946086414097</v>
      </c>
      <c r="AD20" s="50">
        <f>VLOOKUP($A20,'ADR Raw Data'!$B$6:$BE$43,'ADR Raw Data'!AN$1,FALSE)</f>
        <v>94.377320069886693</v>
      </c>
      <c r="AE20" s="50">
        <f>VLOOKUP($A20,'ADR Raw Data'!$B$6:$BE$43,'ADR Raw Data'!AO$1,FALSE)</f>
        <v>99.275560660291603</v>
      </c>
      <c r="AF20" s="51">
        <f>VLOOKUP($A20,'ADR Raw Data'!$B$6:$BE$43,'ADR Raw Data'!AP$1,FALSE)</f>
        <v>96.8919974219735</v>
      </c>
      <c r="AG20" s="52">
        <f>VLOOKUP($A20,'ADR Raw Data'!$B$6:$BE$43,'ADR Raw Data'!AR$1,FALSE)</f>
        <v>95.269299687106297</v>
      </c>
      <c r="AI20" s="118">
        <f>(VLOOKUP($A20,'ADR Raw Data'!$B$6:$BE$43,'ADR Raw Data'!AT$1,FALSE))/100</f>
        <v>0.115995919068686</v>
      </c>
      <c r="AJ20" s="115">
        <f>(VLOOKUP($A20,'ADR Raw Data'!$B$6:$BE$43,'ADR Raw Data'!AU$1,FALSE))/100</f>
        <v>9.61563872926431E-2</v>
      </c>
      <c r="AK20" s="115">
        <f>(VLOOKUP($A20,'ADR Raw Data'!$B$6:$BE$43,'ADR Raw Data'!AV$1,FALSE))/100</f>
        <v>3.1736470245576701E-2</v>
      </c>
      <c r="AL20" s="115">
        <f>(VLOOKUP($A20,'ADR Raw Data'!$B$6:$BE$43,'ADR Raw Data'!AW$1,FALSE))/100</f>
        <v>1.0383499422072499E-2</v>
      </c>
      <c r="AM20" s="115">
        <f>(VLOOKUP($A20,'ADR Raw Data'!$B$6:$BE$43,'ADR Raw Data'!AX$1,FALSE))/100</f>
        <v>8.8878478669479205E-3</v>
      </c>
      <c r="AN20" s="116">
        <f>(VLOOKUP($A20,'ADR Raw Data'!$B$6:$BE$43,'ADR Raw Data'!AY$1,FALSE))/100</f>
        <v>5.1798685800081901E-2</v>
      </c>
      <c r="AO20" s="115">
        <f>(VLOOKUP($A20,'ADR Raw Data'!$B$6:$BE$43,'ADR Raw Data'!BA$1,FALSE))/100</f>
        <v>2.5251454393705401E-2</v>
      </c>
      <c r="AP20" s="115">
        <f>(VLOOKUP($A20,'ADR Raw Data'!$B$6:$BE$43,'ADR Raw Data'!BB$1,FALSE))/100</f>
        <v>6.1183241845806001E-2</v>
      </c>
      <c r="AQ20" s="116">
        <f>(VLOOKUP($A20,'ADR Raw Data'!$B$6:$BE$43,'ADR Raw Data'!BC$1,FALSE))/100</f>
        <v>4.3824247916195304E-2</v>
      </c>
      <c r="AR20" s="117">
        <f>(VLOOKUP($A20,'ADR Raw Data'!$B$6:$BE$43,'ADR Raw Data'!BE$1,FALSE))/100</f>
        <v>4.9240582618138198E-2</v>
      </c>
      <c r="AT20" s="49">
        <f>VLOOKUP($A20,'RevPAR Raw Data'!$B$6:$BE$43,'RevPAR Raw Data'!AG$1,FALSE)</f>
        <v>46.523180059688201</v>
      </c>
      <c r="AU20" s="50">
        <f>VLOOKUP($A20,'RevPAR Raw Data'!$B$6:$BE$43,'RevPAR Raw Data'!AH$1,FALSE)</f>
        <v>46.885959157731797</v>
      </c>
      <c r="AV20" s="50">
        <f>VLOOKUP($A20,'RevPAR Raw Data'!$B$6:$BE$43,'RevPAR Raw Data'!AI$1,FALSE)</f>
        <v>45.919794683320397</v>
      </c>
      <c r="AW20" s="50">
        <f>VLOOKUP($A20,'RevPAR Raw Data'!$B$6:$BE$43,'RevPAR Raw Data'!AJ$1,FALSE)</f>
        <v>44.301973306068298</v>
      </c>
      <c r="AX20" s="50">
        <f>VLOOKUP($A20,'RevPAR Raw Data'!$B$6:$BE$43,'RevPAR Raw Data'!AK$1,FALSE)</f>
        <v>42.674358903503901</v>
      </c>
      <c r="AY20" s="51">
        <f>VLOOKUP($A20,'RevPAR Raw Data'!$B$6:$BE$43,'RevPAR Raw Data'!AL$1,FALSE)</f>
        <v>45.2610532220625</v>
      </c>
      <c r="AZ20" s="50">
        <f>VLOOKUP($A20,'RevPAR Raw Data'!$B$6:$BE$43,'RevPAR Raw Data'!AN$1,FALSE)</f>
        <v>46.2732615784237</v>
      </c>
      <c r="BA20" s="50">
        <f>VLOOKUP($A20,'RevPAR Raw Data'!$B$6:$BE$43,'RevPAR Raw Data'!AO$1,FALSE)</f>
        <v>51.352360450978203</v>
      </c>
      <c r="BB20" s="51">
        <f>VLOOKUP($A20,'RevPAR Raw Data'!$B$6:$BE$43,'RevPAR Raw Data'!AP$1,FALSE)</f>
        <v>48.812811014700998</v>
      </c>
      <c r="BC20" s="52">
        <f>VLOOKUP($A20,'RevPAR Raw Data'!$B$6:$BE$43,'RevPAR Raw Data'!AR$1,FALSE)</f>
        <v>46.275841162816398</v>
      </c>
      <c r="BE20" s="129">
        <f>(VLOOKUP($A20,'RevPAR Raw Data'!$B$6:$BE$43,'RevPAR Raw Data'!AT$1,FALSE))/100</f>
        <v>0.21065427252112501</v>
      </c>
      <c r="BF20" s="119">
        <f>(VLOOKUP($A20,'RevPAR Raw Data'!$B$6:$BE$43,'RevPAR Raw Data'!AU$1,FALSE))/100</f>
        <v>0.13517395294453899</v>
      </c>
      <c r="BG20" s="119">
        <f>(VLOOKUP($A20,'RevPAR Raw Data'!$B$6:$BE$43,'RevPAR Raw Data'!AV$1,FALSE))/100</f>
        <v>4.4249127762046002E-2</v>
      </c>
      <c r="BH20" s="119">
        <f>(VLOOKUP($A20,'RevPAR Raw Data'!$B$6:$BE$43,'RevPAR Raw Data'!AW$1,FALSE))/100</f>
        <v>-2.5633326270195603E-2</v>
      </c>
      <c r="BI20" s="119">
        <f>(VLOOKUP($A20,'RevPAR Raw Data'!$B$6:$BE$43,'RevPAR Raw Data'!AX$1,FALSE))/100</f>
        <v>-2.8455974950673001E-2</v>
      </c>
      <c r="BJ20" s="130">
        <f>(VLOOKUP($A20,'RevPAR Raw Data'!$B$6:$BE$43,'RevPAR Raw Data'!AY$1,FALSE))/100</f>
        <v>6.1983799844643805E-2</v>
      </c>
      <c r="BK20" s="119">
        <f>(VLOOKUP($A20,'RevPAR Raw Data'!$B$6:$BE$43,'RevPAR Raw Data'!BA$1,FALSE))/100</f>
        <v>1.67683918916453E-2</v>
      </c>
      <c r="BL20" s="119">
        <f>(VLOOKUP($A20,'RevPAR Raw Data'!$B$6:$BE$43,'RevPAR Raw Data'!BB$1,FALSE))/100</f>
        <v>4.7675240508470704E-2</v>
      </c>
      <c r="BM20" s="130">
        <f>(VLOOKUP($A20,'RevPAR Raw Data'!$B$6:$BE$43,'RevPAR Raw Data'!BC$1,FALSE))/100</f>
        <v>3.27948932020573E-2</v>
      </c>
      <c r="BN20" s="131">
        <f>(VLOOKUP($A20,'RevPAR Raw Data'!$B$6:$BE$43,'RevPAR Raw Data'!BE$1,FALSE))/100</f>
        <v>5.3014684165387294E-2</v>
      </c>
    </row>
    <row r="21" spans="1:66" x14ac:dyDescent="0.45">
      <c r="A21" s="59" t="s">
        <v>90</v>
      </c>
      <c r="B21" s="129">
        <f>(VLOOKUP($A21,'Occupancy Raw Data'!$B$8:$BE$45,'Occupancy Raw Data'!AG$3,FALSE))/100</f>
        <v>0.58870479825010402</v>
      </c>
      <c r="C21" s="119">
        <f>(VLOOKUP($A21,'Occupancy Raw Data'!$B$8:$BE$45,'Occupancy Raw Data'!AH$3,FALSE))/100</f>
        <v>0.65621073207055403</v>
      </c>
      <c r="D21" s="119">
        <f>(VLOOKUP($A21,'Occupancy Raw Data'!$B$8:$BE$45,'Occupancy Raw Data'!AI$3,FALSE))/100</f>
        <v>0.65362777493367996</v>
      </c>
      <c r="E21" s="119">
        <f>(VLOOKUP($A21,'Occupancy Raw Data'!$B$8:$BE$45,'Occupancy Raw Data'!AJ$3,FALSE))/100</f>
        <v>0.62160912097315002</v>
      </c>
      <c r="F21" s="119">
        <f>(VLOOKUP($A21,'Occupancy Raw Data'!$B$8:$BE$45,'Occupancy Raw Data'!AK$3,FALSE))/100</f>
        <v>0.56573622256654499</v>
      </c>
      <c r="G21" s="130">
        <f>(VLOOKUP($A21,'Occupancy Raw Data'!$B$8:$BE$45,'Occupancy Raw Data'!AL$3,FALSE))/100</f>
        <v>0.61711945924866696</v>
      </c>
      <c r="H21" s="119">
        <f>(VLOOKUP($A21,'Occupancy Raw Data'!$B$8:$BE$45,'Occupancy Raw Data'!AN$3,FALSE))/100</f>
        <v>0.525045095046482</v>
      </c>
      <c r="I21" s="119">
        <f>(VLOOKUP($A21,'Occupancy Raw Data'!$B$8:$BE$45,'Occupancy Raw Data'!AO$3,FALSE))/100</f>
        <v>0.54717635632024397</v>
      </c>
      <c r="J21" s="130">
        <f>(VLOOKUP($A21,'Occupancy Raw Data'!$B$8:$BE$45,'Occupancy Raw Data'!AP$3,FALSE))/100</f>
        <v>0.53611072568336293</v>
      </c>
      <c r="K21" s="131">
        <f>(VLOOKUP($A21,'Occupancy Raw Data'!$B$8:$BE$45,'Occupancy Raw Data'!AR$3,FALSE))/100</f>
        <v>0.59391231185075199</v>
      </c>
      <c r="M21" s="118">
        <f>(VLOOKUP($A21,'Occupancy Raw Data'!$B$8:$BE$45,'Occupancy Raw Data'!AT$3,FALSE))/100</f>
        <v>0.22065712408961002</v>
      </c>
      <c r="N21" s="115">
        <f>(VLOOKUP($A21,'Occupancy Raw Data'!$B$8:$BE$45,'Occupancy Raw Data'!AU$3,FALSE))/100</f>
        <v>0.11348010743837801</v>
      </c>
      <c r="O21" s="115">
        <f>(VLOOKUP($A21,'Occupancy Raw Data'!$B$8:$BE$45,'Occupancy Raw Data'!AV$3,FALSE))/100</f>
        <v>-3.9913055127370298E-2</v>
      </c>
      <c r="P21" s="115">
        <f>(VLOOKUP($A21,'Occupancy Raw Data'!$B$8:$BE$45,'Occupancy Raw Data'!AW$3,FALSE))/100</f>
        <v>-7.31581834731512E-2</v>
      </c>
      <c r="Q21" s="115">
        <f>(VLOOKUP($A21,'Occupancy Raw Data'!$B$8:$BE$45,'Occupancy Raw Data'!AX$3,FALSE))/100</f>
        <v>-6.6636811631372098E-3</v>
      </c>
      <c r="R21" s="116">
        <f>(VLOOKUP($A21,'Occupancy Raw Data'!$B$8:$BE$45,'Occupancy Raw Data'!AY$3,FALSE))/100</f>
        <v>3.1067228673453198E-2</v>
      </c>
      <c r="S21" s="115">
        <f>(VLOOKUP($A21,'Occupancy Raw Data'!$B$8:$BE$45,'Occupancy Raw Data'!BA$3,FALSE))/100</f>
        <v>2.74782609949915E-2</v>
      </c>
      <c r="T21" s="115">
        <f>(VLOOKUP($A21,'Occupancy Raw Data'!$B$8:$BE$45,'Occupancy Raw Data'!BB$3,FALSE))/100</f>
        <v>3.5932860113682803E-2</v>
      </c>
      <c r="U21" s="116">
        <f>(VLOOKUP($A21,'Occupancy Raw Data'!$B$8:$BE$45,'Occupancy Raw Data'!BC$3,FALSE))/100</f>
        <v>3.17754994462046E-2</v>
      </c>
      <c r="V21" s="117">
        <f>(VLOOKUP($A21,'Occupancy Raw Data'!$B$8:$BE$45,'Occupancy Raw Data'!BE$3,FALSE))/100</f>
        <v>3.1142497458196E-2</v>
      </c>
      <c r="X21" s="49">
        <f>VLOOKUP($A21,'ADR Raw Data'!$B$6:$BE$43,'ADR Raw Data'!AG$1,FALSE)</f>
        <v>131.922959800782</v>
      </c>
      <c r="Y21" s="50">
        <f>VLOOKUP($A21,'ADR Raw Data'!$B$6:$BE$43,'ADR Raw Data'!AH$1,FALSE)</f>
        <v>140.76493652482199</v>
      </c>
      <c r="Z21" s="50">
        <f>VLOOKUP($A21,'ADR Raw Data'!$B$6:$BE$43,'ADR Raw Data'!AI$1,FALSE)</f>
        <v>137.064075260778</v>
      </c>
      <c r="AA21" s="50">
        <f>VLOOKUP($A21,'ADR Raw Data'!$B$6:$BE$43,'ADR Raw Data'!AJ$1,FALSE)</f>
        <v>132.840670411845</v>
      </c>
      <c r="AB21" s="50">
        <f>VLOOKUP($A21,'ADR Raw Data'!$B$6:$BE$43,'ADR Raw Data'!AK$1,FALSE)</f>
        <v>119.21785717205501</v>
      </c>
      <c r="AC21" s="51">
        <f>VLOOKUP($A21,'ADR Raw Data'!$B$6:$BE$43,'ADR Raw Data'!AL$1,FALSE)</f>
        <v>132.732519371097</v>
      </c>
      <c r="AD21" s="50">
        <f>VLOOKUP($A21,'ADR Raw Data'!$B$6:$BE$43,'ADR Raw Data'!AN$1,FALSE)</f>
        <v>110.401589147286</v>
      </c>
      <c r="AE21" s="50">
        <f>VLOOKUP($A21,'ADR Raw Data'!$B$6:$BE$43,'ADR Raw Data'!AO$1,FALSE)</f>
        <v>118.372033726385</v>
      </c>
      <c r="AF21" s="51">
        <f>VLOOKUP($A21,'ADR Raw Data'!$B$6:$BE$43,'ADR Raw Data'!AP$1,FALSE)</f>
        <v>114.469068694058</v>
      </c>
      <c r="AG21" s="52">
        <f>VLOOKUP($A21,'ADR Raw Data'!$B$6:$BE$43,'ADR Raw Data'!AR$1,FALSE)</f>
        <v>128.00966100560501</v>
      </c>
      <c r="AI21" s="118">
        <f>(VLOOKUP($A21,'ADR Raw Data'!$B$6:$BE$43,'ADR Raw Data'!AT$1,FALSE))/100</f>
        <v>0.23849021228497802</v>
      </c>
      <c r="AJ21" s="115">
        <f>(VLOOKUP($A21,'ADR Raw Data'!$B$6:$BE$43,'ADR Raw Data'!AU$1,FALSE))/100</f>
        <v>0.15180467622545801</v>
      </c>
      <c r="AK21" s="115">
        <f>(VLOOKUP($A21,'ADR Raw Data'!$B$6:$BE$43,'ADR Raw Data'!AV$1,FALSE))/100</f>
        <v>4.7930458426192403E-2</v>
      </c>
      <c r="AL21" s="115">
        <f>(VLOOKUP($A21,'ADR Raw Data'!$B$6:$BE$43,'ADR Raw Data'!AW$1,FALSE))/100</f>
        <v>2.9280432060100902E-2</v>
      </c>
      <c r="AM21" s="115">
        <f>(VLOOKUP($A21,'ADR Raw Data'!$B$6:$BE$43,'ADR Raw Data'!AX$1,FALSE))/100</f>
        <v>2.7144362449948799E-2</v>
      </c>
      <c r="AN21" s="116">
        <f>(VLOOKUP($A21,'ADR Raw Data'!$B$6:$BE$43,'ADR Raw Data'!AY$1,FALSE))/100</f>
        <v>8.7959724663943598E-2</v>
      </c>
      <c r="AO21" s="115">
        <f>(VLOOKUP($A21,'ADR Raw Data'!$B$6:$BE$43,'ADR Raw Data'!BA$1,FALSE))/100</f>
        <v>0.104163104679821</v>
      </c>
      <c r="AP21" s="115">
        <f>(VLOOKUP($A21,'ADR Raw Data'!$B$6:$BE$43,'ADR Raw Data'!BB$1,FALSE))/100</f>
        <v>0.19172046649451602</v>
      </c>
      <c r="AQ21" s="116">
        <f>(VLOOKUP($A21,'ADR Raw Data'!$B$6:$BE$43,'ADR Raw Data'!BC$1,FALSE))/100</f>
        <v>0.14868539959688601</v>
      </c>
      <c r="AR21" s="117">
        <f>(VLOOKUP($A21,'ADR Raw Data'!$B$6:$BE$43,'ADR Raw Data'!BE$1,FALSE))/100</f>
        <v>0.10124499838121899</v>
      </c>
      <c r="AT21" s="49">
        <f>VLOOKUP($A21,'RevPAR Raw Data'!$B$6:$BE$43,'RevPAR Raw Data'!AG$1,FALSE)</f>
        <v>77.6636794340764</v>
      </c>
      <c r="AU21" s="50">
        <f>VLOOKUP($A21,'RevPAR Raw Data'!$B$6:$BE$43,'RevPAR Raw Data'!AH$1,FALSE)</f>
        <v>92.371462046819005</v>
      </c>
      <c r="AV21" s="50">
        <f>VLOOKUP($A21,'RevPAR Raw Data'!$B$6:$BE$43,'RevPAR Raw Data'!AI$1,FALSE)</f>
        <v>89.588886536044996</v>
      </c>
      <c r="AW21" s="50">
        <f>VLOOKUP($A21,'RevPAR Raw Data'!$B$6:$BE$43,'RevPAR Raw Data'!AJ$1,FALSE)</f>
        <v>82.574972364191296</v>
      </c>
      <c r="AX21" s="50">
        <f>VLOOKUP($A21,'RevPAR Raw Data'!$B$6:$BE$43,'RevPAR Raw Data'!AK$1,FALSE)</f>
        <v>67.445860178996696</v>
      </c>
      <c r="AY21" s="51">
        <f>VLOOKUP($A21,'RevPAR Raw Data'!$B$6:$BE$43,'RevPAR Raw Data'!AL$1,FALSE)</f>
        <v>81.911820579004996</v>
      </c>
      <c r="AZ21" s="50">
        <f>VLOOKUP($A21,'RevPAR Raw Data'!$B$6:$BE$43,'RevPAR Raw Data'!AN$1,FALSE)</f>
        <v>57.965812867119901</v>
      </c>
      <c r="BA21" s="50">
        <f>VLOOKUP($A21,'RevPAR Raw Data'!$B$6:$BE$43,'RevPAR Raw Data'!AO$1,FALSE)</f>
        <v>64.770378104620505</v>
      </c>
      <c r="BB21" s="51">
        <f>VLOOKUP($A21,'RevPAR Raw Data'!$B$6:$BE$43,'RevPAR Raw Data'!AP$1,FALSE)</f>
        <v>61.368095485870199</v>
      </c>
      <c r="BC21" s="52">
        <f>VLOOKUP($A21,'RevPAR Raw Data'!$B$6:$BE$43,'RevPAR Raw Data'!AR$1,FALSE)</f>
        <v>76.026513707070094</v>
      </c>
      <c r="BE21" s="129">
        <f>(VLOOKUP($A21,'RevPAR Raw Data'!$B$6:$BE$43,'RevPAR Raw Data'!AT$1,FALSE))/100</f>
        <v>0.51177190074091294</v>
      </c>
      <c r="BF21" s="119">
        <f>(VLOOKUP($A21,'RevPAR Raw Data'!$B$6:$BE$43,'RevPAR Raw Data'!AU$1,FALSE))/100</f>
        <v>0.28251159463154901</v>
      </c>
      <c r="BG21" s="119">
        <f>(VLOOKUP($A21,'RevPAR Raw Data'!$B$6:$BE$43,'RevPAR Raw Data'!AV$1,FALSE))/100</f>
        <v>6.1043522693774201E-3</v>
      </c>
      <c r="BH21" s="119">
        <f>(VLOOKUP($A21,'RevPAR Raw Data'!$B$6:$BE$43,'RevPAR Raw Data'!AW$1,FALSE))/100</f>
        <v>-4.60198546338762E-2</v>
      </c>
      <c r="BI21" s="119">
        <f>(VLOOKUP($A21,'RevPAR Raw Data'!$B$6:$BE$43,'RevPAR Raw Data'!AX$1,FALSE))/100</f>
        <v>2.0299799910068403E-2</v>
      </c>
      <c r="BJ21" s="130">
        <f>(VLOOKUP($A21,'RevPAR Raw Data'!$B$6:$BE$43,'RevPAR Raw Data'!AY$1,FALSE))/100</f>
        <v>0.12175961821758501</v>
      </c>
      <c r="BK21" s="119">
        <f>(VLOOKUP($A21,'RevPAR Raw Data'!$B$6:$BE$43,'RevPAR Raw Data'!BA$1,FALSE))/100</f>
        <v>0.134503586651254</v>
      </c>
      <c r="BL21" s="119">
        <f>(VLOOKUP($A21,'RevPAR Raw Data'!$B$6:$BE$43,'RevPAR Raw Data'!BB$1,FALSE))/100</f>
        <v>0.23454239131167601</v>
      </c>
      <c r="BM21" s="130">
        <f>(VLOOKUP($A21,'RevPAR Raw Data'!$B$6:$BE$43,'RevPAR Raw Data'!BC$1,FALSE))/100</f>
        <v>0.18518545187564001</v>
      </c>
      <c r="BN21" s="131">
        <f>(VLOOKUP($A21,'RevPAR Raw Data'!$B$6:$BE$43,'RevPAR Raw Data'!BE$1,FALSE))/100</f>
        <v>0.135540517944157</v>
      </c>
    </row>
    <row r="22" spans="1:66" x14ac:dyDescent="0.45">
      <c r="B22" s="134"/>
      <c r="C22" s="138"/>
      <c r="D22" s="138"/>
      <c r="E22" s="138"/>
      <c r="F22" s="138"/>
      <c r="G22" s="139"/>
      <c r="H22" s="138"/>
      <c r="I22" s="138"/>
      <c r="J22" s="139"/>
      <c r="K22" s="135"/>
      <c r="M22" s="143"/>
      <c r="N22" s="145"/>
      <c r="O22" s="145"/>
      <c r="P22" s="145"/>
      <c r="Q22" s="145"/>
      <c r="R22" s="146"/>
      <c r="S22" s="145"/>
      <c r="T22" s="145"/>
      <c r="U22" s="146"/>
      <c r="V22" s="144"/>
      <c r="X22" s="55"/>
      <c r="Y22" s="56"/>
      <c r="Z22" s="56"/>
      <c r="AA22" s="56"/>
      <c r="AB22" s="56"/>
      <c r="AC22" s="57"/>
      <c r="AD22" s="56"/>
      <c r="AE22" s="56"/>
      <c r="AF22" s="57"/>
      <c r="AG22" s="58"/>
      <c r="AI22" s="143"/>
      <c r="AJ22" s="145"/>
      <c r="AK22" s="145"/>
      <c r="AL22" s="145"/>
      <c r="AM22" s="145"/>
      <c r="AN22" s="146"/>
      <c r="AO22" s="145"/>
      <c r="AP22" s="145"/>
      <c r="AQ22" s="146"/>
      <c r="AR22" s="144"/>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29">
        <f>(VLOOKUP($A23,'Occupancy Raw Data'!$B$8:$BE$45,'Occupancy Raw Data'!AG$3,FALSE))/100</f>
        <v>0.38085849698806695</v>
      </c>
      <c r="C23" s="119">
        <f>(VLOOKUP($A23,'Occupancy Raw Data'!$B$8:$BE$45,'Occupancy Raw Data'!AH$3,FALSE))/100</f>
        <v>0.39872458481575102</v>
      </c>
      <c r="D23" s="119">
        <f>(VLOOKUP($A23,'Occupancy Raw Data'!$B$8:$BE$45,'Occupancy Raw Data'!AI$3,FALSE))/100</f>
        <v>0.45817866546785602</v>
      </c>
      <c r="E23" s="119">
        <f>(VLOOKUP($A23,'Occupancy Raw Data'!$B$8:$BE$45,'Occupancy Raw Data'!AJ$3,FALSE))/100</f>
        <v>0.42155237764843401</v>
      </c>
      <c r="F23" s="119">
        <f>(VLOOKUP($A23,'Occupancy Raw Data'!$B$8:$BE$45,'Occupancy Raw Data'!AK$3,FALSE))/100</f>
        <v>0.43115034241735001</v>
      </c>
      <c r="G23" s="130">
        <f>(VLOOKUP($A23,'Occupancy Raw Data'!$B$8:$BE$45,'Occupancy Raw Data'!AL$3,FALSE))/100</f>
        <v>0.41809149930503203</v>
      </c>
      <c r="H23" s="119">
        <f>(VLOOKUP($A23,'Occupancy Raw Data'!$B$8:$BE$45,'Occupancy Raw Data'!AN$3,FALSE))/100</f>
        <v>0.49099949890143696</v>
      </c>
      <c r="I23" s="119">
        <f>(VLOOKUP($A23,'Occupancy Raw Data'!$B$8:$BE$45,'Occupancy Raw Data'!AO$3,FALSE))/100</f>
        <v>0.497892816302406</v>
      </c>
      <c r="J23" s="130">
        <f>(VLOOKUP($A23,'Occupancy Raw Data'!$B$8:$BE$45,'Occupancy Raw Data'!AP$3,FALSE))/100</f>
        <v>0.49444615760192201</v>
      </c>
      <c r="K23" s="131">
        <f>(VLOOKUP($A23,'Occupancy Raw Data'!$B$8:$BE$45,'Occupancy Raw Data'!AR$3,FALSE))/100</f>
        <v>0.43990383291887197</v>
      </c>
      <c r="M23" s="118">
        <f>(VLOOKUP($A23,'Occupancy Raw Data'!$B$8:$BE$45,'Occupancy Raw Data'!AT$3,FALSE))/100</f>
        <v>-7.2650683374560598E-2</v>
      </c>
      <c r="N23" s="115">
        <f>(VLOOKUP($A23,'Occupancy Raw Data'!$B$8:$BE$45,'Occupancy Raw Data'!AU$3,FALSE))/100</f>
        <v>2.3635665587952302E-2</v>
      </c>
      <c r="O23" s="115">
        <f>(VLOOKUP($A23,'Occupancy Raw Data'!$B$8:$BE$45,'Occupancy Raw Data'!AV$3,FALSE))/100</f>
        <v>7.8727904183512304E-2</v>
      </c>
      <c r="P23" s="115">
        <f>(VLOOKUP($A23,'Occupancy Raw Data'!$B$8:$BE$45,'Occupancy Raw Data'!AW$3,FALSE))/100</f>
        <v>-5.46552272464427E-2</v>
      </c>
      <c r="Q23" s="115">
        <f>(VLOOKUP($A23,'Occupancy Raw Data'!$B$8:$BE$45,'Occupancy Raw Data'!AX$3,FALSE))/100</f>
        <v>-3.5296592906041299E-2</v>
      </c>
      <c r="R23" s="116">
        <f>(VLOOKUP($A23,'Occupancy Raw Data'!$B$8:$BE$45,'Occupancy Raw Data'!AY$3,FALSE))/100</f>
        <v>-1.29150468188196E-2</v>
      </c>
      <c r="S23" s="115">
        <f>(VLOOKUP($A23,'Occupancy Raw Data'!$B$8:$BE$45,'Occupancy Raw Data'!BA$3,FALSE))/100</f>
        <v>-1.3644827333985201E-2</v>
      </c>
      <c r="T23" s="115">
        <f>(VLOOKUP($A23,'Occupancy Raw Data'!$B$8:$BE$45,'Occupancy Raw Data'!BB$3,FALSE))/100</f>
        <v>-4.1519815322782296E-2</v>
      </c>
      <c r="U23" s="116">
        <f>(VLOOKUP($A23,'Occupancy Raw Data'!$B$8:$BE$45,'Occupancy Raw Data'!BC$3,FALSE))/100</f>
        <v>-2.7879210085113102E-2</v>
      </c>
      <c r="V23" s="117">
        <f>(VLOOKUP($A23,'Occupancy Raw Data'!$B$8:$BE$45,'Occupancy Raw Data'!BE$3,FALSE))/100</f>
        <v>-1.7781233758313399E-2</v>
      </c>
      <c r="X23" s="49">
        <f>VLOOKUP($A23,'ADR Raw Data'!$B$6:$BE$43,'ADR Raw Data'!AG$1,FALSE)</f>
        <v>95.668949501728306</v>
      </c>
      <c r="Y23" s="50">
        <f>VLOOKUP($A23,'ADR Raw Data'!$B$6:$BE$43,'ADR Raw Data'!AH$1,FALSE)</f>
        <v>94.059647003398396</v>
      </c>
      <c r="Z23" s="50">
        <f>VLOOKUP($A23,'ADR Raw Data'!$B$6:$BE$43,'ADR Raw Data'!AI$1,FALSE)</f>
        <v>101.721975759359</v>
      </c>
      <c r="AA23" s="50">
        <f>VLOOKUP($A23,'ADR Raw Data'!$B$6:$BE$43,'ADR Raw Data'!AJ$1,FALSE)</f>
        <v>93.880055713371306</v>
      </c>
      <c r="AB23" s="50">
        <f>VLOOKUP($A23,'ADR Raw Data'!$B$6:$BE$43,'ADR Raw Data'!AK$1,FALSE)</f>
        <v>94.087126692692806</v>
      </c>
      <c r="AC23" s="51">
        <f>VLOOKUP($A23,'ADR Raw Data'!$B$6:$BE$43,'ADR Raw Data'!AL$1,FALSE)</f>
        <v>96.001954166192903</v>
      </c>
      <c r="AD23" s="50">
        <f>VLOOKUP($A23,'ADR Raw Data'!$B$6:$BE$43,'ADR Raw Data'!AN$1,FALSE)</f>
        <v>105.123053833673</v>
      </c>
      <c r="AE23" s="50">
        <f>VLOOKUP($A23,'ADR Raw Data'!$B$6:$BE$43,'ADR Raw Data'!AO$1,FALSE)</f>
        <v>108.891866226242</v>
      </c>
      <c r="AF23" s="51">
        <f>VLOOKUP($A23,'ADR Raw Data'!$B$6:$BE$43,'ADR Raw Data'!AP$1,FALSE)</f>
        <v>107.02059574739</v>
      </c>
      <c r="AG23" s="52">
        <f>VLOOKUP($A23,'ADR Raw Data'!$B$6:$BE$43,'ADR Raw Data'!AR$1,FALSE)</f>
        <v>99.539938538029205</v>
      </c>
      <c r="AI23" s="118">
        <f>(VLOOKUP($A23,'ADR Raw Data'!$B$6:$BE$43,'ADR Raw Data'!AT$1,FALSE))/100</f>
        <v>-7.7147143338489099E-2</v>
      </c>
      <c r="AJ23" s="115">
        <f>(VLOOKUP($A23,'ADR Raw Data'!$B$6:$BE$43,'ADR Raw Data'!AU$1,FALSE))/100</f>
        <v>2.2810513587957201E-2</v>
      </c>
      <c r="AK23" s="115">
        <f>(VLOOKUP($A23,'ADR Raw Data'!$B$6:$BE$43,'ADR Raw Data'!AV$1,FALSE))/100</f>
        <v>9.0772018167650903E-2</v>
      </c>
      <c r="AL23" s="115">
        <f>(VLOOKUP($A23,'ADR Raw Data'!$B$6:$BE$43,'ADR Raw Data'!AW$1,FALSE))/100</f>
        <v>-1.77185643388964E-3</v>
      </c>
      <c r="AM23" s="115">
        <f>(VLOOKUP($A23,'ADR Raw Data'!$B$6:$BE$43,'ADR Raw Data'!AX$1,FALSE))/100</f>
        <v>-2.96854290377096E-4</v>
      </c>
      <c r="AN23" s="116">
        <f>(VLOOKUP($A23,'ADR Raw Data'!$B$6:$BE$43,'ADR Raw Data'!AY$1,FALSE))/100</f>
        <v>6.4775120725017099E-3</v>
      </c>
      <c r="AO23" s="115">
        <f>(VLOOKUP($A23,'ADR Raw Data'!$B$6:$BE$43,'ADR Raw Data'!BA$1,FALSE))/100</f>
        <v>-8.9602432057157705E-3</v>
      </c>
      <c r="AP23" s="115">
        <f>(VLOOKUP($A23,'ADR Raw Data'!$B$6:$BE$43,'ADR Raw Data'!BB$1,FALSE))/100</f>
        <v>-3.9867950414398598E-3</v>
      </c>
      <c r="AQ23" s="116">
        <f>(VLOOKUP($A23,'ADR Raw Data'!$B$6:$BE$43,'ADR Raw Data'!BC$1,FALSE))/100</f>
        <v>-6.6336679198448897E-3</v>
      </c>
      <c r="AR23" s="117">
        <f>(VLOOKUP($A23,'ADR Raw Data'!$B$6:$BE$43,'ADR Raw Data'!BE$1,FALSE))/100</f>
        <v>1.4884293375417301E-3</v>
      </c>
      <c r="AT23" s="49">
        <f>VLOOKUP($A23,'RevPAR Raw Data'!$B$6:$BE$43,'RevPAR Raw Data'!AG$1,FALSE)</f>
        <v>36.436332315655598</v>
      </c>
      <c r="AU23" s="50">
        <f>VLOOKUP($A23,'RevPAR Raw Data'!$B$6:$BE$43,'RevPAR Raw Data'!AH$1,FALSE)</f>
        <v>37.5038936993462</v>
      </c>
      <c r="AV23" s="50">
        <f>VLOOKUP($A23,'RevPAR Raw Data'!$B$6:$BE$43,'RevPAR Raw Data'!AI$1,FALSE)</f>
        <v>46.606839102177098</v>
      </c>
      <c r="AW23" s="50">
        <f>VLOOKUP($A23,'RevPAR Raw Data'!$B$6:$BE$43,'RevPAR Raw Data'!AJ$1,FALSE)</f>
        <v>39.5753606997391</v>
      </c>
      <c r="AX23" s="50">
        <f>VLOOKUP($A23,'RevPAR Raw Data'!$B$6:$BE$43,'RevPAR Raw Data'!AK$1,FALSE)</f>
        <v>40.565696890619101</v>
      </c>
      <c r="AY23" s="51">
        <f>VLOOKUP($A23,'RevPAR Raw Data'!$B$6:$BE$43,'RevPAR Raw Data'!AL$1,FALSE)</f>
        <v>40.1376009535566</v>
      </c>
      <c r="AZ23" s="50">
        <f>VLOOKUP($A23,'RevPAR Raw Data'!$B$6:$BE$43,'RevPAR Raw Data'!AN$1,FALSE)</f>
        <v>51.615366755322498</v>
      </c>
      <c r="BA23" s="50">
        <f>VLOOKUP($A23,'RevPAR Raw Data'!$B$6:$BE$43,'RevPAR Raw Data'!AO$1,FALSE)</f>
        <v>54.216477947808599</v>
      </c>
      <c r="BB23" s="51">
        <f>VLOOKUP($A23,'RevPAR Raw Data'!$B$6:$BE$43,'RevPAR Raw Data'!AP$1,FALSE)</f>
        <v>52.915922351565598</v>
      </c>
      <c r="BC23" s="52">
        <f>VLOOKUP($A23,'RevPAR Raw Data'!$B$6:$BE$43,'RevPAR Raw Data'!AR$1,FALSE)</f>
        <v>43.788000491387997</v>
      </c>
      <c r="BE23" s="129">
        <f>(VLOOKUP($A23,'RevPAR Raw Data'!$B$6:$BE$43,'RevPAR Raw Data'!AT$1,FALSE))/100</f>
        <v>-0.14419303402911299</v>
      </c>
      <c r="BF23" s="119">
        <f>(VLOOKUP($A23,'RevPAR Raw Data'!$B$6:$BE$43,'RevPAR Raw Data'!AU$1,FALSE))/100</f>
        <v>4.6985320846963899E-2</v>
      </c>
      <c r="BG23" s="119">
        <f>(VLOOKUP($A23,'RevPAR Raw Data'!$B$6:$BE$43,'RevPAR Raw Data'!AV$1,FALSE))/100</f>
        <v>0.17664621310001</v>
      </c>
      <c r="BH23" s="119">
        <f>(VLOOKUP($A23,'RevPAR Raw Data'!$B$6:$BE$43,'RevPAR Raw Data'!AW$1,FALSE))/100</f>
        <v>-5.6330242464289998E-2</v>
      </c>
      <c r="BI23" s="119">
        <f>(VLOOKUP($A23,'RevPAR Raw Data'!$B$6:$BE$43,'RevPAR Raw Data'!AX$1,FALSE))/100</f>
        <v>-3.55829692513785E-2</v>
      </c>
      <c r="BJ23" s="130">
        <f>(VLOOKUP($A23,'RevPAR Raw Data'!$B$6:$BE$43,'RevPAR Raw Data'!AY$1,FALSE))/100</f>
        <v>-6.5211921180037104E-3</v>
      </c>
      <c r="BK23" s="119">
        <f>(VLOOKUP($A23,'RevPAR Raw Data'!$B$6:$BE$43,'RevPAR Raw Data'!BA$1,FALSE))/100</f>
        <v>-2.2482809568288398E-2</v>
      </c>
      <c r="BL23" s="119">
        <f>(VLOOKUP($A23,'RevPAR Raw Data'!$B$6:$BE$43,'RevPAR Raw Data'!BB$1,FALSE))/100</f>
        <v>-4.5341079370371705E-2</v>
      </c>
      <c r="BM23" s="130">
        <f>(VLOOKUP($A23,'RevPAR Raw Data'!$B$6:$BE$43,'RevPAR Raw Data'!BC$1,FALSE))/100</f>
        <v>-3.4327936583385801E-2</v>
      </c>
      <c r="BN23" s="131">
        <f>(VLOOKUP($A23,'RevPAR Raw Data'!$B$6:$BE$43,'RevPAR Raw Data'!BE$1,FALSE))/100</f>
        <v>-1.6319270530755301E-2</v>
      </c>
    </row>
    <row r="24" spans="1:66" x14ac:dyDescent="0.45">
      <c r="A24" s="59" t="s">
        <v>91</v>
      </c>
      <c r="B24" s="129">
        <f>(VLOOKUP($A24,'Occupancy Raw Data'!$B$8:$BE$45,'Occupancy Raw Data'!AG$3,FALSE))/100</f>
        <v>0.46362799263351695</v>
      </c>
      <c r="C24" s="119">
        <f>(VLOOKUP($A24,'Occupancy Raw Data'!$B$8:$BE$45,'Occupancy Raw Data'!AH$3,FALSE))/100</f>
        <v>0.51490038506613001</v>
      </c>
      <c r="D24" s="119">
        <f>(VLOOKUP($A24,'Occupancy Raw Data'!$B$8:$BE$45,'Occupancy Raw Data'!AI$3,FALSE))/100</f>
        <v>0.59141135107985898</v>
      </c>
      <c r="E24" s="119">
        <f>(VLOOKUP($A24,'Occupancy Raw Data'!$B$8:$BE$45,'Occupancy Raw Data'!AJ$3,FALSE))/100</f>
        <v>0.56424744684413097</v>
      </c>
      <c r="F24" s="119">
        <f>(VLOOKUP($A24,'Occupancy Raw Data'!$B$8:$BE$45,'Occupancy Raw Data'!AK$3,FALSE))/100</f>
        <v>0.54265025950108803</v>
      </c>
      <c r="G24" s="130">
        <f>(VLOOKUP($A24,'Occupancy Raw Data'!$B$8:$BE$45,'Occupancy Raw Data'!AL$3,FALSE))/100</f>
        <v>0.53536748702494497</v>
      </c>
      <c r="H24" s="119">
        <f>(VLOOKUP($A24,'Occupancy Raw Data'!$B$8:$BE$45,'Occupancy Raw Data'!AN$3,FALSE))/100</f>
        <v>0.53319102628494797</v>
      </c>
      <c r="I24" s="119">
        <f>(VLOOKUP($A24,'Occupancy Raw Data'!$B$8:$BE$45,'Occupancy Raw Data'!AO$3,FALSE))/100</f>
        <v>0.54143646408839696</v>
      </c>
      <c r="J24" s="130">
        <f>(VLOOKUP($A24,'Occupancy Raw Data'!$B$8:$BE$45,'Occupancy Raw Data'!AP$3,FALSE))/100</f>
        <v>0.53731374518667296</v>
      </c>
      <c r="K24" s="131">
        <f>(VLOOKUP($A24,'Occupancy Raw Data'!$B$8:$BE$45,'Occupancy Raw Data'!AR$3,FALSE))/100</f>
        <v>0.53592356078543901</v>
      </c>
      <c r="M24" s="118">
        <f>(VLOOKUP($A24,'Occupancy Raw Data'!$B$8:$BE$45,'Occupancy Raw Data'!AT$3,FALSE))/100</f>
        <v>-3.1523384943366199E-2</v>
      </c>
      <c r="N24" s="115">
        <f>(VLOOKUP($A24,'Occupancy Raw Data'!$B$8:$BE$45,'Occupancy Raw Data'!AU$3,FALSE))/100</f>
        <v>-1.2729127307047601E-2</v>
      </c>
      <c r="O24" s="115">
        <f>(VLOOKUP($A24,'Occupancy Raw Data'!$B$8:$BE$45,'Occupancy Raw Data'!AV$3,FALSE))/100</f>
        <v>2.28439308586161E-2</v>
      </c>
      <c r="P24" s="115">
        <f>(VLOOKUP($A24,'Occupancy Raw Data'!$B$8:$BE$45,'Occupancy Raw Data'!AW$3,FALSE))/100</f>
        <v>-5.3824842217972096E-2</v>
      </c>
      <c r="Q24" s="115">
        <f>(VLOOKUP($A24,'Occupancy Raw Data'!$B$8:$BE$45,'Occupancy Raw Data'!AX$3,FALSE))/100</f>
        <v>-1.0966538473960801E-2</v>
      </c>
      <c r="R24" s="116">
        <f>(VLOOKUP($A24,'Occupancy Raw Data'!$B$8:$BE$45,'Occupancy Raw Data'!AY$3,FALSE))/100</f>
        <v>-1.7123843830883799E-2</v>
      </c>
      <c r="S24" s="115">
        <f>(VLOOKUP($A24,'Occupancy Raw Data'!$B$8:$BE$45,'Occupancy Raw Data'!BA$3,FALSE))/100</f>
        <v>8.0487093707154508E-3</v>
      </c>
      <c r="T24" s="115">
        <f>(VLOOKUP($A24,'Occupancy Raw Data'!$B$8:$BE$45,'Occupancy Raw Data'!BB$3,FALSE))/100</f>
        <v>-3.3920515902413802E-2</v>
      </c>
      <c r="U24" s="116">
        <f>(VLOOKUP($A24,'Occupancy Raw Data'!$B$8:$BE$45,'Occupancy Raw Data'!BC$3,FALSE))/100</f>
        <v>-1.3542940681003699E-2</v>
      </c>
      <c r="V24" s="117">
        <f>(VLOOKUP($A24,'Occupancy Raw Data'!$B$8:$BE$45,'Occupancy Raw Data'!BE$3,FALSE))/100</f>
        <v>-1.6100734413327499E-2</v>
      </c>
      <c r="X24" s="49">
        <f>VLOOKUP($A24,'ADR Raw Data'!$B$6:$BE$43,'ADR Raw Data'!AG$1,FALSE)</f>
        <v>81.447653723932405</v>
      </c>
      <c r="Y24" s="50">
        <f>VLOOKUP($A24,'ADR Raw Data'!$B$6:$BE$43,'ADR Raw Data'!AH$1,FALSE)</f>
        <v>83.785696878556294</v>
      </c>
      <c r="Z24" s="50">
        <f>VLOOKUP($A24,'ADR Raw Data'!$B$6:$BE$43,'ADR Raw Data'!AI$1,FALSE)</f>
        <v>86.436289992922795</v>
      </c>
      <c r="AA24" s="50">
        <f>VLOOKUP($A24,'ADR Raw Data'!$B$6:$BE$43,'ADR Raw Data'!AJ$1,FALSE)</f>
        <v>85.744231399747704</v>
      </c>
      <c r="AB24" s="50">
        <f>VLOOKUP($A24,'ADR Raw Data'!$B$6:$BE$43,'ADR Raw Data'!AK$1,FALSE)</f>
        <v>83.823206826070106</v>
      </c>
      <c r="AC24" s="51">
        <f>VLOOKUP($A24,'ADR Raw Data'!$B$6:$BE$43,'ADR Raw Data'!AL$1,FALSE)</f>
        <v>84.386802296927499</v>
      </c>
      <c r="AD24" s="50">
        <f>VLOOKUP($A24,'ADR Raw Data'!$B$6:$BE$43,'ADR Raw Data'!AN$1,FALSE)</f>
        <v>84.284019326477704</v>
      </c>
      <c r="AE24" s="50">
        <f>VLOOKUP($A24,'ADR Raw Data'!$B$6:$BE$43,'ADR Raw Data'!AO$1,FALSE)</f>
        <v>85.667176399195995</v>
      </c>
      <c r="AF24" s="51">
        <f>VLOOKUP($A24,'ADR Raw Data'!$B$6:$BE$43,'ADR Raw Data'!AP$1,FALSE)</f>
        <v>84.980904229795499</v>
      </c>
      <c r="AG24" s="52">
        <f>VLOOKUP($A24,'ADR Raw Data'!$B$6:$BE$43,'ADR Raw Data'!AR$1,FALSE)</f>
        <v>84.5569860203057</v>
      </c>
      <c r="AI24" s="118">
        <f>(VLOOKUP($A24,'ADR Raw Data'!$B$6:$BE$43,'ADR Raw Data'!AT$1,FALSE))/100</f>
        <v>-1.2158019420400701E-2</v>
      </c>
      <c r="AJ24" s="115">
        <f>(VLOOKUP($A24,'ADR Raw Data'!$B$6:$BE$43,'ADR Raw Data'!AU$1,FALSE))/100</f>
        <v>-5.0744898136731E-3</v>
      </c>
      <c r="AK24" s="115">
        <f>(VLOOKUP($A24,'ADR Raw Data'!$B$6:$BE$43,'ADR Raw Data'!AV$1,FALSE))/100</f>
        <v>4.8819053384071501E-3</v>
      </c>
      <c r="AL24" s="115">
        <f>(VLOOKUP($A24,'ADR Raw Data'!$B$6:$BE$43,'ADR Raw Data'!AW$1,FALSE))/100</f>
        <v>-1.3915599643904E-2</v>
      </c>
      <c r="AM24" s="115">
        <f>(VLOOKUP($A24,'ADR Raw Data'!$B$6:$BE$43,'ADR Raw Data'!AX$1,FALSE))/100</f>
        <v>2.1348841302815998E-3</v>
      </c>
      <c r="AN24" s="116">
        <f>(VLOOKUP($A24,'ADR Raw Data'!$B$6:$BE$43,'ADR Raw Data'!AY$1,FALSE))/100</f>
        <v>-4.5407237653458899E-3</v>
      </c>
      <c r="AO24" s="115">
        <f>(VLOOKUP($A24,'ADR Raw Data'!$B$6:$BE$43,'ADR Raw Data'!BA$1,FALSE))/100</f>
        <v>-2.8068867791487301E-3</v>
      </c>
      <c r="AP24" s="115">
        <f>(VLOOKUP($A24,'ADR Raw Data'!$B$6:$BE$43,'ADR Raw Data'!BB$1,FALSE))/100</f>
        <v>-1.9827490366565898E-4</v>
      </c>
      <c r="AQ24" s="116">
        <f>(VLOOKUP($A24,'ADR Raw Data'!$B$6:$BE$43,'ADR Raw Data'!BC$1,FALSE))/100</f>
        <v>-1.62863965102774E-3</v>
      </c>
      <c r="AR24" s="117">
        <f>(VLOOKUP($A24,'ADR Raw Data'!$B$6:$BE$43,'ADR Raw Data'!BE$1,FALSE))/100</f>
        <v>-3.7010696412334699E-3</v>
      </c>
      <c r="AT24" s="49">
        <f>VLOOKUP($A24,'RevPAR Raw Data'!$B$6:$BE$43,'RevPAR Raw Data'!AG$1,FALSE)</f>
        <v>37.761412200736601</v>
      </c>
      <c r="AU24" s="50">
        <f>VLOOKUP($A24,'RevPAR Raw Data'!$B$6:$BE$43,'RevPAR Raw Data'!AH$1,FALSE)</f>
        <v>43.141287585802701</v>
      </c>
      <c r="AV24" s="50">
        <f>VLOOKUP($A24,'RevPAR Raw Data'!$B$6:$BE$43,'RevPAR Raw Data'!AI$1,FALSE)</f>
        <v>51.119403047044997</v>
      </c>
      <c r="AW24" s="50">
        <f>VLOOKUP($A24,'RevPAR Raw Data'!$B$6:$BE$43,'RevPAR Raw Data'!AJ$1,FALSE)</f>
        <v>48.380963648920101</v>
      </c>
      <c r="AX24" s="50">
        <f>VLOOKUP($A24,'RevPAR Raw Data'!$B$6:$BE$43,'RevPAR Raw Data'!AK$1,FALSE)</f>
        <v>45.4866849363803</v>
      </c>
      <c r="AY24" s="51">
        <f>VLOOKUP($A24,'RevPAR Raw Data'!$B$6:$BE$43,'RevPAR Raw Data'!AL$1,FALSE)</f>
        <v>45.177950283776902</v>
      </c>
      <c r="AZ24" s="50">
        <f>VLOOKUP($A24,'RevPAR Raw Data'!$B$6:$BE$43,'RevPAR Raw Data'!AN$1,FALSE)</f>
        <v>44.939482764105101</v>
      </c>
      <c r="BA24" s="50">
        <f>VLOOKUP($A24,'RevPAR Raw Data'!$B$6:$BE$43,'RevPAR Raw Data'!AO$1,FALSE)</f>
        <v>46.383333078017699</v>
      </c>
      <c r="BB24" s="51">
        <f>VLOOKUP($A24,'RevPAR Raw Data'!$B$6:$BE$43,'RevPAR Raw Data'!AP$1,FALSE)</f>
        <v>45.661407921061397</v>
      </c>
      <c r="BC24" s="52">
        <f>VLOOKUP($A24,'RevPAR Raw Data'!$B$6:$BE$43,'RevPAR Raw Data'!AR$1,FALSE)</f>
        <v>45.3160810372868</v>
      </c>
      <c r="BE24" s="129">
        <f>(VLOOKUP($A24,'RevPAR Raw Data'!$B$6:$BE$43,'RevPAR Raw Data'!AT$1,FALSE))/100</f>
        <v>-4.3298142437428702E-2</v>
      </c>
      <c r="BF24" s="119">
        <f>(VLOOKUP($A24,'RevPAR Raw Data'!$B$6:$BE$43,'RevPAR Raw Data'!AU$1,FALSE))/100</f>
        <v>-1.7739023293864099E-2</v>
      </c>
      <c r="BG24" s="119">
        <f>(VLOOKUP($A24,'RevPAR Raw Data'!$B$6:$BE$43,'RevPAR Raw Data'!AV$1,FALSE))/100</f>
        <v>2.7837358105032201E-2</v>
      </c>
      <c r="BH24" s="119">
        <f>(VLOOKUP($A24,'RevPAR Raw Data'!$B$6:$BE$43,'RevPAR Raw Data'!AW$1,FALSE))/100</f>
        <v>-6.6991436906674501E-2</v>
      </c>
      <c r="BI24" s="119">
        <f>(VLOOKUP($A24,'RevPAR Raw Data'!$B$6:$BE$43,'RevPAR Raw Data'!AX$1,FALSE))/100</f>
        <v>-8.8550666326313691E-3</v>
      </c>
      <c r="BJ24" s="130">
        <f>(VLOOKUP($A24,'RevPAR Raw Data'!$B$6:$BE$43,'RevPAR Raw Data'!AY$1,FALSE))/100</f>
        <v>-2.1586812951592701E-2</v>
      </c>
      <c r="BK24" s="119">
        <f>(VLOOKUP($A24,'RevPAR Raw Data'!$B$6:$BE$43,'RevPAR Raw Data'!BA$1,FALSE))/100</f>
        <v>5.2192307756448496E-3</v>
      </c>
      <c r="BL24" s="119">
        <f>(VLOOKUP($A24,'RevPAR Raw Data'!$B$6:$BE$43,'RevPAR Raw Data'!BB$1,FALSE))/100</f>
        <v>-3.41120652190567E-2</v>
      </c>
      <c r="BM24" s="130">
        <f>(VLOOKUP($A24,'RevPAR Raw Data'!$B$6:$BE$43,'RevPAR Raw Data'!BC$1,FALSE))/100</f>
        <v>-1.51495237618469E-2</v>
      </c>
      <c r="BN24" s="131">
        <f>(VLOOKUP($A24,'RevPAR Raw Data'!$B$6:$BE$43,'RevPAR Raw Data'!BE$1,FALSE))/100</f>
        <v>-1.9742214115222301E-2</v>
      </c>
    </row>
    <row r="25" spans="1:66" x14ac:dyDescent="0.45">
      <c r="A25" s="59" t="s">
        <v>32</v>
      </c>
      <c r="B25" s="129">
        <f>(VLOOKUP($A25,'Occupancy Raw Data'!$B$8:$BE$45,'Occupancy Raw Data'!AG$3,FALSE))/100</f>
        <v>0.4313552129014</v>
      </c>
      <c r="C25" s="119">
        <f>(VLOOKUP($A25,'Occupancy Raw Data'!$B$8:$BE$45,'Occupancy Raw Data'!AH$3,FALSE))/100</f>
        <v>0.46046116848210406</v>
      </c>
      <c r="D25" s="119">
        <f>(VLOOKUP($A25,'Occupancy Raw Data'!$B$8:$BE$45,'Occupancy Raw Data'!AI$3,FALSE))/100</f>
        <v>0.51128165228462297</v>
      </c>
      <c r="E25" s="119">
        <f>(VLOOKUP($A25,'Occupancy Raw Data'!$B$8:$BE$45,'Occupancy Raw Data'!AJ$3,FALSE))/100</f>
        <v>0.49533173008912101</v>
      </c>
      <c r="F25" s="119">
        <f>(VLOOKUP($A25,'Occupancy Raw Data'!$B$8:$BE$45,'Occupancy Raw Data'!AK$3,FALSE))/100</f>
        <v>0.520476729381807</v>
      </c>
      <c r="G25" s="130">
        <f>(VLOOKUP($A25,'Occupancy Raw Data'!$B$8:$BE$45,'Occupancy Raw Data'!AL$3,FALSE))/100</f>
        <v>0.483781298627811</v>
      </c>
      <c r="H25" s="119">
        <f>(VLOOKUP($A25,'Occupancy Raw Data'!$B$8:$BE$45,'Occupancy Raw Data'!AN$3,FALSE))/100</f>
        <v>0.56001556089970206</v>
      </c>
      <c r="I25" s="119">
        <f>(VLOOKUP($A25,'Occupancy Raw Data'!$B$8:$BE$45,'Occupancy Raw Data'!AO$3,FALSE))/100</f>
        <v>0.54908756542650994</v>
      </c>
      <c r="J25" s="130">
        <f>(VLOOKUP($A25,'Occupancy Raw Data'!$B$8:$BE$45,'Occupancy Raw Data'!AP$3,FALSE))/100</f>
        <v>0.55455156316310594</v>
      </c>
      <c r="K25" s="131">
        <f>(VLOOKUP($A25,'Occupancy Raw Data'!$B$8:$BE$45,'Occupancy Raw Data'!AR$3,FALSE))/100</f>
        <v>0.504001374209324</v>
      </c>
      <c r="M25" s="118">
        <f>(VLOOKUP($A25,'Occupancy Raw Data'!$B$8:$BE$45,'Occupancy Raw Data'!AT$3,FALSE))/100</f>
        <v>-6.6908091537901504E-2</v>
      </c>
      <c r="N25" s="115">
        <f>(VLOOKUP($A25,'Occupancy Raw Data'!$B$8:$BE$45,'Occupancy Raw Data'!AU$3,FALSE))/100</f>
        <v>-2.8967522973307E-2</v>
      </c>
      <c r="O25" s="115">
        <f>(VLOOKUP($A25,'Occupancy Raw Data'!$B$8:$BE$45,'Occupancy Raw Data'!AV$3,FALSE))/100</f>
        <v>-4.5767878956634399E-4</v>
      </c>
      <c r="P25" s="115">
        <f>(VLOOKUP($A25,'Occupancy Raw Data'!$B$8:$BE$45,'Occupancy Raw Data'!AW$3,FALSE))/100</f>
        <v>-6.1867631153454894E-2</v>
      </c>
      <c r="Q25" s="115">
        <f>(VLOOKUP($A25,'Occupancy Raw Data'!$B$8:$BE$45,'Occupancy Raw Data'!AX$3,FALSE))/100</f>
        <v>-3.5091910330130198E-2</v>
      </c>
      <c r="R25" s="116">
        <f>(VLOOKUP($A25,'Occupancy Raw Data'!$B$8:$BE$45,'Occupancy Raw Data'!AY$3,FALSE))/100</f>
        <v>-3.8361989880280598E-2</v>
      </c>
      <c r="S25" s="115">
        <f>(VLOOKUP($A25,'Occupancy Raw Data'!$B$8:$BE$45,'Occupancy Raw Data'!BA$3,FALSE))/100</f>
        <v>-2.24440978528208E-2</v>
      </c>
      <c r="T25" s="115">
        <f>(VLOOKUP($A25,'Occupancy Raw Data'!$B$8:$BE$45,'Occupancy Raw Data'!BB$3,FALSE))/100</f>
        <v>-5.72724579504564E-2</v>
      </c>
      <c r="U25" s="116">
        <f>(VLOOKUP($A25,'Occupancy Raw Data'!$B$8:$BE$45,'Occupancy Raw Data'!BC$3,FALSE))/100</f>
        <v>-4.0002564342362004E-2</v>
      </c>
      <c r="V25" s="117">
        <f>(VLOOKUP($A25,'Occupancy Raw Data'!$B$8:$BE$45,'Occupancy Raw Data'!BE$3,FALSE))/100</f>
        <v>-3.8878342525627399E-2</v>
      </c>
      <c r="X25" s="49">
        <f>VLOOKUP($A25,'ADR Raw Data'!$B$6:$BE$43,'ADR Raw Data'!AG$1,FALSE)</f>
        <v>72.473077994588806</v>
      </c>
      <c r="Y25" s="50">
        <f>VLOOKUP($A25,'ADR Raw Data'!$B$6:$BE$43,'ADR Raw Data'!AH$1,FALSE)</f>
        <v>75.650707795698906</v>
      </c>
      <c r="Z25" s="50">
        <f>VLOOKUP($A25,'ADR Raw Data'!$B$6:$BE$43,'ADR Raw Data'!AI$1,FALSE)</f>
        <v>79.060680922736296</v>
      </c>
      <c r="AA25" s="50">
        <f>VLOOKUP($A25,'ADR Raw Data'!$B$6:$BE$43,'ADR Raw Data'!AJ$1,FALSE)</f>
        <v>77.880845066400099</v>
      </c>
      <c r="AB25" s="50">
        <f>VLOOKUP($A25,'ADR Raw Data'!$B$6:$BE$43,'ADR Raw Data'!AK$1,FALSE)</f>
        <v>81.722952823265601</v>
      </c>
      <c r="AC25" s="51">
        <f>VLOOKUP($A25,'ADR Raw Data'!$B$6:$BE$43,'ADR Raw Data'!AL$1,FALSE)</f>
        <v>77.568057438191701</v>
      </c>
      <c r="AD25" s="50">
        <f>VLOOKUP($A25,'ADR Raw Data'!$B$6:$BE$43,'ADR Raw Data'!AN$1,FALSE)</f>
        <v>91.028180580991403</v>
      </c>
      <c r="AE25" s="50">
        <f>VLOOKUP($A25,'ADR Raw Data'!$B$6:$BE$43,'ADR Raw Data'!AO$1,FALSE)</f>
        <v>88.865669592940804</v>
      </c>
      <c r="AF25" s="51">
        <f>VLOOKUP($A25,'ADR Raw Data'!$B$6:$BE$43,'ADR Raw Data'!AP$1,FALSE)</f>
        <v>89.957578699658796</v>
      </c>
      <c r="AG25" s="52">
        <f>VLOOKUP($A25,'ADR Raw Data'!$B$6:$BE$43,'ADR Raw Data'!AR$1,FALSE)</f>
        <v>81.462960867298804</v>
      </c>
      <c r="AI25" s="118">
        <f>(VLOOKUP($A25,'ADR Raw Data'!$B$6:$BE$43,'ADR Raw Data'!AT$1,FALSE))/100</f>
        <v>-8.83989984474228E-2</v>
      </c>
      <c r="AJ25" s="115">
        <f>(VLOOKUP($A25,'ADR Raw Data'!$B$6:$BE$43,'ADR Raw Data'!AU$1,FALSE))/100</f>
        <v>-4.3912151281600698E-2</v>
      </c>
      <c r="AK25" s="115">
        <f>(VLOOKUP($A25,'ADR Raw Data'!$B$6:$BE$43,'ADR Raw Data'!AV$1,FALSE))/100</f>
        <v>-3.3043124779516597E-2</v>
      </c>
      <c r="AL25" s="115">
        <f>(VLOOKUP($A25,'ADR Raw Data'!$B$6:$BE$43,'ADR Raw Data'!AW$1,FALSE))/100</f>
        <v>-6.2966850914731601E-2</v>
      </c>
      <c r="AM25" s="115">
        <f>(VLOOKUP($A25,'ADR Raw Data'!$B$6:$BE$43,'ADR Raw Data'!AX$1,FALSE))/100</f>
        <v>-4.1103292905293805E-2</v>
      </c>
      <c r="AN25" s="116">
        <f>(VLOOKUP($A25,'ADR Raw Data'!$B$6:$BE$43,'ADR Raw Data'!AY$1,FALSE))/100</f>
        <v>-5.26169803304175E-2</v>
      </c>
      <c r="AO25" s="115">
        <f>(VLOOKUP($A25,'ADR Raw Data'!$B$6:$BE$43,'ADR Raw Data'!BA$1,FALSE))/100</f>
        <v>-5.8328521197297395E-2</v>
      </c>
      <c r="AP25" s="115">
        <f>(VLOOKUP($A25,'ADR Raw Data'!$B$6:$BE$43,'ADR Raw Data'!BB$1,FALSE))/100</f>
        <v>-8.9813770930294398E-2</v>
      </c>
      <c r="AQ25" s="116">
        <f>(VLOOKUP($A25,'ADR Raw Data'!$B$6:$BE$43,'ADR Raw Data'!BC$1,FALSE))/100</f>
        <v>-7.4078134959504299E-2</v>
      </c>
      <c r="AR25" s="117">
        <f>(VLOOKUP($A25,'ADR Raw Data'!$B$6:$BE$43,'ADR Raw Data'!BE$1,FALSE))/100</f>
        <v>-6.0240083172185106E-2</v>
      </c>
      <c r="AT25" s="49">
        <f>VLOOKUP($A25,'RevPAR Raw Data'!$B$6:$BE$43,'RevPAR Raw Data'!AG$1,FALSE)</f>
        <v>31.261639987975599</v>
      </c>
      <c r="AU25" s="50">
        <f>VLOOKUP($A25,'RevPAR Raw Data'!$B$6:$BE$43,'RevPAR Raw Data'!AH$1,FALSE)</f>
        <v>34.834213308105802</v>
      </c>
      <c r="AV25" s="50">
        <f>VLOOKUP($A25,'RevPAR Raw Data'!$B$6:$BE$43,'RevPAR Raw Data'!AI$1,FALSE)</f>
        <v>40.422275572924001</v>
      </c>
      <c r="AW25" s="50">
        <f>VLOOKUP($A25,'RevPAR Raw Data'!$B$6:$BE$43,'RevPAR Raw Data'!AJ$1,FALSE)</f>
        <v>38.576853727542698</v>
      </c>
      <c r="AX25" s="50">
        <f>VLOOKUP($A25,'RevPAR Raw Data'!$B$6:$BE$43,'RevPAR Raw Data'!AK$1,FALSE)</f>
        <v>42.534895200877003</v>
      </c>
      <c r="AY25" s="51">
        <f>VLOOKUP($A25,'RevPAR Raw Data'!$B$6:$BE$43,'RevPAR Raw Data'!AL$1,FALSE)</f>
        <v>37.525975559484998</v>
      </c>
      <c r="AZ25" s="50">
        <f>VLOOKUP($A25,'RevPAR Raw Data'!$B$6:$BE$43,'RevPAR Raw Data'!AN$1,FALSE)</f>
        <v>50.977197605743299</v>
      </c>
      <c r="BA25" s="50">
        <f>VLOOKUP($A25,'RevPAR Raw Data'!$B$6:$BE$43,'RevPAR Raw Data'!AO$1,FALSE)</f>
        <v>48.795034166784497</v>
      </c>
      <c r="BB25" s="51">
        <f>VLOOKUP($A25,'RevPAR Raw Data'!$B$6:$BE$43,'RevPAR Raw Data'!AP$1,FALSE)</f>
        <v>49.886115886263902</v>
      </c>
      <c r="BC25" s="52">
        <f>VLOOKUP($A25,'RevPAR Raw Data'!$B$6:$BE$43,'RevPAR Raw Data'!AR$1,FALSE)</f>
        <v>41.057444224279003</v>
      </c>
      <c r="BE25" s="129">
        <f>(VLOOKUP($A25,'RevPAR Raw Data'!$B$6:$BE$43,'RevPAR Raw Data'!AT$1,FALSE))/100</f>
        <v>-0.149392481705345</v>
      </c>
      <c r="BF25" s="119">
        <f>(VLOOKUP($A25,'RevPAR Raw Data'!$B$6:$BE$43,'RevPAR Raw Data'!AU$1,FALSE))/100</f>
        <v>-7.1607648003850694E-2</v>
      </c>
      <c r="BG25" s="119">
        <f>(VLOOKUP($A25,'RevPAR Raw Data'!$B$6:$BE$43,'RevPAR Raw Data'!AV$1,FALSE))/100</f>
        <v>-3.3485680431730398E-2</v>
      </c>
      <c r="BH25" s="119">
        <f>(VLOOKUP($A25,'RevPAR Raw Data'!$B$6:$BE$43,'RevPAR Raw Data'!AW$1,FALSE))/100</f>
        <v>-0.12093887216089901</v>
      </c>
      <c r="BI25" s="119">
        <f>(VLOOKUP($A25,'RevPAR Raw Data'!$B$6:$BE$43,'RevPAR Raw Data'!AX$1,FALSE))/100</f>
        <v>-7.4752810166518399E-2</v>
      </c>
      <c r="BJ25" s="130">
        <f>(VLOOKUP($A25,'RevPAR Raw Data'!$B$6:$BE$43,'RevPAR Raw Data'!AY$1,FALSE))/100</f>
        <v>-8.89604781437318E-2</v>
      </c>
      <c r="BK25" s="119">
        <f>(VLOOKUP($A25,'RevPAR Raw Data'!$B$6:$BE$43,'RevPAR Raw Data'!BA$1,FALSE))/100</f>
        <v>-7.9463488012755698E-2</v>
      </c>
      <c r="BL25" s="119">
        <f>(VLOOKUP($A25,'RevPAR Raw Data'!$B$6:$BE$43,'RevPAR Raw Data'!BB$1,FALSE))/100</f>
        <v>-0.14194237346177299</v>
      </c>
      <c r="BM25" s="130">
        <f>(VLOOKUP($A25,'RevPAR Raw Data'!$B$6:$BE$43,'RevPAR Raw Data'!BC$1,FALSE))/100</f>
        <v>-0.111117383941786</v>
      </c>
      <c r="BN25" s="131">
        <f>(VLOOKUP($A25,'RevPAR Raw Data'!$B$6:$BE$43,'RevPAR Raw Data'!BE$1,FALSE))/100</f>
        <v>-9.6776391110472093E-2</v>
      </c>
    </row>
    <row r="26" spans="1:66" x14ac:dyDescent="0.45">
      <c r="A26" s="59" t="s">
        <v>92</v>
      </c>
      <c r="B26" s="129">
        <f>(VLOOKUP($A26,'Occupancy Raw Data'!$B$8:$BE$45,'Occupancy Raw Data'!AG$3,FALSE))/100</f>
        <v>0.40877800675231202</v>
      </c>
      <c r="C26" s="119">
        <f>(VLOOKUP($A26,'Occupancy Raw Data'!$B$8:$BE$45,'Occupancy Raw Data'!AH$3,FALSE))/100</f>
        <v>0.45450958039198397</v>
      </c>
      <c r="D26" s="119">
        <f>(VLOOKUP($A26,'Occupancy Raw Data'!$B$8:$BE$45,'Occupancy Raw Data'!AI$3,FALSE))/100</f>
        <v>0.526094202262959</v>
      </c>
      <c r="E26" s="119">
        <f>(VLOOKUP($A26,'Occupancy Raw Data'!$B$8:$BE$45,'Occupancy Raw Data'!AJ$3,FALSE))/100</f>
        <v>0.48986930970967402</v>
      </c>
      <c r="F26" s="119">
        <f>(VLOOKUP($A26,'Occupancy Raw Data'!$B$8:$BE$45,'Occupancy Raw Data'!AK$3,FALSE))/100</f>
        <v>0.48153670730637599</v>
      </c>
      <c r="G26" s="130">
        <f>(VLOOKUP($A26,'Occupancy Raw Data'!$B$8:$BE$45,'Occupancy Raw Data'!AL$3,FALSE))/100</f>
        <v>0.47215400806875896</v>
      </c>
      <c r="H26" s="119">
        <f>(VLOOKUP($A26,'Occupancy Raw Data'!$B$8:$BE$45,'Occupancy Raw Data'!AN$3,FALSE))/100</f>
        <v>0.50206122269976294</v>
      </c>
      <c r="I26" s="119">
        <f>(VLOOKUP($A26,'Occupancy Raw Data'!$B$8:$BE$45,'Occupancy Raw Data'!AO$3,FALSE))/100</f>
        <v>0.51504254012805806</v>
      </c>
      <c r="J26" s="130">
        <f>(VLOOKUP($A26,'Occupancy Raw Data'!$B$8:$BE$45,'Occupancy Raw Data'!AP$3,FALSE))/100</f>
        <v>0.50855188141391106</v>
      </c>
      <c r="K26" s="131">
        <f>(VLOOKUP($A26,'Occupancy Raw Data'!$B$8:$BE$45,'Occupancy Raw Data'!AR$3,FALSE))/100</f>
        <v>0.48255274896005601</v>
      </c>
      <c r="M26" s="118">
        <f>(VLOOKUP($A26,'Occupancy Raw Data'!$B$8:$BE$45,'Occupancy Raw Data'!AT$3,FALSE))/100</f>
        <v>-6.5509498424804996E-2</v>
      </c>
      <c r="N26" s="115">
        <f>(VLOOKUP($A26,'Occupancy Raw Data'!$B$8:$BE$45,'Occupancy Raw Data'!AU$3,FALSE))/100</f>
        <v>3.5180830882668103E-4</v>
      </c>
      <c r="O26" s="115">
        <f>(VLOOKUP($A26,'Occupancy Raw Data'!$B$8:$BE$45,'Occupancy Raw Data'!AV$3,FALSE))/100</f>
        <v>4.5664487250454605E-2</v>
      </c>
      <c r="P26" s="115">
        <f>(VLOOKUP($A26,'Occupancy Raw Data'!$B$8:$BE$45,'Occupancy Raw Data'!AW$3,FALSE))/100</f>
        <v>-0.113929469205102</v>
      </c>
      <c r="Q26" s="115">
        <f>(VLOOKUP($A26,'Occupancy Raw Data'!$B$8:$BE$45,'Occupancy Raw Data'!AX$3,FALSE))/100</f>
        <v>-7.0969275384154193E-2</v>
      </c>
      <c r="R26" s="116">
        <f>(VLOOKUP($A26,'Occupancy Raw Data'!$B$8:$BE$45,'Occupancy Raw Data'!AY$3,FALSE))/100</f>
        <v>-4.27037108355032E-2</v>
      </c>
      <c r="S26" s="115">
        <f>(VLOOKUP($A26,'Occupancy Raw Data'!$B$8:$BE$45,'Occupancy Raw Data'!BA$3,FALSE))/100</f>
        <v>-5.6951932933348999E-2</v>
      </c>
      <c r="T26" s="115">
        <f>(VLOOKUP($A26,'Occupancy Raw Data'!$B$8:$BE$45,'Occupancy Raw Data'!BB$3,FALSE))/100</f>
        <v>-5.51049320236481E-2</v>
      </c>
      <c r="U26" s="116">
        <f>(VLOOKUP($A26,'Occupancy Raw Data'!$B$8:$BE$45,'Occupancy Raw Data'!BC$3,FALSE))/100</f>
        <v>-5.60175491595142E-2</v>
      </c>
      <c r="V26" s="117">
        <f>(VLOOKUP($A26,'Occupancy Raw Data'!$B$8:$BE$45,'Occupancy Raw Data'!BE$3,FALSE))/100</f>
        <v>-4.67532459074761E-2</v>
      </c>
      <c r="X26" s="49">
        <f>VLOOKUP($A26,'ADR Raw Data'!$B$6:$BE$43,'ADR Raw Data'!AG$1,FALSE)</f>
        <v>93.308452686903294</v>
      </c>
      <c r="Y26" s="50">
        <f>VLOOKUP($A26,'ADR Raw Data'!$B$6:$BE$43,'ADR Raw Data'!AH$1,FALSE)</f>
        <v>100.24638532703</v>
      </c>
      <c r="Z26" s="50">
        <f>VLOOKUP($A26,'ADR Raw Data'!$B$6:$BE$43,'ADR Raw Data'!AI$1,FALSE)</f>
        <v>106.79358356952299</v>
      </c>
      <c r="AA26" s="50">
        <f>VLOOKUP($A26,'ADR Raw Data'!$B$6:$BE$43,'ADR Raw Data'!AJ$1,FALSE)</f>
        <v>102.92578333930101</v>
      </c>
      <c r="AB26" s="50">
        <f>VLOOKUP($A26,'ADR Raw Data'!$B$6:$BE$43,'ADR Raw Data'!AK$1,FALSE)</f>
        <v>96.567738360655696</v>
      </c>
      <c r="AC26" s="51">
        <f>VLOOKUP($A26,'ADR Raw Data'!$B$6:$BE$43,'ADR Raw Data'!AL$1,FALSE)</f>
        <v>100.309451663415</v>
      </c>
      <c r="AD26" s="50">
        <f>VLOOKUP($A26,'ADR Raw Data'!$B$6:$BE$43,'ADR Raw Data'!AN$1,FALSE)</f>
        <v>99.077929935359805</v>
      </c>
      <c r="AE26" s="50">
        <f>VLOOKUP($A26,'ADR Raw Data'!$B$6:$BE$43,'ADR Raw Data'!AO$1,FALSE)</f>
        <v>101.228208617166</v>
      </c>
      <c r="AF26" s="51">
        <f>VLOOKUP($A26,'ADR Raw Data'!$B$6:$BE$43,'ADR Raw Data'!AP$1,FALSE)</f>
        <v>100.166791303035</v>
      </c>
      <c r="AG26" s="52">
        <f>VLOOKUP($A26,'ADR Raw Data'!$B$6:$BE$43,'ADR Raw Data'!AR$1,FALSE)</f>
        <v>100.266498165578</v>
      </c>
      <c r="AI26" s="118">
        <f>(VLOOKUP($A26,'ADR Raw Data'!$B$6:$BE$43,'ADR Raw Data'!AT$1,FALSE))/100</f>
        <v>-9.7053459286890811E-2</v>
      </c>
      <c r="AJ26" s="115">
        <f>(VLOOKUP($A26,'ADR Raw Data'!$B$6:$BE$43,'ADR Raw Data'!AU$1,FALSE))/100</f>
        <v>-2.59247709731752E-2</v>
      </c>
      <c r="AK26" s="115">
        <f>(VLOOKUP($A26,'ADR Raw Data'!$B$6:$BE$43,'ADR Raw Data'!AV$1,FALSE))/100</f>
        <v>7.1552698180666592E-3</v>
      </c>
      <c r="AL26" s="115">
        <f>(VLOOKUP($A26,'ADR Raw Data'!$B$6:$BE$43,'ADR Raw Data'!AW$1,FALSE))/100</f>
        <v>-3.7528589893924102E-2</v>
      </c>
      <c r="AM26" s="115">
        <f>(VLOOKUP($A26,'ADR Raw Data'!$B$6:$BE$43,'ADR Raw Data'!AX$1,FALSE))/100</f>
        <v>-3.0514148808550901E-2</v>
      </c>
      <c r="AN26" s="116">
        <f>(VLOOKUP($A26,'ADR Raw Data'!$B$6:$BE$43,'ADR Raw Data'!AY$1,FALSE))/100</f>
        <v>-3.3937270219313295E-2</v>
      </c>
      <c r="AO26" s="115">
        <f>(VLOOKUP($A26,'ADR Raw Data'!$B$6:$BE$43,'ADR Raw Data'!BA$1,FALSE))/100</f>
        <v>-2.85678200250742E-2</v>
      </c>
      <c r="AP26" s="115">
        <f>(VLOOKUP($A26,'ADR Raw Data'!$B$6:$BE$43,'ADR Raw Data'!BB$1,FALSE))/100</f>
        <v>-1.4454435778165299E-2</v>
      </c>
      <c r="AQ26" s="116">
        <f>(VLOOKUP($A26,'ADR Raw Data'!$B$6:$BE$43,'ADR Raw Data'!BC$1,FALSE))/100</f>
        <v>-2.1392832153628701E-2</v>
      </c>
      <c r="AR26" s="117">
        <f>(VLOOKUP($A26,'ADR Raw Data'!$B$6:$BE$43,'ADR Raw Data'!BE$1,FALSE))/100</f>
        <v>-3.01567827965789E-2</v>
      </c>
      <c r="AT26" s="49">
        <f>VLOOKUP($A26,'RevPAR Raw Data'!$B$6:$BE$43,'RevPAR Raw Data'!AG$1,FALSE)</f>
        <v>38.142443302494797</v>
      </c>
      <c r="AU26" s="50">
        <f>VLOOKUP($A26,'RevPAR Raw Data'!$B$6:$BE$43,'RevPAR Raw Data'!AH$1,FALSE)</f>
        <v>45.562942530801898</v>
      </c>
      <c r="AV26" s="50">
        <f>VLOOKUP($A26,'RevPAR Raw Data'!$B$6:$BE$43,'RevPAR Raw Data'!AI$1,FALSE)</f>
        <v>56.183485154810903</v>
      </c>
      <c r="AW26" s="50">
        <f>VLOOKUP($A26,'RevPAR Raw Data'!$B$6:$BE$43,'RevPAR Raw Data'!AJ$1,FALSE)</f>
        <v>50.420182435751201</v>
      </c>
      <c r="AX26" s="50">
        <f>VLOOKUP($A26,'RevPAR Raw Data'!$B$6:$BE$43,'RevPAR Raw Data'!AK$1,FALSE)</f>
        <v>46.500910762213799</v>
      </c>
      <c r="AY26" s="51">
        <f>VLOOKUP($A26,'RevPAR Raw Data'!$B$6:$BE$43,'RevPAR Raw Data'!AL$1,FALSE)</f>
        <v>47.361509650061301</v>
      </c>
      <c r="AZ26" s="50">
        <f>VLOOKUP($A26,'RevPAR Raw Data'!$B$6:$BE$43,'RevPAR Raw Data'!AN$1,FALSE)</f>
        <v>49.743186645908203</v>
      </c>
      <c r="BA26" s="50">
        <f>VLOOKUP($A26,'RevPAR Raw Data'!$B$6:$BE$43,'RevPAR Raw Data'!AO$1,FALSE)</f>
        <v>52.136833698798299</v>
      </c>
      <c r="BB26" s="51">
        <f>VLOOKUP($A26,'RevPAR Raw Data'!$B$6:$BE$43,'RevPAR Raw Data'!AP$1,FALSE)</f>
        <v>50.940010172353297</v>
      </c>
      <c r="BC26" s="52">
        <f>VLOOKUP($A26,'RevPAR Raw Data'!$B$6:$BE$43,'RevPAR Raw Data'!AR$1,FALSE)</f>
        <v>48.383874318398199</v>
      </c>
      <c r="BE26" s="129">
        <f>(VLOOKUP($A26,'RevPAR Raw Data'!$B$6:$BE$43,'RevPAR Raw Data'!AT$1,FALSE))/100</f>
        <v>-0.156205034273419</v>
      </c>
      <c r="BF26" s="119">
        <f>(VLOOKUP($A26,'RevPAR Raw Data'!$B$6:$BE$43,'RevPAR Raw Data'!AU$1,FALSE))/100</f>
        <v>-2.55820832141813E-2</v>
      </c>
      <c r="BG26" s="119">
        <f>(VLOOKUP($A26,'RevPAR Raw Data'!$B$6:$BE$43,'RevPAR Raw Data'!AV$1,FALSE))/100</f>
        <v>5.31464987959019E-2</v>
      </c>
      <c r="BH26" s="119">
        <f>(VLOOKUP($A26,'RevPAR Raw Data'!$B$6:$BE$43,'RevPAR Raw Data'!AW$1,FALSE))/100</f>
        <v>-0.147182446772395</v>
      </c>
      <c r="BI26" s="119">
        <f>(VLOOKUP($A26,'RevPAR Raw Data'!$B$6:$BE$43,'RevPAR Raw Data'!AX$1,FALSE))/100</f>
        <v>-9.9317857162797993E-2</v>
      </c>
      <c r="BJ26" s="130">
        <f>(VLOOKUP($A26,'RevPAR Raw Data'!$B$6:$BE$43,'RevPAR Raw Data'!AY$1,FALSE))/100</f>
        <v>-7.5191733680824699E-2</v>
      </c>
      <c r="BK26" s="119">
        <f>(VLOOKUP($A26,'RevPAR Raw Data'!$B$6:$BE$43,'RevPAR Raw Data'!BA$1,FALSE))/100</f>
        <v>-8.3892760388303192E-2</v>
      </c>
      <c r="BL26" s="119">
        <f>(VLOOKUP($A26,'RevPAR Raw Data'!$B$6:$BE$43,'RevPAR Raw Data'!BB$1,FALSE))/100</f>
        <v>-6.8762857100817407E-2</v>
      </c>
      <c r="BM26" s="130">
        <f>(VLOOKUP($A26,'RevPAR Raw Data'!$B$6:$BE$43,'RevPAR Raw Data'!BC$1,FALSE))/100</f>
        <v>-7.6212007286315803E-2</v>
      </c>
      <c r="BN26" s="131">
        <f>(VLOOKUP($A26,'RevPAR Raw Data'!$B$6:$BE$43,'RevPAR Raw Data'!BE$1,FALSE))/100</f>
        <v>-7.5500101222188198E-2</v>
      </c>
    </row>
    <row r="27" spans="1:66" x14ac:dyDescent="0.45">
      <c r="A27" s="59" t="s">
        <v>93</v>
      </c>
      <c r="B27" s="129">
        <f>(VLOOKUP($A27,'Occupancy Raw Data'!$B$8:$BE$45,'Occupancy Raw Data'!AG$3,FALSE))/100</f>
        <v>0.32759954764597304</v>
      </c>
      <c r="C27" s="119">
        <f>(VLOOKUP($A27,'Occupancy Raw Data'!$B$8:$BE$45,'Occupancy Raw Data'!AH$3,FALSE))/100</f>
        <v>0.33128980417832204</v>
      </c>
      <c r="D27" s="119">
        <f>(VLOOKUP($A27,'Occupancy Raw Data'!$B$8:$BE$45,'Occupancy Raw Data'!AI$3,FALSE))/100</f>
        <v>0.41615744782160102</v>
      </c>
      <c r="E27" s="119">
        <f>(VLOOKUP($A27,'Occupancy Raw Data'!$B$8:$BE$45,'Occupancy Raw Data'!AJ$3,FALSE))/100</f>
        <v>0.36146774449199498</v>
      </c>
      <c r="F27" s="119">
        <f>(VLOOKUP($A27,'Occupancy Raw Data'!$B$8:$BE$45,'Occupancy Raw Data'!AK$3,FALSE))/100</f>
        <v>0.366619115549215</v>
      </c>
      <c r="G27" s="130">
        <f>(VLOOKUP($A27,'Occupancy Raw Data'!$B$8:$BE$45,'Occupancy Raw Data'!AL$3,FALSE))/100</f>
        <v>0.360628822069053</v>
      </c>
      <c r="H27" s="119">
        <f>(VLOOKUP($A27,'Occupancy Raw Data'!$B$8:$BE$45,'Occupancy Raw Data'!AN$3,FALSE))/100</f>
        <v>0.49564114756696703</v>
      </c>
      <c r="I27" s="119">
        <f>(VLOOKUP($A27,'Occupancy Raw Data'!$B$8:$BE$45,'Occupancy Raw Data'!AO$3,FALSE))/100</f>
        <v>0.514542716753843</v>
      </c>
      <c r="J27" s="130">
        <f>(VLOOKUP($A27,'Occupancy Raw Data'!$B$8:$BE$45,'Occupancy Raw Data'!AP$3,FALSE))/100</f>
        <v>0.50509193216040504</v>
      </c>
      <c r="K27" s="131">
        <f>(VLOOKUP($A27,'Occupancy Raw Data'!$B$8:$BE$45,'Occupancy Raw Data'!AR$3,FALSE))/100</f>
        <v>0.40192807662461905</v>
      </c>
      <c r="M27" s="118">
        <f>(VLOOKUP($A27,'Occupancy Raw Data'!$B$8:$BE$45,'Occupancy Raw Data'!AT$3,FALSE))/100</f>
        <v>-0.160585506901331</v>
      </c>
      <c r="N27" s="115">
        <f>(VLOOKUP($A27,'Occupancy Raw Data'!$B$8:$BE$45,'Occupancy Raw Data'!AU$3,FALSE))/100</f>
        <v>2.4322854345697801E-3</v>
      </c>
      <c r="O27" s="115">
        <f>(VLOOKUP($A27,'Occupancy Raw Data'!$B$8:$BE$45,'Occupancy Raw Data'!AV$3,FALSE))/100</f>
        <v>0.13317000471056201</v>
      </c>
      <c r="P27" s="115">
        <f>(VLOOKUP($A27,'Occupancy Raw Data'!$B$8:$BE$45,'Occupancy Raw Data'!AW$3,FALSE))/100</f>
        <v>-4.5769030707469807E-2</v>
      </c>
      <c r="Q27" s="115">
        <f>(VLOOKUP($A27,'Occupancy Raw Data'!$B$8:$BE$45,'Occupancy Raw Data'!AX$3,FALSE))/100</f>
        <v>-5.6747024927274799E-2</v>
      </c>
      <c r="R27" s="116">
        <f>(VLOOKUP($A27,'Occupancy Raw Data'!$B$8:$BE$45,'Occupancy Raw Data'!AY$3,FALSE))/100</f>
        <v>-2.8197144350278803E-2</v>
      </c>
      <c r="S27" s="115">
        <f>(VLOOKUP($A27,'Occupancy Raw Data'!$B$8:$BE$45,'Occupancy Raw Data'!BA$3,FALSE))/100</f>
        <v>-1.77120176896606E-2</v>
      </c>
      <c r="T27" s="115">
        <f>(VLOOKUP($A27,'Occupancy Raw Data'!$B$8:$BE$45,'Occupancy Raw Data'!BB$3,FALSE))/100</f>
        <v>-4.4574860466936296E-2</v>
      </c>
      <c r="U27" s="116">
        <f>(VLOOKUP($A27,'Occupancy Raw Data'!$B$8:$BE$45,'Occupancy Raw Data'!BC$3,FALSE))/100</f>
        <v>-3.1580843248007501E-2</v>
      </c>
      <c r="V27" s="117">
        <f>(VLOOKUP($A27,'Occupancy Raw Data'!$B$8:$BE$45,'Occupancy Raw Data'!BE$3,FALSE))/100</f>
        <v>-2.9376101856084098E-2</v>
      </c>
      <c r="X27" s="49">
        <f>VLOOKUP($A27,'ADR Raw Data'!$B$6:$BE$43,'ADR Raw Data'!AG$1,FALSE)</f>
        <v>100.55079718992199</v>
      </c>
      <c r="Y27" s="50">
        <f>VLOOKUP($A27,'ADR Raw Data'!$B$6:$BE$43,'ADR Raw Data'!AH$1,FALSE)</f>
        <v>99.374343316564804</v>
      </c>
      <c r="Z27" s="50">
        <f>VLOOKUP($A27,'ADR Raw Data'!$B$6:$BE$43,'ADR Raw Data'!AI$1,FALSE)</f>
        <v>118.082988482074</v>
      </c>
      <c r="AA27" s="50">
        <f>VLOOKUP($A27,'ADR Raw Data'!$B$6:$BE$43,'ADR Raw Data'!AJ$1,FALSE)</f>
        <v>103.339724643718</v>
      </c>
      <c r="AB27" s="50">
        <f>VLOOKUP($A27,'ADR Raw Data'!$B$6:$BE$43,'ADR Raw Data'!AK$1,FALSE)</f>
        <v>102.220047892347</v>
      </c>
      <c r="AC27" s="51">
        <f>VLOOKUP($A27,'ADR Raw Data'!$B$6:$BE$43,'ADR Raw Data'!AL$1,FALSE)</f>
        <v>105.278179964589</v>
      </c>
      <c r="AD27" s="50">
        <f>VLOOKUP($A27,'ADR Raw Data'!$B$6:$BE$43,'ADR Raw Data'!AN$1,FALSE)</f>
        <v>115.232104445155</v>
      </c>
      <c r="AE27" s="50">
        <f>VLOOKUP($A27,'ADR Raw Data'!$B$6:$BE$43,'ADR Raw Data'!AO$1,FALSE)</f>
        <v>117.74024614555201</v>
      </c>
      <c r="AF27" s="51">
        <f>VLOOKUP($A27,'ADR Raw Data'!$B$6:$BE$43,'ADR Raw Data'!AP$1,FALSE)</f>
        <v>116.509640238496</v>
      </c>
      <c r="AG27" s="52">
        <f>VLOOKUP($A27,'ADR Raw Data'!$B$6:$BE$43,'ADR Raw Data'!AR$1,FALSE)</f>
        <v>109.313180200817</v>
      </c>
      <c r="AI27" s="118">
        <f>(VLOOKUP($A27,'ADR Raw Data'!$B$6:$BE$43,'ADR Raw Data'!AT$1,FALSE))/100</f>
        <v>-0.13953143301270798</v>
      </c>
      <c r="AJ27" s="115">
        <f>(VLOOKUP($A27,'ADR Raw Data'!$B$6:$BE$43,'ADR Raw Data'!AU$1,FALSE))/100</f>
        <v>2.1871733477663299E-2</v>
      </c>
      <c r="AK27" s="115">
        <f>(VLOOKUP($A27,'ADR Raw Data'!$B$6:$BE$43,'ADR Raw Data'!AV$1,FALSE))/100</f>
        <v>0.19486441271628402</v>
      </c>
      <c r="AL27" s="115">
        <f>(VLOOKUP($A27,'ADR Raw Data'!$B$6:$BE$43,'ADR Raw Data'!AW$1,FALSE))/100</f>
        <v>3.5170148983047496E-2</v>
      </c>
      <c r="AM27" s="115">
        <f>(VLOOKUP($A27,'ADR Raw Data'!$B$6:$BE$43,'ADR Raw Data'!AX$1,FALSE))/100</f>
        <v>2.9122686354330699E-2</v>
      </c>
      <c r="AN27" s="116">
        <f>(VLOOKUP($A27,'ADR Raw Data'!$B$6:$BE$43,'ADR Raw Data'!AY$1,FALSE))/100</f>
        <v>2.5676204475709202E-2</v>
      </c>
      <c r="AO27" s="115">
        <f>(VLOOKUP($A27,'ADR Raw Data'!$B$6:$BE$43,'ADR Raw Data'!BA$1,FALSE))/100</f>
        <v>3.6174496440785402E-2</v>
      </c>
      <c r="AP27" s="115">
        <f>(VLOOKUP($A27,'ADR Raw Data'!$B$6:$BE$43,'ADR Raw Data'!BB$1,FALSE))/100</f>
        <v>3.8727454278766602E-2</v>
      </c>
      <c r="AQ27" s="116">
        <f>(VLOOKUP($A27,'ADR Raw Data'!$B$6:$BE$43,'ADR Raw Data'!BC$1,FALSE))/100</f>
        <v>3.7350002597137603E-2</v>
      </c>
      <c r="AR27" s="117">
        <f>(VLOOKUP($A27,'ADR Raw Data'!$B$6:$BE$43,'ADR Raw Data'!BE$1,FALSE))/100</f>
        <v>3.0051459623380201E-2</v>
      </c>
      <c r="AT27" s="49">
        <f>VLOOKUP($A27,'RevPAR Raw Data'!$B$6:$BE$43,'RevPAR Raw Data'!AG$1,FALSE)</f>
        <v>32.940395674860603</v>
      </c>
      <c r="AU27" s="50">
        <f>VLOOKUP($A27,'RevPAR Raw Data'!$B$6:$BE$43,'RevPAR Raw Data'!AH$1,FALSE)</f>
        <v>32.921706737694102</v>
      </c>
      <c r="AV27" s="50">
        <f>VLOOKUP($A27,'RevPAR Raw Data'!$B$6:$BE$43,'RevPAR Raw Data'!AI$1,FALSE)</f>
        <v>49.141115117847697</v>
      </c>
      <c r="AW27" s="50">
        <f>VLOOKUP($A27,'RevPAR Raw Data'!$B$6:$BE$43,'RevPAR Raw Data'!AJ$1,FALSE)</f>
        <v>37.3539771833888</v>
      </c>
      <c r="AX27" s="50">
        <f>VLOOKUP($A27,'RevPAR Raw Data'!$B$6:$BE$43,'RevPAR Raw Data'!AK$1,FALSE)</f>
        <v>37.475823549690901</v>
      </c>
      <c r="AY27" s="51">
        <f>VLOOKUP($A27,'RevPAR Raw Data'!$B$6:$BE$43,'RevPAR Raw Data'!AL$1,FALSE)</f>
        <v>37.966346030203702</v>
      </c>
      <c r="AZ27" s="50">
        <f>VLOOKUP($A27,'RevPAR Raw Data'!$B$6:$BE$43,'RevPAR Raw Data'!AN$1,FALSE)</f>
        <v>57.113772483753301</v>
      </c>
      <c r="BA27" s="50">
        <f>VLOOKUP($A27,'RevPAR Raw Data'!$B$6:$BE$43,'RevPAR Raw Data'!AO$1,FALSE)</f>
        <v>60.582386122998798</v>
      </c>
      <c r="BB27" s="51">
        <f>VLOOKUP($A27,'RevPAR Raw Data'!$B$6:$BE$43,'RevPAR Raw Data'!AP$1,FALSE)</f>
        <v>58.848079303376103</v>
      </c>
      <c r="BC27" s="52">
        <f>VLOOKUP($A27,'RevPAR Raw Data'!$B$6:$BE$43,'RevPAR Raw Data'!AR$1,FALSE)</f>
        <v>43.936036267834901</v>
      </c>
      <c r="BE27" s="129">
        <f>(VLOOKUP($A27,'RevPAR Raw Data'!$B$6:$BE$43,'RevPAR Raw Data'!AT$1,FALSE))/100</f>
        <v>-0.27771021401502499</v>
      </c>
      <c r="BF27" s="119">
        <f>(VLOOKUP($A27,'RevPAR Raw Data'!$B$6:$BE$43,'RevPAR Raw Data'!AU$1,FALSE))/100</f>
        <v>2.4357217210999604E-2</v>
      </c>
      <c r="BG27" s="119">
        <f>(VLOOKUP($A27,'RevPAR Raw Data'!$B$6:$BE$43,'RevPAR Raw Data'!AV$1,FALSE))/100</f>
        <v>0.35398451218619498</v>
      </c>
      <c r="BH27" s="119">
        <f>(VLOOKUP($A27,'RevPAR Raw Data'!$B$6:$BE$43,'RevPAR Raw Data'!AW$1,FALSE))/100</f>
        <v>-1.2208585353213699E-2</v>
      </c>
      <c r="BI27" s="119">
        <f>(VLOOKUP($A27,'RevPAR Raw Data'!$B$6:$BE$43,'RevPAR Raw Data'!AX$1,FALSE))/100</f>
        <v>-2.9276964381442498E-2</v>
      </c>
      <c r="BJ27" s="130">
        <f>(VLOOKUP($A27,'RevPAR Raw Data'!$B$6:$BE$43,'RevPAR Raw Data'!AY$1,FALSE))/100</f>
        <v>-3.2449355185384197E-3</v>
      </c>
      <c r="BK27" s="119">
        <f>(VLOOKUP($A27,'RevPAR Raw Data'!$B$6:$BE$43,'RevPAR Raw Data'!BA$1,FALSE))/100</f>
        <v>1.7821755430250899E-2</v>
      </c>
      <c r="BL27" s="119">
        <f>(VLOOKUP($A27,'RevPAR Raw Data'!$B$6:$BE$43,'RevPAR Raw Data'!BB$1,FALSE))/100</f>
        <v>-7.5736770588853697E-3</v>
      </c>
      <c r="BM27" s="130">
        <f>(VLOOKUP($A27,'RevPAR Raw Data'!$B$6:$BE$43,'RevPAR Raw Data'!BC$1,FALSE))/100</f>
        <v>4.58961477179723E-3</v>
      </c>
      <c r="BN27" s="131">
        <f>(VLOOKUP($A27,'RevPAR Raw Data'!$B$6:$BE$43,'RevPAR Raw Data'!BE$1,FALSE))/100</f>
        <v>-2.0743697152434198E-4</v>
      </c>
    </row>
    <row r="28" spans="1:66" x14ac:dyDescent="0.45">
      <c r="A28" s="59" t="s">
        <v>29</v>
      </c>
      <c r="B28" s="129">
        <f>(VLOOKUP($A28,'Occupancy Raw Data'!$B$8:$BE$45,'Occupancy Raw Data'!AG$3,FALSE))/100</f>
        <v>0.33610232067510504</v>
      </c>
      <c r="C28" s="119">
        <f>(VLOOKUP($A28,'Occupancy Raw Data'!$B$8:$BE$45,'Occupancy Raw Data'!AH$3,FALSE))/100</f>
        <v>0.31978507383966198</v>
      </c>
      <c r="D28" s="119">
        <f>(VLOOKUP($A28,'Occupancy Raw Data'!$B$8:$BE$45,'Occupancy Raw Data'!AI$3,FALSE))/100</f>
        <v>0.32252109704641296</v>
      </c>
      <c r="E28" s="119">
        <f>(VLOOKUP($A28,'Occupancy Raw Data'!$B$8:$BE$45,'Occupancy Raw Data'!AJ$3,FALSE))/100</f>
        <v>0.28848954196452203</v>
      </c>
      <c r="F28" s="119">
        <f>(VLOOKUP($A28,'Occupancy Raw Data'!$B$8:$BE$45,'Occupancy Raw Data'!AK$3,FALSE))/100</f>
        <v>0.32916335716176803</v>
      </c>
      <c r="G28" s="130">
        <f>(VLOOKUP($A28,'Occupancy Raw Data'!$B$8:$BE$45,'Occupancy Raw Data'!AL$3,FALSE))/100</f>
        <v>0.319228737453777</v>
      </c>
      <c r="H28" s="119">
        <f>(VLOOKUP($A28,'Occupancy Raw Data'!$B$8:$BE$45,'Occupancy Raw Data'!AN$3,FALSE))/100</f>
        <v>0.37695260788985896</v>
      </c>
      <c r="I28" s="119">
        <f>(VLOOKUP($A28,'Occupancy Raw Data'!$B$8:$BE$45,'Occupancy Raw Data'!AO$3,FALSE))/100</f>
        <v>0.37480142970611502</v>
      </c>
      <c r="J28" s="130">
        <f>(VLOOKUP($A28,'Occupancy Raw Data'!$B$8:$BE$45,'Occupancy Raw Data'!AP$3,FALSE))/100</f>
        <v>0.37587701879798702</v>
      </c>
      <c r="K28" s="131">
        <f>(VLOOKUP($A28,'Occupancy Raw Data'!$B$8:$BE$45,'Occupancy Raw Data'!AR$3,FALSE))/100</f>
        <v>0.335386459749282</v>
      </c>
      <c r="M28" s="118">
        <f>(VLOOKUP($A28,'Occupancy Raw Data'!$B$8:$BE$45,'Occupancy Raw Data'!AT$3,FALSE))/100</f>
        <v>3.1248295129430601E-2</v>
      </c>
      <c r="N28" s="115">
        <f>(VLOOKUP($A28,'Occupancy Raw Data'!$B$8:$BE$45,'Occupancy Raw Data'!AU$3,FALSE))/100</f>
        <v>0.223198885465418</v>
      </c>
      <c r="O28" s="115">
        <f>(VLOOKUP($A28,'Occupancy Raw Data'!$B$8:$BE$45,'Occupancy Raw Data'!AV$3,FALSE))/100</f>
        <v>0.21319929009397998</v>
      </c>
      <c r="P28" s="115">
        <f>(VLOOKUP($A28,'Occupancy Raw Data'!$B$8:$BE$45,'Occupancy Raw Data'!AW$3,FALSE))/100</f>
        <v>8.2070020602343003E-4</v>
      </c>
      <c r="Q28" s="115">
        <f>(VLOOKUP($A28,'Occupancy Raw Data'!$B$8:$BE$45,'Occupancy Raw Data'!AX$3,FALSE))/100</f>
        <v>1.7246932534109099E-3</v>
      </c>
      <c r="R28" s="116">
        <f>(VLOOKUP($A28,'Occupancy Raw Data'!$B$8:$BE$45,'Occupancy Raw Data'!AY$3,FALSE))/100</f>
        <v>8.5779217232397398E-2</v>
      </c>
      <c r="S28" s="115">
        <f>(VLOOKUP($A28,'Occupancy Raw Data'!$B$8:$BE$45,'Occupancy Raw Data'!BA$3,FALSE))/100</f>
        <v>2.1355393231048302E-2</v>
      </c>
      <c r="T28" s="115">
        <f>(VLOOKUP($A28,'Occupancy Raw Data'!$B$8:$BE$45,'Occupancy Raw Data'!BB$3,FALSE))/100</f>
        <v>-1.5326007023376E-2</v>
      </c>
      <c r="U28" s="116">
        <f>(VLOOKUP($A28,'Occupancy Raw Data'!$B$8:$BE$45,'Occupancy Raw Data'!BC$3,FALSE))/100</f>
        <v>2.7317908012203201E-3</v>
      </c>
      <c r="V28" s="117">
        <f>(VLOOKUP($A28,'Occupancy Raw Data'!$B$8:$BE$45,'Occupancy Raw Data'!BE$3,FALSE))/100</f>
        <v>5.7643774792354295E-2</v>
      </c>
      <c r="X28" s="49">
        <f>VLOOKUP($A28,'ADR Raw Data'!$B$6:$BE$43,'ADR Raw Data'!AG$1,FALSE)</f>
        <v>133.119634170262</v>
      </c>
      <c r="Y28" s="50">
        <f>VLOOKUP($A28,'ADR Raw Data'!$B$6:$BE$43,'ADR Raw Data'!AH$1,FALSE)</f>
        <v>116.036556025152</v>
      </c>
      <c r="Z28" s="50">
        <f>VLOOKUP($A28,'ADR Raw Data'!$B$6:$BE$43,'ADR Raw Data'!AI$1,FALSE)</f>
        <v>115.98745707277099</v>
      </c>
      <c r="AA28" s="50">
        <f>VLOOKUP($A28,'ADR Raw Data'!$B$6:$BE$43,'ADR Raw Data'!AJ$1,FALSE)</f>
        <v>100.77933463347399</v>
      </c>
      <c r="AB28" s="50">
        <f>VLOOKUP($A28,'ADR Raw Data'!$B$6:$BE$43,'ADR Raw Data'!AK$1,FALSE)</f>
        <v>107.89233259601799</v>
      </c>
      <c r="AC28" s="51">
        <f>VLOOKUP($A28,'ADR Raw Data'!$B$6:$BE$43,'ADR Raw Data'!AL$1,FALSE)</f>
        <v>115.20292694026099</v>
      </c>
      <c r="AD28" s="50">
        <f>VLOOKUP($A28,'ADR Raw Data'!$B$6:$BE$43,'ADR Raw Data'!AN$1,FALSE)</f>
        <v>131.898940298507</v>
      </c>
      <c r="AE28" s="50">
        <f>VLOOKUP($A28,'ADR Raw Data'!$B$6:$BE$43,'ADR Raw Data'!AO$1,FALSE)</f>
        <v>150.53167947019799</v>
      </c>
      <c r="AF28" s="51">
        <f>VLOOKUP($A28,'ADR Raw Data'!$B$6:$BE$43,'ADR Raw Data'!AP$1,FALSE)</f>
        <v>141.18865067136201</v>
      </c>
      <c r="AG28" s="52">
        <f>VLOOKUP($A28,'ADR Raw Data'!$B$6:$BE$43,'ADR Raw Data'!AR$1,FALSE)</f>
        <v>123.509625803909</v>
      </c>
      <c r="AI28" s="118">
        <f>(VLOOKUP($A28,'ADR Raw Data'!$B$6:$BE$43,'ADR Raw Data'!AT$1,FALSE))/100</f>
        <v>2.4693421080106601E-3</v>
      </c>
      <c r="AJ28" s="115">
        <f>(VLOOKUP($A28,'ADR Raw Data'!$B$6:$BE$43,'ADR Raw Data'!AU$1,FALSE))/100</f>
        <v>0.164106089269137</v>
      </c>
      <c r="AK28" s="115">
        <f>(VLOOKUP($A28,'ADR Raw Data'!$B$6:$BE$43,'ADR Raw Data'!AV$1,FALSE))/100</f>
        <v>0.225568570083265</v>
      </c>
      <c r="AL28" s="115">
        <f>(VLOOKUP($A28,'ADR Raw Data'!$B$6:$BE$43,'ADR Raw Data'!AW$1,FALSE))/100</f>
        <v>8.99192697311339E-2</v>
      </c>
      <c r="AM28" s="115">
        <f>(VLOOKUP($A28,'ADR Raw Data'!$B$6:$BE$43,'ADR Raw Data'!AX$1,FALSE))/100</f>
        <v>3.7009810055147301E-2</v>
      </c>
      <c r="AN28" s="116">
        <f>(VLOOKUP($A28,'ADR Raw Data'!$B$6:$BE$43,'ADR Raw Data'!AY$1,FALSE))/100</f>
        <v>9.0218553160735002E-2</v>
      </c>
      <c r="AO28" s="115">
        <f>(VLOOKUP($A28,'ADR Raw Data'!$B$6:$BE$43,'ADR Raw Data'!BA$1,FALSE))/100</f>
        <v>-2.73107059032127E-2</v>
      </c>
      <c r="AP28" s="115">
        <f>(VLOOKUP($A28,'ADR Raw Data'!$B$6:$BE$43,'ADR Raw Data'!BB$1,FALSE))/100</f>
        <v>5.6666486900415706E-3</v>
      </c>
      <c r="AQ28" s="116">
        <f>(VLOOKUP($A28,'ADR Raw Data'!$B$6:$BE$43,'ADR Raw Data'!BC$1,FALSE))/100</f>
        <v>-1.0948079113918201E-2</v>
      </c>
      <c r="AR28" s="117">
        <f>(VLOOKUP($A28,'ADR Raw Data'!$B$6:$BE$43,'ADR Raw Data'!BE$1,FALSE))/100</f>
        <v>4.4975957952888904E-2</v>
      </c>
      <c r="AT28" s="49">
        <f>VLOOKUP($A28,'RevPAR Raw Data'!$B$6:$BE$43,'RevPAR Raw Data'!AG$1,FALSE)</f>
        <v>44.741817972046398</v>
      </c>
      <c r="AU28" s="50">
        <f>VLOOKUP($A28,'RevPAR Raw Data'!$B$6:$BE$43,'RevPAR Raw Data'!AH$1,FALSE)</f>
        <v>37.106758636603303</v>
      </c>
      <c r="AV28" s="50">
        <f>VLOOKUP($A28,'RevPAR Raw Data'!$B$6:$BE$43,'RevPAR Raw Data'!AI$1,FALSE)</f>
        <v>37.408401898734098</v>
      </c>
      <c r="AW28" s="50">
        <f>VLOOKUP($A28,'RevPAR Raw Data'!$B$6:$BE$43,'RevPAR Raw Data'!AJ$1,FALSE)</f>
        <v>29.0737840879004</v>
      </c>
      <c r="AX28" s="50">
        <f>VLOOKUP($A28,'RevPAR Raw Data'!$B$6:$BE$43,'RevPAR Raw Data'!AK$1,FALSE)</f>
        <v>35.514202409319502</v>
      </c>
      <c r="AY28" s="51">
        <f>VLOOKUP($A28,'RevPAR Raw Data'!$B$6:$BE$43,'RevPAR Raw Data'!AL$1,FALSE)</f>
        <v>36.776084918119302</v>
      </c>
      <c r="AZ28" s="50">
        <f>VLOOKUP($A28,'RevPAR Raw Data'!$B$6:$BE$43,'RevPAR Raw Data'!AN$1,FALSE)</f>
        <v>49.719649523431201</v>
      </c>
      <c r="BA28" s="50">
        <f>VLOOKUP($A28,'RevPAR Raw Data'!$B$6:$BE$43,'RevPAR Raw Data'!AO$1,FALSE)</f>
        <v>56.419488681493199</v>
      </c>
      <c r="BB28" s="51">
        <f>VLOOKUP($A28,'RevPAR Raw Data'!$B$6:$BE$43,'RevPAR Raw Data'!AP$1,FALSE)</f>
        <v>53.069569102462196</v>
      </c>
      <c r="BC28" s="52">
        <f>VLOOKUP($A28,'RevPAR Raw Data'!$B$6:$BE$43,'RevPAR Raw Data'!AR$1,FALSE)</f>
        <v>41.423456143331798</v>
      </c>
      <c r="BE28" s="129">
        <f>(VLOOKUP($A28,'RevPAR Raw Data'!$B$6:$BE$43,'RevPAR Raw Data'!AT$1,FALSE))/100</f>
        <v>3.3794799968407896E-2</v>
      </c>
      <c r="BF28" s="119">
        <f>(VLOOKUP($A28,'RevPAR Raw Data'!$B$6:$BE$43,'RevPAR Raw Data'!AU$1,FALSE))/100</f>
        <v>0.42393327095751604</v>
      </c>
      <c r="BG28" s="119">
        <f>(VLOOKUP($A28,'RevPAR Raw Data'!$B$6:$BE$43,'RevPAR Raw Data'!AV$1,FALSE))/100</f>
        <v>0.48685891918651103</v>
      </c>
      <c r="BH28" s="119">
        <f>(VLOOKUP($A28,'RevPAR Raw Data'!$B$6:$BE$43,'RevPAR Raw Data'!AW$1,FALSE))/100</f>
        <v>9.0813766700351198E-2</v>
      </c>
      <c r="BI28" s="119">
        <f>(VLOOKUP($A28,'RevPAR Raw Data'!$B$6:$BE$43,'RevPAR Raw Data'!AX$1,FALSE))/100</f>
        <v>3.8798333878270301E-2</v>
      </c>
      <c r="BJ28" s="130">
        <f>(VLOOKUP($A28,'RevPAR Raw Data'!$B$6:$BE$43,'RevPAR Raw Data'!AY$1,FALSE))/100</f>
        <v>0.18373664726309902</v>
      </c>
      <c r="BK28" s="119">
        <f>(VLOOKUP($A28,'RevPAR Raw Data'!$B$6:$BE$43,'RevPAR Raw Data'!BA$1,FALSE))/100</f>
        <v>-6.5385435361450094E-3</v>
      </c>
      <c r="BL28" s="119">
        <f>(VLOOKUP($A28,'RevPAR Raw Data'!$B$6:$BE$43,'RevPAR Raw Data'!BB$1,FALSE))/100</f>
        <v>-9.7462054309570903E-3</v>
      </c>
      <c r="BM28" s="130">
        <f>(VLOOKUP($A28,'RevPAR Raw Data'!$B$6:$BE$43,'RevPAR Raw Data'!BC$1,FALSE))/100</f>
        <v>-8.2461961745123307E-3</v>
      </c>
      <c r="BN28" s="131">
        <f>(VLOOKUP($A28,'RevPAR Raw Data'!$B$6:$BE$43,'RevPAR Raw Data'!BE$1,FALSE))/100</f>
        <v>0.10521231673655</v>
      </c>
    </row>
    <row r="29" spans="1:66" x14ac:dyDescent="0.45">
      <c r="B29" s="134"/>
      <c r="C29" s="138"/>
      <c r="D29" s="138"/>
      <c r="E29" s="138"/>
      <c r="F29" s="138"/>
      <c r="G29" s="139"/>
      <c r="H29" s="138"/>
      <c r="I29" s="138"/>
      <c r="J29" s="139"/>
      <c r="K29" s="135"/>
      <c r="M29" s="143"/>
      <c r="N29" s="145"/>
      <c r="O29" s="145"/>
      <c r="P29" s="145"/>
      <c r="Q29" s="145"/>
      <c r="R29" s="146"/>
      <c r="S29" s="145"/>
      <c r="T29" s="145"/>
      <c r="U29" s="146"/>
      <c r="V29" s="144"/>
      <c r="X29" s="55"/>
      <c r="Y29" s="56"/>
      <c r="Z29" s="56"/>
      <c r="AA29" s="56"/>
      <c r="AB29" s="56"/>
      <c r="AC29" s="57"/>
      <c r="AD29" s="56"/>
      <c r="AE29" s="56"/>
      <c r="AF29" s="57"/>
      <c r="AG29" s="58"/>
      <c r="AI29" s="143"/>
      <c r="AJ29" s="145"/>
      <c r="AK29" s="145"/>
      <c r="AL29" s="145"/>
      <c r="AM29" s="145"/>
      <c r="AN29" s="146"/>
      <c r="AO29" s="145"/>
      <c r="AP29" s="145"/>
      <c r="AQ29" s="146"/>
      <c r="AR29" s="144"/>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29">
        <f>(VLOOKUP($A30,'Occupancy Raw Data'!$B$8:$BE$45,'Occupancy Raw Data'!AG$3,FALSE))/100</f>
        <v>0.38057322125794896</v>
      </c>
      <c r="C30" s="119">
        <f>(VLOOKUP($A30,'Occupancy Raw Data'!$B$8:$BE$45,'Occupancy Raw Data'!AH$3,FALSE))/100</f>
        <v>0.42207293993282202</v>
      </c>
      <c r="D30" s="119">
        <f>(VLOOKUP($A30,'Occupancy Raw Data'!$B$8:$BE$45,'Occupancy Raw Data'!AI$3,FALSE))/100</f>
        <v>0.44245338243735505</v>
      </c>
      <c r="E30" s="119">
        <f>(VLOOKUP($A30,'Occupancy Raw Data'!$B$8:$BE$45,'Occupancy Raw Data'!AJ$3,FALSE))/100</f>
        <v>0.43104604889141496</v>
      </c>
      <c r="F30" s="119">
        <f>(VLOOKUP($A30,'Occupancy Raw Data'!$B$8:$BE$45,'Occupancy Raw Data'!AK$3,FALSE))/100</f>
        <v>0.42504263786242097</v>
      </c>
      <c r="G30" s="130">
        <f>(VLOOKUP($A30,'Occupancy Raw Data'!$B$8:$BE$45,'Occupancy Raw Data'!AL$3,FALSE))/100</f>
        <v>0.42023670535969004</v>
      </c>
      <c r="H30" s="119">
        <f>(VLOOKUP($A30,'Occupancy Raw Data'!$B$8:$BE$45,'Occupancy Raw Data'!AN$3,FALSE))/100</f>
        <v>0.45173962478680996</v>
      </c>
      <c r="I30" s="119">
        <f>(VLOOKUP($A30,'Occupancy Raw Data'!$B$8:$BE$45,'Occupancy Raw Data'!AO$3,FALSE))/100</f>
        <v>0.43995451961341603</v>
      </c>
      <c r="J30" s="130">
        <f>(VLOOKUP($A30,'Occupancy Raw Data'!$B$8:$BE$45,'Occupancy Raw Data'!AP$3,FALSE))/100</f>
        <v>0.44584707220011305</v>
      </c>
      <c r="K30" s="131">
        <f>(VLOOKUP($A30,'Occupancy Raw Data'!$B$8:$BE$45,'Occupancy Raw Data'!AR$3,FALSE))/100</f>
        <v>0.42755300826093195</v>
      </c>
      <c r="M30" s="118">
        <f>(VLOOKUP($A30,'Occupancy Raw Data'!$B$8:$BE$45,'Occupancy Raw Data'!AT$3,FALSE))/100</f>
        <v>7.3628841522778904E-2</v>
      </c>
      <c r="N30" s="115">
        <f>(VLOOKUP($A30,'Occupancy Raw Data'!$B$8:$BE$45,'Occupancy Raw Data'!AU$3,FALSE))/100</f>
        <v>3.4996045647235997E-2</v>
      </c>
      <c r="O30" s="115">
        <f>(VLOOKUP($A30,'Occupancy Raw Data'!$B$8:$BE$45,'Occupancy Raw Data'!AV$3,FALSE))/100</f>
        <v>-5.0735927250951897E-3</v>
      </c>
      <c r="P30" s="115">
        <f>(VLOOKUP($A30,'Occupancy Raw Data'!$B$8:$BE$45,'Occupancy Raw Data'!AW$3,FALSE))/100</f>
        <v>-8.0934105386641614E-2</v>
      </c>
      <c r="Q30" s="115">
        <f>(VLOOKUP($A30,'Occupancy Raw Data'!$B$8:$BE$45,'Occupancy Raw Data'!AX$3,FALSE))/100</f>
        <v>-1.6481498185843199E-2</v>
      </c>
      <c r="R30" s="116">
        <f>(VLOOKUP($A30,'Occupancy Raw Data'!$B$8:$BE$45,'Occupancy Raw Data'!AY$3,FALSE))/100</f>
        <v>-3.2770362359589998E-3</v>
      </c>
      <c r="S30" s="115">
        <f>(VLOOKUP($A30,'Occupancy Raw Data'!$B$8:$BE$45,'Occupancy Raw Data'!BA$3,FALSE))/100</f>
        <v>4.3432592782628995E-2</v>
      </c>
      <c r="T30" s="115">
        <f>(VLOOKUP($A30,'Occupancy Raw Data'!$B$8:$BE$45,'Occupancy Raw Data'!BB$3,FALSE))/100</f>
        <v>-4.54054149945985E-4</v>
      </c>
      <c r="U30" s="116">
        <f>(VLOOKUP($A30,'Occupancy Raw Data'!$B$8:$BE$45,'Occupancy Raw Data'!BC$3,FALSE))/100</f>
        <v>2.1307852634082799E-2</v>
      </c>
      <c r="V30" s="117">
        <f>(VLOOKUP($A30,'Occupancy Raw Data'!$B$8:$BE$45,'Occupancy Raw Data'!BE$3,FALSE))/100</f>
        <v>3.9221988473872498E-3</v>
      </c>
      <c r="X30" s="49">
        <f>VLOOKUP($A30,'ADR Raw Data'!$B$6:$BE$43,'ADR Raw Data'!AG$1,FALSE)</f>
        <v>103.570576139061</v>
      </c>
      <c r="Y30" s="50">
        <f>VLOOKUP($A30,'ADR Raw Data'!$B$6:$BE$43,'ADR Raw Data'!AH$1,FALSE)</f>
        <v>103.386785161246</v>
      </c>
      <c r="Z30" s="50">
        <f>VLOOKUP($A30,'ADR Raw Data'!$B$6:$BE$43,'ADR Raw Data'!AI$1,FALSE)</f>
        <v>107.252256361511</v>
      </c>
      <c r="AA30" s="50">
        <f>VLOOKUP($A30,'ADR Raw Data'!$B$6:$BE$43,'ADR Raw Data'!AJ$1,FALSE)</f>
        <v>101.149516624681</v>
      </c>
      <c r="AB30" s="50">
        <f>VLOOKUP($A30,'ADR Raw Data'!$B$6:$BE$43,'ADR Raw Data'!AK$1,FALSE)</f>
        <v>99.972391894603007</v>
      </c>
      <c r="AC30" s="51">
        <f>VLOOKUP($A30,'ADR Raw Data'!$B$6:$BE$43,'ADR Raw Data'!AL$1,FALSE)</f>
        <v>103.084697983309</v>
      </c>
      <c r="AD30" s="50">
        <f>VLOOKUP($A30,'ADR Raw Data'!$B$6:$BE$43,'ADR Raw Data'!AN$1,FALSE)</f>
        <v>110.18332653754599</v>
      </c>
      <c r="AE30" s="50">
        <f>VLOOKUP($A30,'ADR Raw Data'!$B$6:$BE$43,'ADR Raw Data'!AO$1,FALSE)</f>
        <v>114.0273809893</v>
      </c>
      <c r="AF30" s="51">
        <f>VLOOKUP($A30,'ADR Raw Data'!$B$6:$BE$43,'ADR Raw Data'!AP$1,FALSE)</f>
        <v>112.07995122697599</v>
      </c>
      <c r="AG30" s="52">
        <f>VLOOKUP($A30,'ADR Raw Data'!$B$6:$BE$43,'ADR Raw Data'!AR$1,FALSE)</f>
        <v>105.764392114929</v>
      </c>
      <c r="AH30" s="61"/>
      <c r="AI30" s="118">
        <f>(VLOOKUP($A30,'ADR Raw Data'!$B$6:$BE$43,'ADR Raw Data'!AT$1,FALSE))/100</f>
        <v>1.4131303216004101E-2</v>
      </c>
      <c r="AJ30" s="115">
        <f>(VLOOKUP($A30,'ADR Raw Data'!$B$6:$BE$43,'ADR Raw Data'!AU$1,FALSE))/100</f>
        <v>9.0446320749933307E-2</v>
      </c>
      <c r="AK30" s="115">
        <f>(VLOOKUP($A30,'ADR Raw Data'!$B$6:$BE$43,'ADR Raw Data'!AV$1,FALSE))/100</f>
        <v>0.105810742093553</v>
      </c>
      <c r="AL30" s="115">
        <f>(VLOOKUP($A30,'ADR Raw Data'!$B$6:$BE$43,'ADR Raw Data'!AW$1,FALSE))/100</f>
        <v>4.0390711437038797E-2</v>
      </c>
      <c r="AM30" s="115">
        <f>(VLOOKUP($A30,'ADR Raw Data'!$B$6:$BE$43,'ADR Raw Data'!AX$1,FALSE))/100</f>
        <v>4.3545151709332902E-2</v>
      </c>
      <c r="AN30" s="116">
        <f>(VLOOKUP($A30,'ADR Raw Data'!$B$6:$BE$43,'ADR Raw Data'!AY$1,FALSE))/100</f>
        <v>6.0094300871255904E-2</v>
      </c>
      <c r="AO30" s="115">
        <f>(VLOOKUP($A30,'ADR Raw Data'!$B$6:$BE$43,'ADR Raw Data'!BA$1,FALSE))/100</f>
        <v>4.3609705630185E-2</v>
      </c>
      <c r="AP30" s="115">
        <f>(VLOOKUP($A30,'ADR Raw Data'!$B$6:$BE$43,'ADR Raw Data'!BB$1,FALSE))/100</f>
        <v>5.1009689314425399E-2</v>
      </c>
      <c r="AQ30" s="116">
        <f>(VLOOKUP($A30,'ADR Raw Data'!$B$6:$BE$43,'ADR Raw Data'!BC$1,FALSE))/100</f>
        <v>4.7004903839059996E-2</v>
      </c>
      <c r="AR30" s="117">
        <f>(VLOOKUP($A30,'ADR Raw Data'!$B$6:$BE$43,'ADR Raw Data'!BE$1,FALSE))/100</f>
        <v>5.6451601975059502E-2</v>
      </c>
      <c r="AT30" s="49">
        <f>VLOOKUP($A30,'RevPAR Raw Data'!$B$6:$BE$43,'RevPAR Raw Data'!AG$1,FALSE)</f>
        <v>39.416187788784498</v>
      </c>
      <c r="AU30" s="50">
        <f>VLOOKUP($A30,'RevPAR Raw Data'!$B$6:$BE$43,'RevPAR Raw Data'!AH$1,FALSE)</f>
        <v>43.636764363210602</v>
      </c>
      <c r="AV30" s="50">
        <f>VLOOKUP($A30,'RevPAR Raw Data'!$B$6:$BE$43,'RevPAR Raw Data'!AI$1,FALSE)</f>
        <v>47.454123601188897</v>
      </c>
      <c r="AW30" s="50">
        <f>VLOOKUP($A30,'RevPAR Raw Data'!$B$6:$BE$43,'RevPAR Raw Data'!AJ$1,FALSE)</f>
        <v>43.600099488345599</v>
      </c>
      <c r="AX30" s="50">
        <f>VLOOKUP($A30,'RevPAR Raw Data'!$B$6:$BE$43,'RevPAR Raw Data'!AK$1,FALSE)</f>
        <v>42.4925291642978</v>
      </c>
      <c r="AY30" s="51">
        <f>VLOOKUP($A30,'RevPAR Raw Data'!$B$6:$BE$43,'RevPAR Raw Data'!AL$1,FALSE)</f>
        <v>43.3199738535045</v>
      </c>
      <c r="AZ30" s="50">
        <f>VLOOKUP($A30,'RevPAR Raw Data'!$B$6:$BE$43,'RevPAR Raw Data'!AN$1,FALSE)</f>
        <v>49.774174587833897</v>
      </c>
      <c r="BA30" s="50">
        <f>VLOOKUP($A30,'RevPAR Raw Data'!$B$6:$BE$43,'RevPAR Raw Data'!AO$1,FALSE)</f>
        <v>50.166861625923801</v>
      </c>
      <c r="BB30" s="51">
        <f>VLOOKUP($A30,'RevPAR Raw Data'!$B$6:$BE$43,'RevPAR Raw Data'!AP$1,FALSE)</f>
        <v>49.970518106878899</v>
      </c>
      <c r="BC30" s="52">
        <f>VLOOKUP($A30,'RevPAR Raw Data'!$B$6:$BE$43,'RevPAR Raw Data'!AR$1,FALSE)</f>
        <v>45.219884015626903</v>
      </c>
      <c r="BE30" s="129">
        <f>(VLOOKUP($A30,'RevPAR Raw Data'!$B$6:$BE$43,'RevPAR Raw Data'!AT$1,FALSE))/100</f>
        <v>8.8800616223784601E-2</v>
      </c>
      <c r="BF30" s="119">
        <f>(VLOOKUP($A30,'RevPAR Raw Data'!$B$6:$BE$43,'RevPAR Raw Data'!AU$1,FALSE))/100</f>
        <v>0.12860762996675801</v>
      </c>
      <c r="BG30" s="119">
        <f>(VLOOKUP($A30,'RevPAR Raw Data'!$B$6:$BE$43,'RevPAR Raw Data'!AV$1,FALSE))/100</f>
        <v>0.100200308757135</v>
      </c>
      <c r="BH30" s="119">
        <f>(VLOOKUP($A30,'RevPAR Raw Data'!$B$6:$BE$43,'RevPAR Raw Data'!AW$1,FALSE))/100</f>
        <v>-4.3812380045689506E-2</v>
      </c>
      <c r="BI30" s="119">
        <f>(VLOOKUP($A30,'RevPAR Raw Data'!$B$6:$BE$43,'RevPAR Raw Data'!AX$1,FALSE))/100</f>
        <v>2.6345964184589999E-2</v>
      </c>
      <c r="BJ30" s="130">
        <f>(VLOOKUP($A30,'RevPAR Raw Data'!$B$6:$BE$43,'RevPAR Raw Data'!AY$1,FALSE))/100</f>
        <v>5.6620333433767198E-2</v>
      </c>
      <c r="BK30" s="119">
        <f>(VLOOKUP($A30,'RevPAR Raw Data'!$B$6:$BE$43,'RevPAR Raw Data'!BA$1,FALSE))/100</f>
        <v>8.8936380998820092E-2</v>
      </c>
      <c r="BL30" s="119">
        <f>(VLOOKUP($A30,'RevPAR Raw Data'!$B$6:$BE$43,'RevPAR Raw Data'!BB$1,FALSE))/100</f>
        <v>5.0532474003358703E-2</v>
      </c>
      <c r="BM30" s="130">
        <f>(VLOOKUP($A30,'RevPAR Raw Data'!$B$6:$BE$43,'RevPAR Raw Data'!BC$1,FALSE))/100</f>
        <v>6.93143300372248E-2</v>
      </c>
      <c r="BN30" s="131">
        <f>(VLOOKUP($A30,'RevPAR Raw Data'!$B$6:$BE$43,'RevPAR Raw Data'!BE$1,FALSE))/100</f>
        <v>6.0595215230646503E-2</v>
      </c>
    </row>
    <row r="31" spans="1:66" x14ac:dyDescent="0.45">
      <c r="A31" s="59" t="s">
        <v>70</v>
      </c>
      <c r="B31" s="129">
        <f>(VLOOKUP($A31,'Occupancy Raw Data'!$B$8:$BE$45,'Occupancy Raw Data'!AG$3,FALSE))/100</f>
        <v>0.35096365853025802</v>
      </c>
      <c r="C31" s="119">
        <f>(VLOOKUP($A31,'Occupancy Raw Data'!$B$8:$BE$45,'Occupancy Raw Data'!AH$3,FALSE))/100</f>
        <v>0.38676039532048401</v>
      </c>
      <c r="D31" s="119">
        <f>(VLOOKUP($A31,'Occupancy Raw Data'!$B$8:$BE$45,'Occupancy Raw Data'!AI$3,FALSE))/100</f>
        <v>0.40655235921247096</v>
      </c>
      <c r="E31" s="119">
        <f>(VLOOKUP($A31,'Occupancy Raw Data'!$B$8:$BE$45,'Occupancy Raw Data'!AJ$3,FALSE))/100</f>
        <v>0.39648539045440301</v>
      </c>
      <c r="F31" s="119">
        <f>(VLOOKUP($A31,'Occupancy Raw Data'!$B$8:$BE$45,'Occupancy Raw Data'!AK$3,FALSE))/100</f>
        <v>0.39596547779972902</v>
      </c>
      <c r="G31" s="130">
        <f>(VLOOKUP($A31,'Occupancy Raw Data'!$B$8:$BE$45,'Occupancy Raw Data'!AL$3,FALSE))/100</f>
        <v>0.38733780226284897</v>
      </c>
      <c r="H31" s="119">
        <f>(VLOOKUP($A31,'Occupancy Raw Data'!$B$8:$BE$45,'Occupancy Raw Data'!AN$3,FALSE))/100</f>
        <v>0.40893729853384597</v>
      </c>
      <c r="I31" s="119">
        <f>(VLOOKUP($A31,'Occupancy Raw Data'!$B$8:$BE$45,'Occupancy Raw Data'!AO$3,FALSE))/100</f>
        <v>0.38595715919725399</v>
      </c>
      <c r="J31" s="130">
        <f>(VLOOKUP($A31,'Occupancy Raw Data'!$B$8:$BE$45,'Occupancy Raw Data'!AP$3,FALSE))/100</f>
        <v>0.39744722886555001</v>
      </c>
      <c r="K31" s="131">
        <f>(VLOOKUP($A31,'Occupancy Raw Data'!$B$8:$BE$45,'Occupancy Raw Data'!AR$3,FALSE))/100</f>
        <v>0.39022354141545301</v>
      </c>
      <c r="M31" s="118">
        <f>(VLOOKUP($A31,'Occupancy Raw Data'!$B$8:$BE$45,'Occupancy Raw Data'!AT$3,FALSE))/100</f>
        <v>2.4622560555645899E-2</v>
      </c>
      <c r="N31" s="115">
        <f>(VLOOKUP($A31,'Occupancy Raw Data'!$B$8:$BE$45,'Occupancy Raw Data'!AU$3,FALSE))/100</f>
        <v>-2.5401713944380601E-2</v>
      </c>
      <c r="O31" s="115">
        <f>(VLOOKUP($A31,'Occupancy Raw Data'!$B$8:$BE$45,'Occupancy Raw Data'!AV$3,FALSE))/100</f>
        <v>-6.0236685096225505E-2</v>
      </c>
      <c r="P31" s="115">
        <f>(VLOOKUP($A31,'Occupancy Raw Data'!$B$8:$BE$45,'Occupancy Raw Data'!AW$3,FALSE))/100</f>
        <v>-0.123650741488953</v>
      </c>
      <c r="Q31" s="115">
        <f>(VLOOKUP($A31,'Occupancy Raw Data'!$B$8:$BE$45,'Occupancy Raw Data'!AX$3,FALSE))/100</f>
        <v>-5.5086897935015401E-2</v>
      </c>
      <c r="R31" s="116">
        <f>(VLOOKUP($A31,'Occupancy Raw Data'!$B$8:$BE$45,'Occupancy Raw Data'!AY$3,FALSE))/100</f>
        <v>-5.2183232532690707E-2</v>
      </c>
      <c r="S31" s="115">
        <f>(VLOOKUP($A31,'Occupancy Raw Data'!$B$8:$BE$45,'Occupancy Raw Data'!BA$3,FALSE))/100</f>
        <v>4.3474370237796496E-2</v>
      </c>
      <c r="T31" s="115">
        <f>(VLOOKUP($A31,'Occupancy Raw Data'!$B$8:$BE$45,'Occupancy Raw Data'!BB$3,FALSE))/100</f>
        <v>-3.8505991413792101E-2</v>
      </c>
      <c r="U31" s="116">
        <f>(VLOOKUP($A31,'Occupancy Raw Data'!$B$8:$BE$45,'Occupancy Raw Data'!BC$3,FALSE))/100</f>
        <v>1.99258970822082E-3</v>
      </c>
      <c r="V31" s="117">
        <f>(VLOOKUP($A31,'Occupancy Raw Data'!$B$8:$BE$45,'Occupancy Raw Data'!BE$3,FALSE))/100</f>
        <v>-3.7041128541861E-2</v>
      </c>
      <c r="X31" s="49">
        <f>VLOOKUP($A31,'ADR Raw Data'!$B$6:$BE$43,'ADR Raw Data'!AG$1,FALSE)</f>
        <v>115.676491500369</v>
      </c>
      <c r="Y31" s="50">
        <f>VLOOKUP($A31,'ADR Raw Data'!$B$6:$BE$43,'ADR Raw Data'!AH$1,FALSE)</f>
        <v>108.531409121395</v>
      </c>
      <c r="Z31" s="50">
        <f>VLOOKUP($A31,'ADR Raw Data'!$B$6:$BE$43,'ADR Raw Data'!AI$1,FALSE)</f>
        <v>108.88956740891901</v>
      </c>
      <c r="AA31" s="50">
        <f>VLOOKUP($A31,'ADR Raw Data'!$B$6:$BE$43,'ADR Raw Data'!AJ$1,FALSE)</f>
        <v>98.411145423551005</v>
      </c>
      <c r="AB31" s="50">
        <f>VLOOKUP($A31,'ADR Raw Data'!$B$6:$BE$43,'ADR Raw Data'!AK$1,FALSE)</f>
        <v>100.155515362394</v>
      </c>
      <c r="AC31" s="51">
        <f>VLOOKUP($A31,'ADR Raw Data'!$B$6:$BE$43,'ADR Raw Data'!AL$1,FALSE)</f>
        <v>106.123142083461</v>
      </c>
      <c r="AD31" s="50">
        <f>VLOOKUP($A31,'ADR Raw Data'!$B$6:$BE$43,'ADR Raw Data'!AN$1,FALSE)</f>
        <v>115.477303413641</v>
      </c>
      <c r="AE31" s="50">
        <f>VLOOKUP($A31,'ADR Raw Data'!$B$6:$BE$43,'ADR Raw Data'!AO$1,FALSE)</f>
        <v>121.00175388967401</v>
      </c>
      <c r="AF31" s="51">
        <f>VLOOKUP($A31,'ADR Raw Data'!$B$6:$BE$43,'ADR Raw Data'!AP$1,FALSE)</f>
        <v>118.159673621557</v>
      </c>
      <c r="AG31" s="52">
        <f>VLOOKUP($A31,'ADR Raw Data'!$B$6:$BE$43,'ADR Raw Data'!AR$1,FALSE)</f>
        <v>109.622576943189</v>
      </c>
      <c r="AH31" s="61"/>
      <c r="AI31" s="118">
        <f>(VLOOKUP($A31,'ADR Raw Data'!$B$6:$BE$43,'ADR Raw Data'!AT$1,FALSE))/100</f>
        <v>0.11336957756426999</v>
      </c>
      <c r="AJ31" s="115">
        <f>(VLOOKUP($A31,'ADR Raw Data'!$B$6:$BE$43,'ADR Raw Data'!AU$1,FALSE))/100</f>
        <v>0.212952148475303</v>
      </c>
      <c r="AK31" s="115">
        <f>(VLOOKUP($A31,'ADR Raw Data'!$B$6:$BE$43,'ADR Raw Data'!AV$1,FALSE))/100</f>
        <v>0.21778386946433698</v>
      </c>
      <c r="AL31" s="115">
        <f>(VLOOKUP($A31,'ADR Raw Data'!$B$6:$BE$43,'ADR Raw Data'!AW$1,FALSE))/100</f>
        <v>9.2851653990435198E-2</v>
      </c>
      <c r="AM31" s="115">
        <f>(VLOOKUP($A31,'ADR Raw Data'!$B$6:$BE$43,'ADR Raw Data'!AX$1,FALSE))/100</f>
        <v>0.10570404912019001</v>
      </c>
      <c r="AN31" s="116">
        <f>(VLOOKUP($A31,'ADR Raw Data'!$B$6:$BE$43,'ADR Raw Data'!AY$1,FALSE))/100</f>
        <v>0.15052597416368299</v>
      </c>
      <c r="AO31" s="115">
        <f>(VLOOKUP($A31,'ADR Raw Data'!$B$6:$BE$43,'ADR Raw Data'!BA$1,FALSE))/100</f>
        <v>0.14622443373388</v>
      </c>
      <c r="AP31" s="115">
        <f>(VLOOKUP($A31,'ADR Raw Data'!$B$6:$BE$43,'ADR Raw Data'!BB$1,FALSE))/100</f>
        <v>0.14177847160769599</v>
      </c>
      <c r="AQ31" s="116">
        <f>(VLOOKUP($A31,'ADR Raw Data'!$B$6:$BE$43,'ADR Raw Data'!BC$1,FALSE))/100</f>
        <v>0.14282581390774601</v>
      </c>
      <c r="AR31" s="117">
        <f>(VLOOKUP($A31,'ADR Raw Data'!$B$6:$BE$43,'ADR Raw Data'!BE$1,FALSE))/100</f>
        <v>0.149599758246208</v>
      </c>
      <c r="AT31" s="49">
        <f>VLOOKUP($A31,'RevPAR Raw Data'!$B$6:$BE$43,'RevPAR Raw Data'!AG$1,FALSE)</f>
        <v>40.598244662913999</v>
      </c>
      <c r="AU31" s="50">
        <f>VLOOKUP($A31,'RevPAR Raw Data'!$B$6:$BE$43,'RevPAR Raw Data'!AH$1,FALSE)</f>
        <v>41.975650696479903</v>
      </c>
      <c r="AV31" s="50">
        <f>VLOOKUP($A31,'RevPAR Raw Data'!$B$6:$BE$43,'RevPAR Raw Data'!AI$1,FALSE)</f>
        <v>44.269310523721799</v>
      </c>
      <c r="AW31" s="50">
        <f>VLOOKUP($A31,'RevPAR Raw Data'!$B$6:$BE$43,'RevPAR Raw Data'!AJ$1,FALSE)</f>
        <v>39.018581418321702</v>
      </c>
      <c r="AX31" s="50">
        <f>VLOOKUP($A31,'RevPAR Raw Data'!$B$6:$BE$43,'RevPAR Raw Data'!AK$1,FALSE)</f>
        <v>39.658126494748799</v>
      </c>
      <c r="AY31" s="51">
        <f>VLOOKUP($A31,'RevPAR Raw Data'!$B$6:$BE$43,'RevPAR Raw Data'!AL$1,FALSE)</f>
        <v>41.105504623836197</v>
      </c>
      <c r="AZ31" s="50">
        <f>VLOOKUP($A31,'RevPAR Raw Data'!$B$6:$BE$43,'RevPAR Raw Data'!AN$1,FALSE)</f>
        <v>47.222976499947997</v>
      </c>
      <c r="BA31" s="50">
        <f>VLOOKUP($A31,'RevPAR Raw Data'!$B$6:$BE$43,'RevPAR Raw Data'!AO$1,FALSE)</f>
        <v>46.701493189144202</v>
      </c>
      <c r="BB31" s="51">
        <f>VLOOKUP($A31,'RevPAR Raw Data'!$B$6:$BE$43,'RevPAR Raw Data'!AP$1,FALSE)</f>
        <v>46.962234844546103</v>
      </c>
      <c r="BC31" s="52">
        <f>VLOOKUP($A31,'RevPAR Raw Data'!$B$6:$BE$43,'RevPAR Raw Data'!AR$1,FALSE)</f>
        <v>42.777310193859499</v>
      </c>
      <c r="BE31" s="129">
        <f>(VLOOKUP($A31,'RevPAR Raw Data'!$B$6:$BE$43,'RevPAR Raw Data'!AT$1,FALSE))/100</f>
        <v>0.14078358740865998</v>
      </c>
      <c r="BF31" s="119">
        <f>(VLOOKUP($A31,'RevPAR Raw Data'!$B$6:$BE$43,'RevPAR Raw Data'!AU$1,FALSE))/100</f>
        <v>0.18214108497151099</v>
      </c>
      <c r="BG31" s="119">
        <f>(VLOOKUP($A31,'RevPAR Raw Data'!$B$6:$BE$43,'RevPAR Raw Data'!AV$1,FALSE))/100</f>
        <v>0.14442860600415</v>
      </c>
      <c r="BH31" s="119">
        <f>(VLOOKUP($A31,'RevPAR Raw Data'!$B$6:$BE$43,'RevPAR Raw Data'!AW$1,FALSE))/100</f>
        <v>-4.2280263362911505E-2</v>
      </c>
      <c r="BI31" s="119">
        <f>(VLOOKUP($A31,'RevPAR Raw Data'!$B$6:$BE$43,'RevPAR Raw Data'!AX$1,FALSE))/100</f>
        <v>4.4794243019973097E-2</v>
      </c>
      <c r="BJ31" s="130">
        <f>(VLOOKUP($A31,'RevPAR Raw Data'!$B$6:$BE$43,'RevPAR Raw Data'!AY$1,FALSE))/100</f>
        <v>9.0487809718999196E-2</v>
      </c>
      <c r="BK31" s="119">
        <f>(VLOOKUP($A31,'RevPAR Raw Data'!$B$6:$BE$43,'RevPAR Raw Data'!BA$1,FALSE))/100</f>
        <v>0.196055819141636</v>
      </c>
      <c r="BL31" s="119">
        <f>(VLOOKUP($A31,'RevPAR Raw Data'!$B$6:$BE$43,'RevPAR Raw Data'!BB$1,FALSE))/100</f>
        <v>9.7813159583518203E-2</v>
      </c>
      <c r="BM31" s="130">
        <f>(VLOOKUP($A31,'RevPAR Raw Data'!$B$6:$BE$43,'RevPAR Raw Data'!BC$1,FALSE))/100</f>
        <v>0.14510299686282699</v>
      </c>
      <c r="BN31" s="131">
        <f>(VLOOKUP($A31,'RevPAR Raw Data'!$B$6:$BE$43,'RevPAR Raw Data'!BE$1,FALSE))/100</f>
        <v>0.10701728582931799</v>
      </c>
    </row>
    <row r="32" spans="1:66" x14ac:dyDescent="0.45">
      <c r="A32" s="59" t="s">
        <v>52</v>
      </c>
      <c r="B32" s="129">
        <f>(VLOOKUP($A32,'Occupancy Raw Data'!$B$8:$BE$45,'Occupancy Raw Data'!AG$3,FALSE))/100</f>
        <v>0.34007134363852498</v>
      </c>
      <c r="C32" s="119">
        <f>(VLOOKUP($A32,'Occupancy Raw Data'!$B$8:$BE$45,'Occupancy Raw Data'!AH$3,FALSE))/100</f>
        <v>0.46923305588585001</v>
      </c>
      <c r="D32" s="119">
        <f>(VLOOKUP($A32,'Occupancy Raw Data'!$B$8:$BE$45,'Occupancy Raw Data'!AI$3,FALSE))/100</f>
        <v>0.52073424494649201</v>
      </c>
      <c r="E32" s="119">
        <f>(VLOOKUP($A32,'Occupancy Raw Data'!$B$8:$BE$45,'Occupancy Raw Data'!AJ$3,FALSE))/100</f>
        <v>0.49063614744351902</v>
      </c>
      <c r="F32" s="119">
        <f>(VLOOKUP($A32,'Occupancy Raw Data'!$B$8:$BE$45,'Occupancy Raw Data'!AK$3,FALSE))/100</f>
        <v>0.45139714625445798</v>
      </c>
      <c r="G32" s="130">
        <f>(VLOOKUP($A32,'Occupancy Raw Data'!$B$8:$BE$45,'Occupancy Raw Data'!AL$3,FALSE))/100</f>
        <v>0.45441438763376901</v>
      </c>
      <c r="H32" s="119">
        <f>(VLOOKUP($A32,'Occupancy Raw Data'!$B$8:$BE$45,'Occupancy Raw Data'!AN$3,FALSE))/100</f>
        <v>0.50758026159334102</v>
      </c>
      <c r="I32" s="119">
        <f>(VLOOKUP($A32,'Occupancy Raw Data'!$B$8:$BE$45,'Occupancy Raw Data'!AO$3,FALSE))/100</f>
        <v>0.45206599286563603</v>
      </c>
      <c r="J32" s="130">
        <f>(VLOOKUP($A32,'Occupancy Raw Data'!$B$8:$BE$45,'Occupancy Raw Data'!AP$3,FALSE))/100</f>
        <v>0.479823127229488</v>
      </c>
      <c r="K32" s="131">
        <f>(VLOOKUP($A32,'Occupancy Raw Data'!$B$8:$BE$45,'Occupancy Raw Data'!AR$3,FALSE))/100</f>
        <v>0.46167402751826003</v>
      </c>
      <c r="M32" s="118">
        <f>(VLOOKUP($A32,'Occupancy Raw Data'!$B$8:$BE$45,'Occupancy Raw Data'!AT$3,FALSE))/100</f>
        <v>4.0862998467199102E-3</v>
      </c>
      <c r="N32" s="115">
        <f>(VLOOKUP($A32,'Occupancy Raw Data'!$B$8:$BE$45,'Occupancy Raw Data'!AU$3,FALSE))/100</f>
        <v>0.119277822765661</v>
      </c>
      <c r="O32" s="115">
        <f>(VLOOKUP($A32,'Occupancy Raw Data'!$B$8:$BE$45,'Occupancy Raw Data'!AV$3,FALSE))/100</f>
        <v>7.5864400642070007E-2</v>
      </c>
      <c r="P32" s="115">
        <f>(VLOOKUP($A32,'Occupancy Raw Data'!$B$8:$BE$45,'Occupancy Raw Data'!AW$3,FALSE))/100</f>
        <v>-3.60625773010603E-2</v>
      </c>
      <c r="Q32" s="115">
        <f>(VLOOKUP($A32,'Occupancy Raw Data'!$B$8:$BE$45,'Occupancy Raw Data'!AX$3,FALSE))/100</f>
        <v>6.7843104324683198E-3</v>
      </c>
      <c r="R32" s="116">
        <f>(VLOOKUP($A32,'Occupancy Raw Data'!$B$8:$BE$45,'Occupancy Raw Data'!AY$3,FALSE))/100</f>
        <v>3.3099208842751901E-2</v>
      </c>
      <c r="S32" s="115">
        <f>(VLOOKUP($A32,'Occupancy Raw Data'!$B$8:$BE$45,'Occupancy Raw Data'!BA$3,FALSE))/100</f>
        <v>1.9076433243721099E-2</v>
      </c>
      <c r="T32" s="115">
        <f>(VLOOKUP($A32,'Occupancy Raw Data'!$B$8:$BE$45,'Occupancy Raw Data'!BB$3,FALSE))/100</f>
        <v>-3.4425032966569603E-2</v>
      </c>
      <c r="U32" s="116">
        <f>(VLOOKUP($A32,'Occupancy Raw Data'!$B$8:$BE$45,'Occupancy Raw Data'!BC$3,FALSE))/100</f>
        <v>-6.8466505193498697E-3</v>
      </c>
      <c r="V32" s="117">
        <f>(VLOOKUP($A32,'Occupancy Raw Data'!$B$8:$BE$45,'Occupancy Raw Data'!BE$3,FALSE))/100</f>
        <v>2.0905975296752703E-2</v>
      </c>
      <c r="X32" s="49">
        <f>VLOOKUP($A32,'ADR Raw Data'!$B$6:$BE$43,'ADR Raw Data'!AG$1,FALSE)</f>
        <v>90.810325611888103</v>
      </c>
      <c r="Y32" s="50">
        <f>VLOOKUP($A32,'ADR Raw Data'!$B$6:$BE$43,'ADR Raw Data'!AH$1,FALSE)</f>
        <v>97.726267025657194</v>
      </c>
      <c r="Z32" s="50">
        <f>VLOOKUP($A32,'ADR Raw Data'!$B$6:$BE$43,'ADR Raw Data'!AI$1,FALSE)</f>
        <v>104.00625374625299</v>
      </c>
      <c r="AA32" s="50">
        <f>VLOOKUP($A32,'ADR Raw Data'!$B$6:$BE$43,'ADR Raw Data'!AJ$1,FALSE)</f>
        <v>100.041922144804</v>
      </c>
      <c r="AB32" s="50">
        <f>VLOOKUP($A32,'ADR Raw Data'!$B$6:$BE$43,'ADR Raw Data'!AK$1,FALSE)</f>
        <v>96.513915047744405</v>
      </c>
      <c r="AC32" s="51">
        <f>VLOOKUP($A32,'ADR Raw Data'!$B$6:$BE$43,'ADR Raw Data'!AL$1,FALSE)</f>
        <v>98.389618617734598</v>
      </c>
      <c r="AD32" s="50">
        <f>VLOOKUP($A32,'ADR Raw Data'!$B$6:$BE$43,'ADR Raw Data'!AN$1,FALSE)</f>
        <v>107.601027818448</v>
      </c>
      <c r="AE32" s="50">
        <f>VLOOKUP($A32,'ADR Raw Data'!$B$6:$BE$43,'ADR Raw Data'!AO$1,FALSE)</f>
        <v>106.23625513726699</v>
      </c>
      <c r="AF32" s="51">
        <f>VLOOKUP($A32,'ADR Raw Data'!$B$6:$BE$43,'ADR Raw Data'!AP$1,FALSE)</f>
        <v>106.958116626655</v>
      </c>
      <c r="AG32" s="52">
        <f>VLOOKUP($A32,'ADR Raw Data'!$B$6:$BE$43,'ADR Raw Data'!AR$1,FALSE)</f>
        <v>100.934001057811</v>
      </c>
      <c r="AH32" s="61"/>
      <c r="AI32" s="118">
        <f>(VLOOKUP($A32,'ADR Raw Data'!$B$6:$BE$43,'ADR Raw Data'!AT$1,FALSE))/100</f>
        <v>-7.06331379688417E-2</v>
      </c>
      <c r="AJ32" s="115">
        <f>(VLOOKUP($A32,'ADR Raw Data'!$B$6:$BE$43,'ADR Raw Data'!AU$1,FALSE))/100</f>
        <v>2.5010792144229098E-2</v>
      </c>
      <c r="AK32" s="115">
        <f>(VLOOKUP($A32,'ADR Raw Data'!$B$6:$BE$43,'ADR Raw Data'!AV$1,FALSE))/100</f>
        <v>2.8813673673153198E-2</v>
      </c>
      <c r="AL32" s="115">
        <f>(VLOOKUP($A32,'ADR Raw Data'!$B$6:$BE$43,'ADR Raw Data'!AW$1,FALSE))/100</f>
        <v>-2.84028564672523E-2</v>
      </c>
      <c r="AM32" s="115">
        <f>(VLOOKUP($A32,'ADR Raw Data'!$B$6:$BE$43,'ADR Raw Data'!AX$1,FALSE))/100</f>
        <v>-2.2600364579204002E-2</v>
      </c>
      <c r="AN32" s="116">
        <f>(VLOOKUP($A32,'ADR Raw Data'!$B$6:$BE$43,'ADR Raw Data'!AY$1,FALSE))/100</f>
        <v>-1.0474730046789499E-2</v>
      </c>
      <c r="AO32" s="115">
        <f>(VLOOKUP($A32,'ADR Raw Data'!$B$6:$BE$43,'ADR Raw Data'!BA$1,FALSE))/100</f>
        <v>-3.73868836749792E-2</v>
      </c>
      <c r="AP32" s="115">
        <f>(VLOOKUP($A32,'ADR Raw Data'!$B$6:$BE$43,'ADR Raw Data'!BB$1,FALSE))/100</f>
        <v>-3.9525774743055304E-2</v>
      </c>
      <c r="AQ32" s="116">
        <f>(VLOOKUP($A32,'ADR Raw Data'!$B$6:$BE$43,'ADR Raw Data'!BC$1,FALSE))/100</f>
        <v>-3.8252498574016698E-2</v>
      </c>
      <c r="AR32" s="117">
        <f>(VLOOKUP($A32,'ADR Raw Data'!$B$6:$BE$43,'ADR Raw Data'!BE$1,FALSE))/100</f>
        <v>-2.0317451375750403E-2</v>
      </c>
      <c r="AT32" s="49">
        <f>VLOOKUP($A32,'RevPAR Raw Data'!$B$6:$BE$43,'RevPAR Raw Data'!AG$1,FALSE)</f>
        <v>30.881989447086799</v>
      </c>
      <c r="AU32" s="50">
        <f>VLOOKUP($A32,'RevPAR Raw Data'!$B$6:$BE$43,'RevPAR Raw Data'!AH$1,FALSE)</f>
        <v>45.856394916765701</v>
      </c>
      <c r="AV32" s="50">
        <f>VLOOKUP($A32,'RevPAR Raw Data'!$B$6:$BE$43,'RevPAR Raw Data'!AI$1,FALSE)</f>
        <v>54.159618014268702</v>
      </c>
      <c r="AW32" s="50">
        <f>VLOOKUP($A32,'RevPAR Raw Data'!$B$6:$BE$43,'RevPAR Raw Data'!AJ$1,FALSE)</f>
        <v>49.084183263971397</v>
      </c>
      <c r="AX32" s="50">
        <f>VLOOKUP($A32,'RevPAR Raw Data'!$B$6:$BE$43,'RevPAR Raw Data'!AK$1,FALSE)</f>
        <v>43.566105826397099</v>
      </c>
      <c r="AY32" s="51">
        <f>VLOOKUP($A32,'RevPAR Raw Data'!$B$6:$BE$43,'RevPAR Raw Data'!AL$1,FALSE)</f>
        <v>44.709658293697899</v>
      </c>
      <c r="AZ32" s="50">
        <f>VLOOKUP($A32,'RevPAR Raw Data'!$B$6:$BE$43,'RevPAR Raw Data'!AN$1,FALSE)</f>
        <v>54.616157847800203</v>
      </c>
      <c r="BA32" s="50">
        <f>VLOOKUP($A32,'RevPAR Raw Data'!$B$6:$BE$43,'RevPAR Raw Data'!AO$1,FALSE)</f>
        <v>48.025798156956</v>
      </c>
      <c r="BB32" s="51">
        <f>VLOOKUP($A32,'RevPAR Raw Data'!$B$6:$BE$43,'RevPAR Raw Data'!AP$1,FALSE)</f>
        <v>51.320978002378098</v>
      </c>
      <c r="BC32" s="52">
        <f>VLOOKUP($A32,'RevPAR Raw Data'!$B$6:$BE$43,'RevPAR Raw Data'!AR$1,FALSE)</f>
        <v>46.5986067818923</v>
      </c>
      <c r="BE32" s="129">
        <f>(VLOOKUP($A32,'RevPAR Raw Data'!$B$6:$BE$43,'RevPAR Raw Data'!AT$1,FALSE))/100</f>
        <v>-6.6835466302977306E-2</v>
      </c>
      <c r="BF32" s="119">
        <f>(VLOOKUP($A32,'RevPAR Raw Data'!$B$6:$BE$43,'RevPAR Raw Data'!AU$1,FALSE))/100</f>
        <v>0.14727184774249799</v>
      </c>
      <c r="BG32" s="119">
        <f>(VLOOKUP($A32,'RevPAR Raw Data'!$B$6:$BE$43,'RevPAR Raw Data'!AV$1,FALSE))/100</f>
        <v>0.106864006398733</v>
      </c>
      <c r="BH32" s="119">
        <f>(VLOOKUP($A32,'RevPAR Raw Data'!$B$6:$BE$43,'RevPAR Raw Data'!AW$1,FALSE))/100</f>
        <v>-6.3441153561391406E-2</v>
      </c>
      <c r="BI32" s="119">
        <f>(VLOOKUP($A32,'RevPAR Raw Data'!$B$6:$BE$43,'RevPAR Raw Data'!AX$1,FALSE))/100</f>
        <v>-1.59693820359279E-2</v>
      </c>
      <c r="BJ32" s="130">
        <f>(VLOOKUP($A32,'RevPAR Raw Data'!$B$6:$BE$43,'RevPAR Raw Data'!AY$1,FALSE))/100</f>
        <v>2.22777735185722E-2</v>
      </c>
      <c r="BK32" s="119">
        <f>(VLOOKUP($A32,'RevPAR Raw Data'!$B$6:$BE$43,'RevPAR Raw Data'!BA$1,FALSE))/100</f>
        <v>-1.9023658821874602E-2</v>
      </c>
      <c r="BL32" s="119">
        <f>(VLOOKUP($A32,'RevPAR Raw Data'!$B$6:$BE$43,'RevPAR Raw Data'!BB$1,FALSE))/100</f>
        <v>-7.2590131611066103E-2</v>
      </c>
      <c r="BM32" s="130">
        <f>(VLOOKUP($A32,'RevPAR Raw Data'!$B$6:$BE$43,'RevPAR Raw Data'!BC$1,FALSE))/100</f>
        <v>-4.4837247604138299E-2</v>
      </c>
      <c r="BN32" s="131">
        <f>(VLOOKUP($A32,'RevPAR Raw Data'!$B$6:$BE$43,'RevPAR Raw Data'!BE$1,FALSE))/100</f>
        <v>1.6376778444794401E-4</v>
      </c>
    </row>
    <row r="33" spans="1:66" x14ac:dyDescent="0.45">
      <c r="A33" s="59" t="s">
        <v>51</v>
      </c>
      <c r="B33" s="129">
        <f>(VLOOKUP($A33,'Occupancy Raw Data'!$B$8:$BE$45,'Occupancy Raw Data'!AG$3,FALSE))/100</f>
        <v>0.35517615711043099</v>
      </c>
      <c r="C33" s="119">
        <f>(VLOOKUP($A33,'Occupancy Raw Data'!$B$8:$BE$45,'Occupancy Raw Data'!AH$3,FALSE))/100</f>
        <v>0.364354090595085</v>
      </c>
      <c r="D33" s="119">
        <f>(VLOOKUP($A33,'Occupancy Raw Data'!$B$8:$BE$45,'Occupancy Raw Data'!AI$3,FALSE))/100</f>
        <v>0.37363071153656302</v>
      </c>
      <c r="E33" s="119">
        <f>(VLOOKUP($A33,'Occupancy Raw Data'!$B$8:$BE$45,'Occupancy Raw Data'!AJ$3,FALSE))/100</f>
        <v>0.384505516154452</v>
      </c>
      <c r="F33" s="119">
        <f>(VLOOKUP($A33,'Occupancy Raw Data'!$B$8:$BE$45,'Occupancy Raw Data'!AK$3,FALSE))/100</f>
        <v>0.39327226162332501</v>
      </c>
      <c r="G33" s="130">
        <f>(VLOOKUP($A33,'Occupancy Raw Data'!$B$8:$BE$45,'Occupancy Raw Data'!AL$3,FALSE))/100</f>
        <v>0.37419876535905094</v>
      </c>
      <c r="H33" s="119">
        <f>(VLOOKUP($A33,'Occupancy Raw Data'!$B$8:$BE$45,'Occupancy Raw Data'!AN$3,FALSE))/100</f>
        <v>0.45616627265563403</v>
      </c>
      <c r="I33" s="119">
        <f>(VLOOKUP($A33,'Occupancy Raw Data'!$B$8:$BE$45,'Occupancy Raw Data'!AO$3,FALSE))/100</f>
        <v>0.41666666666666602</v>
      </c>
      <c r="J33" s="130">
        <f>(VLOOKUP($A33,'Occupancy Raw Data'!$B$8:$BE$45,'Occupancy Raw Data'!AP$3,FALSE))/100</f>
        <v>0.43641646966115</v>
      </c>
      <c r="K33" s="131">
        <f>(VLOOKUP($A33,'Occupancy Raw Data'!$B$8:$BE$45,'Occupancy Raw Data'!AR$3,FALSE))/100</f>
        <v>0.391989522159787</v>
      </c>
      <c r="M33" s="118">
        <f>(VLOOKUP($A33,'Occupancy Raw Data'!$B$8:$BE$45,'Occupancy Raw Data'!AT$3,FALSE))/100</f>
        <v>0.150206943202214</v>
      </c>
      <c r="N33" s="115">
        <f>(VLOOKUP($A33,'Occupancy Raw Data'!$B$8:$BE$45,'Occupancy Raw Data'!AU$3,FALSE))/100</f>
        <v>3.4102012069948902E-2</v>
      </c>
      <c r="O33" s="115">
        <f>(VLOOKUP($A33,'Occupancy Raw Data'!$B$8:$BE$45,'Occupancy Raw Data'!AV$3,FALSE))/100</f>
        <v>-6.8103179595011797E-3</v>
      </c>
      <c r="P33" s="115">
        <f>(VLOOKUP($A33,'Occupancy Raw Data'!$B$8:$BE$45,'Occupancy Raw Data'!AW$3,FALSE))/100</f>
        <v>-4.3322712046759998E-2</v>
      </c>
      <c r="Q33" s="115">
        <f>(VLOOKUP($A33,'Occupancy Raw Data'!$B$8:$BE$45,'Occupancy Raw Data'!AX$3,FALSE))/100</f>
        <v>-3.6543484409647799E-3</v>
      </c>
      <c r="R33" s="116">
        <f>(VLOOKUP($A33,'Occupancy Raw Data'!$B$8:$BE$45,'Occupancy Raw Data'!AY$3,FALSE))/100</f>
        <v>2.0195052713150398E-2</v>
      </c>
      <c r="S33" s="115">
        <f>(VLOOKUP($A33,'Occupancy Raw Data'!$B$8:$BE$45,'Occupancy Raw Data'!BA$3,FALSE))/100</f>
        <v>0.115246987921951</v>
      </c>
      <c r="T33" s="115">
        <f>(VLOOKUP($A33,'Occupancy Raw Data'!$B$8:$BE$45,'Occupancy Raw Data'!BB$3,FALSE))/100</f>
        <v>5.5687248372652993E-3</v>
      </c>
      <c r="U33" s="116">
        <f>(VLOOKUP($A33,'Occupancy Raw Data'!$B$8:$BE$45,'Occupancy Raw Data'!BC$3,FALSE))/100</f>
        <v>6.0052729079231704E-2</v>
      </c>
      <c r="V33" s="117">
        <f>(VLOOKUP($A33,'Occupancy Raw Data'!$B$8:$BE$45,'Occupancy Raw Data'!BE$3,FALSE))/100</f>
        <v>3.2582671285840303E-2</v>
      </c>
      <c r="X33" s="49">
        <f>VLOOKUP($A33,'ADR Raw Data'!$B$6:$BE$43,'ADR Raw Data'!AG$1,FALSE)</f>
        <v>89.0737357599333</v>
      </c>
      <c r="Y33" s="50">
        <f>VLOOKUP($A33,'ADR Raw Data'!$B$6:$BE$43,'ADR Raw Data'!AH$1,FALSE)</f>
        <v>90.238368093174401</v>
      </c>
      <c r="Z33" s="50">
        <f>VLOOKUP($A33,'ADR Raw Data'!$B$6:$BE$43,'ADR Raw Data'!AI$1,FALSE)</f>
        <v>91.520034337031106</v>
      </c>
      <c r="AA33" s="50">
        <f>VLOOKUP($A33,'ADR Raw Data'!$B$6:$BE$43,'ADR Raw Data'!AJ$1,FALSE)</f>
        <v>91.195053157422805</v>
      </c>
      <c r="AB33" s="50">
        <f>VLOOKUP($A33,'ADR Raw Data'!$B$6:$BE$43,'ADR Raw Data'!AK$1,FALSE)</f>
        <v>91.696964308077597</v>
      </c>
      <c r="AC33" s="51">
        <f>VLOOKUP($A33,'ADR Raw Data'!$B$6:$BE$43,'ADR Raw Data'!AL$1,FALSE)</f>
        <v>90.776961998629602</v>
      </c>
      <c r="AD33" s="50">
        <f>VLOOKUP($A33,'ADR Raw Data'!$B$6:$BE$43,'ADR Raw Data'!AN$1,FALSE)</f>
        <v>102.98068019866101</v>
      </c>
      <c r="AE33" s="50">
        <f>VLOOKUP($A33,'ADR Raw Data'!$B$6:$BE$43,'ADR Raw Data'!AO$1,FALSE)</f>
        <v>103.389173758865</v>
      </c>
      <c r="AF33" s="51">
        <f>VLOOKUP($A33,'ADR Raw Data'!$B$6:$BE$43,'ADR Raw Data'!AP$1,FALSE)</f>
        <v>103.175683895722</v>
      </c>
      <c r="AG33" s="52">
        <f>VLOOKUP($A33,'ADR Raw Data'!$B$6:$BE$43,'ADR Raw Data'!AR$1,FALSE)</f>
        <v>94.724115649924499</v>
      </c>
      <c r="AI33" s="118">
        <f>(VLOOKUP($A33,'ADR Raw Data'!$B$6:$BE$43,'ADR Raw Data'!AT$1,FALSE))/100</f>
        <v>2.2325517369360403E-2</v>
      </c>
      <c r="AJ33" s="115">
        <f>(VLOOKUP($A33,'ADR Raw Data'!$B$6:$BE$43,'ADR Raw Data'!AU$1,FALSE))/100</f>
        <v>6.6641083841668294E-2</v>
      </c>
      <c r="AK33" s="115">
        <f>(VLOOKUP($A33,'ADR Raw Data'!$B$6:$BE$43,'ADR Raw Data'!AV$1,FALSE))/100</f>
        <v>5.2106037155931199E-2</v>
      </c>
      <c r="AL33" s="115">
        <f>(VLOOKUP($A33,'ADR Raw Data'!$B$6:$BE$43,'ADR Raw Data'!AW$1,FALSE))/100</f>
        <v>4.2313671659685699E-2</v>
      </c>
      <c r="AM33" s="115">
        <f>(VLOOKUP($A33,'ADR Raw Data'!$B$6:$BE$43,'ADR Raw Data'!AX$1,FALSE))/100</f>
        <v>2.9074622912720297E-2</v>
      </c>
      <c r="AN33" s="116">
        <f>(VLOOKUP($A33,'ADR Raw Data'!$B$6:$BE$43,'ADR Raw Data'!AY$1,FALSE))/100</f>
        <v>4.1983090363596397E-2</v>
      </c>
      <c r="AO33" s="115">
        <f>(VLOOKUP($A33,'ADR Raw Data'!$B$6:$BE$43,'ADR Raw Data'!BA$1,FALSE))/100</f>
        <v>2.8240314024159101E-2</v>
      </c>
      <c r="AP33" s="115">
        <f>(VLOOKUP($A33,'ADR Raw Data'!$B$6:$BE$43,'ADR Raw Data'!BB$1,FALSE))/100</f>
        <v>1.9429293621087002E-2</v>
      </c>
      <c r="AQ33" s="116">
        <f>(VLOOKUP($A33,'ADR Raw Data'!$B$6:$BE$43,'ADR Raw Data'!BC$1,FALSE))/100</f>
        <v>2.3673770375780497E-2</v>
      </c>
      <c r="AR33" s="117">
        <f>(VLOOKUP($A33,'ADR Raw Data'!$B$6:$BE$43,'ADR Raw Data'!BE$1,FALSE))/100</f>
        <v>3.6877415014315497E-2</v>
      </c>
      <c r="AT33" s="49">
        <f>VLOOKUP($A33,'RevPAR Raw Data'!$B$6:$BE$43,'RevPAR Raw Data'!AG$1,FALSE)</f>
        <v>31.6368671666831</v>
      </c>
      <c r="AU33" s="50">
        <f>VLOOKUP($A33,'RevPAR Raw Data'!$B$6:$BE$43,'RevPAR Raw Data'!AH$1,FALSE)</f>
        <v>32.878718543373097</v>
      </c>
      <c r="AV33" s="50">
        <f>VLOOKUP($A33,'RevPAR Raw Data'!$B$6:$BE$43,'RevPAR Raw Data'!AI$1,FALSE)</f>
        <v>34.1946955491956</v>
      </c>
      <c r="AW33" s="50">
        <f>VLOOKUP($A33,'RevPAR Raw Data'!$B$6:$BE$43,'RevPAR Raw Data'!AJ$1,FALSE)</f>
        <v>35.065000985027503</v>
      </c>
      <c r="AX33" s="50">
        <f>VLOOKUP($A33,'RevPAR Raw Data'!$B$6:$BE$43,'RevPAR Raw Data'!AK$1,FALSE)</f>
        <v>36.061872537431</v>
      </c>
      <c r="AY33" s="51">
        <f>VLOOKUP($A33,'RevPAR Raw Data'!$B$6:$BE$43,'RevPAR Raw Data'!AL$1,FALSE)</f>
        <v>33.9686271029327</v>
      </c>
      <c r="AZ33" s="50">
        <f>VLOOKUP($A33,'RevPAR Raw Data'!$B$6:$BE$43,'RevPAR Raw Data'!AN$1,FALSE)</f>
        <v>46.976313041765103</v>
      </c>
      <c r="BA33" s="50">
        <f>VLOOKUP($A33,'RevPAR Raw Data'!$B$6:$BE$43,'RevPAR Raw Data'!AO$1,FALSE)</f>
        <v>43.078822399527098</v>
      </c>
      <c r="BB33" s="51">
        <f>VLOOKUP($A33,'RevPAR Raw Data'!$B$6:$BE$43,'RevPAR Raw Data'!AP$1,FALSE)</f>
        <v>45.027567720646097</v>
      </c>
      <c r="BC33" s="52">
        <f>VLOOKUP($A33,'RevPAR Raw Data'!$B$6:$BE$43,'RevPAR Raw Data'!AR$1,FALSE)</f>
        <v>37.130860830622296</v>
      </c>
      <c r="BE33" s="129">
        <f>(VLOOKUP($A33,'RevPAR Raw Data'!$B$6:$BE$43,'RevPAR Raw Data'!AT$1,FALSE))/100</f>
        <v>0.17588590829103398</v>
      </c>
      <c r="BF33" s="119">
        <f>(VLOOKUP($A33,'RevPAR Raw Data'!$B$6:$BE$43,'RevPAR Raw Data'!AU$1,FALSE))/100</f>
        <v>0.10301569095713999</v>
      </c>
      <c r="BG33" s="119">
        <f>(VLOOKUP($A33,'RevPAR Raw Data'!$B$6:$BE$43,'RevPAR Raw Data'!AV$1,FALSE))/100</f>
        <v>4.4940860515788501E-2</v>
      </c>
      <c r="BH33" s="119">
        <f>(VLOOKUP($A33,'RevPAR Raw Data'!$B$6:$BE$43,'RevPAR Raw Data'!AW$1,FALSE))/100</f>
        <v>-2.8421834000280002E-3</v>
      </c>
      <c r="BI33" s="119">
        <f>(VLOOKUP($A33,'RevPAR Raw Data'!$B$6:$BE$43,'RevPAR Raw Data'!AX$1,FALSE))/100</f>
        <v>2.5314025668842798E-2</v>
      </c>
      <c r="BJ33" s="130">
        <f>(VLOOKUP($A33,'RevPAR Raw Data'!$B$6:$BE$43,'RevPAR Raw Data'!AY$1,FALSE))/100</f>
        <v>6.3025993799700697E-2</v>
      </c>
      <c r="BK33" s="119">
        <f>(VLOOKUP($A33,'RevPAR Raw Data'!$B$6:$BE$43,'RevPAR Raw Data'!BA$1,FALSE))/100</f>
        <v>0.14674191307536399</v>
      </c>
      <c r="BL33" s="119">
        <f>(VLOOKUP($A33,'RevPAR Raw Data'!$B$6:$BE$43,'RevPAR Raw Data'!BB$1,FALSE))/100</f>
        <v>2.51062148483105E-2</v>
      </c>
      <c r="BM33" s="130">
        <f>(VLOOKUP($A33,'RevPAR Raw Data'!$B$6:$BE$43,'RevPAR Raw Data'!BC$1,FALSE))/100</f>
        <v>8.51481739736729E-2</v>
      </c>
      <c r="BN33" s="131">
        <f>(VLOOKUP($A33,'RevPAR Raw Data'!$B$6:$BE$43,'RevPAR Raw Data'!BE$1,FALSE))/100</f>
        <v>7.0661650991438799E-2</v>
      </c>
    </row>
    <row r="34" spans="1:66" x14ac:dyDescent="0.45">
      <c r="A34" s="59" t="s">
        <v>50</v>
      </c>
      <c r="B34" s="129">
        <f>(VLOOKUP($A34,'Occupancy Raw Data'!$B$8:$BE$45,'Occupancy Raw Data'!AG$3,FALSE))/100</f>
        <v>0.42280796126949904</v>
      </c>
      <c r="C34" s="119">
        <f>(VLOOKUP($A34,'Occupancy Raw Data'!$B$8:$BE$45,'Occupancy Raw Data'!AH$3,FALSE))/100</f>
        <v>0.422135556750941</v>
      </c>
      <c r="D34" s="119">
        <f>(VLOOKUP($A34,'Occupancy Raw Data'!$B$8:$BE$45,'Occupancy Raw Data'!AI$3,FALSE))/100</f>
        <v>0.415949435180204</v>
      </c>
      <c r="E34" s="119">
        <f>(VLOOKUP($A34,'Occupancy Raw Data'!$B$8:$BE$45,'Occupancy Raw Data'!AJ$3,FALSE))/100</f>
        <v>0.41487358795051099</v>
      </c>
      <c r="F34" s="119">
        <f>(VLOOKUP($A34,'Occupancy Raw Data'!$B$8:$BE$45,'Occupancy Raw Data'!AK$3,FALSE))/100</f>
        <v>0.42303209610901904</v>
      </c>
      <c r="G34" s="130">
        <f>(VLOOKUP($A34,'Occupancy Raw Data'!$B$8:$BE$45,'Occupancy Raw Data'!AL$3,FALSE))/100</f>
        <v>0.41975972745203499</v>
      </c>
      <c r="H34" s="119">
        <f>(VLOOKUP($A34,'Occupancy Raw Data'!$B$8:$BE$45,'Occupancy Raw Data'!AN$3,FALSE))/100</f>
        <v>0.47982786444324899</v>
      </c>
      <c r="I34" s="119">
        <f>(VLOOKUP($A34,'Occupancy Raw Data'!$B$8:$BE$45,'Occupancy Raw Data'!AO$3,FALSE))/100</f>
        <v>0.49964138425676802</v>
      </c>
      <c r="J34" s="130">
        <f>(VLOOKUP($A34,'Occupancy Raw Data'!$B$8:$BE$45,'Occupancy Raw Data'!AP$3,FALSE))/100</f>
        <v>0.48973462435000797</v>
      </c>
      <c r="K34" s="131">
        <f>(VLOOKUP($A34,'Occupancy Raw Data'!$B$8:$BE$45,'Occupancy Raw Data'!AR$3,FALSE))/100</f>
        <v>0.43975255513717004</v>
      </c>
      <c r="M34" s="118">
        <f>(VLOOKUP($A34,'Occupancy Raw Data'!$B$8:$BE$45,'Occupancy Raw Data'!AT$3,FALSE))/100</f>
        <v>0.24240578947290001</v>
      </c>
      <c r="N34" s="115">
        <f>(VLOOKUP($A34,'Occupancy Raw Data'!$B$8:$BE$45,'Occupancy Raw Data'!AU$3,FALSE))/100</f>
        <v>0.17012093418843899</v>
      </c>
      <c r="O34" s="115">
        <f>(VLOOKUP($A34,'Occupancy Raw Data'!$B$8:$BE$45,'Occupancy Raw Data'!AV$3,FALSE))/100</f>
        <v>0.10503602627097401</v>
      </c>
      <c r="P34" s="115">
        <f>(VLOOKUP($A34,'Occupancy Raw Data'!$B$8:$BE$45,'Occupancy Raw Data'!AW$3,FALSE))/100</f>
        <v>2.8078787787131399E-2</v>
      </c>
      <c r="Q34" s="115">
        <f>(VLOOKUP($A34,'Occupancy Raw Data'!$B$8:$BE$45,'Occupancy Raw Data'!AX$3,FALSE))/100</f>
        <v>9.2865586565237204E-2</v>
      </c>
      <c r="R34" s="116">
        <f>(VLOOKUP($A34,'Occupancy Raw Data'!$B$8:$BE$45,'Occupancy Raw Data'!AY$3,FALSE))/100</f>
        <v>0.123483751671953</v>
      </c>
      <c r="S34" s="115">
        <f>(VLOOKUP($A34,'Occupancy Raw Data'!$B$8:$BE$45,'Occupancy Raw Data'!BA$3,FALSE))/100</f>
        <v>0.14894892914038999</v>
      </c>
      <c r="T34" s="115">
        <f>(VLOOKUP($A34,'Occupancy Raw Data'!$B$8:$BE$45,'Occupancy Raw Data'!BB$3,FALSE))/100</f>
        <v>6.9290102584063901E-2</v>
      </c>
      <c r="U34" s="116">
        <f>(VLOOKUP($A34,'Occupancy Raw Data'!$B$8:$BE$45,'Occupancy Raw Data'!BC$3,FALSE))/100</f>
        <v>0.10688512876959401</v>
      </c>
      <c r="V34" s="117">
        <f>(VLOOKUP($A34,'Occupancy Raw Data'!$B$8:$BE$45,'Occupancy Raw Data'!BE$3,FALSE))/100</f>
        <v>0.11814851864921</v>
      </c>
      <c r="X34" s="49">
        <f>VLOOKUP($A34,'ADR Raw Data'!$B$6:$BE$43,'ADR Raw Data'!AG$1,FALSE)</f>
        <v>98.080437871077095</v>
      </c>
      <c r="Y34" s="50">
        <f>VLOOKUP($A34,'ADR Raw Data'!$B$6:$BE$43,'ADR Raw Data'!AH$1,FALSE)</f>
        <v>94.033856854624602</v>
      </c>
      <c r="Z34" s="50">
        <f>VLOOKUP($A34,'ADR Raw Data'!$B$6:$BE$43,'ADR Raw Data'!AI$1,FALSE)</f>
        <v>93.3251891367604</v>
      </c>
      <c r="AA34" s="50">
        <f>VLOOKUP($A34,'ADR Raw Data'!$B$6:$BE$43,'ADR Raw Data'!AJ$1,FALSE)</f>
        <v>91.072986493787099</v>
      </c>
      <c r="AB34" s="50">
        <f>VLOOKUP($A34,'ADR Raw Data'!$B$6:$BE$43,'ADR Raw Data'!AK$1,FALSE)</f>
        <v>90.6829818798346</v>
      </c>
      <c r="AC34" s="51">
        <f>VLOOKUP($A34,'ADR Raw Data'!$B$6:$BE$43,'ADR Raw Data'!AL$1,FALSE)</f>
        <v>93.447922682614205</v>
      </c>
      <c r="AD34" s="50">
        <f>VLOOKUP($A34,'ADR Raw Data'!$B$6:$BE$43,'ADR Raw Data'!AN$1,FALSE)</f>
        <v>102.987279521674</v>
      </c>
      <c r="AE34" s="50">
        <f>VLOOKUP($A34,'ADR Raw Data'!$B$6:$BE$43,'ADR Raw Data'!AO$1,FALSE)</f>
        <v>106.439476045218</v>
      </c>
      <c r="AF34" s="51">
        <f>VLOOKUP($A34,'ADR Raw Data'!$B$6:$BE$43,'ADR Raw Data'!AP$1,FALSE)</f>
        <v>104.748294736842</v>
      </c>
      <c r="AG34" s="52">
        <f>VLOOKUP($A34,'ADR Raw Data'!$B$6:$BE$43,'ADR Raw Data'!AR$1,FALSE)</f>
        <v>97.043570409203397</v>
      </c>
      <c r="AI34" s="118">
        <f>(VLOOKUP($A34,'ADR Raw Data'!$B$6:$BE$43,'ADR Raw Data'!AT$1,FALSE))/100</f>
        <v>-1.3827419631392099E-2</v>
      </c>
      <c r="AJ34" s="115">
        <f>(VLOOKUP($A34,'ADR Raw Data'!$B$6:$BE$43,'ADR Raw Data'!AU$1,FALSE))/100</f>
        <v>4.20252035633637E-2</v>
      </c>
      <c r="AK34" s="115">
        <f>(VLOOKUP($A34,'ADR Raw Data'!$B$6:$BE$43,'ADR Raw Data'!AV$1,FALSE))/100</f>
        <v>3.7774446717913503E-2</v>
      </c>
      <c r="AL34" s="115">
        <f>(VLOOKUP($A34,'ADR Raw Data'!$B$6:$BE$43,'ADR Raw Data'!AW$1,FALSE))/100</f>
        <v>1.5031371001457201E-2</v>
      </c>
      <c r="AM34" s="115">
        <f>(VLOOKUP($A34,'ADR Raw Data'!$B$6:$BE$43,'ADR Raw Data'!AX$1,FALSE))/100</f>
        <v>5.2425393518387596E-3</v>
      </c>
      <c r="AN34" s="116">
        <f>(VLOOKUP($A34,'ADR Raw Data'!$B$6:$BE$43,'ADR Raw Data'!AY$1,FALSE))/100</f>
        <v>1.8631857384069299E-2</v>
      </c>
      <c r="AO34" s="115">
        <f>(VLOOKUP($A34,'ADR Raw Data'!$B$6:$BE$43,'ADR Raw Data'!BA$1,FALSE))/100</f>
        <v>1.8611571313419101E-4</v>
      </c>
      <c r="AP34" s="115">
        <f>(VLOOKUP($A34,'ADR Raw Data'!$B$6:$BE$43,'ADR Raw Data'!BB$1,FALSE))/100</f>
        <v>6.6960625763331904E-3</v>
      </c>
      <c r="AQ34" s="116">
        <f>(VLOOKUP($A34,'ADR Raw Data'!$B$6:$BE$43,'ADR Raw Data'!BC$1,FALSE))/100</f>
        <v>3.0737177081570401E-3</v>
      </c>
      <c r="AR34" s="117">
        <f>(VLOOKUP($A34,'ADR Raw Data'!$B$6:$BE$43,'ADR Raw Data'!BE$1,FALSE))/100</f>
        <v>1.2799831622921301E-2</v>
      </c>
      <c r="AT34" s="49">
        <f>VLOOKUP($A34,'RevPAR Raw Data'!$B$6:$BE$43,'RevPAR Raw Data'!AG$1,FALSE)</f>
        <v>41.469189976689897</v>
      </c>
      <c r="AU34" s="50">
        <f>VLOOKUP($A34,'RevPAR Raw Data'!$B$6:$BE$43,'RevPAR Raw Data'!AH$1,FALSE)</f>
        <v>39.695034516765197</v>
      </c>
      <c r="AV34" s="50">
        <f>VLOOKUP($A34,'RevPAR Raw Data'!$B$6:$BE$43,'RevPAR Raw Data'!AI$1,FALSE)</f>
        <v>38.818559709521203</v>
      </c>
      <c r="AW34" s="50">
        <f>VLOOKUP($A34,'RevPAR Raw Data'!$B$6:$BE$43,'RevPAR Raw Data'!AJ$1,FALSE)</f>
        <v>37.783776672045903</v>
      </c>
      <c r="AX34" s="50">
        <f>VLOOKUP($A34,'RevPAR Raw Data'!$B$6:$BE$43,'RevPAR Raw Data'!AK$1,FALSE)</f>
        <v>38.361811906042597</v>
      </c>
      <c r="AY34" s="51">
        <f>VLOOKUP($A34,'RevPAR Raw Data'!$B$6:$BE$43,'RevPAR Raw Data'!AL$1,FALSE)</f>
        <v>39.225674556213001</v>
      </c>
      <c r="AZ34" s="50">
        <f>VLOOKUP($A34,'RevPAR Raw Data'!$B$6:$BE$43,'RevPAR Raw Data'!AN$1,FALSE)</f>
        <v>49.416166397704799</v>
      </c>
      <c r="BA34" s="50">
        <f>VLOOKUP($A34,'RevPAR Raw Data'!$B$6:$BE$43,'RevPAR Raw Data'!AO$1,FALSE)</f>
        <v>53.181567150797903</v>
      </c>
      <c r="BB34" s="51">
        <f>VLOOKUP($A34,'RevPAR Raw Data'!$B$6:$BE$43,'RevPAR Raw Data'!AP$1,FALSE)</f>
        <v>51.298866774251302</v>
      </c>
      <c r="BC34" s="52">
        <f>VLOOKUP($A34,'RevPAR Raw Data'!$B$6:$BE$43,'RevPAR Raw Data'!AR$1,FALSE)</f>
        <v>42.675158047081098</v>
      </c>
      <c r="BE34" s="129">
        <f>(VLOOKUP($A34,'RevPAR Raw Data'!$B$6:$BE$43,'RevPAR Raw Data'!AT$1,FALSE))/100</f>
        <v>0.225226523269387</v>
      </c>
      <c r="BF34" s="119">
        <f>(VLOOKUP($A34,'RevPAR Raw Data'!$B$6:$BE$43,'RevPAR Raw Data'!AU$1,FALSE))/100</f>
        <v>0.219295504641461</v>
      </c>
      <c r="BG34" s="119">
        <f>(VLOOKUP($A34,'RevPAR Raw Data'!$B$6:$BE$43,'RevPAR Raw Data'!AV$1,FALSE))/100</f>
        <v>0.14677815076672199</v>
      </c>
      <c r="BH34" s="119">
        <f>(VLOOKUP($A34,'RevPAR Raw Data'!$B$6:$BE$43,'RevPAR Raw Data'!AW$1,FALSE))/100</f>
        <v>4.35322214650882E-2</v>
      </c>
      <c r="BI34" s="119">
        <f>(VLOOKUP($A34,'RevPAR Raw Data'!$B$6:$BE$43,'RevPAR Raw Data'!AX$1,FALSE))/100</f>
        <v>9.8594977409075801E-2</v>
      </c>
      <c r="BJ34" s="130">
        <f>(VLOOKUP($A34,'RevPAR Raw Data'!$B$6:$BE$43,'RevPAR Raw Data'!AY$1,FALSE))/100</f>
        <v>0.14441634070642398</v>
      </c>
      <c r="BK34" s="119">
        <f>(VLOOKUP($A34,'RevPAR Raw Data'!$B$6:$BE$43,'RevPAR Raw Data'!BA$1,FALSE))/100</f>
        <v>0.14916276658969099</v>
      </c>
      <c r="BL34" s="119">
        <f>(VLOOKUP($A34,'RevPAR Raw Data'!$B$6:$BE$43,'RevPAR Raw Data'!BB$1,FALSE))/100</f>
        <v>7.6450136023220497E-2</v>
      </c>
      <c r="BM34" s="130">
        <f>(VLOOKUP($A34,'RevPAR Raw Data'!$B$6:$BE$43,'RevPAR Raw Data'!BC$1,FALSE))/100</f>
        <v>0.11028738119078801</v>
      </c>
      <c r="BN34" s="131">
        <f>(VLOOKUP($A34,'RevPAR Raw Data'!$B$6:$BE$43,'RevPAR Raw Data'!BE$1,FALSE))/100</f>
        <v>0.13246063141733899</v>
      </c>
    </row>
    <row r="35" spans="1:66" x14ac:dyDescent="0.45">
      <c r="A35" s="59" t="s">
        <v>47</v>
      </c>
      <c r="B35" s="129">
        <f>(VLOOKUP($A35,'Occupancy Raw Data'!$B$8:$BE$45,'Occupancy Raw Data'!AG$3,FALSE))/100</f>
        <v>0.404346244771776</v>
      </c>
      <c r="C35" s="119">
        <f>(VLOOKUP($A35,'Occupancy Raw Data'!$B$8:$BE$45,'Occupancy Raw Data'!AH$3,FALSE))/100</f>
        <v>0.47158574286233801</v>
      </c>
      <c r="D35" s="119">
        <f>(VLOOKUP($A35,'Occupancy Raw Data'!$B$8:$BE$45,'Occupancy Raw Data'!AI$3,FALSE))/100</f>
        <v>0.51459356246590193</v>
      </c>
      <c r="E35" s="119">
        <f>(VLOOKUP($A35,'Occupancy Raw Data'!$B$8:$BE$45,'Occupancy Raw Data'!AJ$3,FALSE))/100</f>
        <v>0.49718130569194302</v>
      </c>
      <c r="F35" s="119">
        <f>(VLOOKUP($A35,'Occupancy Raw Data'!$B$8:$BE$45,'Occupancy Raw Data'!AK$3,FALSE))/100</f>
        <v>0.48181487543189599</v>
      </c>
      <c r="G35" s="130">
        <f>(VLOOKUP($A35,'Occupancy Raw Data'!$B$8:$BE$45,'Occupancy Raw Data'!AL$3,FALSE))/100</f>
        <v>0.47390434624477101</v>
      </c>
      <c r="H35" s="119">
        <f>(VLOOKUP($A35,'Occupancy Raw Data'!$B$8:$BE$45,'Occupancy Raw Data'!AN$3,FALSE))/100</f>
        <v>0.48931623931623902</v>
      </c>
      <c r="I35" s="119">
        <f>(VLOOKUP($A35,'Occupancy Raw Data'!$B$8:$BE$45,'Occupancy Raw Data'!AO$3,FALSE))/100</f>
        <v>0.47531369339879903</v>
      </c>
      <c r="J35" s="130">
        <f>(VLOOKUP($A35,'Occupancy Raw Data'!$B$8:$BE$45,'Occupancy Raw Data'!AP$3,FALSE))/100</f>
        <v>0.48231496635751903</v>
      </c>
      <c r="K35" s="131">
        <f>(VLOOKUP($A35,'Occupancy Raw Data'!$B$8:$BE$45,'Occupancy Raw Data'!AR$3,FALSE))/100</f>
        <v>0.476307380562699</v>
      </c>
      <c r="M35" s="118">
        <f>(VLOOKUP($A35,'Occupancy Raw Data'!$B$8:$BE$45,'Occupancy Raw Data'!AT$3,FALSE))/100</f>
        <v>2.3204816582101499E-2</v>
      </c>
      <c r="N35" s="115">
        <f>(VLOOKUP($A35,'Occupancy Raw Data'!$B$8:$BE$45,'Occupancy Raw Data'!AU$3,FALSE))/100</f>
        <v>-1.3066529206753901E-2</v>
      </c>
      <c r="O35" s="115">
        <f>(VLOOKUP($A35,'Occupancy Raw Data'!$B$8:$BE$45,'Occupancy Raw Data'!AV$3,FALSE))/100</f>
        <v>-1.90418031153964E-2</v>
      </c>
      <c r="P35" s="115">
        <f>(VLOOKUP($A35,'Occupancy Raw Data'!$B$8:$BE$45,'Occupancy Raw Data'!AW$3,FALSE))/100</f>
        <v>-9.2667263355483892E-2</v>
      </c>
      <c r="Q35" s="115">
        <f>(VLOOKUP($A35,'Occupancy Raw Data'!$B$8:$BE$45,'Occupancy Raw Data'!AX$3,FALSE))/100</f>
        <v>-5.0116247776911704E-2</v>
      </c>
      <c r="R35" s="116">
        <f>(VLOOKUP($A35,'Occupancy Raw Data'!$B$8:$BE$45,'Occupancy Raw Data'!AY$3,FALSE))/100</f>
        <v>-3.3945604833659798E-2</v>
      </c>
      <c r="S35" s="115">
        <f>(VLOOKUP($A35,'Occupancy Raw Data'!$B$8:$BE$45,'Occupancy Raw Data'!BA$3,FALSE))/100</f>
        <v>-3.7352119750148696E-2</v>
      </c>
      <c r="T35" s="115">
        <f>(VLOOKUP($A35,'Occupancy Raw Data'!$B$8:$BE$45,'Occupancy Raw Data'!BB$3,FALSE))/100</f>
        <v>-1.9165081386090802E-2</v>
      </c>
      <c r="U35" s="116">
        <f>(VLOOKUP($A35,'Occupancy Raw Data'!$B$8:$BE$45,'Occupancy Raw Data'!BC$3,FALSE))/100</f>
        <v>-2.8475669204641299E-2</v>
      </c>
      <c r="V35" s="117">
        <f>(VLOOKUP($A35,'Occupancy Raw Data'!$B$8:$BE$45,'Occupancy Raw Data'!BE$3,FALSE))/100</f>
        <v>-3.2369396888871201E-2</v>
      </c>
      <c r="X35" s="49">
        <f>VLOOKUP($A35,'ADR Raw Data'!$B$6:$BE$43,'ADR Raw Data'!AG$1,FALSE)</f>
        <v>90.862220598156</v>
      </c>
      <c r="Y35" s="50">
        <f>VLOOKUP($A35,'ADR Raw Data'!$B$6:$BE$43,'ADR Raw Data'!AH$1,FALSE)</f>
        <v>95.593994022944102</v>
      </c>
      <c r="Z35" s="50">
        <f>VLOOKUP($A35,'ADR Raw Data'!$B$6:$BE$43,'ADR Raw Data'!AI$1,FALSE)</f>
        <v>105.414570191713</v>
      </c>
      <c r="AA35" s="50">
        <f>VLOOKUP($A35,'ADR Raw Data'!$B$6:$BE$43,'ADR Raw Data'!AJ$1,FALSE)</f>
        <v>98.906122896854399</v>
      </c>
      <c r="AB35" s="50">
        <f>VLOOKUP($A35,'ADR Raw Data'!$B$6:$BE$43,'ADR Raw Data'!AK$1,FALSE)</f>
        <v>92.415602000377405</v>
      </c>
      <c r="AC35" s="51">
        <f>VLOOKUP($A35,'ADR Raw Data'!$B$6:$BE$43,'ADR Raw Data'!AL$1,FALSE)</f>
        <v>96.967968534151893</v>
      </c>
      <c r="AD35" s="50">
        <f>VLOOKUP($A35,'ADR Raw Data'!$B$6:$BE$43,'ADR Raw Data'!AN$1,FALSE)</f>
        <v>96.971628728049794</v>
      </c>
      <c r="AE35" s="50">
        <f>VLOOKUP($A35,'ADR Raw Data'!$B$6:$BE$43,'ADR Raw Data'!AO$1,FALSE)</f>
        <v>98.2422792922046</v>
      </c>
      <c r="AF35" s="51">
        <f>VLOOKUP($A35,'ADR Raw Data'!$B$6:$BE$43,'ADR Raw Data'!AP$1,FALSE)</f>
        <v>97.597731642944595</v>
      </c>
      <c r="AG35" s="52">
        <f>VLOOKUP($A35,'ADR Raw Data'!$B$6:$BE$43,'ADR Raw Data'!AR$1,FALSE)</f>
        <v>97.150170307343998</v>
      </c>
      <c r="AI35" s="118">
        <f>(VLOOKUP($A35,'ADR Raw Data'!$B$6:$BE$43,'ADR Raw Data'!AT$1,FALSE))/100</f>
        <v>-9.723524402254359E-3</v>
      </c>
      <c r="AJ35" s="115">
        <f>(VLOOKUP($A35,'ADR Raw Data'!$B$6:$BE$43,'ADR Raw Data'!AU$1,FALSE))/100</f>
        <v>3.5026439035844702E-2</v>
      </c>
      <c r="AK35" s="115">
        <f>(VLOOKUP($A35,'ADR Raw Data'!$B$6:$BE$43,'ADR Raw Data'!AV$1,FALSE))/100</f>
        <v>7.6634755205878993E-2</v>
      </c>
      <c r="AL35" s="115">
        <f>(VLOOKUP($A35,'ADR Raw Data'!$B$6:$BE$43,'ADR Raw Data'!AW$1,FALSE))/100</f>
        <v>1.8598046071090498E-2</v>
      </c>
      <c r="AM35" s="115">
        <f>(VLOOKUP($A35,'ADR Raw Data'!$B$6:$BE$43,'ADR Raw Data'!AX$1,FALSE))/100</f>
        <v>8.3115194688846289E-3</v>
      </c>
      <c r="AN35" s="116">
        <f>(VLOOKUP($A35,'ADR Raw Data'!$B$6:$BE$43,'ADR Raw Data'!AY$1,FALSE))/100</f>
        <v>2.7612120194584602E-2</v>
      </c>
      <c r="AO35" s="115">
        <f>(VLOOKUP($A35,'ADR Raw Data'!$B$6:$BE$43,'ADR Raw Data'!BA$1,FALSE))/100</f>
        <v>4.9485985374213698E-3</v>
      </c>
      <c r="AP35" s="115">
        <f>(VLOOKUP($A35,'ADR Raw Data'!$B$6:$BE$43,'ADR Raw Data'!BB$1,FALSE))/100</f>
        <v>8.5683540254072096E-3</v>
      </c>
      <c r="AQ35" s="116">
        <f>(VLOOKUP($A35,'ADR Raw Data'!$B$6:$BE$43,'ADR Raw Data'!BC$1,FALSE))/100</f>
        <v>6.7851052576011293E-3</v>
      </c>
      <c r="AR35" s="117">
        <f>(VLOOKUP($A35,'ADR Raw Data'!$B$6:$BE$43,'ADR Raw Data'!BE$1,FALSE))/100</f>
        <v>2.15025354477303E-2</v>
      </c>
      <c r="AT35" s="49">
        <f>VLOOKUP($A35,'RevPAR Raw Data'!$B$6:$BE$43,'RevPAR Raw Data'!AG$1,FALSE)</f>
        <v>36.739797690489098</v>
      </c>
      <c r="AU35" s="50">
        <f>VLOOKUP($A35,'RevPAR Raw Data'!$B$6:$BE$43,'RevPAR Raw Data'!AH$1,FALSE)</f>
        <v>45.080764684488003</v>
      </c>
      <c r="AV35" s="50">
        <f>VLOOKUP($A35,'RevPAR Raw Data'!$B$6:$BE$43,'RevPAR Raw Data'!AI$1,FALSE)</f>
        <v>54.245659210765503</v>
      </c>
      <c r="AW35" s="50">
        <f>VLOOKUP($A35,'RevPAR Raw Data'!$B$6:$BE$43,'RevPAR Raw Data'!AJ$1,FALSE)</f>
        <v>49.174275322785903</v>
      </c>
      <c r="AX35" s="50">
        <f>VLOOKUP($A35,'RevPAR Raw Data'!$B$6:$BE$43,'RevPAR Raw Data'!AK$1,FALSE)</f>
        <v>44.527211765775498</v>
      </c>
      <c r="AY35" s="51">
        <f>VLOOKUP($A35,'RevPAR Raw Data'!$B$6:$BE$43,'RevPAR Raw Data'!AL$1,FALSE)</f>
        <v>45.953541734860799</v>
      </c>
      <c r="AZ35" s="50">
        <f>VLOOKUP($A35,'RevPAR Raw Data'!$B$6:$BE$43,'RevPAR Raw Data'!AN$1,FALSE)</f>
        <v>47.449792689579901</v>
      </c>
      <c r="BA35" s="50">
        <f>VLOOKUP($A35,'RevPAR Raw Data'!$B$6:$BE$43,'RevPAR Raw Data'!AO$1,FALSE)</f>
        <v>46.695900618294203</v>
      </c>
      <c r="BB35" s="51">
        <f>VLOOKUP($A35,'RevPAR Raw Data'!$B$6:$BE$43,'RevPAR Raw Data'!AP$1,FALSE)</f>
        <v>47.072846653936999</v>
      </c>
      <c r="BC35" s="52">
        <f>VLOOKUP($A35,'RevPAR Raw Data'!$B$6:$BE$43,'RevPAR Raw Data'!AR$1,FALSE)</f>
        <v>46.273343140311198</v>
      </c>
      <c r="BE35" s="129">
        <f>(VLOOKUP($A35,'RevPAR Raw Data'!$B$6:$BE$43,'RevPAR Raw Data'!AT$1,FALSE))/100</f>
        <v>1.3255659579561301E-2</v>
      </c>
      <c r="BF35" s="119">
        <f>(VLOOKUP($A35,'RevPAR Raw Data'!$B$6:$BE$43,'RevPAR Raw Data'!AU$1,FALSE))/100</f>
        <v>2.1502235840420297E-2</v>
      </c>
      <c r="BG35" s="119">
        <f>(VLOOKUP($A35,'RevPAR Raw Data'!$B$6:$BE$43,'RevPAR Raw Data'!AV$1,FALSE))/100</f>
        <v>5.6133688170055596E-2</v>
      </c>
      <c r="BH35" s="119">
        <f>(VLOOKUP($A35,'RevPAR Raw Data'!$B$6:$BE$43,'RevPAR Raw Data'!AW$1,FALSE))/100</f>
        <v>-7.5792647317560496E-2</v>
      </c>
      <c r="BI35" s="119">
        <f>(VLOOKUP($A35,'RevPAR Raw Data'!$B$6:$BE$43,'RevPAR Raw Data'!AX$1,FALSE))/100</f>
        <v>-4.2221270477132304E-2</v>
      </c>
      <c r="BJ35" s="130">
        <f>(VLOOKUP($A35,'RevPAR Raw Data'!$B$6:$BE$43,'RevPAR Raw Data'!AY$1,FALSE))/100</f>
        <v>-7.2707947598201197E-3</v>
      </c>
      <c r="BK35" s="119">
        <f>(VLOOKUP($A35,'RevPAR Raw Data'!$B$6:$BE$43,'RevPAR Raw Data'!BA$1,FALSE))/100</f>
        <v>-3.2588361857892496E-2</v>
      </c>
      <c r="BL35" s="119">
        <f>(VLOOKUP($A35,'RevPAR Raw Data'!$B$6:$BE$43,'RevPAR Raw Data'!BB$1,FALSE))/100</f>
        <v>-1.07609405629253E-2</v>
      </c>
      <c r="BM35" s="130">
        <f>(VLOOKUP($A35,'RevPAR Raw Data'!$B$6:$BE$43,'RevPAR Raw Data'!BC$1,FALSE))/100</f>
        <v>-2.1883774359874302E-2</v>
      </c>
      <c r="BN35" s="131">
        <f>(VLOOKUP($A35,'RevPAR Raw Data'!$B$6:$BE$43,'RevPAR Raw Data'!BE$1,FALSE))/100</f>
        <v>-1.15628855451655E-2</v>
      </c>
    </row>
    <row r="36" spans="1:66" x14ac:dyDescent="0.45">
      <c r="A36" s="59" t="s">
        <v>48</v>
      </c>
      <c r="B36" s="129">
        <f>(VLOOKUP($A36,'Occupancy Raw Data'!$B$8:$BE$45,'Occupancy Raw Data'!AG$3,FALSE))/100</f>
        <v>0.42438610501097995</v>
      </c>
      <c r="C36" s="119">
        <f>(VLOOKUP($A36,'Occupancy Raw Data'!$B$8:$BE$45,'Occupancy Raw Data'!AH$3,FALSE))/100</f>
        <v>0.47220003992812898</v>
      </c>
      <c r="D36" s="119">
        <f>(VLOOKUP($A36,'Occupancy Raw Data'!$B$8:$BE$45,'Occupancy Raw Data'!AI$3,FALSE))/100</f>
        <v>0.48333000598921899</v>
      </c>
      <c r="E36" s="119">
        <f>(VLOOKUP($A36,'Occupancy Raw Data'!$B$8:$BE$45,'Occupancy Raw Data'!AJ$3,FALSE))/100</f>
        <v>0.46361549211419401</v>
      </c>
      <c r="F36" s="119">
        <f>(VLOOKUP($A36,'Occupancy Raw Data'!$B$8:$BE$45,'Occupancy Raw Data'!AK$3,FALSE))/100</f>
        <v>0.45498103413855001</v>
      </c>
      <c r="G36" s="130">
        <f>(VLOOKUP($A36,'Occupancy Raw Data'!$B$8:$BE$45,'Occupancy Raw Data'!AL$3,FALSE))/100</f>
        <v>0.45970253543621403</v>
      </c>
      <c r="H36" s="119">
        <f>(VLOOKUP($A36,'Occupancy Raw Data'!$B$8:$BE$45,'Occupancy Raw Data'!AN$3,FALSE))/100</f>
        <v>0.46666001197843798</v>
      </c>
      <c r="I36" s="119">
        <f>(VLOOKUP($A36,'Occupancy Raw Data'!$B$8:$BE$45,'Occupancy Raw Data'!AO$3,FALSE))/100</f>
        <v>0.53373926931523197</v>
      </c>
      <c r="J36" s="130">
        <f>(VLOOKUP($A36,'Occupancy Raw Data'!$B$8:$BE$45,'Occupancy Raw Data'!AP$3,FALSE))/100</f>
        <v>0.50019964064683498</v>
      </c>
      <c r="K36" s="131">
        <f>(VLOOKUP($A36,'Occupancy Raw Data'!$B$8:$BE$45,'Occupancy Raw Data'!AR$3,FALSE))/100</f>
        <v>0.47127313692496303</v>
      </c>
      <c r="M36" s="118">
        <f>(VLOOKUP($A36,'Occupancy Raw Data'!$B$8:$BE$45,'Occupancy Raw Data'!AT$3,FALSE))/100</f>
        <v>5.3714930437285702E-2</v>
      </c>
      <c r="N36" s="115">
        <f>(VLOOKUP($A36,'Occupancy Raw Data'!$B$8:$BE$45,'Occupancy Raw Data'!AU$3,FALSE))/100</f>
        <v>0.111392128525659</v>
      </c>
      <c r="O36" s="115">
        <f>(VLOOKUP($A36,'Occupancy Raw Data'!$B$8:$BE$45,'Occupancy Raw Data'!AV$3,FALSE))/100</f>
        <v>1.78900459629037E-3</v>
      </c>
      <c r="P36" s="115">
        <f>(VLOOKUP($A36,'Occupancy Raw Data'!$B$8:$BE$45,'Occupancy Raw Data'!AW$3,FALSE))/100</f>
        <v>-9.7247324803444307E-2</v>
      </c>
      <c r="Q36" s="115">
        <f>(VLOOKUP($A36,'Occupancy Raw Data'!$B$8:$BE$45,'Occupancy Raw Data'!AX$3,FALSE))/100</f>
        <v>-5.7108610159987807E-3</v>
      </c>
      <c r="R36" s="116">
        <f>(VLOOKUP($A36,'Occupancy Raw Data'!$B$8:$BE$45,'Occupancy Raw Data'!AY$3,FALSE))/100</f>
        <v>7.5700148865604604E-3</v>
      </c>
      <c r="S36" s="115">
        <f>(VLOOKUP($A36,'Occupancy Raw Data'!$B$8:$BE$45,'Occupancy Raw Data'!BA$3,FALSE))/100</f>
        <v>3.7022248840975103E-2</v>
      </c>
      <c r="T36" s="115">
        <f>(VLOOKUP($A36,'Occupancy Raw Data'!$B$8:$BE$45,'Occupancy Raw Data'!BB$3,FALSE))/100</f>
        <v>0.121916055706542</v>
      </c>
      <c r="U36" s="116">
        <f>(VLOOKUP($A36,'Occupancy Raw Data'!$B$8:$BE$45,'Occupancy Raw Data'!BC$3,FALSE))/100</f>
        <v>8.0649336507285799E-2</v>
      </c>
      <c r="V36" s="117">
        <f>(VLOOKUP($A36,'Occupancy Raw Data'!$B$8:$BE$45,'Occupancy Raw Data'!BE$3,FALSE))/100</f>
        <v>2.8665352192026598E-2</v>
      </c>
      <c r="X36" s="49">
        <f>VLOOKUP($A36,'ADR Raw Data'!$B$6:$BE$43,'ADR Raw Data'!AG$1,FALSE)</f>
        <v>138.77734917088</v>
      </c>
      <c r="Y36" s="50">
        <f>VLOOKUP($A36,'ADR Raw Data'!$B$6:$BE$43,'ADR Raw Data'!AH$1,FALSE)</f>
        <v>133.75084557657701</v>
      </c>
      <c r="Z36" s="50">
        <f>VLOOKUP($A36,'ADR Raw Data'!$B$6:$BE$43,'ADR Raw Data'!AI$1,FALSE)</f>
        <v>141.55333126807099</v>
      </c>
      <c r="AA36" s="50">
        <f>VLOOKUP($A36,'ADR Raw Data'!$B$6:$BE$43,'ADR Raw Data'!AJ$1,FALSE)</f>
        <v>130.48776294541901</v>
      </c>
      <c r="AB36" s="50">
        <f>VLOOKUP($A36,'ADR Raw Data'!$B$6:$BE$43,'ADR Raw Data'!AK$1,FALSE)</f>
        <v>131.284765247915</v>
      </c>
      <c r="AC36" s="51">
        <f>VLOOKUP($A36,'ADR Raw Data'!$B$6:$BE$43,'ADR Raw Data'!AL$1,FALSE)</f>
        <v>135.17329511649601</v>
      </c>
      <c r="AD36" s="50">
        <f>VLOOKUP($A36,'ADR Raw Data'!$B$6:$BE$43,'ADR Raw Data'!AN$1,FALSE)</f>
        <v>147.00819786096201</v>
      </c>
      <c r="AE36" s="50">
        <f>VLOOKUP($A36,'ADR Raw Data'!$B$6:$BE$43,'ADR Raw Data'!AO$1,FALSE)</f>
        <v>157.23426033289601</v>
      </c>
      <c r="AF36" s="51">
        <f>VLOOKUP($A36,'ADR Raw Data'!$B$6:$BE$43,'ADR Raw Data'!AP$1,FALSE)</f>
        <v>152.46407054480099</v>
      </c>
      <c r="AG36" s="52">
        <f>VLOOKUP($A36,'ADR Raw Data'!$B$6:$BE$43,'ADR Raw Data'!AR$1,FALSE)</f>
        <v>140.41674493547299</v>
      </c>
      <c r="AI36" s="118">
        <f>(VLOOKUP($A36,'ADR Raw Data'!$B$6:$BE$43,'ADR Raw Data'!AT$1,FALSE))/100</f>
        <v>-2.5112932075020199E-2</v>
      </c>
      <c r="AJ36" s="115">
        <f>(VLOOKUP($A36,'ADR Raw Data'!$B$6:$BE$43,'ADR Raw Data'!AU$1,FALSE))/100</f>
        <v>0.10602763266630501</v>
      </c>
      <c r="AK36" s="115">
        <f>(VLOOKUP($A36,'ADR Raw Data'!$B$6:$BE$43,'ADR Raw Data'!AV$1,FALSE))/100</f>
        <v>0.16600750872746201</v>
      </c>
      <c r="AL36" s="115">
        <f>(VLOOKUP($A36,'ADR Raw Data'!$B$6:$BE$43,'ADR Raw Data'!AW$1,FALSE))/100</f>
        <v>6.0883577279346096E-2</v>
      </c>
      <c r="AM36" s="115">
        <f>(VLOOKUP($A36,'ADR Raw Data'!$B$6:$BE$43,'ADR Raw Data'!AX$1,FALSE))/100</f>
        <v>5.86284910766596E-2</v>
      </c>
      <c r="AN36" s="116">
        <f>(VLOOKUP($A36,'ADR Raw Data'!$B$6:$BE$43,'ADR Raw Data'!AY$1,FALSE))/100</f>
        <v>7.3692403702024609E-2</v>
      </c>
      <c r="AO36" s="115">
        <f>(VLOOKUP($A36,'ADR Raw Data'!$B$6:$BE$43,'ADR Raw Data'!BA$1,FALSE))/100</f>
        <v>1.9752720684818301E-2</v>
      </c>
      <c r="AP36" s="115">
        <f>(VLOOKUP($A36,'ADR Raw Data'!$B$6:$BE$43,'ADR Raw Data'!BB$1,FALSE))/100</f>
        <v>3.8360161277965397E-2</v>
      </c>
      <c r="AQ36" s="116">
        <f>(VLOOKUP($A36,'ADR Raw Data'!$B$6:$BE$43,'ADR Raw Data'!BC$1,FALSE))/100</f>
        <v>3.0900369707432901E-2</v>
      </c>
      <c r="AR36" s="117">
        <f>(VLOOKUP($A36,'ADR Raw Data'!$B$6:$BE$43,'ADR Raw Data'!BE$1,FALSE))/100</f>
        <v>6.1785574267522597E-2</v>
      </c>
      <c r="AT36" s="49">
        <f>VLOOKUP($A36,'RevPAR Raw Data'!$B$6:$BE$43,'RevPAR Raw Data'!AG$1,FALSE)</f>
        <v>58.895178678378898</v>
      </c>
      <c r="AU36" s="50">
        <f>VLOOKUP($A36,'RevPAR Raw Data'!$B$6:$BE$43,'RevPAR Raw Data'!AH$1,FALSE)</f>
        <v>63.157154621680903</v>
      </c>
      <c r="AV36" s="50">
        <f>VLOOKUP($A36,'RevPAR Raw Data'!$B$6:$BE$43,'RevPAR Raw Data'!AI$1,FALSE)</f>
        <v>68.416972449590702</v>
      </c>
      <c r="AW36" s="50">
        <f>VLOOKUP($A36,'RevPAR Raw Data'!$B$6:$BE$43,'RevPAR Raw Data'!AJ$1,FALSE)</f>
        <v>60.496148432820902</v>
      </c>
      <c r="AX36" s="50">
        <f>VLOOKUP($A36,'RevPAR Raw Data'!$B$6:$BE$43,'RevPAR Raw Data'!AK$1,FALSE)</f>
        <v>59.732078259133502</v>
      </c>
      <c r="AY36" s="51">
        <f>VLOOKUP($A36,'RevPAR Raw Data'!$B$6:$BE$43,'RevPAR Raw Data'!AL$1,FALSE)</f>
        <v>62.139506488320997</v>
      </c>
      <c r="AZ36" s="50">
        <f>VLOOKUP($A36,'RevPAR Raw Data'!$B$6:$BE$43,'RevPAR Raw Data'!AN$1,FALSE)</f>
        <v>68.6028473747254</v>
      </c>
      <c r="BA36" s="50">
        <f>VLOOKUP($A36,'RevPAR Raw Data'!$B$6:$BE$43,'RevPAR Raw Data'!AO$1,FALSE)</f>
        <v>83.922099221401396</v>
      </c>
      <c r="BB36" s="51">
        <f>VLOOKUP($A36,'RevPAR Raw Data'!$B$6:$BE$43,'RevPAR Raw Data'!AP$1,FALSE)</f>
        <v>76.262473298063398</v>
      </c>
      <c r="BC36" s="52">
        <f>VLOOKUP($A36,'RevPAR Raw Data'!$B$6:$BE$43,'RevPAR Raw Data'!AR$1,FALSE)</f>
        <v>66.174639862533098</v>
      </c>
      <c r="BE36" s="129">
        <f>(VLOOKUP($A36,'RevPAR Raw Data'!$B$6:$BE$43,'RevPAR Raw Data'!AT$1,FALSE))/100</f>
        <v>2.7253058962779502E-2</v>
      </c>
      <c r="BF36" s="119">
        <f>(VLOOKUP($A36,'RevPAR Raw Data'!$B$6:$BE$43,'RevPAR Raw Data'!AU$1,FALSE))/100</f>
        <v>0.229230404877201</v>
      </c>
      <c r="BG36" s="119">
        <f>(VLOOKUP($A36,'RevPAR Raw Data'!$B$6:$BE$43,'RevPAR Raw Data'!AV$1,FALSE))/100</f>
        <v>0.168093501519885</v>
      </c>
      <c r="BH36" s="119">
        <f>(VLOOKUP($A36,'RevPAR Raw Data'!$B$6:$BE$43,'RevPAR Raw Data'!AW$1,FALSE))/100</f>
        <v>-4.2284512538978296E-2</v>
      </c>
      <c r="BI36" s="119">
        <f>(VLOOKUP($A36,'RevPAR Raw Data'!$B$6:$BE$43,'RevPAR Raw Data'!AX$1,FALSE))/100</f>
        <v>5.2582810896544298E-2</v>
      </c>
      <c r="BJ36" s="130">
        <f>(VLOOKUP($A36,'RevPAR Raw Data'!$B$6:$BE$43,'RevPAR Raw Data'!AY$1,FALSE))/100</f>
        <v>8.1820271181635804E-2</v>
      </c>
      <c r="BK36" s="119">
        <f>(VLOOKUP($A36,'RevPAR Raw Data'!$B$6:$BE$43,'RevPAR Raw Data'!BA$1,FALSE))/100</f>
        <v>5.7506259666273103E-2</v>
      </c>
      <c r="BL36" s="119">
        <f>(VLOOKUP($A36,'RevPAR Raw Data'!$B$6:$BE$43,'RevPAR Raw Data'!BB$1,FALSE))/100</f>
        <v>0.16495293654378301</v>
      </c>
      <c r="BM36" s="130">
        <f>(VLOOKUP($A36,'RevPAR Raw Data'!$B$6:$BE$43,'RevPAR Raw Data'!BC$1,FALSE))/100</f>
        <v>0.11404180052945299</v>
      </c>
      <c r="BN36" s="131">
        <f>(VLOOKUP($A36,'RevPAR Raw Data'!$B$6:$BE$43,'RevPAR Raw Data'!BE$1,FALSE))/100</f>
        <v>9.2222031706314406E-2</v>
      </c>
    </row>
    <row r="37" spans="1:66" x14ac:dyDescent="0.45">
      <c r="A37" s="59"/>
      <c r="B37" s="134"/>
      <c r="C37" s="138"/>
      <c r="D37" s="138"/>
      <c r="E37" s="138"/>
      <c r="F37" s="138"/>
      <c r="G37" s="139"/>
      <c r="H37" s="138"/>
      <c r="I37" s="138"/>
      <c r="J37" s="139"/>
      <c r="K37" s="135"/>
      <c r="M37" s="143"/>
      <c r="N37" s="145"/>
      <c r="O37" s="145"/>
      <c r="P37" s="145"/>
      <c r="Q37" s="145"/>
      <c r="R37" s="146"/>
      <c r="S37" s="145"/>
      <c r="T37" s="145"/>
      <c r="U37" s="146"/>
      <c r="V37" s="144"/>
      <c r="X37" s="55"/>
      <c r="Y37" s="56"/>
      <c r="Z37" s="56"/>
      <c r="AA37" s="56"/>
      <c r="AB37" s="56"/>
      <c r="AC37" s="57"/>
      <c r="AD37" s="56"/>
      <c r="AE37" s="56"/>
      <c r="AF37" s="57"/>
      <c r="AG37" s="58"/>
      <c r="AI37" s="143"/>
      <c r="AJ37" s="145"/>
      <c r="AK37" s="145"/>
      <c r="AL37" s="145"/>
      <c r="AM37" s="145"/>
      <c r="AN37" s="146"/>
      <c r="AO37" s="145"/>
      <c r="AP37" s="145"/>
      <c r="AQ37" s="146"/>
      <c r="AR37" s="144"/>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29">
        <f>(VLOOKUP($A38,'Occupancy Raw Data'!$B$8:$BE$45,'Occupancy Raw Data'!AG$3,FALSE))/100</f>
        <v>0.42098334993596098</v>
      </c>
      <c r="C38" s="119">
        <f>(VLOOKUP($A38,'Occupancy Raw Data'!$B$8:$BE$45,'Occupancy Raw Data'!AH$3,FALSE))/100</f>
        <v>0.48850860964849802</v>
      </c>
      <c r="D38" s="119">
        <f>(VLOOKUP($A38,'Occupancy Raw Data'!$B$8:$BE$45,'Occupancy Raw Data'!AI$3,FALSE))/100</f>
        <v>0.54717518144300503</v>
      </c>
      <c r="E38" s="119">
        <f>(VLOOKUP($A38,'Occupancy Raw Data'!$B$8:$BE$45,'Occupancy Raw Data'!AJ$3,FALSE))/100</f>
        <v>0.52401451544044397</v>
      </c>
      <c r="F38" s="119">
        <f>(VLOOKUP($A38,'Occupancy Raw Data'!$B$8:$BE$45,'Occupancy Raw Data'!AK$3,FALSE))/100</f>
        <v>0.50341539775152899</v>
      </c>
      <c r="G38" s="130">
        <f>(VLOOKUP($A38,'Occupancy Raw Data'!$B$8:$BE$45,'Occupancy Raw Data'!AL$3,FALSE))/100</f>
        <v>0.49681941084388698</v>
      </c>
      <c r="H38" s="119">
        <f>(VLOOKUP($A38,'Occupancy Raw Data'!$B$8:$BE$45,'Occupancy Raw Data'!AN$3,FALSE))/100</f>
        <v>0.52091931122811996</v>
      </c>
      <c r="I38" s="119">
        <f>(VLOOKUP($A38,'Occupancy Raw Data'!$B$8:$BE$45,'Occupancy Raw Data'!AO$3,FALSE))/100</f>
        <v>0.49149708268108694</v>
      </c>
      <c r="J38" s="130">
        <f>(VLOOKUP($A38,'Occupancy Raw Data'!$B$8:$BE$45,'Occupancy Raw Data'!AP$3,FALSE))/100</f>
        <v>0.50620819695460295</v>
      </c>
      <c r="K38" s="131">
        <f>(VLOOKUP($A38,'Occupancy Raw Data'!$B$8:$BE$45,'Occupancy Raw Data'!AR$3,FALSE))/100</f>
        <v>0.49950192116123504</v>
      </c>
      <c r="M38" s="118">
        <f>(VLOOKUP($A38,'Occupancy Raw Data'!$B$8:$BE$45,'Occupancy Raw Data'!AT$3,FALSE))/100</f>
        <v>0.27738836328257899</v>
      </c>
      <c r="N38" s="115">
        <f>(VLOOKUP($A38,'Occupancy Raw Data'!$B$8:$BE$45,'Occupancy Raw Data'!AU$3,FALSE))/100</f>
        <v>0.25889755732547803</v>
      </c>
      <c r="O38" s="115">
        <f>(VLOOKUP($A38,'Occupancy Raw Data'!$B$8:$BE$45,'Occupancy Raw Data'!AV$3,FALSE))/100</f>
        <v>0.25563186461927501</v>
      </c>
      <c r="P38" s="115">
        <f>(VLOOKUP($A38,'Occupancy Raw Data'!$B$8:$BE$45,'Occupancy Raw Data'!AW$3,FALSE))/100</f>
        <v>0.17276334781827402</v>
      </c>
      <c r="Q38" s="115">
        <f>(VLOOKUP($A38,'Occupancy Raw Data'!$B$8:$BE$45,'Occupancy Raw Data'!AX$3,FALSE))/100</f>
        <v>0.26364289236532801</v>
      </c>
      <c r="R38" s="116">
        <f>(VLOOKUP($A38,'Occupancy Raw Data'!$B$8:$BE$45,'Occupancy Raw Data'!AY$3,FALSE))/100</f>
        <v>0.24292369573627501</v>
      </c>
      <c r="S38" s="115">
        <f>(VLOOKUP($A38,'Occupancy Raw Data'!$B$8:$BE$45,'Occupancy Raw Data'!BA$3,FALSE))/100</f>
        <v>0.277049758715325</v>
      </c>
      <c r="T38" s="115">
        <f>(VLOOKUP($A38,'Occupancy Raw Data'!$B$8:$BE$45,'Occupancy Raw Data'!BB$3,FALSE))/100</f>
        <v>0.25497324745140498</v>
      </c>
      <c r="U38" s="116">
        <f>(VLOOKUP($A38,'Occupancy Raw Data'!$B$8:$BE$45,'Occupancy Raw Data'!BC$3,FALSE))/100</f>
        <v>0.26623610536482201</v>
      </c>
      <c r="V38" s="117">
        <f>(VLOOKUP($A38,'Occupancy Raw Data'!$B$8:$BE$45,'Occupancy Raw Data'!BE$3,FALSE))/100</f>
        <v>0.24958504581555299</v>
      </c>
      <c r="X38" s="49">
        <f>VLOOKUP($A38,'ADR Raw Data'!$B$6:$BE$43,'ADR Raw Data'!AG$1,FALSE)</f>
        <v>95.628866728640205</v>
      </c>
      <c r="Y38" s="50">
        <f>VLOOKUP($A38,'ADR Raw Data'!$B$6:$BE$43,'ADR Raw Data'!AH$1,FALSE)</f>
        <v>100.58321098244799</v>
      </c>
      <c r="Z38" s="50">
        <f>VLOOKUP($A38,'ADR Raw Data'!$B$6:$BE$43,'ADR Raw Data'!AI$1,FALSE)</f>
        <v>104.708419375812</v>
      </c>
      <c r="AA38" s="50">
        <f>VLOOKUP($A38,'ADR Raw Data'!$B$6:$BE$43,'ADR Raw Data'!AJ$1,FALSE)</f>
        <v>102.605802837938</v>
      </c>
      <c r="AB38" s="50">
        <f>VLOOKUP($A38,'ADR Raw Data'!$B$6:$BE$43,'ADR Raw Data'!AK$1,FALSE)</f>
        <v>99.627018374558304</v>
      </c>
      <c r="AC38" s="51">
        <f>VLOOKUP($A38,'ADR Raw Data'!$B$6:$BE$43,'ADR Raw Data'!AL$1,FALSE)</f>
        <v>100.885139853629</v>
      </c>
      <c r="AD38" s="50">
        <f>VLOOKUP($A38,'ADR Raw Data'!$B$6:$BE$43,'ADR Raw Data'!AN$1,FALSE)</f>
        <v>107.63220734872201</v>
      </c>
      <c r="AE38" s="50">
        <f>VLOOKUP($A38,'ADR Raw Data'!$B$6:$BE$43,'ADR Raw Data'!AO$1,FALSE)</f>
        <v>108.266525515743</v>
      </c>
      <c r="AF38" s="51">
        <f>VLOOKUP($A38,'ADR Raw Data'!$B$6:$BE$43,'ADR Raw Data'!AP$1,FALSE)</f>
        <v>107.940149348139</v>
      </c>
      <c r="AG38" s="52">
        <f>VLOOKUP($A38,'ADR Raw Data'!$B$6:$BE$43,'ADR Raw Data'!AR$1,FALSE)</f>
        <v>102.927919719169</v>
      </c>
      <c r="AI38" s="118">
        <f>(VLOOKUP($A38,'ADR Raw Data'!$B$6:$BE$43,'ADR Raw Data'!AT$1,FALSE))/100</f>
        <v>5.1404645280106999E-2</v>
      </c>
      <c r="AJ38" s="115">
        <f>(VLOOKUP($A38,'ADR Raw Data'!$B$6:$BE$43,'ADR Raw Data'!AU$1,FALSE))/100</f>
        <v>7.5105837266610603E-2</v>
      </c>
      <c r="AK38" s="115">
        <f>(VLOOKUP($A38,'ADR Raw Data'!$B$6:$BE$43,'ADR Raw Data'!AV$1,FALSE))/100</f>
        <v>0.10195081099926601</v>
      </c>
      <c r="AL38" s="115">
        <f>(VLOOKUP($A38,'ADR Raw Data'!$B$6:$BE$43,'ADR Raw Data'!AW$1,FALSE))/100</f>
        <v>7.5540294847619996E-2</v>
      </c>
      <c r="AM38" s="115">
        <f>(VLOOKUP($A38,'ADR Raw Data'!$B$6:$BE$43,'ADR Raw Data'!AX$1,FALSE))/100</f>
        <v>0.100921667281997</v>
      </c>
      <c r="AN38" s="116">
        <f>(VLOOKUP($A38,'ADR Raw Data'!$B$6:$BE$43,'ADR Raw Data'!AY$1,FALSE))/100</f>
        <v>8.189953380973479E-2</v>
      </c>
      <c r="AO38" s="115">
        <f>(VLOOKUP($A38,'ADR Raw Data'!$B$6:$BE$43,'ADR Raw Data'!BA$1,FALSE))/100</f>
        <v>0.13873856144449101</v>
      </c>
      <c r="AP38" s="115">
        <f>(VLOOKUP($A38,'ADR Raw Data'!$B$6:$BE$43,'ADR Raw Data'!BB$1,FALSE))/100</f>
        <v>0.144420116023285</v>
      </c>
      <c r="AQ38" s="116">
        <f>(VLOOKUP($A38,'ADR Raw Data'!$B$6:$BE$43,'ADR Raw Data'!BC$1,FALSE))/100</f>
        <v>0.14149358601484599</v>
      </c>
      <c r="AR38" s="117">
        <f>(VLOOKUP($A38,'ADR Raw Data'!$B$6:$BE$43,'ADR Raw Data'!BE$1,FALSE))/100</f>
        <v>9.938550298414621E-2</v>
      </c>
      <c r="AT38" s="49">
        <f>VLOOKUP($A38,'RevPAR Raw Data'!$B$6:$BE$43,'RevPAR Raw Data'!AG$1,FALSE)</f>
        <v>40.258160666002503</v>
      </c>
      <c r="AU38" s="50">
        <f>VLOOKUP($A38,'RevPAR Raw Data'!$B$6:$BE$43,'RevPAR Raw Data'!AH$1,FALSE)</f>
        <v>49.135764551017502</v>
      </c>
      <c r="AV38" s="50">
        <f>VLOOKUP($A38,'RevPAR Raw Data'!$B$6:$BE$43,'RevPAR Raw Data'!AI$1,FALSE)</f>
        <v>57.293848370570601</v>
      </c>
      <c r="AW38" s="50">
        <f>VLOOKUP($A38,'RevPAR Raw Data'!$B$6:$BE$43,'RevPAR Raw Data'!AJ$1,FALSE)</f>
        <v>53.766930055500197</v>
      </c>
      <c r="AX38" s="50">
        <f>VLOOKUP($A38,'RevPAR Raw Data'!$B$6:$BE$43,'RevPAR Raw Data'!AK$1,FALSE)</f>
        <v>50.153775081827199</v>
      </c>
      <c r="AY38" s="51">
        <f>VLOOKUP($A38,'RevPAR Raw Data'!$B$6:$BE$43,'RevPAR Raw Data'!AL$1,FALSE)</f>
        <v>50.121695744983597</v>
      </c>
      <c r="AZ38" s="50">
        <f>VLOOKUP($A38,'RevPAR Raw Data'!$B$6:$BE$43,'RevPAR Raw Data'!AN$1,FALSE)</f>
        <v>56.067695318058902</v>
      </c>
      <c r="BA38" s="50">
        <f>VLOOKUP($A38,'RevPAR Raw Data'!$B$6:$BE$43,'RevPAR Raw Data'!AO$1,FALSE)</f>
        <v>53.212681443005501</v>
      </c>
      <c r="BB38" s="51">
        <f>VLOOKUP($A38,'RevPAR Raw Data'!$B$6:$BE$43,'RevPAR Raw Data'!AP$1,FALSE)</f>
        <v>54.640188380532202</v>
      </c>
      <c r="BC38" s="52">
        <f>VLOOKUP($A38,'RevPAR Raw Data'!$B$6:$BE$43,'RevPAR Raw Data'!AR$1,FALSE)</f>
        <v>51.412693640854599</v>
      </c>
      <c r="BE38" s="129">
        <f>(VLOOKUP($A38,'RevPAR Raw Data'!$B$6:$BE$43,'RevPAR Raw Data'!AT$1,FALSE))/100</f>
        <v>0.34305205898205698</v>
      </c>
      <c r="BF38" s="119">
        <f>(VLOOKUP($A38,'RevPAR Raw Data'!$B$6:$BE$43,'RevPAR Raw Data'!AU$1,FALSE))/100</f>
        <v>0.35344811240129898</v>
      </c>
      <c r="BG38" s="119">
        <f>(VLOOKUP($A38,'RevPAR Raw Data'!$B$6:$BE$43,'RevPAR Raw Data'!AV$1,FALSE))/100</f>
        <v>0.383644551533731</v>
      </c>
      <c r="BH38" s="119">
        <f>(VLOOKUP($A38,'RevPAR Raw Data'!$B$6:$BE$43,'RevPAR Raw Data'!AW$1,FALSE))/100</f>
        <v>0.26135423689894899</v>
      </c>
      <c r="BI38" s="119">
        <f>(VLOOKUP($A38,'RevPAR Raw Data'!$B$6:$BE$43,'RevPAR Raw Data'!AX$1,FALSE))/100</f>
        <v>0.39117183991188298</v>
      </c>
      <c r="BJ38" s="130">
        <f>(VLOOKUP($A38,'RevPAR Raw Data'!$B$6:$BE$43,'RevPAR Raw Data'!AY$1,FALSE))/100</f>
        <v>0.34471856697814901</v>
      </c>
      <c r="BK38" s="119">
        <f>(VLOOKUP($A38,'RevPAR Raw Data'!$B$6:$BE$43,'RevPAR Raw Data'!BA$1,FALSE))/100</f>
        <v>0.45422580513252497</v>
      </c>
      <c r="BL38" s="119">
        <f>(VLOOKUP($A38,'RevPAR Raw Data'!$B$6:$BE$43,'RevPAR Raw Data'!BB$1,FALSE))/100</f>
        <v>0.43621662945445699</v>
      </c>
      <c r="BM38" s="130">
        <f>(VLOOKUP($A38,'RevPAR Raw Data'!$B$6:$BE$43,'RevPAR Raw Data'!BC$1,FALSE))/100</f>
        <v>0.44540039265436498</v>
      </c>
      <c r="BN38" s="131">
        <f>(VLOOKUP($A38,'RevPAR Raw Data'!$B$6:$BE$43,'RevPAR Raw Data'!BE$1,FALSE))/100</f>
        <v>0.37377568411539996</v>
      </c>
    </row>
    <row r="39" spans="1:66" x14ac:dyDescent="0.45">
      <c r="A39" s="46"/>
      <c r="B39" s="134"/>
      <c r="C39" s="138"/>
      <c r="D39" s="138"/>
      <c r="E39" s="138"/>
      <c r="F39" s="138"/>
      <c r="G39" s="139"/>
      <c r="H39" s="138"/>
      <c r="I39" s="138"/>
      <c r="J39" s="139"/>
      <c r="K39" s="135"/>
      <c r="M39" s="143"/>
      <c r="N39" s="145"/>
      <c r="O39" s="145"/>
      <c r="P39" s="145"/>
      <c r="Q39" s="145"/>
      <c r="R39" s="146"/>
      <c r="S39" s="145"/>
      <c r="T39" s="145"/>
      <c r="U39" s="146"/>
      <c r="V39" s="144"/>
      <c r="X39" s="55"/>
      <c r="Y39" s="56"/>
      <c r="Z39" s="56"/>
      <c r="AA39" s="56"/>
      <c r="AB39" s="56"/>
      <c r="AC39" s="57"/>
      <c r="AD39" s="56"/>
      <c r="AE39" s="56"/>
      <c r="AF39" s="57"/>
      <c r="AG39" s="58"/>
      <c r="AI39" s="143"/>
      <c r="AJ39" s="145"/>
      <c r="AK39" s="145"/>
      <c r="AL39" s="145"/>
      <c r="AM39" s="145"/>
      <c r="AN39" s="146"/>
      <c r="AO39" s="145"/>
      <c r="AP39" s="145"/>
      <c r="AQ39" s="146"/>
      <c r="AR39" s="144"/>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29">
        <f>(VLOOKUP($A40,'Occupancy Raw Data'!$B$8:$BE$45,'Occupancy Raw Data'!AG$3,FALSE))/100</f>
        <v>0.44917618059159303</v>
      </c>
      <c r="C40" s="119">
        <f>(VLOOKUP($A40,'Occupancy Raw Data'!$B$8:$BE$45,'Occupancy Raw Data'!AH$3,FALSE))/100</f>
        <v>0.48612912990832002</v>
      </c>
      <c r="D40" s="119">
        <f>(VLOOKUP($A40,'Occupancy Raw Data'!$B$8:$BE$45,'Occupancy Raw Data'!AI$3,FALSE))/100</f>
        <v>0.563462203770973</v>
      </c>
      <c r="E40" s="119">
        <f>(VLOOKUP($A40,'Occupancy Raw Data'!$B$8:$BE$45,'Occupancy Raw Data'!AJ$3,FALSE))/100</f>
        <v>0.52587138903303898</v>
      </c>
      <c r="F40" s="119">
        <f>(VLOOKUP($A40,'Occupancy Raw Data'!$B$8:$BE$45,'Occupancy Raw Data'!AK$3,FALSE))/100</f>
        <v>0.48448581560283599</v>
      </c>
      <c r="G40" s="130">
        <f>(VLOOKUP($A40,'Occupancy Raw Data'!$B$8:$BE$45,'Occupancy Raw Data'!AL$3,FALSE))/100</f>
        <v>0.50182494378135201</v>
      </c>
      <c r="H40" s="119">
        <f>(VLOOKUP($A40,'Occupancy Raw Data'!$B$8:$BE$45,'Occupancy Raw Data'!AN$3,FALSE))/100</f>
        <v>0.51507092198581506</v>
      </c>
      <c r="I40" s="119">
        <f>(VLOOKUP($A40,'Occupancy Raw Data'!$B$8:$BE$45,'Occupancy Raw Data'!AO$3,FALSE))/100</f>
        <v>0.51613042726171898</v>
      </c>
      <c r="J40" s="130">
        <f>(VLOOKUP($A40,'Occupancy Raw Data'!$B$8:$BE$45,'Occupancy Raw Data'!AP$3,FALSE))/100</f>
        <v>0.51560067462376702</v>
      </c>
      <c r="K40" s="131">
        <f>(VLOOKUP($A40,'Occupancy Raw Data'!$B$8:$BE$45,'Occupancy Raw Data'!AR$3,FALSE))/100</f>
        <v>0.50576086687918498</v>
      </c>
      <c r="M40" s="118">
        <f>(VLOOKUP($A40,'Occupancy Raw Data'!$B$8:$BE$45,'Occupancy Raw Data'!AT$3,FALSE))/100</f>
        <v>-4.6306529080412398E-2</v>
      </c>
      <c r="N40" s="115">
        <f>(VLOOKUP($A40,'Occupancy Raw Data'!$B$8:$BE$45,'Occupancy Raw Data'!AU$3,FALSE))/100</f>
        <v>-3.1712243661562299E-2</v>
      </c>
      <c r="O40" s="115">
        <f>(VLOOKUP($A40,'Occupancy Raw Data'!$B$8:$BE$45,'Occupancy Raw Data'!AV$3,FALSE))/100</f>
        <v>-1.26554245026116E-2</v>
      </c>
      <c r="P40" s="115">
        <f>(VLOOKUP($A40,'Occupancy Raw Data'!$B$8:$BE$45,'Occupancy Raw Data'!AW$3,FALSE))/100</f>
        <v>-9.0308330453227489E-2</v>
      </c>
      <c r="Q40" s="115">
        <f>(VLOOKUP($A40,'Occupancy Raw Data'!$B$8:$BE$45,'Occupancy Raw Data'!AX$3,FALSE))/100</f>
        <v>-5.6011139851540097E-2</v>
      </c>
      <c r="R40" s="116">
        <f>(VLOOKUP($A40,'Occupancy Raw Data'!$B$8:$BE$45,'Occupancy Raw Data'!AY$3,FALSE))/100</f>
        <v>-4.7781238385983194E-2</v>
      </c>
      <c r="S40" s="115">
        <f>(VLOOKUP($A40,'Occupancy Raw Data'!$B$8:$BE$45,'Occupancy Raw Data'!BA$3,FALSE))/100</f>
        <v>-3.4547798395241202E-3</v>
      </c>
      <c r="T40" s="115">
        <f>(VLOOKUP($A40,'Occupancy Raw Data'!$B$8:$BE$45,'Occupancy Raw Data'!BB$3,FALSE))/100</f>
        <v>-7.1929999149489499E-2</v>
      </c>
      <c r="U40" s="116">
        <f>(VLOOKUP($A40,'Occupancy Raw Data'!$B$8:$BE$45,'Occupancy Raw Data'!BC$3,FALSE))/100</f>
        <v>-3.8945649101369703E-2</v>
      </c>
      <c r="V40" s="117">
        <f>(VLOOKUP($A40,'Occupancy Raw Data'!$B$8:$BE$45,'Occupancy Raw Data'!BE$3,FALSE))/100</f>
        <v>-4.5224483738818301E-2</v>
      </c>
      <c r="X40" s="49">
        <f>VLOOKUP($A40,'ADR Raw Data'!$B$6:$BE$43,'ADR Raw Data'!AG$1,FALSE)</f>
        <v>98.555082145521894</v>
      </c>
      <c r="Y40" s="50">
        <f>VLOOKUP($A40,'ADR Raw Data'!$B$6:$BE$43,'ADR Raw Data'!AH$1,FALSE)</f>
        <v>102.03159543200201</v>
      </c>
      <c r="Z40" s="50">
        <f>VLOOKUP($A40,'ADR Raw Data'!$B$6:$BE$43,'ADR Raw Data'!AI$1,FALSE)</f>
        <v>108.96242619632299</v>
      </c>
      <c r="AA40" s="50">
        <f>VLOOKUP($A40,'ADR Raw Data'!$B$6:$BE$43,'ADR Raw Data'!AJ$1,FALSE)</f>
        <v>104.51543400217901</v>
      </c>
      <c r="AB40" s="50">
        <f>VLOOKUP($A40,'ADR Raw Data'!$B$6:$BE$43,'ADR Raw Data'!AK$1,FALSE)</f>
        <v>97.845136023028999</v>
      </c>
      <c r="AC40" s="51">
        <f>VLOOKUP($A40,'ADR Raw Data'!$B$6:$BE$43,'ADR Raw Data'!AL$1,FALSE)</f>
        <v>102.677874049482</v>
      </c>
      <c r="AD40" s="50">
        <f>VLOOKUP($A40,'ADR Raw Data'!$B$6:$BE$43,'ADR Raw Data'!AN$1,FALSE)</f>
        <v>104.87778248814</v>
      </c>
      <c r="AE40" s="50">
        <f>VLOOKUP($A40,'ADR Raw Data'!$B$6:$BE$43,'ADR Raw Data'!AO$1,FALSE)</f>
        <v>105.53589156682</v>
      </c>
      <c r="AF40" s="51">
        <f>VLOOKUP($A40,'ADR Raw Data'!$B$6:$BE$43,'ADR Raw Data'!AP$1,FALSE)</f>
        <v>105.207175113753</v>
      </c>
      <c r="AG40" s="52">
        <f>VLOOKUP($A40,'ADR Raw Data'!$B$6:$BE$43,'ADR Raw Data'!AR$1,FALSE)</f>
        <v>103.41459112579599</v>
      </c>
      <c r="AI40" s="118">
        <f>(VLOOKUP($A40,'ADR Raw Data'!$B$6:$BE$43,'ADR Raw Data'!AT$1,FALSE))/100</f>
        <v>-3.1367954769616901E-2</v>
      </c>
      <c r="AJ40" s="115">
        <f>(VLOOKUP($A40,'ADR Raw Data'!$B$6:$BE$43,'ADR Raw Data'!AU$1,FALSE))/100</f>
        <v>-1.9787486935119499E-3</v>
      </c>
      <c r="AK40" s="115">
        <f>(VLOOKUP($A40,'ADR Raw Data'!$B$6:$BE$43,'ADR Raw Data'!AV$1,FALSE))/100</f>
        <v>1.2582482735626802E-2</v>
      </c>
      <c r="AL40" s="115">
        <f>(VLOOKUP($A40,'ADR Raw Data'!$B$6:$BE$43,'ADR Raw Data'!AW$1,FALSE))/100</f>
        <v>-2.4216360407523299E-2</v>
      </c>
      <c r="AM40" s="115">
        <f>(VLOOKUP($A40,'ADR Raw Data'!$B$6:$BE$43,'ADR Raw Data'!AX$1,FALSE))/100</f>
        <v>-2.65340191042523E-2</v>
      </c>
      <c r="AN40" s="116">
        <f>(VLOOKUP($A40,'ADR Raw Data'!$B$6:$BE$43,'ADR Raw Data'!AY$1,FALSE))/100</f>
        <v>-1.3139849225519999E-2</v>
      </c>
      <c r="AO40" s="115">
        <f>(VLOOKUP($A40,'ADR Raw Data'!$B$6:$BE$43,'ADR Raw Data'!BA$1,FALSE))/100</f>
        <v>-4.9221971491912294E-3</v>
      </c>
      <c r="AP40" s="115">
        <f>(VLOOKUP($A40,'ADR Raw Data'!$B$6:$BE$43,'ADR Raw Data'!BB$1,FALSE))/100</f>
        <v>-3.5443724530648597E-2</v>
      </c>
      <c r="AQ40" s="116">
        <f>(VLOOKUP($A40,'ADR Raw Data'!$B$6:$BE$43,'ADR Raw Data'!BC$1,FALSE))/100</f>
        <v>-2.1135327992338002E-2</v>
      </c>
      <c r="AR40" s="117">
        <f>(VLOOKUP($A40,'ADR Raw Data'!$B$6:$BE$43,'ADR Raw Data'!BE$1,FALSE))/100</f>
        <v>-1.54614262363979E-2</v>
      </c>
      <c r="AT40" s="49">
        <f>VLOOKUP($A40,'RevPAR Raw Data'!$B$6:$BE$43,'RevPAR Raw Data'!AG$1,FALSE)</f>
        <v>44.268595376016201</v>
      </c>
      <c r="AU40" s="50">
        <f>VLOOKUP($A40,'RevPAR Raw Data'!$B$6:$BE$43,'RevPAR Raw Data'!AH$1,FALSE)</f>
        <v>49.600530710517198</v>
      </c>
      <c r="AV40" s="50">
        <f>VLOOKUP($A40,'RevPAR Raw Data'!$B$6:$BE$43,'RevPAR Raw Data'!AI$1,FALSE)</f>
        <v>61.396208792812601</v>
      </c>
      <c r="AW40" s="50">
        <f>VLOOKUP($A40,'RevPAR Raw Data'!$B$6:$BE$43,'RevPAR Raw Data'!AJ$1,FALSE)</f>
        <v>54.961676454116898</v>
      </c>
      <c r="AX40" s="50">
        <f>VLOOKUP($A40,'RevPAR Raw Data'!$B$6:$BE$43,'RevPAR Raw Data'!AK$1,FALSE)</f>
        <v>47.404580528887699</v>
      </c>
      <c r="AY40" s="51">
        <f>VLOOKUP($A40,'RevPAR Raw Data'!$B$6:$BE$43,'RevPAR Raw Data'!AL$1,FALSE)</f>
        <v>51.526318372470101</v>
      </c>
      <c r="AZ40" s="50">
        <f>VLOOKUP($A40,'RevPAR Raw Data'!$B$6:$BE$43,'RevPAR Raw Data'!AN$1,FALSE)</f>
        <v>54.019496121994401</v>
      </c>
      <c r="BA40" s="50">
        <f>VLOOKUP($A40,'RevPAR Raw Data'!$B$6:$BE$43,'RevPAR Raw Data'!AO$1,FALSE)</f>
        <v>54.470284805829401</v>
      </c>
      <c r="BB40" s="51">
        <f>VLOOKUP($A40,'RevPAR Raw Data'!$B$6:$BE$43,'RevPAR Raw Data'!AP$1,FALSE)</f>
        <v>54.244890463911901</v>
      </c>
      <c r="BC40" s="52">
        <f>VLOOKUP($A40,'RevPAR Raw Data'!$B$6:$BE$43,'RevPAR Raw Data'!AR$1,FALSE)</f>
        <v>52.303053255739201</v>
      </c>
      <c r="BE40" s="129">
        <f>(VLOOKUP($A40,'RevPAR Raw Data'!$B$6:$BE$43,'RevPAR Raw Data'!AT$1,FALSE))/100</f>
        <v>-7.6221942740296991E-2</v>
      </c>
      <c r="BF40" s="119">
        <f>(VLOOKUP($A40,'RevPAR Raw Data'!$B$6:$BE$43,'RevPAR Raw Data'!AU$1,FALSE))/100</f>
        <v>-3.3628241794360601E-2</v>
      </c>
      <c r="BG40" s="119">
        <f>(VLOOKUP($A40,'RevPAR Raw Data'!$B$6:$BE$43,'RevPAR Raw Data'!AV$1,FALSE))/100</f>
        <v>-2.32178427300949E-4</v>
      </c>
      <c r="BH40" s="119">
        <f>(VLOOKUP($A40,'RevPAR Raw Data'!$B$6:$BE$43,'RevPAR Raw Data'!AW$1,FALSE))/100</f>
        <v>-0.11233775178269299</v>
      </c>
      <c r="BI40" s="119">
        <f>(VLOOKUP($A40,'RevPAR Raw Data'!$B$6:$BE$43,'RevPAR Raw Data'!AX$1,FALSE))/100</f>
        <v>-8.1058958300920705E-2</v>
      </c>
      <c r="BJ40" s="130">
        <f>(VLOOKUP($A40,'RevPAR Raw Data'!$B$6:$BE$43,'RevPAR Raw Data'!AY$1,FALSE))/100</f>
        <v>-6.0293249343302699E-2</v>
      </c>
      <c r="BK40" s="119">
        <f>(VLOOKUP($A40,'RevPAR Raw Data'!$B$6:$BE$43,'RevPAR Raw Data'!BA$1,FALSE))/100</f>
        <v>-8.35997188123817E-3</v>
      </c>
      <c r="BL40" s="119">
        <f>(VLOOKUP($A40,'RevPAR Raw Data'!$B$6:$BE$43,'RevPAR Raw Data'!BB$1,FALSE))/100</f>
        <v>-0.10482425660479301</v>
      </c>
      <c r="BM40" s="130">
        <f>(VLOOKUP($A40,'RevPAR Raw Data'!$B$6:$BE$43,'RevPAR Raw Data'!BC$1,FALSE))/100</f>
        <v>-5.92578480260759E-2</v>
      </c>
      <c r="BN40" s="131">
        <f>(VLOOKUP($A40,'RevPAR Raw Data'!$B$6:$BE$43,'RevPAR Raw Data'!BE$1,FALSE))/100</f>
        <v>-5.9986674955809401E-2</v>
      </c>
    </row>
    <row r="41" spans="1:66" x14ac:dyDescent="0.45">
      <c r="A41" s="59" t="s">
        <v>45</v>
      </c>
      <c r="B41" s="129">
        <f>(VLOOKUP($A41,'Occupancy Raw Data'!$B$8:$BE$45,'Occupancy Raw Data'!AG$3,FALSE))/100</f>
        <v>0.44426870115370298</v>
      </c>
      <c r="C41" s="119">
        <f>(VLOOKUP($A41,'Occupancy Raw Data'!$B$8:$BE$45,'Occupancy Raw Data'!AH$3,FALSE))/100</f>
        <v>0.48599739486415999</v>
      </c>
      <c r="D41" s="119">
        <f>(VLOOKUP($A41,'Occupancy Raw Data'!$B$8:$BE$45,'Occupancy Raw Data'!AI$3,FALSE))/100</f>
        <v>0.528703014514328</v>
      </c>
      <c r="E41" s="119">
        <f>(VLOOKUP($A41,'Occupancy Raw Data'!$B$8:$BE$45,'Occupancy Raw Data'!AJ$3,FALSE))/100</f>
        <v>0.52442314849274196</v>
      </c>
      <c r="F41" s="119">
        <f>(VLOOKUP($A41,'Occupancy Raw Data'!$B$8:$BE$45,'Occupancy Raw Data'!AK$3,FALSE))/100</f>
        <v>0.50800148864904993</v>
      </c>
      <c r="G41" s="130">
        <f>(VLOOKUP($A41,'Occupancy Raw Data'!$B$8:$BE$45,'Occupancy Raw Data'!AL$3,FALSE))/100</f>
        <v>0.49827874953479701</v>
      </c>
      <c r="H41" s="119">
        <f>(VLOOKUP($A41,'Occupancy Raw Data'!$B$8:$BE$45,'Occupancy Raw Data'!AN$3,FALSE))/100</f>
        <v>0.48818384815779603</v>
      </c>
      <c r="I41" s="119">
        <f>(VLOOKUP($A41,'Occupancy Raw Data'!$B$8:$BE$45,'Occupancy Raw Data'!AO$3,FALSE))/100</f>
        <v>0.49050986229996196</v>
      </c>
      <c r="J41" s="130">
        <f>(VLOOKUP($A41,'Occupancy Raw Data'!$B$8:$BE$45,'Occupancy Raw Data'!AP$3,FALSE))/100</f>
        <v>0.48934685522887894</v>
      </c>
      <c r="K41" s="131">
        <f>(VLOOKUP($A41,'Occupancy Raw Data'!$B$8:$BE$45,'Occupancy Raw Data'!AR$3,FALSE))/100</f>
        <v>0.49572677973310597</v>
      </c>
      <c r="M41" s="118">
        <f>(VLOOKUP($A41,'Occupancy Raw Data'!$B$8:$BE$45,'Occupancy Raw Data'!AT$3,FALSE))/100</f>
        <v>-0.12596663987457299</v>
      </c>
      <c r="N41" s="115">
        <f>(VLOOKUP($A41,'Occupancy Raw Data'!$B$8:$BE$45,'Occupancy Raw Data'!AU$3,FALSE))/100</f>
        <v>-0.14084700892919499</v>
      </c>
      <c r="O41" s="115">
        <f>(VLOOKUP($A41,'Occupancy Raw Data'!$B$8:$BE$45,'Occupancy Raw Data'!AV$3,FALSE))/100</f>
        <v>-0.13285020150947699</v>
      </c>
      <c r="P41" s="115">
        <f>(VLOOKUP($A41,'Occupancy Raw Data'!$B$8:$BE$45,'Occupancy Raw Data'!AW$3,FALSE))/100</f>
        <v>-0.16234459142860899</v>
      </c>
      <c r="Q41" s="115">
        <f>(VLOOKUP($A41,'Occupancy Raw Data'!$B$8:$BE$45,'Occupancy Raw Data'!AX$3,FALSE))/100</f>
        <v>-0.10582295434207299</v>
      </c>
      <c r="R41" s="116">
        <f>(VLOOKUP($A41,'Occupancy Raw Data'!$B$8:$BE$45,'Occupancy Raw Data'!AY$3,FALSE))/100</f>
        <v>-0.13428709680300399</v>
      </c>
      <c r="S41" s="115">
        <f>(VLOOKUP($A41,'Occupancy Raw Data'!$B$8:$BE$45,'Occupancy Raw Data'!BA$3,FALSE))/100</f>
        <v>-9.1476067106230394E-2</v>
      </c>
      <c r="T41" s="115">
        <f>(VLOOKUP($A41,'Occupancy Raw Data'!$B$8:$BE$45,'Occupancy Raw Data'!BB$3,FALSE))/100</f>
        <v>-0.112075849197234</v>
      </c>
      <c r="U41" s="116">
        <f>(VLOOKUP($A41,'Occupancy Raw Data'!$B$8:$BE$45,'Occupancy Raw Data'!BC$3,FALSE))/100</f>
        <v>-0.10191854186580701</v>
      </c>
      <c r="V41" s="117">
        <f>(VLOOKUP($A41,'Occupancy Raw Data'!$B$8:$BE$45,'Occupancy Raw Data'!BE$3,FALSE))/100</f>
        <v>-0.12539661883900399</v>
      </c>
      <c r="X41" s="49">
        <f>VLOOKUP($A41,'ADR Raw Data'!$B$6:$BE$43,'ADR Raw Data'!AG$1,FALSE)</f>
        <v>84.834940607329798</v>
      </c>
      <c r="Y41" s="50">
        <f>VLOOKUP($A41,'ADR Raw Data'!$B$6:$BE$43,'ADR Raw Data'!AH$1,FALSE)</f>
        <v>88.310866823011295</v>
      </c>
      <c r="Z41" s="50">
        <f>VLOOKUP($A41,'ADR Raw Data'!$B$6:$BE$43,'ADR Raw Data'!AI$1,FALSE)</f>
        <v>90.180994782226094</v>
      </c>
      <c r="AA41" s="50">
        <f>VLOOKUP($A41,'ADR Raw Data'!$B$6:$BE$43,'ADR Raw Data'!AJ$1,FALSE)</f>
        <v>90.155040672403004</v>
      </c>
      <c r="AB41" s="50">
        <f>VLOOKUP($A41,'ADR Raw Data'!$B$6:$BE$43,'ADR Raw Data'!AK$1,FALSE)</f>
        <v>87.245407802197803</v>
      </c>
      <c r="AC41" s="51">
        <f>VLOOKUP($A41,'ADR Raw Data'!$B$6:$BE$43,'ADR Raw Data'!AL$1,FALSE)</f>
        <v>88.258835606385901</v>
      </c>
      <c r="AD41" s="50">
        <f>VLOOKUP($A41,'ADR Raw Data'!$B$6:$BE$43,'ADR Raw Data'!AN$1,FALSE)</f>
        <v>88.044209243377097</v>
      </c>
      <c r="AE41" s="50">
        <f>VLOOKUP($A41,'ADR Raw Data'!$B$6:$BE$43,'ADR Raw Data'!AO$1,FALSE)</f>
        <v>87.502021879742003</v>
      </c>
      <c r="AF41" s="51">
        <f>VLOOKUP($A41,'ADR Raw Data'!$B$6:$BE$43,'ADR Raw Data'!AP$1,FALSE)</f>
        <v>87.772471266279993</v>
      </c>
      <c r="AG41" s="52">
        <f>VLOOKUP($A41,'ADR Raw Data'!$B$6:$BE$43,'ADR Raw Data'!AR$1,FALSE)</f>
        <v>88.121662775327394</v>
      </c>
      <c r="AI41" s="118">
        <f>(VLOOKUP($A41,'ADR Raw Data'!$B$6:$BE$43,'ADR Raw Data'!AT$1,FALSE))/100</f>
        <v>2.2784231162960099E-2</v>
      </c>
      <c r="AJ41" s="115">
        <f>(VLOOKUP($A41,'ADR Raw Data'!$B$6:$BE$43,'ADR Raw Data'!AU$1,FALSE))/100</f>
        <v>2.61020232586913E-2</v>
      </c>
      <c r="AK41" s="115">
        <f>(VLOOKUP($A41,'ADR Raw Data'!$B$6:$BE$43,'ADR Raw Data'!AV$1,FALSE))/100</f>
        <v>1.66905414888023E-2</v>
      </c>
      <c r="AL41" s="115">
        <f>(VLOOKUP($A41,'ADR Raw Data'!$B$6:$BE$43,'ADR Raw Data'!AW$1,FALSE))/100</f>
        <v>2.0203870403212698E-2</v>
      </c>
      <c r="AM41" s="115">
        <f>(VLOOKUP($A41,'ADR Raw Data'!$B$6:$BE$43,'ADR Raw Data'!AX$1,FALSE))/100</f>
        <v>1.9530333706744601E-2</v>
      </c>
      <c r="AN41" s="116">
        <f>(VLOOKUP($A41,'ADR Raw Data'!$B$6:$BE$43,'ADR Raw Data'!AY$1,FALSE))/100</f>
        <v>2.06088151588034E-2</v>
      </c>
      <c r="AO41" s="115">
        <f>(VLOOKUP($A41,'ADR Raw Data'!$B$6:$BE$43,'ADR Raw Data'!BA$1,FALSE))/100</f>
        <v>2.9863538632736501E-2</v>
      </c>
      <c r="AP41" s="115">
        <f>(VLOOKUP($A41,'ADR Raw Data'!$B$6:$BE$43,'ADR Raw Data'!BB$1,FALSE))/100</f>
        <v>1.10621964040158E-2</v>
      </c>
      <c r="AQ41" s="116">
        <f>(VLOOKUP($A41,'ADR Raw Data'!$B$6:$BE$43,'ADR Raw Data'!BC$1,FALSE))/100</f>
        <v>2.0311315267153199E-2</v>
      </c>
      <c r="AR41" s="117">
        <f>(VLOOKUP($A41,'ADR Raw Data'!$B$6:$BE$43,'ADR Raw Data'!BE$1,FALSE))/100</f>
        <v>2.0485884679492597E-2</v>
      </c>
      <c r="AT41" s="49">
        <f>VLOOKUP($A41,'RevPAR Raw Data'!$B$6:$BE$43,'RevPAR Raw Data'!AG$1,FALSE)</f>
        <v>37.689508876069901</v>
      </c>
      <c r="AU41" s="50">
        <f>VLOOKUP($A41,'RevPAR Raw Data'!$B$6:$BE$43,'RevPAR Raw Data'!AH$1,FALSE)</f>
        <v>42.918851214179298</v>
      </c>
      <c r="AV41" s="50">
        <f>VLOOKUP($A41,'RevPAR Raw Data'!$B$6:$BE$43,'RevPAR Raw Data'!AI$1,FALSE)</f>
        <v>47.678963793263797</v>
      </c>
      <c r="AW41" s="50">
        <f>VLOOKUP($A41,'RevPAR Raw Data'!$B$6:$BE$43,'RevPAR Raw Data'!AJ$1,FALSE)</f>
        <v>47.279390281912903</v>
      </c>
      <c r="AX41" s="50">
        <f>VLOOKUP($A41,'RevPAR Raw Data'!$B$6:$BE$43,'RevPAR Raw Data'!AK$1,FALSE)</f>
        <v>44.320797041310001</v>
      </c>
      <c r="AY41" s="51">
        <f>VLOOKUP($A41,'RevPAR Raw Data'!$B$6:$BE$43,'RevPAR Raw Data'!AL$1,FALSE)</f>
        <v>43.977502241347203</v>
      </c>
      <c r="AZ41" s="50">
        <f>VLOOKUP($A41,'RevPAR Raw Data'!$B$6:$BE$43,'RevPAR Raw Data'!AN$1,FALSE)</f>
        <v>42.981760876442102</v>
      </c>
      <c r="BA41" s="50">
        <f>VLOOKUP($A41,'RevPAR Raw Data'!$B$6:$BE$43,'RevPAR Raw Data'!AO$1,FALSE)</f>
        <v>42.920604703200503</v>
      </c>
      <c r="BB41" s="51">
        <f>VLOOKUP($A41,'RevPAR Raw Data'!$B$6:$BE$43,'RevPAR Raw Data'!AP$1,FALSE)</f>
        <v>42.951182789821303</v>
      </c>
      <c r="BC41" s="52">
        <f>VLOOKUP($A41,'RevPAR Raw Data'!$B$6:$BE$43,'RevPAR Raw Data'!AR$1,FALSE)</f>
        <v>43.684268112339801</v>
      </c>
      <c r="BE41" s="129">
        <f>(VLOOKUP($A41,'RevPAR Raw Data'!$B$6:$BE$43,'RevPAR Raw Data'!AT$1,FALSE))/100</f>
        <v>-0.106052461753337</v>
      </c>
      <c r="BF41" s="119">
        <f>(VLOOKUP($A41,'RevPAR Raw Data'!$B$6:$BE$43,'RevPAR Raw Data'!AU$1,FALSE))/100</f>
        <v>-0.118421377573491</v>
      </c>
      <c r="BG41" s="119">
        <f>(VLOOKUP($A41,'RevPAR Raw Data'!$B$6:$BE$43,'RevPAR Raw Data'!AV$1,FALSE))/100</f>
        <v>-0.11837700182076399</v>
      </c>
      <c r="BH41" s="119">
        <f>(VLOOKUP($A41,'RevPAR Raw Data'!$B$6:$BE$43,'RevPAR Raw Data'!AW$1,FALSE))/100</f>
        <v>-0.14542071011128299</v>
      </c>
      <c r="BI41" s="119">
        <f>(VLOOKUP($A41,'RevPAR Raw Data'!$B$6:$BE$43,'RevPAR Raw Data'!AX$1,FALSE))/100</f>
        <v>-8.8359378247463399E-2</v>
      </c>
      <c r="BJ41" s="130">
        <f>(VLOOKUP($A41,'RevPAR Raw Data'!$B$6:$BE$43,'RevPAR Raw Data'!AY$1,FALSE))/100</f>
        <v>-0.116445779600426</v>
      </c>
      <c r="BK41" s="119">
        <f>(VLOOKUP($A41,'RevPAR Raw Data'!$B$6:$BE$43,'RevPAR Raw Data'!BA$1,FALSE))/100</f>
        <v>-6.4344327537491502E-2</v>
      </c>
      <c r="BL41" s="119">
        <f>(VLOOKUP($A41,'RevPAR Raw Data'!$B$6:$BE$43,'RevPAR Raw Data'!BB$1,FALSE))/100</f>
        <v>-0.10225345784918399</v>
      </c>
      <c r="BM41" s="130">
        <f>(VLOOKUP($A41,'RevPAR Raw Data'!$B$6:$BE$43,'RevPAR Raw Data'!BC$1,FALSE))/100</f>
        <v>-8.3677326234058991E-2</v>
      </c>
      <c r="BN41" s="131">
        <f>(VLOOKUP($A41,'RevPAR Raw Data'!$B$6:$BE$43,'RevPAR Raw Data'!BE$1,FALSE))/100</f>
        <v>-0.10747959483224501</v>
      </c>
    </row>
    <row r="42" spans="1:66" x14ac:dyDescent="0.45">
      <c r="A42" s="59" t="s">
        <v>109</v>
      </c>
      <c r="B42" s="129">
        <f>(VLOOKUP($A42,'Occupancy Raw Data'!$B$8:$BE$45,'Occupancy Raw Data'!AG$3,FALSE))/100</f>
        <v>0.44734646194926497</v>
      </c>
      <c r="C42" s="119">
        <f>(VLOOKUP($A42,'Occupancy Raw Data'!$B$8:$BE$45,'Occupancy Raw Data'!AH$3,FALSE))/100</f>
        <v>0.48714953271028</v>
      </c>
      <c r="D42" s="119">
        <f>(VLOOKUP($A42,'Occupancy Raw Data'!$B$8:$BE$45,'Occupancy Raw Data'!AI$3,FALSE))/100</f>
        <v>0.60013351134846404</v>
      </c>
      <c r="E42" s="119">
        <f>(VLOOKUP($A42,'Occupancy Raw Data'!$B$8:$BE$45,'Occupancy Raw Data'!AJ$3,FALSE))/100</f>
        <v>0.483227636849132</v>
      </c>
      <c r="F42" s="119">
        <f>(VLOOKUP($A42,'Occupancy Raw Data'!$B$8:$BE$45,'Occupancy Raw Data'!AK$3,FALSE))/100</f>
        <v>0.40395527369826395</v>
      </c>
      <c r="G42" s="130">
        <f>(VLOOKUP($A42,'Occupancy Raw Data'!$B$8:$BE$45,'Occupancy Raw Data'!AL$3,FALSE))/100</f>
        <v>0.48436248331108095</v>
      </c>
      <c r="H42" s="119">
        <f>(VLOOKUP($A42,'Occupancy Raw Data'!$B$8:$BE$45,'Occupancy Raw Data'!AN$3,FALSE))/100</f>
        <v>0.52227970627503306</v>
      </c>
      <c r="I42" s="119">
        <f>(VLOOKUP($A42,'Occupancy Raw Data'!$B$8:$BE$45,'Occupancy Raw Data'!AO$3,FALSE))/100</f>
        <v>0.503588117489986</v>
      </c>
      <c r="J42" s="130">
        <f>(VLOOKUP($A42,'Occupancy Raw Data'!$B$8:$BE$45,'Occupancy Raw Data'!AP$3,FALSE))/100</f>
        <v>0.51293391188251003</v>
      </c>
      <c r="K42" s="131">
        <f>(VLOOKUP($A42,'Occupancy Raw Data'!$B$8:$BE$45,'Occupancy Raw Data'!AR$3,FALSE))/100</f>
        <v>0.492525748617203</v>
      </c>
      <c r="M42" s="118">
        <f>(VLOOKUP($A42,'Occupancy Raw Data'!$B$8:$BE$45,'Occupancy Raw Data'!AT$3,FALSE))/100</f>
        <v>-0.12287303664921399</v>
      </c>
      <c r="N42" s="115">
        <f>(VLOOKUP($A42,'Occupancy Raw Data'!$B$8:$BE$45,'Occupancy Raw Data'!AU$3,FALSE))/100</f>
        <v>-8.8809115030435398E-2</v>
      </c>
      <c r="O42" s="115">
        <f>(VLOOKUP($A42,'Occupancy Raw Data'!$B$8:$BE$45,'Occupancy Raw Data'!AV$3,FALSE))/100</f>
        <v>-2.7713938083006599E-2</v>
      </c>
      <c r="P42" s="115">
        <f>(VLOOKUP($A42,'Occupancy Raw Data'!$B$8:$BE$45,'Occupancy Raw Data'!AW$3,FALSE))/100</f>
        <v>-0.21817199945997001</v>
      </c>
      <c r="Q42" s="115">
        <f>(VLOOKUP($A42,'Occupancy Raw Data'!$B$8:$BE$45,'Occupancy Raw Data'!AX$3,FALSE))/100</f>
        <v>-0.18322928969124297</v>
      </c>
      <c r="R42" s="116">
        <f>(VLOOKUP($A42,'Occupancy Raw Data'!$B$8:$BE$45,'Occupancy Raw Data'!AY$3,FALSE))/100</f>
        <v>-0.12712781954887201</v>
      </c>
      <c r="S42" s="115">
        <f>(VLOOKUP($A42,'Occupancy Raw Data'!$B$8:$BE$45,'Occupancy Raw Data'!BA$3,FALSE))/100</f>
        <v>3.1646612823471199E-2</v>
      </c>
      <c r="T42" s="115">
        <f>(VLOOKUP($A42,'Occupancy Raw Data'!$B$8:$BE$45,'Occupancy Raw Data'!BB$3,FALSE))/100</f>
        <v>-0.12460110240788999</v>
      </c>
      <c r="U42" s="116">
        <f>(VLOOKUP($A42,'Occupancy Raw Data'!$B$8:$BE$45,'Occupancy Raw Data'!BC$3,FALSE))/100</f>
        <v>-5.1462078543322194E-2</v>
      </c>
      <c r="V42" s="117">
        <f>(VLOOKUP($A42,'Occupancy Raw Data'!$B$8:$BE$45,'Occupancy Raw Data'!BE$3,FALSE))/100</f>
        <v>-0.105905520330657</v>
      </c>
      <c r="X42" s="49">
        <f>VLOOKUP($A42,'ADR Raw Data'!$B$6:$BE$43,'ADR Raw Data'!AG$1,FALSE)</f>
        <v>163.16423241932401</v>
      </c>
      <c r="Y42" s="50">
        <f>VLOOKUP($A42,'ADR Raw Data'!$B$6:$BE$43,'ADR Raw Data'!AH$1,FALSE)</f>
        <v>168.48482356971499</v>
      </c>
      <c r="Z42" s="50">
        <f>VLOOKUP($A42,'ADR Raw Data'!$B$6:$BE$43,'ADR Raw Data'!AI$1,FALSE)</f>
        <v>186.73011262513899</v>
      </c>
      <c r="AA42" s="50">
        <f>VLOOKUP($A42,'ADR Raw Data'!$B$6:$BE$43,'ADR Raw Data'!AJ$1,FALSE)</f>
        <v>175.88300120877199</v>
      </c>
      <c r="AB42" s="50">
        <f>VLOOKUP($A42,'ADR Raw Data'!$B$6:$BE$43,'ADR Raw Data'!AK$1,FALSE)</f>
        <v>162.20371410865499</v>
      </c>
      <c r="AC42" s="51">
        <f>VLOOKUP($A42,'ADR Raw Data'!$B$6:$BE$43,'ADR Raw Data'!AL$1,FALSE)</f>
        <v>172.451761017124</v>
      </c>
      <c r="AD42" s="50">
        <f>VLOOKUP($A42,'ADR Raw Data'!$B$6:$BE$43,'ADR Raw Data'!AN$1,FALSE)</f>
        <v>174.26737817542701</v>
      </c>
      <c r="AE42" s="50">
        <f>VLOOKUP($A42,'ADR Raw Data'!$B$6:$BE$43,'ADR Raw Data'!AO$1,FALSE)</f>
        <v>175.12326926263401</v>
      </c>
      <c r="AF42" s="51">
        <f>VLOOKUP($A42,'ADR Raw Data'!$B$6:$BE$43,'ADR Raw Data'!AP$1,FALSE)</f>
        <v>174.68752643565901</v>
      </c>
      <c r="AG42" s="52">
        <f>VLOOKUP($A42,'ADR Raw Data'!$B$6:$BE$43,'ADR Raw Data'!AR$1,FALSE)</f>
        <v>173.117019870755</v>
      </c>
      <c r="AI42" s="118">
        <f>(VLOOKUP($A42,'ADR Raw Data'!$B$6:$BE$43,'ADR Raw Data'!AT$1,FALSE))/100</f>
        <v>-3.2858102996131101E-2</v>
      </c>
      <c r="AJ42" s="115">
        <f>(VLOOKUP($A42,'ADR Raw Data'!$B$6:$BE$43,'ADR Raw Data'!AU$1,FALSE))/100</f>
        <v>-1.2081725519572499E-2</v>
      </c>
      <c r="AK42" s="115">
        <f>(VLOOKUP($A42,'ADR Raw Data'!$B$6:$BE$43,'ADR Raw Data'!AV$1,FALSE))/100</f>
        <v>4.3625061850483302E-2</v>
      </c>
      <c r="AL42" s="115">
        <f>(VLOOKUP($A42,'ADR Raw Data'!$B$6:$BE$43,'ADR Raw Data'!AW$1,FALSE))/100</f>
        <v>-7.8612785421089699E-3</v>
      </c>
      <c r="AM42" s="115">
        <f>(VLOOKUP($A42,'ADR Raw Data'!$B$6:$BE$43,'ADR Raw Data'!AX$1,FALSE))/100</f>
        <v>-1.4511427037798801E-2</v>
      </c>
      <c r="AN42" s="116">
        <f>(VLOOKUP($A42,'ADR Raw Data'!$B$6:$BE$43,'ADR Raw Data'!AY$1,FALSE))/100</f>
        <v>-3.3722650471308902E-4</v>
      </c>
      <c r="AO42" s="115">
        <f>(VLOOKUP($A42,'ADR Raw Data'!$B$6:$BE$43,'ADR Raw Data'!BA$1,FALSE))/100</f>
        <v>9.4956174821927697E-3</v>
      </c>
      <c r="AP42" s="115">
        <f>(VLOOKUP($A42,'ADR Raw Data'!$B$6:$BE$43,'ADR Raw Data'!BB$1,FALSE))/100</f>
        <v>-3.4300403572102602E-2</v>
      </c>
      <c r="AQ42" s="116">
        <f>(VLOOKUP($A42,'ADR Raw Data'!$B$6:$BE$43,'ADR Raw Data'!BC$1,FALSE))/100</f>
        <v>-1.45337836889029E-2</v>
      </c>
      <c r="AR42" s="117">
        <f>(VLOOKUP($A42,'ADR Raw Data'!$B$6:$BE$43,'ADR Raw Data'!BE$1,FALSE))/100</f>
        <v>-4.1776961083260398E-3</v>
      </c>
      <c r="AT42" s="49">
        <f>VLOOKUP($A42,'RevPAR Raw Data'!$B$6:$BE$43,'RevPAR Raw Data'!AG$1,FALSE)</f>
        <v>72.990942089452602</v>
      </c>
      <c r="AU42" s="50">
        <f>VLOOKUP($A42,'RevPAR Raw Data'!$B$6:$BE$43,'RevPAR Raw Data'!AH$1,FALSE)</f>
        <v>82.077303070761005</v>
      </c>
      <c r="AV42" s="50">
        <f>VLOOKUP($A42,'RevPAR Raw Data'!$B$6:$BE$43,'RevPAR Raw Data'!AI$1,FALSE)</f>
        <v>112.062998164218</v>
      </c>
      <c r="AW42" s="50">
        <f>VLOOKUP($A42,'RevPAR Raw Data'!$B$6:$BE$43,'RevPAR Raw Data'!AJ$1,FALSE)</f>
        <v>84.991527036047998</v>
      </c>
      <c r="AX42" s="50">
        <f>VLOOKUP($A42,'RevPAR Raw Data'!$B$6:$BE$43,'RevPAR Raw Data'!AK$1,FALSE)</f>
        <v>65.523045727636799</v>
      </c>
      <c r="AY42" s="51">
        <f>VLOOKUP($A42,'RevPAR Raw Data'!$B$6:$BE$43,'RevPAR Raw Data'!AL$1,FALSE)</f>
        <v>83.529163217623406</v>
      </c>
      <c r="AZ42" s="50">
        <f>VLOOKUP($A42,'RevPAR Raw Data'!$B$6:$BE$43,'RevPAR Raw Data'!AN$1,FALSE)</f>
        <v>91.016315086782299</v>
      </c>
      <c r="BA42" s="50">
        <f>VLOOKUP($A42,'RevPAR Raw Data'!$B$6:$BE$43,'RevPAR Raw Data'!AO$1,FALSE)</f>
        <v>88.189997496662201</v>
      </c>
      <c r="BB42" s="51">
        <f>VLOOKUP($A42,'RevPAR Raw Data'!$B$6:$BE$43,'RevPAR Raw Data'!AP$1,FALSE)</f>
        <v>89.6031562917222</v>
      </c>
      <c r="BC42" s="52">
        <f>VLOOKUP($A42,'RevPAR Raw Data'!$B$6:$BE$43,'RevPAR Raw Data'!AR$1,FALSE)</f>
        <v>85.2645898102231</v>
      </c>
      <c r="BE42" s="129">
        <f>(VLOOKUP($A42,'RevPAR Raw Data'!$B$6:$BE$43,'RevPAR Raw Data'!AT$1,FALSE))/100</f>
        <v>-0.15169376475167801</v>
      </c>
      <c r="BF42" s="119">
        <f>(VLOOKUP($A42,'RevPAR Raw Data'!$B$6:$BE$43,'RevPAR Raw Data'!AU$1,FALSE))/100</f>
        <v>-9.9817873198574103E-2</v>
      </c>
      <c r="BG42" s="119">
        <f>(VLOOKUP($A42,'RevPAR Raw Data'!$B$6:$BE$43,'RevPAR Raw Data'!AV$1,FALSE))/100</f>
        <v>1.4702101504484999E-2</v>
      </c>
      <c r="BH42" s="119">
        <f>(VLOOKUP($A42,'RevPAR Raw Data'!$B$6:$BE$43,'RevPAR Raw Data'!AW$1,FALSE))/100</f>
        <v>-0.22431816714423503</v>
      </c>
      <c r="BI42" s="119">
        <f>(VLOOKUP($A42,'RevPAR Raw Data'!$B$6:$BE$43,'RevPAR Raw Data'!AX$1,FALSE))/100</f>
        <v>-0.19508179826050001</v>
      </c>
      <c r="BJ42" s="130">
        <f>(VLOOKUP($A42,'RevPAR Raw Data'!$B$6:$BE$43,'RevPAR Raw Data'!AY$1,FALSE))/100</f>
        <v>-0.127422175183347</v>
      </c>
      <c r="BK42" s="119">
        <f>(VLOOKUP($A42,'RevPAR Raw Data'!$B$6:$BE$43,'RevPAR Raw Data'!BA$1,FALSE))/100</f>
        <v>4.1442734435642697E-2</v>
      </c>
      <c r="BL42" s="119">
        <f>(VLOOKUP($A42,'RevPAR Raw Data'!$B$6:$BE$43,'RevPAR Raw Data'!BB$1,FALSE))/100</f>
        <v>-0.154627637881874</v>
      </c>
      <c r="BM42" s="130">
        <f>(VLOOKUP($A42,'RevPAR Raw Data'!$B$6:$BE$43,'RevPAR Raw Data'!BC$1,FALSE))/100</f>
        <v>-6.5247923514495099E-2</v>
      </c>
      <c r="BN42" s="131">
        <f>(VLOOKUP($A42,'RevPAR Raw Data'!$B$6:$BE$43,'RevPAR Raw Data'!BE$1,FALSE))/100</f>
        <v>-0.109640775358847</v>
      </c>
    </row>
    <row r="43" spans="1:66" x14ac:dyDescent="0.45">
      <c r="A43" s="59" t="s">
        <v>94</v>
      </c>
      <c r="B43" s="129">
        <f>(VLOOKUP($A43,'Occupancy Raw Data'!$B$8:$BE$45,'Occupancy Raw Data'!AG$3,FALSE))/100</f>
        <v>0.43282757818858203</v>
      </c>
      <c r="C43" s="119">
        <f>(VLOOKUP($A43,'Occupancy Raw Data'!$B$8:$BE$45,'Occupancy Raw Data'!AH$3,FALSE))/100</f>
        <v>0.46006278339727902</v>
      </c>
      <c r="D43" s="119">
        <f>(VLOOKUP($A43,'Occupancy Raw Data'!$B$8:$BE$45,'Occupancy Raw Data'!AI$3,FALSE))/100</f>
        <v>0.57371235902801898</v>
      </c>
      <c r="E43" s="119">
        <f>(VLOOKUP($A43,'Occupancy Raw Data'!$B$8:$BE$45,'Occupancy Raw Data'!AJ$3,FALSE))/100</f>
        <v>0.54075107545634193</v>
      </c>
      <c r="F43" s="119">
        <f>(VLOOKUP($A43,'Occupancy Raw Data'!$B$8:$BE$45,'Occupancy Raw Data'!AK$3,FALSE))/100</f>
        <v>0.47491570747587403</v>
      </c>
      <c r="G43" s="130">
        <f>(VLOOKUP($A43,'Occupancy Raw Data'!$B$8:$BE$45,'Occupancy Raw Data'!AL$3,FALSE))/100</f>
        <v>0.49645390070921896</v>
      </c>
      <c r="H43" s="119">
        <f>(VLOOKUP($A43,'Occupancy Raw Data'!$B$8:$BE$45,'Occupancy Raw Data'!AN$3,FALSE))/100</f>
        <v>0.51546331821881097</v>
      </c>
      <c r="I43" s="119">
        <f>(VLOOKUP($A43,'Occupancy Raw Data'!$B$8:$BE$45,'Occupancy Raw Data'!AO$3,FALSE))/100</f>
        <v>0.53240902220671993</v>
      </c>
      <c r="J43" s="130">
        <f>(VLOOKUP($A43,'Occupancy Raw Data'!$B$8:$BE$45,'Occupancy Raw Data'!AP$3,FALSE))/100</f>
        <v>0.52393617021276495</v>
      </c>
      <c r="K43" s="131">
        <f>(VLOOKUP($A43,'Occupancy Raw Data'!$B$8:$BE$45,'Occupancy Raw Data'!AR$3,FALSE))/100</f>
        <v>0.504305977710233</v>
      </c>
      <c r="M43" s="118">
        <f>(VLOOKUP($A43,'Occupancy Raw Data'!$B$8:$BE$45,'Occupancy Raw Data'!AT$3,FALSE))/100</f>
        <v>-3.3933073347094903E-2</v>
      </c>
      <c r="N43" s="115">
        <f>(VLOOKUP($A43,'Occupancy Raw Data'!$B$8:$BE$45,'Occupancy Raw Data'!AU$3,FALSE))/100</f>
        <v>-1.3881452354629599E-2</v>
      </c>
      <c r="O43" s="115">
        <f>(VLOOKUP($A43,'Occupancy Raw Data'!$B$8:$BE$45,'Occupancy Raw Data'!AV$3,FALSE))/100</f>
        <v>5.8211304527045697E-2</v>
      </c>
      <c r="P43" s="115">
        <f>(VLOOKUP($A43,'Occupancy Raw Data'!$B$8:$BE$45,'Occupancy Raw Data'!AW$3,FALSE))/100</f>
        <v>-1.43544545304959E-2</v>
      </c>
      <c r="Q43" s="115">
        <f>(VLOOKUP($A43,'Occupancy Raw Data'!$B$8:$BE$45,'Occupancy Raw Data'!AX$3,FALSE))/100</f>
        <v>-2.2786164793559598E-2</v>
      </c>
      <c r="R43" s="116">
        <f>(VLOOKUP($A43,'Occupancy Raw Data'!$B$8:$BE$45,'Occupancy Raw Data'!AY$3,FALSE))/100</f>
        <v>-3.6401860972143803E-3</v>
      </c>
      <c r="S43" s="115">
        <f>(VLOOKUP($A43,'Occupancy Raw Data'!$B$8:$BE$45,'Occupancy Raw Data'!BA$3,FALSE))/100</f>
        <v>-7.6758119195072302E-3</v>
      </c>
      <c r="T43" s="115">
        <f>(VLOOKUP($A43,'Occupancy Raw Data'!$B$8:$BE$45,'Occupancy Raw Data'!BB$3,FALSE))/100</f>
        <v>-7.5498101921477601E-2</v>
      </c>
      <c r="U43" s="116">
        <f>(VLOOKUP($A43,'Occupancy Raw Data'!$B$8:$BE$45,'Occupancy Raw Data'!BC$3,FALSE))/100</f>
        <v>-4.3334216881837202E-2</v>
      </c>
      <c r="V43" s="117">
        <f>(VLOOKUP($A43,'Occupancy Raw Data'!$B$8:$BE$45,'Occupancy Raw Data'!BE$3,FALSE))/100</f>
        <v>-1.5762377694189301E-2</v>
      </c>
      <c r="X43" s="49">
        <f>VLOOKUP($A43,'ADR Raw Data'!$B$6:$BE$43,'ADR Raw Data'!AG$1,FALSE)</f>
        <v>92.629832113356997</v>
      </c>
      <c r="Y43" s="50">
        <f>VLOOKUP($A43,'ADR Raw Data'!$B$6:$BE$43,'ADR Raw Data'!AH$1,FALSE)</f>
        <v>96.441197245387897</v>
      </c>
      <c r="Z43" s="50">
        <f>VLOOKUP($A43,'ADR Raw Data'!$B$6:$BE$43,'ADR Raw Data'!AI$1,FALSE)</f>
        <v>102.82076502178499</v>
      </c>
      <c r="AA43" s="50">
        <f>VLOOKUP($A43,'ADR Raw Data'!$B$6:$BE$43,'ADR Raw Data'!AJ$1,FALSE)</f>
        <v>101.264303913136</v>
      </c>
      <c r="AB43" s="50">
        <f>VLOOKUP($A43,'ADR Raw Data'!$B$6:$BE$43,'ADR Raw Data'!AK$1,FALSE)</f>
        <v>94.611175102515404</v>
      </c>
      <c r="AC43" s="51">
        <f>VLOOKUP($A43,'ADR Raw Data'!$B$6:$BE$43,'ADR Raw Data'!AL$1,FALSE)</f>
        <v>97.951656440280999</v>
      </c>
      <c r="AD43" s="50">
        <f>VLOOKUP($A43,'ADR Raw Data'!$B$6:$BE$43,'ADR Raw Data'!AN$1,FALSE)</f>
        <v>100.039667869628</v>
      </c>
      <c r="AE43" s="50">
        <f>VLOOKUP($A43,'ADR Raw Data'!$B$6:$BE$43,'ADR Raw Data'!AO$1,FALSE)</f>
        <v>102.64609324671</v>
      </c>
      <c r="AF43" s="51">
        <f>VLOOKUP($A43,'ADR Raw Data'!$B$6:$BE$43,'ADR Raw Data'!AP$1,FALSE)</f>
        <v>101.363955507475</v>
      </c>
      <c r="AG43" s="52">
        <f>VLOOKUP($A43,'ADR Raw Data'!$B$6:$BE$43,'ADR Raw Data'!AR$1,FALSE)</f>
        <v>98.964548830392502</v>
      </c>
      <c r="AI43" s="118">
        <f>(VLOOKUP($A43,'ADR Raw Data'!$B$6:$BE$43,'ADR Raw Data'!AT$1,FALSE))/100</f>
        <v>-4.6940489291568896E-2</v>
      </c>
      <c r="AJ43" s="115">
        <f>(VLOOKUP($A43,'ADR Raw Data'!$B$6:$BE$43,'ADR Raw Data'!AU$1,FALSE))/100</f>
        <v>-9.9257294144126894E-3</v>
      </c>
      <c r="AK43" s="115">
        <f>(VLOOKUP($A43,'ADR Raw Data'!$B$6:$BE$43,'ADR Raw Data'!AV$1,FALSE))/100</f>
        <v>2.1791602573925802E-3</v>
      </c>
      <c r="AL43" s="115">
        <f>(VLOOKUP($A43,'ADR Raw Data'!$B$6:$BE$43,'ADR Raw Data'!AW$1,FALSE))/100</f>
        <v>-1.8073732626887998E-2</v>
      </c>
      <c r="AM43" s="115">
        <f>(VLOOKUP($A43,'ADR Raw Data'!$B$6:$BE$43,'ADR Raw Data'!AX$1,FALSE))/100</f>
        <v>-3.0775148610786597E-2</v>
      </c>
      <c r="AN43" s="116">
        <f>(VLOOKUP($A43,'ADR Raw Data'!$B$6:$BE$43,'ADR Raw Data'!AY$1,FALSE))/100</f>
        <v>-1.8506023664117899E-2</v>
      </c>
      <c r="AO43" s="115">
        <f>(VLOOKUP($A43,'ADR Raw Data'!$B$6:$BE$43,'ADR Raw Data'!BA$1,FALSE))/100</f>
        <v>-4.1759071186174605E-2</v>
      </c>
      <c r="AP43" s="115">
        <f>(VLOOKUP($A43,'ADR Raw Data'!$B$6:$BE$43,'ADR Raw Data'!BB$1,FALSE))/100</f>
        <v>-5.1097678178457E-2</v>
      </c>
      <c r="AQ43" s="116">
        <f>(VLOOKUP($A43,'ADR Raw Data'!$B$6:$BE$43,'ADR Raw Data'!BC$1,FALSE))/100</f>
        <v>-4.7184646685923905E-2</v>
      </c>
      <c r="AR43" s="117">
        <f>(VLOOKUP($A43,'ADR Raw Data'!$B$6:$BE$43,'ADR Raw Data'!BE$1,FALSE))/100</f>
        <v>-2.7944431143758802E-2</v>
      </c>
      <c r="AT43" s="49">
        <f>VLOOKUP($A43,'RevPAR Raw Data'!$B$6:$BE$43,'RevPAR Raw Data'!AG$1,FALSE)</f>
        <v>40.092745901639297</v>
      </c>
      <c r="AU43" s="50">
        <f>VLOOKUP($A43,'RevPAR Raw Data'!$B$6:$BE$43,'RevPAR Raw Data'!AH$1,FALSE)</f>
        <v>44.369005638879202</v>
      </c>
      <c r="AV43" s="50">
        <f>VLOOKUP($A43,'RevPAR Raw Data'!$B$6:$BE$43,'RevPAR Raw Data'!AI$1,FALSE)</f>
        <v>58.989543657714201</v>
      </c>
      <c r="AW43" s="50">
        <f>VLOOKUP($A43,'RevPAR Raw Data'!$B$6:$BE$43,'RevPAR Raw Data'!AJ$1,FALSE)</f>
        <v>54.758781246366702</v>
      </c>
      <c r="AX43" s="50">
        <f>VLOOKUP($A43,'RevPAR Raw Data'!$B$6:$BE$43,'RevPAR Raw Data'!AK$1,FALSE)</f>
        <v>44.932333158935002</v>
      </c>
      <c r="AY43" s="51">
        <f>VLOOKUP($A43,'RevPAR Raw Data'!$B$6:$BE$43,'RevPAR Raw Data'!AL$1,FALSE)</f>
        <v>48.628481920706797</v>
      </c>
      <c r="AZ43" s="50">
        <f>VLOOKUP($A43,'RevPAR Raw Data'!$B$6:$BE$43,'RevPAR Raw Data'!AN$1,FALSE)</f>
        <v>51.566779153586701</v>
      </c>
      <c r="BA43" s="50">
        <f>VLOOKUP($A43,'RevPAR Raw Data'!$B$6:$BE$43,'RevPAR Raw Data'!AO$1,FALSE)</f>
        <v>54.649706138821003</v>
      </c>
      <c r="BB43" s="51">
        <f>VLOOKUP($A43,'RevPAR Raw Data'!$B$6:$BE$43,'RevPAR Raw Data'!AP$1,FALSE)</f>
        <v>53.108242646203898</v>
      </c>
      <c r="BC43" s="52">
        <f>VLOOKUP($A43,'RevPAR Raw Data'!$B$6:$BE$43,'RevPAR Raw Data'!AR$1,FALSE)</f>
        <v>49.908413556563097</v>
      </c>
      <c r="BE43" s="129">
        <f>(VLOOKUP($A43,'RevPAR Raw Data'!$B$6:$BE$43,'RevPAR Raw Data'!AT$1,FALSE))/100</f>
        <v>-7.9280727572584503E-2</v>
      </c>
      <c r="BF43" s="119">
        <f>(VLOOKUP($A43,'RevPAR Raw Data'!$B$6:$BE$43,'RevPAR Raw Data'!AU$1,FALSE))/100</f>
        <v>-2.3669398229091101E-2</v>
      </c>
      <c r="BG43" s="119">
        <f>(VLOOKUP($A43,'RevPAR Raw Data'!$B$6:$BE$43,'RevPAR Raw Data'!AV$1,FALSE))/100</f>
        <v>6.0517316545794599E-2</v>
      </c>
      <c r="BH43" s="119">
        <f>(VLOOKUP($A43,'RevPAR Raw Data'!$B$6:$BE$43,'RevPAR Raw Data'!AW$1,FALSE))/100</f>
        <v>-3.2168748584195002E-2</v>
      </c>
      <c r="BI43" s="119">
        <f>(VLOOKUP($A43,'RevPAR Raw Data'!$B$6:$BE$43,'RevPAR Raw Data'!AX$1,FALSE))/100</f>
        <v>-5.2860065796554598E-2</v>
      </c>
      <c r="BJ43" s="130">
        <f>(VLOOKUP($A43,'RevPAR Raw Data'!$B$6:$BE$43,'RevPAR Raw Data'!AY$1,FALSE))/100</f>
        <v>-2.2078844391275401E-2</v>
      </c>
      <c r="BK43" s="119">
        <f>(VLOOKUP($A43,'RevPAR Raw Data'!$B$6:$BE$43,'RevPAR Raw Data'!BA$1,FALSE))/100</f>
        <v>-4.9114348329323397E-2</v>
      </c>
      <c r="BL43" s="119">
        <f>(VLOOKUP($A43,'RevPAR Raw Data'!$B$6:$BE$43,'RevPAR Raw Data'!BB$1,FALSE))/100</f>
        <v>-0.12273800238486601</v>
      </c>
      <c r="BM43" s="130">
        <f>(VLOOKUP($A43,'RevPAR Raw Data'!$B$6:$BE$43,'RevPAR Raw Data'!BC$1,FALSE))/100</f>
        <v>-8.8474153854780496E-2</v>
      </c>
      <c r="BN43" s="131">
        <f>(VLOOKUP($A43,'RevPAR Raw Data'!$B$6:$BE$43,'RevPAR Raw Data'!BE$1,FALSE))/100</f>
        <v>-4.3266338159810999E-2</v>
      </c>
    </row>
    <row r="44" spans="1:66" x14ac:dyDescent="0.45">
      <c r="A44" s="59" t="s">
        <v>44</v>
      </c>
      <c r="B44" s="129">
        <f>(VLOOKUP($A44,'Occupancy Raw Data'!$B$8:$BE$45,'Occupancy Raw Data'!AG$3,FALSE))/100</f>
        <v>0.45437072892938402</v>
      </c>
      <c r="C44" s="119">
        <f>(VLOOKUP($A44,'Occupancy Raw Data'!$B$8:$BE$45,'Occupancy Raw Data'!AH$3,FALSE))/100</f>
        <v>0.49729498861047799</v>
      </c>
      <c r="D44" s="119">
        <f>(VLOOKUP($A44,'Occupancy Raw Data'!$B$8:$BE$45,'Occupancy Raw Data'!AI$3,FALSE))/100</f>
        <v>0.54157175398633195</v>
      </c>
      <c r="E44" s="119">
        <f>(VLOOKUP($A44,'Occupancy Raw Data'!$B$8:$BE$45,'Occupancy Raw Data'!AJ$3,FALSE))/100</f>
        <v>0.52833143507972602</v>
      </c>
      <c r="F44" s="119">
        <f>(VLOOKUP($A44,'Occupancy Raw Data'!$B$8:$BE$45,'Occupancy Raw Data'!AK$3,FALSE))/100</f>
        <v>0.509894646924829</v>
      </c>
      <c r="G44" s="130">
        <f>(VLOOKUP($A44,'Occupancy Raw Data'!$B$8:$BE$45,'Occupancy Raw Data'!AL$3,FALSE))/100</f>
        <v>0.50629271070615001</v>
      </c>
      <c r="H44" s="119">
        <f>(VLOOKUP($A44,'Occupancy Raw Data'!$B$8:$BE$45,'Occupancy Raw Data'!AN$3,FALSE))/100</f>
        <v>0.51872152619589895</v>
      </c>
      <c r="I44" s="119">
        <f>(VLOOKUP($A44,'Occupancy Raw Data'!$B$8:$BE$45,'Occupancy Raw Data'!AO$3,FALSE))/100</f>
        <v>0.52462984054669692</v>
      </c>
      <c r="J44" s="130">
        <f>(VLOOKUP($A44,'Occupancy Raw Data'!$B$8:$BE$45,'Occupancy Raw Data'!AP$3,FALSE))/100</f>
        <v>0.52167568337129799</v>
      </c>
      <c r="K44" s="131">
        <f>(VLOOKUP($A44,'Occupancy Raw Data'!$B$8:$BE$45,'Occupancy Raw Data'!AR$3,FALSE))/100</f>
        <v>0.51068784575333503</v>
      </c>
      <c r="M44" s="118">
        <f>(VLOOKUP($A44,'Occupancy Raw Data'!$B$8:$BE$45,'Occupancy Raw Data'!AT$3,FALSE))/100</f>
        <v>2.4723069513565499E-2</v>
      </c>
      <c r="N44" s="115">
        <f>(VLOOKUP($A44,'Occupancy Raw Data'!$B$8:$BE$45,'Occupancy Raw Data'!AU$3,FALSE))/100</f>
        <v>4.9421661409043097E-2</v>
      </c>
      <c r="O44" s="115">
        <f>(VLOOKUP($A44,'Occupancy Raw Data'!$B$8:$BE$45,'Occupancy Raw Data'!AV$3,FALSE))/100</f>
        <v>3.9770397703977001E-2</v>
      </c>
      <c r="P44" s="115">
        <f>(VLOOKUP($A44,'Occupancy Raw Data'!$B$8:$BE$45,'Occupancy Raw Data'!AW$3,FALSE))/100</f>
        <v>1.2140833670578701E-3</v>
      </c>
      <c r="Q44" s="115">
        <f>(VLOOKUP($A44,'Occupancy Raw Data'!$B$8:$BE$45,'Occupancy Raw Data'!AX$3,FALSE))/100</f>
        <v>4.6916106401636896E-2</v>
      </c>
      <c r="R44" s="116">
        <f>(VLOOKUP($A44,'Occupancy Raw Data'!$B$8:$BE$45,'Occupancy Raw Data'!AY$3,FALSE))/100</f>
        <v>3.2039004004875499E-2</v>
      </c>
      <c r="S44" s="115">
        <f>(VLOOKUP($A44,'Occupancy Raw Data'!$B$8:$BE$45,'Occupancy Raw Data'!BA$3,FALSE))/100</f>
        <v>5.9619019921477306E-2</v>
      </c>
      <c r="T44" s="115">
        <f>(VLOOKUP($A44,'Occupancy Raw Data'!$B$8:$BE$45,'Occupancy Raw Data'!BB$3,FALSE))/100</f>
        <v>-1.98164649554462E-2</v>
      </c>
      <c r="U44" s="116">
        <f>(VLOOKUP($A44,'Occupancy Raw Data'!$B$8:$BE$45,'Occupancy Raw Data'!BC$3,FALSE))/100</f>
        <v>1.8130036121144701E-2</v>
      </c>
      <c r="V44" s="117">
        <f>(VLOOKUP($A44,'Occupancy Raw Data'!$B$8:$BE$45,'Occupancy Raw Data'!BE$3,FALSE))/100</f>
        <v>2.7940393826503401E-2</v>
      </c>
      <c r="X44" s="49">
        <f>VLOOKUP($A44,'ADR Raw Data'!$B$6:$BE$43,'ADR Raw Data'!AG$1,FALSE)</f>
        <v>80.937364107786294</v>
      </c>
      <c r="Y44" s="50">
        <f>VLOOKUP($A44,'ADR Raw Data'!$B$6:$BE$43,'ADR Raw Data'!AH$1,FALSE)</f>
        <v>82.956693801889401</v>
      </c>
      <c r="Z44" s="50">
        <f>VLOOKUP($A44,'ADR Raw Data'!$B$6:$BE$43,'ADR Raw Data'!AI$1,FALSE)</f>
        <v>86.762633123028294</v>
      </c>
      <c r="AA44" s="50">
        <f>VLOOKUP($A44,'ADR Raw Data'!$B$6:$BE$43,'ADR Raw Data'!AJ$1,FALSE)</f>
        <v>83.9120104823497</v>
      </c>
      <c r="AB44" s="50">
        <f>VLOOKUP($A44,'ADR Raw Data'!$B$6:$BE$43,'ADR Raw Data'!AK$1,FALSE)</f>
        <v>80.549480301549593</v>
      </c>
      <c r="AC44" s="51">
        <f>VLOOKUP($A44,'ADR Raw Data'!$B$6:$BE$43,'ADR Raw Data'!AL$1,FALSE)</f>
        <v>83.122986333726999</v>
      </c>
      <c r="AD44" s="50">
        <f>VLOOKUP($A44,'ADR Raw Data'!$B$6:$BE$43,'ADR Raw Data'!AN$1,FALSE)</f>
        <v>87.919017634142904</v>
      </c>
      <c r="AE44" s="50">
        <f>VLOOKUP($A44,'ADR Raw Data'!$B$6:$BE$43,'ADR Raw Data'!AO$1,FALSE)</f>
        <v>88.561597652645801</v>
      </c>
      <c r="AF44" s="51">
        <f>VLOOKUP($A44,'ADR Raw Data'!$B$6:$BE$43,'ADR Raw Data'!AP$1,FALSE)</f>
        <v>88.242127051920505</v>
      </c>
      <c r="AG44" s="52">
        <f>VLOOKUP($A44,'ADR Raw Data'!$B$6:$BE$43,'ADR Raw Data'!AR$1,FALSE)</f>
        <v>84.617067169796201</v>
      </c>
      <c r="AI44" s="118">
        <f>(VLOOKUP($A44,'ADR Raw Data'!$B$6:$BE$43,'ADR Raw Data'!AT$1,FALSE))/100</f>
        <v>-4.0764978865248595E-2</v>
      </c>
      <c r="AJ44" s="115">
        <f>(VLOOKUP($A44,'ADR Raw Data'!$B$6:$BE$43,'ADR Raw Data'!AU$1,FALSE))/100</f>
        <v>1.24375099837044E-2</v>
      </c>
      <c r="AK44" s="115">
        <f>(VLOOKUP($A44,'ADR Raw Data'!$B$6:$BE$43,'ADR Raw Data'!AV$1,FALSE))/100</f>
        <v>1.76877331876432E-2</v>
      </c>
      <c r="AL44" s="115">
        <f>(VLOOKUP($A44,'ADR Raw Data'!$B$6:$BE$43,'ADR Raw Data'!AW$1,FALSE))/100</f>
        <v>-1.0655015439644699E-2</v>
      </c>
      <c r="AM44" s="115">
        <f>(VLOOKUP($A44,'ADR Raw Data'!$B$6:$BE$43,'ADR Raw Data'!AX$1,FALSE))/100</f>
        <v>-1.05316969287375E-2</v>
      </c>
      <c r="AN44" s="116">
        <f>(VLOOKUP($A44,'ADR Raw Data'!$B$6:$BE$43,'ADR Raw Data'!AY$1,FALSE))/100</f>
        <v>-5.6668905841352306E-3</v>
      </c>
      <c r="AO44" s="115">
        <f>(VLOOKUP($A44,'ADR Raw Data'!$B$6:$BE$43,'ADR Raw Data'!BA$1,FALSE))/100</f>
        <v>-2.1698241032145398E-2</v>
      </c>
      <c r="AP44" s="115">
        <f>(VLOOKUP($A44,'ADR Raw Data'!$B$6:$BE$43,'ADR Raw Data'!BB$1,FALSE))/100</f>
        <v>-3.5590038886923303E-2</v>
      </c>
      <c r="AQ44" s="116">
        <f>(VLOOKUP($A44,'ADR Raw Data'!$B$6:$BE$43,'ADR Raw Data'!BC$1,FALSE))/100</f>
        <v>-2.9166289514783398E-2</v>
      </c>
      <c r="AR44" s="117">
        <f>(VLOOKUP($A44,'ADR Raw Data'!$B$6:$BE$43,'ADR Raw Data'!BE$1,FALSE))/100</f>
        <v>-1.31750505670303E-2</v>
      </c>
      <c r="AT44" s="49">
        <f>VLOOKUP($A44,'RevPAR Raw Data'!$B$6:$BE$43,'RevPAR Raw Data'!AG$1,FALSE)</f>
        <v>36.775569127277898</v>
      </c>
      <c r="AU44" s="50">
        <f>VLOOKUP($A44,'RevPAR Raw Data'!$B$6:$BE$43,'RevPAR Raw Data'!AH$1,FALSE)</f>
        <v>41.253948099373503</v>
      </c>
      <c r="AV44" s="50">
        <f>VLOOKUP($A44,'RevPAR Raw Data'!$B$6:$BE$43,'RevPAR Raw Data'!AI$1,FALSE)</f>
        <v>46.988191400911099</v>
      </c>
      <c r="AW44" s="50">
        <f>VLOOKUP($A44,'RevPAR Raw Data'!$B$6:$BE$43,'RevPAR Raw Data'!AJ$1,FALSE)</f>
        <v>44.333352918564898</v>
      </c>
      <c r="AX44" s="50">
        <f>VLOOKUP($A44,'RevPAR Raw Data'!$B$6:$BE$43,'RevPAR Raw Data'!AK$1,FALSE)</f>
        <v>41.071748818337099</v>
      </c>
      <c r="AY44" s="51">
        <f>VLOOKUP($A44,'RevPAR Raw Data'!$B$6:$BE$43,'RevPAR Raw Data'!AL$1,FALSE)</f>
        <v>42.084562072892901</v>
      </c>
      <c r="AZ44" s="50">
        <f>VLOOKUP($A44,'RevPAR Raw Data'!$B$6:$BE$43,'RevPAR Raw Data'!AN$1,FALSE)</f>
        <v>45.605487008826799</v>
      </c>
      <c r="BA44" s="50">
        <f>VLOOKUP($A44,'RevPAR Raw Data'!$B$6:$BE$43,'RevPAR Raw Data'!AO$1,FALSE)</f>
        <v>46.462056855068298</v>
      </c>
      <c r="BB44" s="51">
        <f>VLOOKUP($A44,'RevPAR Raw Data'!$B$6:$BE$43,'RevPAR Raw Data'!AP$1,FALSE)</f>
        <v>46.033771931947598</v>
      </c>
      <c r="BC44" s="52">
        <f>VLOOKUP($A44,'RevPAR Raw Data'!$B$6:$BE$43,'RevPAR Raw Data'!AR$1,FALSE)</f>
        <v>43.212907746908499</v>
      </c>
      <c r="BE44" s="129">
        <f>(VLOOKUP($A44,'RevPAR Raw Data'!$B$6:$BE$43,'RevPAR Raw Data'!AT$1,FALSE))/100</f>
        <v>-1.7049744757887599E-2</v>
      </c>
      <c r="BF44" s="119">
        <f>(VLOOKUP($A44,'RevPAR Raw Data'!$B$6:$BE$43,'RevPAR Raw Data'!AU$1,FALSE))/100</f>
        <v>6.2473853799933803E-2</v>
      </c>
      <c r="BG44" s="119">
        <f>(VLOOKUP($A44,'RevPAR Raw Data'!$B$6:$BE$43,'RevPAR Raw Data'!AV$1,FALSE))/100</f>
        <v>5.8161579074974601E-2</v>
      </c>
      <c r="BH44" s="119">
        <f>(VLOOKUP($A44,'RevPAR Raw Data'!$B$6:$BE$43,'RevPAR Raw Data'!AW$1,FALSE))/100</f>
        <v>-9.4538681496079101E-3</v>
      </c>
      <c r="BI44" s="119">
        <f>(VLOOKUP($A44,'RevPAR Raw Data'!$B$6:$BE$43,'RevPAR Raw Data'!AX$1,FALSE))/100</f>
        <v>3.5890303259200902E-2</v>
      </c>
      <c r="BJ44" s="130">
        <f>(VLOOKUP($A44,'RevPAR Raw Data'!$B$6:$BE$43,'RevPAR Raw Data'!AY$1,FALSE))/100</f>
        <v>2.61905518906199E-2</v>
      </c>
      <c r="BK44" s="119">
        <f>(VLOOKUP($A44,'RevPAR Raw Data'!$B$6:$BE$43,'RevPAR Raw Data'!BA$1,FALSE))/100</f>
        <v>3.66271510249754E-2</v>
      </c>
      <c r="BL44" s="119">
        <f>(VLOOKUP($A44,'RevPAR Raw Data'!$B$6:$BE$43,'RevPAR Raw Data'!BB$1,FALSE))/100</f>
        <v>-5.4701235084003798E-2</v>
      </c>
      <c r="BM44" s="130">
        <f>(VLOOKUP($A44,'RevPAR Raw Data'!$B$6:$BE$43,'RevPAR Raw Data'!BC$1,FALSE))/100</f>
        <v>-1.1565039276061499E-2</v>
      </c>
      <c r="BN44" s="131">
        <f>(VLOOKUP($A44,'RevPAR Raw Data'!$B$6:$BE$43,'RevPAR Raw Data'!BE$1,FALSE))/100</f>
        <v>1.4397227157946099E-2</v>
      </c>
    </row>
    <row r="45" spans="1:66" x14ac:dyDescent="0.45">
      <c r="A45" s="59"/>
      <c r="B45" s="134"/>
      <c r="C45" s="138"/>
      <c r="D45" s="138"/>
      <c r="E45" s="138"/>
      <c r="F45" s="138"/>
      <c r="G45" s="139"/>
      <c r="H45" s="138"/>
      <c r="I45" s="138"/>
      <c r="J45" s="139"/>
      <c r="K45" s="135"/>
      <c r="M45" s="143"/>
      <c r="N45" s="145"/>
      <c r="O45" s="145"/>
      <c r="P45" s="145"/>
      <c r="Q45" s="145"/>
      <c r="R45" s="146"/>
      <c r="S45" s="145"/>
      <c r="T45" s="145"/>
      <c r="U45" s="146"/>
      <c r="V45" s="144"/>
      <c r="X45" s="55"/>
      <c r="Y45" s="56"/>
      <c r="Z45" s="56"/>
      <c r="AA45" s="56"/>
      <c r="AB45" s="56"/>
      <c r="AC45" s="57"/>
      <c r="AD45" s="56"/>
      <c r="AE45" s="56"/>
      <c r="AF45" s="57"/>
      <c r="AG45" s="58"/>
      <c r="AI45" s="143"/>
      <c r="AJ45" s="145"/>
      <c r="AK45" s="145"/>
      <c r="AL45" s="145"/>
      <c r="AM45" s="145"/>
      <c r="AN45" s="146"/>
      <c r="AO45" s="145"/>
      <c r="AP45" s="145"/>
      <c r="AQ45" s="146"/>
      <c r="AR45" s="144"/>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134"/>
      <c r="C46" s="138"/>
      <c r="D46" s="138"/>
      <c r="E46" s="138"/>
      <c r="F46" s="138"/>
      <c r="G46" s="139"/>
      <c r="H46" s="138"/>
      <c r="I46" s="138"/>
      <c r="J46" s="139"/>
      <c r="K46" s="135"/>
      <c r="M46" s="143"/>
      <c r="N46" s="145"/>
      <c r="O46" s="145"/>
      <c r="P46" s="145"/>
      <c r="Q46" s="145"/>
      <c r="R46" s="146"/>
      <c r="S46" s="145"/>
      <c r="T46" s="145"/>
      <c r="U46" s="146"/>
      <c r="V46" s="144"/>
      <c r="X46" s="55"/>
      <c r="Y46" s="56"/>
      <c r="Z46" s="56"/>
      <c r="AA46" s="56"/>
      <c r="AB46" s="56"/>
      <c r="AC46" s="57"/>
      <c r="AD46" s="56"/>
      <c r="AE46" s="56"/>
      <c r="AF46" s="57"/>
      <c r="AG46" s="58"/>
      <c r="AI46" s="143"/>
      <c r="AJ46" s="145"/>
      <c r="AK46" s="145"/>
      <c r="AL46" s="145"/>
      <c r="AM46" s="145"/>
      <c r="AN46" s="146"/>
      <c r="AO46" s="145"/>
      <c r="AP46" s="145"/>
      <c r="AQ46" s="146"/>
      <c r="AR46" s="144"/>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29">
        <f>(VLOOKUP($A47,'Occupancy Raw Data'!$B$8:$BE$45,'Occupancy Raw Data'!AG$3,FALSE))/100</f>
        <v>0.431827189853349</v>
      </c>
      <c r="C47" s="119">
        <f>(VLOOKUP($A47,'Occupancy Raw Data'!$B$8:$BE$45,'Occupancy Raw Data'!AH$3,FALSE))/100</f>
        <v>0.48134851672307</v>
      </c>
      <c r="D47" s="119">
        <f>(VLOOKUP($A47,'Occupancy Raw Data'!$B$8:$BE$45,'Occupancy Raw Data'!AI$3,FALSE))/100</f>
        <v>0.54353029055763802</v>
      </c>
      <c r="E47" s="119">
        <f>(VLOOKUP($A47,'Occupancy Raw Data'!$B$8:$BE$45,'Occupancy Raw Data'!AJ$3,FALSE))/100</f>
        <v>0.51022897039543802</v>
      </c>
      <c r="F47" s="119">
        <f>(VLOOKUP($A47,'Occupancy Raw Data'!$B$8:$BE$45,'Occupancy Raw Data'!AK$3,FALSE))/100</f>
        <v>0.47529650294216197</v>
      </c>
      <c r="G47" s="130">
        <f>(VLOOKUP($A47,'Occupancy Raw Data'!$B$8:$BE$45,'Occupancy Raw Data'!AL$3,FALSE))/100</f>
        <v>0.48844629409433205</v>
      </c>
      <c r="H47" s="119">
        <f>(VLOOKUP($A47,'Occupancy Raw Data'!$B$8:$BE$45,'Occupancy Raw Data'!AN$3,FALSE))/100</f>
        <v>0.50414646788011797</v>
      </c>
      <c r="I47" s="119">
        <f>(VLOOKUP($A47,'Occupancy Raw Data'!$B$8:$BE$45,'Occupancy Raw Data'!AO$3,FALSE))/100</f>
        <v>0.50826244702582302</v>
      </c>
      <c r="J47" s="130">
        <f>(VLOOKUP($A47,'Occupancy Raw Data'!$B$8:$BE$45,'Occupancy Raw Data'!AP$3,FALSE))/100</f>
        <v>0.50620445745297094</v>
      </c>
      <c r="K47" s="131">
        <f>(VLOOKUP($A47,'Occupancy Raw Data'!$B$8:$BE$45,'Occupancy Raw Data'!AR$3,FALSE))/100</f>
        <v>0.49352005505394303</v>
      </c>
      <c r="M47" s="118">
        <f>(VLOOKUP($A47,'Occupancy Raw Data'!$B$8:$BE$45,'Occupancy Raw Data'!AT$3,FALSE))/100</f>
        <v>-2.7733615731739398E-2</v>
      </c>
      <c r="N47" s="115">
        <f>(VLOOKUP($A47,'Occupancy Raw Data'!$B$8:$BE$45,'Occupancy Raw Data'!AU$3,FALSE))/100</f>
        <v>-5.2541711328051804E-5</v>
      </c>
      <c r="O47" s="115">
        <f>(VLOOKUP($A47,'Occupancy Raw Data'!$B$8:$BE$45,'Occupancy Raw Data'!AV$3,FALSE))/100</f>
        <v>-7.4813044128487407E-3</v>
      </c>
      <c r="P47" s="115">
        <f>(VLOOKUP($A47,'Occupancy Raw Data'!$B$8:$BE$45,'Occupancy Raw Data'!AW$3,FALSE))/100</f>
        <v>-9.0201340161461904E-2</v>
      </c>
      <c r="Q47" s="115">
        <f>(VLOOKUP($A47,'Occupancy Raw Data'!$B$8:$BE$45,'Occupancy Raw Data'!AX$3,FALSE))/100</f>
        <v>-4.60281444517779E-2</v>
      </c>
      <c r="R47" s="116">
        <f>(VLOOKUP($A47,'Occupancy Raw Data'!$B$8:$BE$45,'Occupancy Raw Data'!AY$3,FALSE))/100</f>
        <v>-3.5526101551885E-2</v>
      </c>
      <c r="S47" s="115">
        <f>(VLOOKUP($A47,'Occupancy Raw Data'!$B$8:$BE$45,'Occupancy Raw Data'!BA$3,FALSE))/100</f>
        <v>6.5262147213575707E-3</v>
      </c>
      <c r="T47" s="115">
        <f>(VLOOKUP($A47,'Occupancy Raw Data'!$B$8:$BE$45,'Occupancy Raw Data'!BB$3,FALSE))/100</f>
        <v>-4.0794717030988102E-2</v>
      </c>
      <c r="U47" s="116">
        <f>(VLOOKUP($A47,'Occupancy Raw Data'!$B$8:$BE$45,'Occupancy Raw Data'!BC$3,FALSE))/100</f>
        <v>-1.7799955263858899E-2</v>
      </c>
      <c r="V47" s="117">
        <f>(VLOOKUP($A47,'Occupancy Raw Data'!$B$8:$BE$45,'Occupancy Raw Data'!BE$3,FALSE))/100</f>
        <v>-3.0397948003254502E-2</v>
      </c>
      <c r="X47" s="49">
        <f>VLOOKUP($A47,'ADR Raw Data'!$B$6:$BE$43,'ADR Raw Data'!AG$1,FALSE)</f>
        <v>104.194752179899</v>
      </c>
      <c r="Y47" s="50">
        <f>VLOOKUP($A47,'ADR Raw Data'!$B$6:$BE$43,'ADR Raw Data'!AH$1,FALSE)</f>
        <v>106.12610235784</v>
      </c>
      <c r="Z47" s="50">
        <f>VLOOKUP($A47,'ADR Raw Data'!$B$6:$BE$43,'ADR Raw Data'!AI$1,FALSE)</f>
        <v>112.336697892271</v>
      </c>
      <c r="AA47" s="50">
        <f>VLOOKUP($A47,'ADR Raw Data'!$B$6:$BE$43,'ADR Raw Data'!AJ$1,FALSE)</f>
        <v>107.324392142216</v>
      </c>
      <c r="AB47" s="50">
        <f>VLOOKUP($A47,'ADR Raw Data'!$B$6:$BE$43,'ADR Raw Data'!AK$1,FALSE)</f>
        <v>102.597421941401</v>
      </c>
      <c r="AC47" s="51">
        <f>VLOOKUP($A47,'ADR Raw Data'!$B$6:$BE$43,'ADR Raw Data'!AL$1,FALSE)</f>
        <v>106.73041443645801</v>
      </c>
      <c r="AD47" s="50">
        <f>VLOOKUP($A47,'ADR Raw Data'!$B$6:$BE$43,'ADR Raw Data'!AN$1,FALSE)</f>
        <v>111.26951513410501</v>
      </c>
      <c r="AE47" s="50">
        <f>VLOOKUP($A47,'ADR Raw Data'!$B$6:$BE$43,'ADR Raw Data'!AO$1,FALSE)</f>
        <v>114.151026513901</v>
      </c>
      <c r="AF47" s="51">
        <f>VLOOKUP($A47,'ADR Raw Data'!$B$6:$BE$43,'ADR Raw Data'!AP$1,FALSE)</f>
        <v>112.716128259953</v>
      </c>
      <c r="AG47" s="52">
        <f>VLOOKUP($A47,'ADR Raw Data'!$B$6:$BE$43,'ADR Raw Data'!AR$1,FALSE)</f>
        <v>108.48457387448001</v>
      </c>
      <c r="AI47" s="118">
        <f>(VLOOKUP($A47,'ADR Raw Data'!$B$6:$BE$43,'ADR Raw Data'!AT$1,FALSE))/100</f>
        <v>-2.2613932184130499E-2</v>
      </c>
      <c r="AJ47" s="115">
        <f>(VLOOKUP($A47,'ADR Raw Data'!$B$6:$BE$43,'ADR Raw Data'!AU$1,FALSE))/100</f>
        <v>2.3108771053882201E-2</v>
      </c>
      <c r="AK47" s="115">
        <f>(VLOOKUP($A47,'ADR Raw Data'!$B$6:$BE$43,'ADR Raw Data'!AV$1,FALSE))/100</f>
        <v>3.7429321274505101E-2</v>
      </c>
      <c r="AL47" s="115">
        <f>(VLOOKUP($A47,'ADR Raw Data'!$B$6:$BE$43,'ADR Raw Data'!AW$1,FALSE))/100</f>
        <v>-9.11873338308598E-3</v>
      </c>
      <c r="AM47" s="115">
        <f>(VLOOKUP($A47,'ADR Raw Data'!$B$6:$BE$43,'ADR Raw Data'!AX$1,FALSE))/100</f>
        <v>-6.3287132248086297E-3</v>
      </c>
      <c r="AN47" s="116">
        <f>(VLOOKUP($A47,'ADR Raw Data'!$B$6:$BE$43,'ADR Raw Data'!AY$1,FALSE))/100</f>
        <v>5.5670083114075595E-3</v>
      </c>
      <c r="AO47" s="115">
        <f>(VLOOKUP($A47,'ADR Raw Data'!$B$6:$BE$43,'ADR Raw Data'!BA$1,FALSE))/100</f>
        <v>3.3280859578616599E-3</v>
      </c>
      <c r="AP47" s="115">
        <f>(VLOOKUP($A47,'ADR Raw Data'!$B$6:$BE$43,'ADR Raw Data'!BB$1,FALSE))/100</f>
        <v>-5.5540392372647697E-3</v>
      </c>
      <c r="AQ47" s="116">
        <f>(VLOOKUP($A47,'ADR Raw Data'!$B$6:$BE$43,'ADR Raw Data'!BC$1,FALSE))/100</f>
        <v>-1.6215115711772398E-3</v>
      </c>
      <c r="AR47" s="117">
        <f>(VLOOKUP($A47,'ADR Raw Data'!$B$6:$BE$43,'ADR Raw Data'!BE$1,FALSE))/100</f>
        <v>3.6030965656305204E-3</v>
      </c>
      <c r="AT47" s="49">
        <f>VLOOKUP($A47,'RevPAR Raw Data'!$B$6:$BE$43,'RevPAR Raw Data'!AG$1,FALSE)</f>
        <v>44.994127031311898</v>
      </c>
      <c r="AU47" s="50">
        <f>VLOOKUP($A47,'RevPAR Raw Data'!$B$6:$BE$43,'RevPAR Raw Data'!AH$1,FALSE)</f>
        <v>51.0836419555474</v>
      </c>
      <c r="AV47" s="50">
        <f>VLOOKUP($A47,'RevPAR Raw Data'!$B$6:$BE$43,'RevPAR Raw Data'!AI$1,FALSE)</f>
        <v>61.058398045672099</v>
      </c>
      <c r="AW47" s="50">
        <f>VLOOKUP($A47,'RevPAR Raw Data'!$B$6:$BE$43,'RevPAR Raw Data'!AJ$1,FALSE)</f>
        <v>54.760014101039602</v>
      </c>
      <c r="AX47" s="50">
        <f>VLOOKUP($A47,'RevPAR Raw Data'!$B$6:$BE$43,'RevPAR Raw Data'!AK$1,FALSE)</f>
        <v>48.764195859629801</v>
      </c>
      <c r="AY47" s="51">
        <f>VLOOKUP($A47,'RevPAR Raw Data'!$B$6:$BE$43,'RevPAR Raw Data'!AL$1,FALSE)</f>
        <v>52.132075398640197</v>
      </c>
      <c r="AZ47" s="50">
        <f>VLOOKUP($A47,'RevPAR Raw Data'!$B$6:$BE$43,'RevPAR Raw Data'!AN$1,FALSE)</f>
        <v>56.096133037592601</v>
      </c>
      <c r="BA47" s="50">
        <f>VLOOKUP($A47,'RevPAR Raw Data'!$B$6:$BE$43,'RevPAR Raw Data'!AO$1,FALSE)</f>
        <v>58.0186800664654</v>
      </c>
      <c r="BB47" s="51">
        <f>VLOOKUP($A47,'RevPAR Raw Data'!$B$6:$BE$43,'RevPAR Raw Data'!AP$1,FALSE)</f>
        <v>57.057406552029001</v>
      </c>
      <c r="BC47" s="52">
        <f>VLOOKUP($A47,'RevPAR Raw Data'!$B$6:$BE$43,'RevPAR Raw Data'!AR$1,FALSE)</f>
        <v>53.539312871036998</v>
      </c>
      <c r="BE47" s="129">
        <f>(VLOOKUP($A47,'RevPAR Raw Data'!$B$6:$BE$43,'RevPAR Raw Data'!AT$1,FALSE))/100</f>
        <v>-4.9720381810491598E-2</v>
      </c>
      <c r="BF47" s="119">
        <f>(VLOOKUP($A47,'RevPAR Raw Data'!$B$6:$BE$43,'RevPAR Raw Data'!AU$1,FALSE))/100</f>
        <v>2.3055015168176301E-2</v>
      </c>
      <c r="BG47" s="119">
        <f>(VLOOKUP($A47,'RevPAR Raw Data'!$B$6:$BE$43,'RevPAR Raw Data'!AV$1,FALSE))/100</f>
        <v>2.9667996715235501E-2</v>
      </c>
      <c r="BH47" s="119">
        <f>(VLOOKUP($A47,'RevPAR Raw Data'!$B$6:$BE$43,'RevPAR Raw Data'!AW$1,FALSE))/100</f>
        <v>-9.8497551572818504E-2</v>
      </c>
      <c r="BI47" s="119">
        <f>(VLOOKUP($A47,'RevPAR Raw Data'!$B$6:$BE$43,'RevPAR Raw Data'!AX$1,FALSE))/100</f>
        <v>-5.2065558750081099E-2</v>
      </c>
      <c r="BJ47" s="130">
        <f>(VLOOKUP($A47,'RevPAR Raw Data'!$B$6:$BE$43,'RevPAR Raw Data'!AY$1,FALSE))/100</f>
        <v>-3.0156867343088697E-2</v>
      </c>
      <c r="BK47" s="119">
        <f>(VLOOKUP($A47,'RevPAR Raw Data'!$B$6:$BE$43,'RevPAR Raw Data'!BA$1,FALSE))/100</f>
        <v>9.8760204827913808E-3</v>
      </c>
      <c r="BL47" s="119">
        <f>(VLOOKUP($A47,'RevPAR Raw Data'!$B$6:$BE$43,'RevPAR Raw Data'!BB$1,FALSE))/100</f>
        <v>-4.61221808091897E-2</v>
      </c>
      <c r="BM47" s="130">
        <f>(VLOOKUP($A47,'RevPAR Raw Data'!$B$6:$BE$43,'RevPAR Raw Data'!BC$1,FALSE))/100</f>
        <v>-1.9392604001609401E-2</v>
      </c>
      <c r="BN47" s="131">
        <f>(VLOOKUP($A47,'RevPAR Raw Data'!$B$6:$BE$43,'RevPAR Raw Data'!BE$1,FALSE))/100</f>
        <v>-2.6904378179676697E-2</v>
      </c>
    </row>
    <row r="48" spans="1:66" x14ac:dyDescent="0.45">
      <c r="A48" s="59" t="s">
        <v>78</v>
      </c>
      <c r="B48" s="129">
        <f>(VLOOKUP($A48,'Occupancy Raw Data'!$B$8:$BE$45,'Occupancy Raw Data'!AG$3,FALSE))/100</f>
        <v>0.35946051602814599</v>
      </c>
      <c r="C48" s="119">
        <f>(VLOOKUP($A48,'Occupancy Raw Data'!$B$8:$BE$45,'Occupancy Raw Data'!AH$3,FALSE))/100</f>
        <v>0.41712275215011702</v>
      </c>
      <c r="D48" s="119">
        <f>(VLOOKUP($A48,'Occupancy Raw Data'!$B$8:$BE$45,'Occupancy Raw Data'!AI$3,FALSE))/100</f>
        <v>0.45680218921032001</v>
      </c>
      <c r="E48" s="119">
        <f>(VLOOKUP($A48,'Occupancy Raw Data'!$B$8:$BE$45,'Occupancy Raw Data'!AJ$3,FALSE))/100</f>
        <v>0.44351055512118798</v>
      </c>
      <c r="F48" s="119">
        <f>(VLOOKUP($A48,'Occupancy Raw Data'!$B$8:$BE$45,'Occupancy Raw Data'!AK$3,FALSE))/100</f>
        <v>0.43588741204065601</v>
      </c>
      <c r="G48" s="130">
        <f>(VLOOKUP($A48,'Occupancy Raw Data'!$B$8:$BE$45,'Occupancy Raw Data'!AL$3,FALSE))/100</f>
        <v>0.42255668491008597</v>
      </c>
      <c r="H48" s="119">
        <f>(VLOOKUP($A48,'Occupancy Raw Data'!$B$8:$BE$45,'Occupancy Raw Data'!AN$3,FALSE))/100</f>
        <v>0.41653635652853699</v>
      </c>
      <c r="I48" s="119">
        <f>(VLOOKUP($A48,'Occupancy Raw Data'!$B$8:$BE$45,'Occupancy Raw Data'!AO$3,FALSE))/100</f>
        <v>0.39835809225957702</v>
      </c>
      <c r="J48" s="130">
        <f>(VLOOKUP($A48,'Occupancy Raw Data'!$B$8:$BE$45,'Occupancy Raw Data'!AP$3,FALSE))/100</f>
        <v>0.40744722439405701</v>
      </c>
      <c r="K48" s="131">
        <f>(VLOOKUP($A48,'Occupancy Raw Data'!$B$8:$BE$45,'Occupancy Raw Data'!AR$3,FALSE))/100</f>
        <v>0.41823969619122003</v>
      </c>
      <c r="M48" s="118">
        <f>(VLOOKUP($A48,'Occupancy Raw Data'!$B$8:$BE$45,'Occupancy Raw Data'!AT$3,FALSE))/100</f>
        <v>-4.8136645962732899E-2</v>
      </c>
      <c r="N48" s="115">
        <f>(VLOOKUP($A48,'Occupancy Raw Data'!$B$8:$BE$45,'Occupancy Raw Data'!AU$3,FALSE))/100</f>
        <v>-5.9911894273127701E-2</v>
      </c>
      <c r="O48" s="115">
        <f>(VLOOKUP($A48,'Occupancy Raw Data'!$B$8:$BE$45,'Occupancy Raw Data'!AV$3,FALSE))/100</f>
        <v>-0.120767494356659</v>
      </c>
      <c r="P48" s="115">
        <f>(VLOOKUP($A48,'Occupancy Raw Data'!$B$8:$BE$45,'Occupancy Raw Data'!AW$3,FALSE))/100</f>
        <v>-0.212152777777777</v>
      </c>
      <c r="Q48" s="115">
        <f>(VLOOKUP($A48,'Occupancy Raw Data'!$B$8:$BE$45,'Occupancy Raw Data'!AX$3,FALSE))/100</f>
        <v>-0.13229571984435698</v>
      </c>
      <c r="R48" s="116">
        <f>(VLOOKUP($A48,'Occupancy Raw Data'!$B$8:$BE$45,'Occupancy Raw Data'!AY$3,FALSE))/100</f>
        <v>-0.121933387489845</v>
      </c>
      <c r="S48" s="115">
        <f>(VLOOKUP($A48,'Occupancy Raw Data'!$B$8:$BE$45,'Occupancy Raw Data'!BA$3,FALSE))/100</f>
        <v>-4.6958855098389901E-2</v>
      </c>
      <c r="T48" s="115">
        <f>(VLOOKUP($A48,'Occupancy Raw Data'!$B$8:$BE$45,'Occupancy Raw Data'!BB$3,FALSE))/100</f>
        <v>-0.10417582417582399</v>
      </c>
      <c r="U48" s="116">
        <f>(VLOOKUP($A48,'Occupancy Raw Data'!$B$8:$BE$45,'Occupancy Raw Data'!BC$3,FALSE))/100</f>
        <v>-7.5814675238306303E-2</v>
      </c>
      <c r="V48" s="117">
        <f>(VLOOKUP($A48,'Occupancy Raw Data'!$B$8:$BE$45,'Occupancy Raw Data'!BE$3,FALSE))/100</f>
        <v>-0.109565424172165</v>
      </c>
      <c r="X48" s="49">
        <f>VLOOKUP($A48,'ADR Raw Data'!$B$6:$BE$43,'ADR Raw Data'!AG$1,FALSE)</f>
        <v>101.549363784665</v>
      </c>
      <c r="Y48" s="50">
        <f>VLOOKUP($A48,'ADR Raw Data'!$B$6:$BE$43,'ADR Raw Data'!AH$1,FALSE)</f>
        <v>102.93095595126501</v>
      </c>
      <c r="Z48" s="50">
        <f>VLOOKUP($A48,'ADR Raw Data'!$B$6:$BE$43,'ADR Raw Data'!AI$1,FALSE)</f>
        <v>105.03027813436</v>
      </c>
      <c r="AA48" s="50">
        <f>VLOOKUP($A48,'ADR Raw Data'!$B$6:$BE$43,'ADR Raw Data'!AJ$1,FALSE)</f>
        <v>100.609858968708</v>
      </c>
      <c r="AB48" s="50">
        <f>VLOOKUP($A48,'ADR Raw Data'!$B$6:$BE$43,'ADR Raw Data'!AK$1,FALSE)</f>
        <v>100.73729147982</v>
      </c>
      <c r="AC48" s="51">
        <f>VLOOKUP($A48,'ADR Raw Data'!$B$6:$BE$43,'ADR Raw Data'!AL$1,FALSE)</f>
        <v>102.20997594597</v>
      </c>
      <c r="AD48" s="50">
        <f>VLOOKUP($A48,'ADR Raw Data'!$B$6:$BE$43,'ADR Raw Data'!AN$1,FALSE)</f>
        <v>106.893139371187</v>
      </c>
      <c r="AE48" s="50">
        <f>VLOOKUP($A48,'ADR Raw Data'!$B$6:$BE$43,'ADR Raw Data'!AO$1,FALSE)</f>
        <v>110.219597644749</v>
      </c>
      <c r="AF48" s="51">
        <f>VLOOKUP($A48,'ADR Raw Data'!$B$6:$BE$43,'ADR Raw Data'!AP$1,FALSE)</f>
        <v>108.519266011033</v>
      </c>
      <c r="AG48" s="52">
        <f>VLOOKUP($A48,'ADR Raw Data'!$B$6:$BE$43,'ADR Raw Data'!AR$1,FALSE)</f>
        <v>103.96611363332801</v>
      </c>
      <c r="AI48" s="118">
        <f>(VLOOKUP($A48,'ADR Raw Data'!$B$6:$BE$43,'ADR Raw Data'!AT$1,FALSE))/100</f>
        <v>6.6536344959591404E-2</v>
      </c>
      <c r="AJ48" s="115">
        <f>(VLOOKUP($A48,'ADR Raw Data'!$B$6:$BE$43,'ADR Raw Data'!AU$1,FALSE))/100</f>
        <v>0.14196289070564699</v>
      </c>
      <c r="AK48" s="115">
        <f>(VLOOKUP($A48,'ADR Raw Data'!$B$6:$BE$43,'ADR Raw Data'!AV$1,FALSE))/100</f>
        <v>0.154591927006894</v>
      </c>
      <c r="AL48" s="115">
        <f>(VLOOKUP($A48,'ADR Raw Data'!$B$6:$BE$43,'ADR Raw Data'!AW$1,FALSE))/100</f>
        <v>5.7730414431282302E-2</v>
      </c>
      <c r="AM48" s="115">
        <f>(VLOOKUP($A48,'ADR Raw Data'!$B$6:$BE$43,'ADR Raw Data'!AX$1,FALSE))/100</f>
        <v>9.2177524796020496E-2</v>
      </c>
      <c r="AN48" s="116">
        <f>(VLOOKUP($A48,'ADR Raw Data'!$B$6:$BE$43,'ADR Raw Data'!AY$1,FALSE))/100</f>
        <v>0.102394348885383</v>
      </c>
      <c r="AO48" s="115">
        <f>(VLOOKUP($A48,'ADR Raw Data'!$B$6:$BE$43,'ADR Raw Data'!BA$1,FALSE))/100</f>
        <v>0.104770473982919</v>
      </c>
      <c r="AP48" s="115">
        <f>(VLOOKUP($A48,'ADR Raw Data'!$B$6:$BE$43,'ADR Raw Data'!BB$1,FALSE))/100</f>
        <v>0.12152630810686899</v>
      </c>
      <c r="AQ48" s="116">
        <f>(VLOOKUP($A48,'ADR Raw Data'!$B$6:$BE$43,'ADR Raw Data'!BC$1,FALSE))/100</f>
        <v>0.11275822962769301</v>
      </c>
      <c r="AR48" s="117">
        <f>(VLOOKUP($A48,'ADR Raw Data'!$B$6:$BE$43,'ADR Raw Data'!BE$1,FALSE))/100</f>
        <v>0.10595992621332201</v>
      </c>
      <c r="AT48" s="49">
        <f>VLOOKUP($A48,'RevPAR Raw Data'!$B$6:$BE$43,'RevPAR Raw Data'!AG$1,FALSE)</f>
        <v>36.502986708365903</v>
      </c>
      <c r="AU48" s="50">
        <f>VLOOKUP($A48,'RevPAR Raw Data'!$B$6:$BE$43,'RevPAR Raw Data'!AH$1,FALSE)</f>
        <v>42.934843627834198</v>
      </c>
      <c r="AV48" s="50">
        <f>VLOOKUP($A48,'RevPAR Raw Data'!$B$6:$BE$43,'RevPAR Raw Data'!AI$1,FALSE)</f>
        <v>47.978060985144602</v>
      </c>
      <c r="AW48" s="50">
        <f>VLOOKUP($A48,'RevPAR Raw Data'!$B$6:$BE$43,'RevPAR Raw Data'!AJ$1,FALSE)</f>
        <v>44.621534401876403</v>
      </c>
      <c r="AX48" s="50">
        <f>VLOOKUP($A48,'RevPAR Raw Data'!$B$6:$BE$43,'RevPAR Raw Data'!AK$1,FALSE)</f>
        <v>43.9101172791243</v>
      </c>
      <c r="AY48" s="51">
        <f>VLOOKUP($A48,'RevPAR Raw Data'!$B$6:$BE$43,'RevPAR Raw Data'!AL$1,FALSE)</f>
        <v>43.189508600469097</v>
      </c>
      <c r="AZ48" s="50">
        <f>VLOOKUP($A48,'RevPAR Raw Data'!$B$6:$BE$43,'RevPAR Raw Data'!AN$1,FALSE)</f>
        <v>44.524878811571497</v>
      </c>
      <c r="BA48" s="50">
        <f>VLOOKUP($A48,'RevPAR Raw Data'!$B$6:$BE$43,'RevPAR Raw Data'!AO$1,FALSE)</f>
        <v>43.906868647380698</v>
      </c>
      <c r="BB48" s="51">
        <f>VLOOKUP($A48,'RevPAR Raw Data'!$B$6:$BE$43,'RevPAR Raw Data'!AP$1,FALSE)</f>
        <v>44.215873729476101</v>
      </c>
      <c r="BC48" s="52">
        <f>VLOOKUP($A48,'RevPAR Raw Data'!$B$6:$BE$43,'RevPAR Raw Data'!AR$1,FALSE)</f>
        <v>43.4827557801854</v>
      </c>
      <c r="BE48" s="129">
        <f>(VLOOKUP($A48,'RevPAR Raw Data'!$B$6:$BE$43,'RevPAR Raw Data'!AT$1,FALSE))/100</f>
        <v>1.51968625158844E-2</v>
      </c>
      <c r="BF48" s="119">
        <f>(VLOOKUP($A48,'RevPAR Raw Data'!$B$6:$BE$43,'RevPAR Raw Data'!AU$1,FALSE))/100</f>
        <v>7.3545730733855202E-2</v>
      </c>
      <c r="BG48" s="119">
        <f>(VLOOKUP($A48,'RevPAR Raw Data'!$B$6:$BE$43,'RevPAR Raw Data'!AV$1,FALSE))/100</f>
        <v>1.5154752977844901E-2</v>
      </c>
      <c r="BH48" s="119">
        <f>(VLOOKUP($A48,'RevPAR Raw Data'!$B$6:$BE$43,'RevPAR Raw Data'!AW$1,FALSE))/100</f>
        <v>-0.166670031130354</v>
      </c>
      <c r="BI48" s="119">
        <f>(VLOOKUP($A48,'RevPAR Raw Data'!$B$6:$BE$43,'RevPAR Raw Data'!AX$1,FALSE))/100</f>
        <v>-5.2312887044698095E-2</v>
      </c>
      <c r="BJ48" s="130">
        <f>(VLOOKUP($A48,'RevPAR Raw Data'!$B$6:$BE$43,'RevPAR Raw Data'!AY$1,FALSE))/100</f>
        <v>-3.2024328423874204E-2</v>
      </c>
      <c r="BK48" s="119">
        <f>(VLOOKUP($A48,'RevPAR Raw Data'!$B$6:$BE$43,'RevPAR Raw Data'!BA$1,FALSE))/100</f>
        <v>5.2891717378176197E-2</v>
      </c>
      <c r="BL48" s="119">
        <f>(VLOOKUP($A48,'RevPAR Raw Data'!$B$6:$BE$43,'RevPAR Raw Data'!BB$1,FALSE))/100</f>
        <v>4.6903806249669298E-3</v>
      </c>
      <c r="BM48" s="130">
        <f>(VLOOKUP($A48,'RevPAR Raw Data'!$B$6:$BE$43,'RevPAR Raw Data'!BC$1,FALSE))/100</f>
        <v>2.8394825829717099E-2</v>
      </c>
      <c r="BN48" s="131">
        <f>(VLOOKUP($A48,'RevPAR Raw Data'!$B$6:$BE$43,'RevPAR Raw Data'!BE$1,FALSE))/100</f>
        <v>-1.52150422196569E-2</v>
      </c>
    </row>
    <row r="49" spans="1:66" x14ac:dyDescent="0.45">
      <c r="A49" s="59" t="s">
        <v>79</v>
      </c>
      <c r="B49" s="129">
        <f>(VLOOKUP($A49,'Occupancy Raw Data'!$B$8:$BE$45,'Occupancy Raw Data'!AG$3,FALSE))/100</f>
        <v>0.30406413124533899</v>
      </c>
      <c r="C49" s="119">
        <f>(VLOOKUP($A49,'Occupancy Raw Data'!$B$8:$BE$45,'Occupancy Raw Data'!AH$3,FALSE))/100</f>
        <v>0.36428038777032001</v>
      </c>
      <c r="D49" s="119">
        <f>(VLOOKUP($A49,'Occupancy Raw Data'!$B$8:$BE$45,'Occupancy Raw Data'!AI$3,FALSE))/100</f>
        <v>0.39205816554809803</v>
      </c>
      <c r="E49" s="119">
        <f>(VLOOKUP($A49,'Occupancy Raw Data'!$B$8:$BE$45,'Occupancy Raw Data'!AJ$3,FALSE))/100</f>
        <v>0.365585384041759</v>
      </c>
      <c r="F49" s="119">
        <f>(VLOOKUP($A49,'Occupancy Raw Data'!$B$8:$BE$45,'Occupancy Raw Data'!AK$3,FALSE))/100</f>
        <v>0.35160328113348199</v>
      </c>
      <c r="G49" s="130">
        <f>(VLOOKUP($A49,'Occupancy Raw Data'!$B$8:$BE$45,'Occupancy Raw Data'!AL$3,FALSE))/100</f>
        <v>0.3555182699478</v>
      </c>
      <c r="H49" s="119">
        <f>(VLOOKUP($A49,'Occupancy Raw Data'!$B$8:$BE$45,'Occupancy Raw Data'!AN$3,FALSE))/100</f>
        <v>0.35756897837434698</v>
      </c>
      <c r="I49" s="119">
        <f>(VLOOKUP($A49,'Occupancy Raw Data'!$B$8:$BE$45,'Occupancy Raw Data'!AO$3,FALSE))/100</f>
        <v>0.33780760626398199</v>
      </c>
      <c r="J49" s="130">
        <f>(VLOOKUP($A49,'Occupancy Raw Data'!$B$8:$BE$45,'Occupancy Raw Data'!AP$3,FALSE))/100</f>
        <v>0.34768829231916398</v>
      </c>
      <c r="K49" s="131">
        <f>(VLOOKUP($A49,'Occupancy Raw Data'!$B$8:$BE$45,'Occupancy Raw Data'!AR$3,FALSE))/100</f>
        <v>0.35328113348247497</v>
      </c>
      <c r="M49" s="118">
        <f>(VLOOKUP($A49,'Occupancy Raw Data'!$B$8:$BE$45,'Occupancy Raw Data'!AT$3,FALSE))/100</f>
        <v>-0.11715260455665299</v>
      </c>
      <c r="N49" s="115">
        <f>(VLOOKUP($A49,'Occupancy Raw Data'!$B$8:$BE$45,'Occupancy Raw Data'!AU$3,FALSE))/100</f>
        <v>-6.8127601434222598E-2</v>
      </c>
      <c r="O49" s="115">
        <f>(VLOOKUP($A49,'Occupancy Raw Data'!$B$8:$BE$45,'Occupancy Raw Data'!AV$3,FALSE))/100</f>
        <v>-6.3959061063720998E-2</v>
      </c>
      <c r="P49" s="115">
        <f>(VLOOKUP($A49,'Occupancy Raw Data'!$B$8:$BE$45,'Occupancy Raw Data'!AW$3,FALSE))/100</f>
        <v>-0.17124211136665501</v>
      </c>
      <c r="Q49" s="115">
        <f>(VLOOKUP($A49,'Occupancy Raw Data'!$B$8:$BE$45,'Occupancy Raw Data'!AX$3,FALSE))/100</f>
        <v>-0.107019237498438</v>
      </c>
      <c r="R49" s="116">
        <f>(VLOOKUP($A49,'Occupancy Raw Data'!$B$8:$BE$45,'Occupancy Raw Data'!AY$3,FALSE))/100</f>
        <v>-0.10630607341121801</v>
      </c>
      <c r="S49" s="115">
        <f>(VLOOKUP($A49,'Occupancy Raw Data'!$B$8:$BE$45,'Occupancy Raw Data'!BA$3,FALSE))/100</f>
        <v>-8.4882288830176705E-2</v>
      </c>
      <c r="T49" s="115">
        <f>(VLOOKUP($A49,'Occupancy Raw Data'!$B$8:$BE$45,'Occupancy Raw Data'!BB$3,FALSE))/100</f>
        <v>-0.15645041014168501</v>
      </c>
      <c r="U49" s="116">
        <f>(VLOOKUP($A49,'Occupancy Raw Data'!$B$8:$BE$45,'Occupancy Raw Data'!BC$3,FALSE))/100</f>
        <v>-0.12110615358337601</v>
      </c>
      <c r="V49" s="117">
        <f>(VLOOKUP($A49,'Occupancy Raw Data'!$B$8:$BE$45,'Occupancy Raw Data'!BE$3,FALSE))/100</f>
        <v>-0.11051786093238899</v>
      </c>
      <c r="X49" s="49">
        <f>VLOOKUP($A49,'ADR Raw Data'!$B$6:$BE$43,'ADR Raw Data'!AG$1,FALSE)</f>
        <v>91.968160637645596</v>
      </c>
      <c r="Y49" s="50">
        <f>VLOOKUP($A49,'ADR Raw Data'!$B$6:$BE$43,'ADR Raw Data'!AH$1,FALSE)</f>
        <v>95.389104401228195</v>
      </c>
      <c r="Z49" s="50">
        <f>VLOOKUP($A49,'ADR Raw Data'!$B$6:$BE$43,'ADR Raw Data'!AI$1,FALSE)</f>
        <v>97.407641464574397</v>
      </c>
      <c r="AA49" s="50">
        <f>VLOOKUP($A49,'ADR Raw Data'!$B$6:$BE$43,'ADR Raw Data'!AJ$1,FALSE)</f>
        <v>94.7497909229984</v>
      </c>
      <c r="AB49" s="50">
        <f>VLOOKUP($A49,'ADR Raw Data'!$B$6:$BE$43,'ADR Raw Data'!AK$1,FALSE)</f>
        <v>91.292051961823901</v>
      </c>
      <c r="AC49" s="51">
        <f>VLOOKUP($A49,'ADR Raw Data'!$B$6:$BE$43,'ADR Raw Data'!AL$1,FALSE)</f>
        <v>94.307267960146802</v>
      </c>
      <c r="AD49" s="50">
        <f>VLOOKUP($A49,'ADR Raw Data'!$B$6:$BE$43,'ADR Raw Data'!AN$1,FALSE)</f>
        <v>96.138592283628697</v>
      </c>
      <c r="AE49" s="50">
        <f>VLOOKUP($A49,'ADR Raw Data'!$B$6:$BE$43,'ADR Raw Data'!AO$1,FALSE)</f>
        <v>95.949072847682103</v>
      </c>
      <c r="AF49" s="51">
        <f>VLOOKUP($A49,'ADR Raw Data'!$B$6:$BE$43,'ADR Raw Data'!AP$1,FALSE)</f>
        <v>96.046525469168898</v>
      </c>
      <c r="AG49" s="52">
        <f>VLOOKUP($A49,'ADR Raw Data'!$B$6:$BE$43,'ADR Raw Data'!AR$1,FALSE)</f>
        <v>94.796331699962295</v>
      </c>
      <c r="AI49" s="118">
        <f>(VLOOKUP($A49,'ADR Raw Data'!$B$6:$BE$43,'ADR Raw Data'!AT$1,FALSE))/100</f>
        <v>3.9086756813587802E-2</v>
      </c>
      <c r="AJ49" s="115">
        <f>(VLOOKUP($A49,'ADR Raw Data'!$B$6:$BE$43,'ADR Raw Data'!AU$1,FALSE))/100</f>
        <v>0.108370815439861</v>
      </c>
      <c r="AK49" s="115">
        <f>(VLOOKUP($A49,'ADR Raw Data'!$B$6:$BE$43,'ADR Raw Data'!AV$1,FALSE))/100</f>
        <v>0.122992905967681</v>
      </c>
      <c r="AL49" s="115">
        <f>(VLOOKUP($A49,'ADR Raw Data'!$B$6:$BE$43,'ADR Raw Data'!AW$1,FALSE))/100</f>
        <v>7.8356195887092694E-2</v>
      </c>
      <c r="AM49" s="115">
        <f>(VLOOKUP($A49,'ADR Raw Data'!$B$6:$BE$43,'ADR Raw Data'!AX$1,FALSE))/100</f>
        <v>6.2818159314992697E-2</v>
      </c>
      <c r="AN49" s="116">
        <f>(VLOOKUP($A49,'ADR Raw Data'!$B$6:$BE$43,'ADR Raw Data'!AY$1,FALSE))/100</f>
        <v>8.40486817483483E-2</v>
      </c>
      <c r="AO49" s="115">
        <f>(VLOOKUP($A49,'ADR Raw Data'!$B$6:$BE$43,'ADR Raw Data'!BA$1,FALSE))/100</f>
        <v>7.0387825743337795E-2</v>
      </c>
      <c r="AP49" s="115">
        <f>(VLOOKUP($A49,'ADR Raw Data'!$B$6:$BE$43,'ADR Raw Data'!BB$1,FALSE))/100</f>
        <v>2.6335240330957198E-2</v>
      </c>
      <c r="AQ49" s="116">
        <f>(VLOOKUP($A49,'ADR Raw Data'!$B$6:$BE$43,'ADR Raw Data'!BC$1,FALSE))/100</f>
        <v>4.7692018439444005E-2</v>
      </c>
      <c r="AR49" s="117">
        <f>(VLOOKUP($A49,'ADR Raw Data'!$B$6:$BE$43,'ADR Raw Data'!BE$1,FALSE))/100</f>
        <v>7.3243536679459209E-2</v>
      </c>
      <c r="AT49" s="49">
        <f>VLOOKUP($A49,'RevPAR Raw Data'!$B$6:$BE$43,'RevPAR Raw Data'!AG$1,FALSE)</f>
        <v>27.964218866517498</v>
      </c>
      <c r="AU49" s="50">
        <f>VLOOKUP($A49,'RevPAR Raw Data'!$B$6:$BE$43,'RevPAR Raw Data'!AH$1,FALSE)</f>
        <v>34.748379940343</v>
      </c>
      <c r="AV49" s="50">
        <f>VLOOKUP($A49,'RevPAR Raw Data'!$B$6:$BE$43,'RevPAR Raw Data'!AI$1,FALSE)</f>
        <v>38.1894612229679</v>
      </c>
      <c r="AW49" s="50">
        <f>VLOOKUP($A49,'RevPAR Raw Data'!$B$6:$BE$43,'RevPAR Raw Data'!AJ$1,FALSE)</f>
        <v>34.639138702460798</v>
      </c>
      <c r="AX49" s="50">
        <f>VLOOKUP($A49,'RevPAR Raw Data'!$B$6:$BE$43,'RevPAR Raw Data'!AK$1,FALSE)</f>
        <v>32.098585011185598</v>
      </c>
      <c r="AY49" s="51">
        <f>VLOOKUP($A49,'RevPAR Raw Data'!$B$6:$BE$43,'RevPAR Raw Data'!AL$1,FALSE)</f>
        <v>33.527956748694997</v>
      </c>
      <c r="AZ49" s="50">
        <f>VLOOKUP($A49,'RevPAR Raw Data'!$B$6:$BE$43,'RevPAR Raw Data'!AN$1,FALSE)</f>
        <v>34.376178225205003</v>
      </c>
      <c r="BA49" s="50">
        <f>VLOOKUP($A49,'RevPAR Raw Data'!$B$6:$BE$43,'RevPAR Raw Data'!AO$1,FALSE)</f>
        <v>32.412326621923903</v>
      </c>
      <c r="BB49" s="51">
        <f>VLOOKUP($A49,'RevPAR Raw Data'!$B$6:$BE$43,'RevPAR Raw Data'!AP$1,FALSE)</f>
        <v>33.394252423564502</v>
      </c>
      <c r="BC49" s="52">
        <f>VLOOKUP($A49,'RevPAR Raw Data'!$B$6:$BE$43,'RevPAR Raw Data'!AR$1,FALSE)</f>
        <v>33.489755512943397</v>
      </c>
      <c r="BE49" s="129">
        <f>(VLOOKUP($A49,'RevPAR Raw Data'!$B$6:$BE$43,'RevPAR Raw Data'!AT$1,FALSE))/100</f>
        <v>-8.2644963107449898E-2</v>
      </c>
      <c r="BF49" s="119">
        <f>(VLOOKUP($A49,'RevPAR Raw Data'!$B$6:$BE$43,'RevPAR Raw Data'!AU$1,FALSE))/100</f>
        <v>3.286017028425E-2</v>
      </c>
      <c r="BG49" s="119">
        <f>(VLOOKUP($A49,'RevPAR Raw Data'!$B$6:$BE$43,'RevPAR Raw Data'!AV$1,FALSE))/100</f>
        <v>5.1167334120769299E-2</v>
      </c>
      <c r="BH49" s="119">
        <f>(VLOOKUP($A49,'RevPAR Raw Data'!$B$6:$BE$43,'RevPAR Raw Data'!AW$1,FALSE))/100</f>
        <v>-0.10630379590192801</v>
      </c>
      <c r="BI49" s="119">
        <f>(VLOOKUP($A49,'RevPAR Raw Data'!$B$6:$BE$43,'RevPAR Raw Data'!AX$1,FALSE))/100</f>
        <v>-5.0923829694391902E-2</v>
      </c>
      <c r="BJ49" s="130">
        <f>(VLOOKUP($A49,'RevPAR Raw Data'!$B$6:$BE$43,'RevPAR Raw Data'!AY$1,FALSE))/100</f>
        <v>-3.11922769949265E-2</v>
      </c>
      <c r="BK49" s="119">
        <f>(VLOOKUP($A49,'RevPAR Raw Data'!$B$6:$BE$43,'RevPAR Raw Data'!BA$1,FALSE))/100</f>
        <v>-2.0469142841713001E-2</v>
      </c>
      <c r="BL49" s="119">
        <f>(VLOOKUP($A49,'RevPAR Raw Data'!$B$6:$BE$43,'RevPAR Raw Data'!BB$1,FALSE))/100</f>
        <v>-0.134235328961686</v>
      </c>
      <c r="BM49" s="130">
        <f>(VLOOKUP($A49,'RevPAR Raw Data'!$B$6:$BE$43,'RevPAR Raw Data'!BC$1,FALSE))/100</f>
        <v>-7.9189932053760403E-2</v>
      </c>
      <c r="BN49" s="131">
        <f>(VLOOKUP($A49,'RevPAR Raw Data'!$B$6:$BE$43,'RevPAR Raw Data'!BE$1,FALSE))/100</f>
        <v>-4.5369043253866703E-2</v>
      </c>
    </row>
    <row r="50" spans="1:66" x14ac:dyDescent="0.45">
      <c r="A50" s="59" t="s">
        <v>80</v>
      </c>
      <c r="B50" s="129">
        <f>(VLOOKUP($A50,'Occupancy Raw Data'!$B$8:$BE$45,'Occupancy Raw Data'!AG$3,FALSE))/100</f>
        <v>0.38015475473680099</v>
      </c>
      <c r="C50" s="119">
        <f>(VLOOKUP($A50,'Occupancy Raw Data'!$B$8:$BE$45,'Occupancy Raw Data'!AH$3,FALSE))/100</f>
        <v>0.39825644704646401</v>
      </c>
      <c r="D50" s="119">
        <f>(VLOOKUP($A50,'Occupancy Raw Data'!$B$8:$BE$45,'Occupancy Raw Data'!AI$3,FALSE))/100</f>
        <v>0.45751822386204899</v>
      </c>
      <c r="E50" s="119">
        <f>(VLOOKUP($A50,'Occupancy Raw Data'!$B$8:$BE$45,'Occupancy Raw Data'!AJ$3,FALSE))/100</f>
        <v>0.42119798541605197</v>
      </c>
      <c r="F50" s="119">
        <f>(VLOOKUP($A50,'Occupancy Raw Data'!$B$8:$BE$45,'Occupancy Raw Data'!AK$3,FALSE))/100</f>
        <v>0.43031615639937898</v>
      </c>
      <c r="G50" s="130">
        <f>(VLOOKUP($A50,'Occupancy Raw Data'!$B$8:$BE$45,'Occupancy Raw Data'!AL$3,FALSE))/100</f>
        <v>0.41748732180700399</v>
      </c>
      <c r="H50" s="119">
        <f>(VLOOKUP($A50,'Occupancy Raw Data'!$B$8:$BE$45,'Occupancy Raw Data'!AN$3,FALSE))/100</f>
        <v>0.49041406620445699</v>
      </c>
      <c r="I50" s="119">
        <f>(VLOOKUP($A50,'Occupancy Raw Data'!$B$8:$BE$45,'Occupancy Raw Data'!AO$3,FALSE))/100</f>
        <v>0.497315169612077</v>
      </c>
      <c r="J50" s="130">
        <f>(VLOOKUP($A50,'Occupancy Raw Data'!$B$8:$BE$45,'Occupancy Raw Data'!AP$3,FALSE))/100</f>
        <v>0.49386461790826702</v>
      </c>
      <c r="K50" s="131">
        <f>(VLOOKUP($A50,'Occupancy Raw Data'!$B$8:$BE$45,'Occupancy Raw Data'!AR$3,FALSE))/100</f>
        <v>0.43930613089169102</v>
      </c>
      <c r="M50" s="118">
        <f>(VLOOKUP($A50,'Occupancy Raw Data'!$B$8:$BE$45,'Occupancy Raw Data'!AT$3,FALSE))/100</f>
        <v>-7.48878225144093E-2</v>
      </c>
      <c r="N50" s="115">
        <f>(VLOOKUP($A50,'Occupancy Raw Data'!$B$8:$BE$45,'Occupancy Raw Data'!AU$3,FALSE))/100</f>
        <v>2.2304785713401099E-2</v>
      </c>
      <c r="O50" s="115">
        <f>(VLOOKUP($A50,'Occupancy Raw Data'!$B$8:$BE$45,'Occupancy Raw Data'!AV$3,FALSE))/100</f>
        <v>7.8114450062204799E-2</v>
      </c>
      <c r="P50" s="115">
        <f>(VLOOKUP($A50,'Occupancy Raw Data'!$B$8:$BE$45,'Occupancy Raw Data'!AW$3,FALSE))/100</f>
        <v>-5.4410005126655003E-2</v>
      </c>
      <c r="Q50" s="115">
        <f>(VLOOKUP($A50,'Occupancy Raw Data'!$B$8:$BE$45,'Occupancy Raw Data'!AX$3,FALSE))/100</f>
        <v>-3.6558391382082195E-2</v>
      </c>
      <c r="R50" s="116">
        <f>(VLOOKUP($A50,'Occupancy Raw Data'!$B$8:$BE$45,'Occupancy Raw Data'!AY$3,FALSE))/100</f>
        <v>-1.3940851702433601E-2</v>
      </c>
      <c r="S50" s="115">
        <f>(VLOOKUP($A50,'Occupancy Raw Data'!$B$8:$BE$45,'Occupancy Raw Data'!BA$3,FALSE))/100</f>
        <v>-1.5138043503425701E-2</v>
      </c>
      <c r="T50" s="115">
        <f>(VLOOKUP($A50,'Occupancy Raw Data'!$B$8:$BE$45,'Occupancy Raw Data'!BB$3,FALSE))/100</f>
        <v>-4.2882645199566694E-2</v>
      </c>
      <c r="U50" s="116">
        <f>(VLOOKUP($A50,'Occupancy Raw Data'!$B$8:$BE$45,'Occupancy Raw Data'!BC$3,FALSE))/100</f>
        <v>-2.9305428704208901E-2</v>
      </c>
      <c r="V50" s="117">
        <f>(VLOOKUP($A50,'Occupancy Raw Data'!$B$8:$BE$45,'Occupancy Raw Data'!BE$3,FALSE))/100</f>
        <v>-1.8939298418043201E-2</v>
      </c>
      <c r="X50" s="49">
        <f>VLOOKUP($A50,'ADR Raw Data'!$B$6:$BE$43,'ADR Raw Data'!AG$1,FALSE)</f>
        <v>95.426256887226401</v>
      </c>
      <c r="Y50" s="50">
        <f>VLOOKUP($A50,'ADR Raw Data'!$B$6:$BE$43,'ADR Raw Data'!AH$1,FALSE)</f>
        <v>93.7406205066344</v>
      </c>
      <c r="Z50" s="50">
        <f>VLOOKUP($A50,'ADR Raw Data'!$B$6:$BE$43,'ADR Raw Data'!AI$1,FALSE)</f>
        <v>101.400652992649</v>
      </c>
      <c r="AA50" s="50">
        <f>VLOOKUP($A50,'ADR Raw Data'!$B$6:$BE$43,'ADR Raw Data'!AJ$1,FALSE)</f>
        <v>93.593045197997895</v>
      </c>
      <c r="AB50" s="50">
        <f>VLOOKUP($A50,'ADR Raw Data'!$B$6:$BE$43,'ADR Raw Data'!AK$1,FALSE)</f>
        <v>93.818171719578203</v>
      </c>
      <c r="AC50" s="51">
        <f>VLOOKUP($A50,'ADR Raw Data'!$B$6:$BE$43,'ADR Raw Data'!AL$1,FALSE)</f>
        <v>95.712969082795695</v>
      </c>
      <c r="AD50" s="50">
        <f>VLOOKUP($A50,'ADR Raw Data'!$B$6:$BE$43,'ADR Raw Data'!AN$1,FALSE)</f>
        <v>104.878615274057</v>
      </c>
      <c r="AE50" s="50">
        <f>VLOOKUP($A50,'ADR Raw Data'!$B$6:$BE$43,'ADR Raw Data'!AO$1,FALSE)</f>
        <v>108.679201283306</v>
      </c>
      <c r="AF50" s="51">
        <f>VLOOKUP($A50,'ADR Raw Data'!$B$6:$BE$43,'ADR Raw Data'!AP$1,FALSE)</f>
        <v>106.792185316613</v>
      </c>
      <c r="AG50" s="52">
        <f>VLOOKUP($A50,'ADR Raw Data'!$B$6:$BE$43,'ADR Raw Data'!AR$1,FALSE)</f>
        <v>99.271055157973606</v>
      </c>
      <c r="AI50" s="118">
        <f>(VLOOKUP($A50,'ADR Raw Data'!$B$6:$BE$43,'ADR Raw Data'!AT$1,FALSE))/100</f>
        <v>-7.6188381673797906E-2</v>
      </c>
      <c r="AJ50" s="115">
        <f>(VLOOKUP($A50,'ADR Raw Data'!$B$6:$BE$43,'ADR Raw Data'!AU$1,FALSE))/100</f>
        <v>2.4305078418898798E-2</v>
      </c>
      <c r="AK50" s="115">
        <f>(VLOOKUP($A50,'ADR Raw Data'!$B$6:$BE$43,'ADR Raw Data'!AV$1,FALSE))/100</f>
        <v>9.27004604244097E-2</v>
      </c>
      <c r="AL50" s="115">
        <f>(VLOOKUP($A50,'ADR Raw Data'!$B$6:$BE$43,'ADR Raw Data'!AW$1,FALSE))/100</f>
        <v>9.1223660701092901E-4</v>
      </c>
      <c r="AM50" s="115">
        <f>(VLOOKUP($A50,'ADR Raw Data'!$B$6:$BE$43,'ADR Raw Data'!AX$1,FALSE))/100</f>
        <v>8.1858200472215397E-4</v>
      </c>
      <c r="AN50" s="116">
        <f>(VLOOKUP($A50,'ADR Raw Data'!$B$6:$BE$43,'ADR Raw Data'!AY$1,FALSE))/100</f>
        <v>8.0597193859562894E-3</v>
      </c>
      <c r="AO50" s="115">
        <f>(VLOOKUP($A50,'ADR Raw Data'!$B$6:$BE$43,'ADR Raw Data'!BA$1,FALSE))/100</f>
        <v>-7.6251250659245392E-3</v>
      </c>
      <c r="AP50" s="115">
        <f>(VLOOKUP($A50,'ADR Raw Data'!$B$6:$BE$43,'ADR Raw Data'!BB$1,FALSE))/100</f>
        <v>-2.5450247769050497E-3</v>
      </c>
      <c r="AQ50" s="116">
        <f>(VLOOKUP($A50,'ADR Raw Data'!$B$6:$BE$43,'ADR Raw Data'!BC$1,FALSE))/100</f>
        <v>-5.2452054348051903E-3</v>
      </c>
      <c r="AR50" s="117">
        <f>(VLOOKUP($A50,'ADR Raw Data'!$B$6:$BE$43,'ADR Raw Data'!BE$1,FALSE))/100</f>
        <v>2.9829780847930197E-3</v>
      </c>
      <c r="AT50" s="49">
        <f>VLOOKUP($A50,'RevPAR Raw Data'!$B$6:$BE$43,'RevPAR Raw Data'!AG$1,FALSE)</f>
        <v>36.276745282414502</v>
      </c>
      <c r="AU50" s="50">
        <f>VLOOKUP($A50,'RevPAR Raw Data'!$B$6:$BE$43,'RevPAR Raw Data'!AH$1,FALSE)</f>
        <v>37.3328064669032</v>
      </c>
      <c r="AV50" s="50">
        <f>VLOOKUP($A50,'RevPAR Raw Data'!$B$6:$BE$43,'RevPAR Raw Data'!AI$1,FALSE)</f>
        <v>46.392646655649003</v>
      </c>
      <c r="AW50" s="50">
        <f>VLOOKUP($A50,'RevPAR Raw Data'!$B$6:$BE$43,'RevPAR Raw Data'!AJ$1,FALSE)</f>
        <v>39.421202086350199</v>
      </c>
      <c r="AX50" s="50">
        <f>VLOOKUP($A50,'RevPAR Raw Data'!$B$6:$BE$43,'RevPAR Raw Data'!AK$1,FALSE)</f>
        <v>40.371475054785897</v>
      </c>
      <c r="AY50" s="51">
        <f>VLOOKUP($A50,'RevPAR Raw Data'!$B$6:$BE$43,'RevPAR Raw Data'!AL$1,FALSE)</f>
        <v>39.958951124572998</v>
      </c>
      <c r="AZ50" s="50">
        <f>VLOOKUP($A50,'RevPAR Raw Data'!$B$6:$BE$43,'RevPAR Raw Data'!AN$1,FALSE)</f>
        <v>51.433948174443401</v>
      </c>
      <c r="BA50" s="50">
        <f>VLOOKUP($A50,'RevPAR Raw Data'!$B$6:$BE$43,'RevPAR Raw Data'!AO$1,FALSE)</f>
        <v>54.047815419512702</v>
      </c>
      <c r="BB50" s="51">
        <f>VLOOKUP($A50,'RevPAR Raw Data'!$B$6:$BE$43,'RevPAR Raw Data'!AP$1,FALSE)</f>
        <v>52.740881796978101</v>
      </c>
      <c r="BC50" s="52">
        <f>VLOOKUP($A50,'RevPAR Raw Data'!$B$6:$BE$43,'RevPAR Raw Data'!AR$1,FALSE)</f>
        <v>43.610383150985001</v>
      </c>
      <c r="BE50" s="129">
        <f>(VLOOKUP($A50,'RevPAR Raw Data'!$B$6:$BE$43,'RevPAR Raw Data'!AT$1,FALSE))/100</f>
        <v>-0.14537062218375899</v>
      </c>
      <c r="BF50" s="119">
        <f>(VLOOKUP($A50,'RevPAR Raw Data'!$B$6:$BE$43,'RevPAR Raw Data'!AU$1,FALSE))/100</f>
        <v>4.7151983698180897E-2</v>
      </c>
      <c r="BG50" s="119">
        <f>(VLOOKUP($A50,'RevPAR Raw Data'!$B$6:$BE$43,'RevPAR Raw Data'!AV$1,FALSE))/100</f>
        <v>0.17805615597318</v>
      </c>
      <c r="BH50" s="119">
        <f>(VLOOKUP($A50,'RevPAR Raw Data'!$B$6:$BE$43,'RevPAR Raw Data'!AW$1,FALSE))/100</f>
        <v>-5.3547403318108297E-2</v>
      </c>
      <c r="BI50" s="119">
        <f>(VLOOKUP($A50,'RevPAR Raw Data'!$B$6:$BE$43,'RevPAR Raw Data'!AX$1,FALSE))/100</f>
        <v>-3.5769735418667001E-2</v>
      </c>
      <c r="BJ50" s="130">
        <f>(VLOOKUP($A50,'RevPAR Raw Data'!$B$6:$BE$43,'RevPAR Raw Data'!AY$1,FALSE))/100</f>
        <v>-5.9934916692001806E-3</v>
      </c>
      <c r="BK50" s="119">
        <f>(VLOOKUP($A50,'RevPAR Raw Data'!$B$6:$BE$43,'RevPAR Raw Data'!BA$1,FALSE))/100</f>
        <v>-2.2647739094383203E-2</v>
      </c>
      <c r="BL50" s="119">
        <f>(VLOOKUP($A50,'RevPAR Raw Data'!$B$6:$BE$43,'RevPAR Raw Data'!BB$1,FALSE))/100</f>
        <v>-4.5318532581939602E-2</v>
      </c>
      <c r="BM50" s="130">
        <f>(VLOOKUP($A50,'RevPAR Raw Data'!$B$6:$BE$43,'RevPAR Raw Data'!BC$1,FALSE))/100</f>
        <v>-3.4396921145105501E-2</v>
      </c>
      <c r="BN50" s="131">
        <f>(VLOOKUP($A50,'RevPAR Raw Data'!$B$6:$BE$43,'RevPAR Raw Data'!BE$1,FALSE))/100</f>
        <v>-1.6012815845372601E-2</v>
      </c>
    </row>
    <row r="51" spans="1:66" x14ac:dyDescent="0.45">
      <c r="A51" s="62" t="s">
        <v>81</v>
      </c>
      <c r="B51" s="129">
        <f>(VLOOKUP($A51,'Occupancy Raw Data'!$B$8:$BE$45,'Occupancy Raw Data'!AG$3,FALSE))/100</f>
        <v>0.51324705308206298</v>
      </c>
      <c r="C51" s="119">
        <f>(VLOOKUP($A51,'Occupancy Raw Data'!$B$8:$BE$45,'Occupancy Raw Data'!AH$3,FALSE))/100</f>
        <v>0.56044935805991403</v>
      </c>
      <c r="D51" s="119">
        <f>(VLOOKUP($A51,'Occupancy Raw Data'!$B$8:$BE$45,'Occupancy Raw Data'!AI$3,FALSE))/100</f>
        <v>0.57754429761994108</v>
      </c>
      <c r="E51" s="119">
        <f>(VLOOKUP($A51,'Occupancy Raw Data'!$B$8:$BE$45,'Occupancy Raw Data'!AJ$3,FALSE))/100</f>
        <v>0.54247964717075703</v>
      </c>
      <c r="F51" s="119">
        <f>(VLOOKUP($A51,'Occupancy Raw Data'!$B$8:$BE$45,'Occupancy Raw Data'!AK$3,FALSE))/100</f>
        <v>0.51205703010390802</v>
      </c>
      <c r="G51" s="130">
        <f>(VLOOKUP($A51,'Occupancy Raw Data'!$B$8:$BE$45,'Occupancy Raw Data'!AL$3,FALSE))/100</f>
        <v>0.54114878137095002</v>
      </c>
      <c r="H51" s="119">
        <f>(VLOOKUP($A51,'Occupancy Raw Data'!$B$8:$BE$45,'Occupancy Raw Data'!AN$3,FALSE))/100</f>
        <v>0.50305583937158405</v>
      </c>
      <c r="I51" s="119">
        <f>(VLOOKUP($A51,'Occupancy Raw Data'!$B$8:$BE$45,'Occupancy Raw Data'!AO$3,FALSE))/100</f>
        <v>0.52712291785791199</v>
      </c>
      <c r="J51" s="130">
        <f>(VLOOKUP($A51,'Occupancy Raw Data'!$B$8:$BE$45,'Occupancy Raw Data'!AP$3,FALSE))/100</f>
        <v>0.51508937861474802</v>
      </c>
      <c r="K51" s="131">
        <f>(VLOOKUP($A51,'Occupancy Raw Data'!$B$8:$BE$45,'Occupancy Raw Data'!AR$3,FALSE))/100</f>
        <v>0.53369936721156397</v>
      </c>
      <c r="M51" s="118">
        <f>(VLOOKUP($A51,'Occupancy Raw Data'!$B$8:$BE$45,'Occupancy Raw Data'!AT$3,FALSE))/100</f>
        <v>0.14395325170846499</v>
      </c>
      <c r="N51" s="115">
        <f>(VLOOKUP($A51,'Occupancy Raw Data'!$B$8:$BE$45,'Occupancy Raw Data'!AU$3,FALSE))/100</f>
        <v>0.10211867925658</v>
      </c>
      <c r="O51" s="115">
        <f>(VLOOKUP($A51,'Occupancy Raw Data'!$B$8:$BE$45,'Occupancy Raw Data'!AV$3,FALSE))/100</f>
        <v>3.8924876900437301E-3</v>
      </c>
      <c r="P51" s="115">
        <f>(VLOOKUP($A51,'Occupancy Raw Data'!$B$8:$BE$45,'Occupancy Raw Data'!AW$3,FALSE))/100</f>
        <v>-7.1634863100424995E-2</v>
      </c>
      <c r="Q51" s="115">
        <f>(VLOOKUP($A51,'Occupancy Raw Data'!$B$8:$BE$45,'Occupancy Raw Data'!AX$3,FALSE))/100</f>
        <v>-6.8962208712883997E-3</v>
      </c>
      <c r="R51" s="116">
        <f>(VLOOKUP($A51,'Occupancy Raw Data'!$B$8:$BE$45,'Occupancy Raw Data'!AY$3,FALSE))/100</f>
        <v>2.7847161388130898E-2</v>
      </c>
      <c r="S51" s="115">
        <f>(VLOOKUP($A51,'Occupancy Raw Data'!$B$8:$BE$45,'Occupancy Raw Data'!BA$3,FALSE))/100</f>
        <v>5.0915519065634803E-2</v>
      </c>
      <c r="T51" s="115">
        <f>(VLOOKUP($A51,'Occupancy Raw Data'!$B$8:$BE$45,'Occupancy Raw Data'!BB$3,FALSE))/100</f>
        <v>5.7263542247080995E-2</v>
      </c>
      <c r="U51" s="116">
        <f>(VLOOKUP($A51,'Occupancy Raw Data'!$B$8:$BE$45,'Occupancy Raw Data'!BC$3,FALSE))/100</f>
        <v>5.4154129195336E-2</v>
      </c>
      <c r="V51" s="117">
        <f>(VLOOKUP($A51,'Occupancy Raw Data'!$B$8:$BE$45,'Occupancy Raw Data'!BE$3,FALSE))/100</f>
        <v>3.4961797921990903E-2</v>
      </c>
      <c r="X51" s="49">
        <f>VLOOKUP($A51,'ADR Raw Data'!$B$6:$BE$43,'ADR Raw Data'!AG$1,FALSE)</f>
        <v>160.46327012571399</v>
      </c>
      <c r="Y51" s="50">
        <f>VLOOKUP($A51,'ADR Raw Data'!$B$6:$BE$43,'ADR Raw Data'!AH$1,FALSE)</f>
        <v>164.58994557663601</v>
      </c>
      <c r="Z51" s="50">
        <f>VLOOKUP($A51,'ADR Raw Data'!$B$6:$BE$43,'ADR Raw Data'!AI$1,FALSE)</f>
        <v>146.97102838060701</v>
      </c>
      <c r="AA51" s="50">
        <f>VLOOKUP($A51,'ADR Raw Data'!$B$6:$BE$43,'ADR Raw Data'!AJ$1,FALSE)</f>
        <v>141.482554084876</v>
      </c>
      <c r="AB51" s="50">
        <f>VLOOKUP($A51,'ADR Raw Data'!$B$6:$BE$43,'ADR Raw Data'!AK$1,FALSE)</f>
        <v>130.82428345216999</v>
      </c>
      <c r="AC51" s="51">
        <f>VLOOKUP($A51,'ADR Raw Data'!$B$6:$BE$43,'ADR Raw Data'!AL$1,FALSE)</f>
        <v>149.01767112222001</v>
      </c>
      <c r="AD51" s="50">
        <f>VLOOKUP($A51,'ADR Raw Data'!$B$6:$BE$43,'ADR Raw Data'!AN$1,FALSE)</f>
        <v>128.18826232379601</v>
      </c>
      <c r="AE51" s="50">
        <f>VLOOKUP($A51,'ADR Raw Data'!$B$6:$BE$43,'ADR Raw Data'!AO$1,FALSE)</f>
        <v>145.549345235978</v>
      </c>
      <c r="AF51" s="51">
        <f>VLOOKUP($A51,'ADR Raw Data'!$B$6:$BE$43,'ADR Raw Data'!AP$1,FALSE)</f>
        <v>137.071598946319</v>
      </c>
      <c r="AG51" s="52">
        <f>VLOOKUP($A51,'ADR Raw Data'!$B$6:$BE$43,'ADR Raw Data'!AR$1,FALSE)</f>
        <v>145.72181152125501</v>
      </c>
      <c r="AI51" s="118">
        <f>(VLOOKUP($A51,'ADR Raw Data'!$B$6:$BE$43,'ADR Raw Data'!AT$1,FALSE))/100</f>
        <v>0.33122749768071702</v>
      </c>
      <c r="AJ51" s="115">
        <f>(VLOOKUP($A51,'ADR Raw Data'!$B$6:$BE$43,'ADR Raw Data'!AU$1,FALSE))/100</f>
        <v>0.26519367636543401</v>
      </c>
      <c r="AK51" s="115">
        <f>(VLOOKUP($A51,'ADR Raw Data'!$B$6:$BE$43,'ADR Raw Data'!AV$1,FALSE))/100</f>
        <v>5.47018165287739E-2</v>
      </c>
      <c r="AL51" s="115">
        <f>(VLOOKUP($A51,'ADR Raw Data'!$B$6:$BE$43,'ADR Raw Data'!AW$1,FALSE))/100</f>
        <v>2.0707128067985702E-2</v>
      </c>
      <c r="AM51" s="115">
        <f>(VLOOKUP($A51,'ADR Raw Data'!$B$6:$BE$43,'ADR Raw Data'!AX$1,FALSE))/100</f>
        <v>4.6492107093646304E-2</v>
      </c>
      <c r="AN51" s="116">
        <f>(VLOOKUP($A51,'ADR Raw Data'!$B$6:$BE$43,'ADR Raw Data'!AY$1,FALSE))/100</f>
        <v>0.13422626943660701</v>
      </c>
      <c r="AO51" s="115">
        <f>(VLOOKUP($A51,'ADR Raw Data'!$B$6:$BE$43,'ADR Raw Data'!BA$1,FALSE))/100</f>
        <v>0.14862420093595799</v>
      </c>
      <c r="AP51" s="115">
        <f>(VLOOKUP($A51,'ADR Raw Data'!$B$6:$BE$43,'ADR Raw Data'!BB$1,FALSE))/100</f>
        <v>0.30131286243453498</v>
      </c>
      <c r="AQ51" s="116">
        <f>(VLOOKUP($A51,'ADR Raw Data'!$B$6:$BE$43,'ADR Raw Data'!BC$1,FALSE))/100</f>
        <v>0.22684034011788601</v>
      </c>
      <c r="AR51" s="117">
        <f>(VLOOKUP($A51,'ADR Raw Data'!$B$6:$BE$43,'ADR Raw Data'!BE$1,FALSE))/100</f>
        <v>0.15595947366475399</v>
      </c>
      <c r="AT51" s="49">
        <f>VLOOKUP($A51,'RevPAR Raw Data'!$B$6:$BE$43,'RevPAR Raw Data'!AG$1,FALSE)</f>
        <v>82.357300519933901</v>
      </c>
      <c r="AU51" s="50">
        <f>VLOOKUP($A51,'RevPAR Raw Data'!$B$6:$BE$43,'RevPAR Raw Data'!AH$1,FALSE)</f>
        <v>92.244329341542098</v>
      </c>
      <c r="AV51" s="50">
        <f>VLOOKUP($A51,'RevPAR Raw Data'!$B$6:$BE$43,'RevPAR Raw Data'!AI$1,FALSE)</f>
        <v>84.8822793565583</v>
      </c>
      <c r="AW51" s="50">
        <f>VLOOKUP($A51,'RevPAR Raw Data'!$B$6:$BE$43,'RevPAR Raw Data'!AJ$1,FALSE)</f>
        <v>76.751406020781602</v>
      </c>
      <c r="AX51" s="50">
        <f>VLOOKUP($A51,'RevPAR Raw Data'!$B$6:$BE$43,'RevPAR Raw Data'!AK$1,FALSE)</f>
        <v>66.989494049990299</v>
      </c>
      <c r="AY51" s="51">
        <f>VLOOKUP($A51,'RevPAR Raw Data'!$B$6:$BE$43,'RevPAR Raw Data'!AL$1,FALSE)</f>
        <v>80.640731130526703</v>
      </c>
      <c r="AZ51" s="50">
        <f>VLOOKUP($A51,'RevPAR Raw Data'!$B$6:$BE$43,'RevPAR Raw Data'!AN$1,FALSE)</f>
        <v>64.485853900882006</v>
      </c>
      <c r="BA51" s="50">
        <f>VLOOKUP($A51,'RevPAR Raw Data'!$B$6:$BE$43,'RevPAR Raw Data'!AO$1,FALSE)</f>
        <v>76.722395553097499</v>
      </c>
      <c r="BB51" s="51">
        <f>VLOOKUP($A51,'RevPAR Raw Data'!$B$6:$BE$43,'RevPAR Raw Data'!AP$1,FALSE)</f>
        <v>70.604124726989795</v>
      </c>
      <c r="BC51" s="52">
        <f>VLOOKUP($A51,'RevPAR Raw Data'!$B$6:$BE$43,'RevPAR Raw Data'!AR$1,FALSE)</f>
        <v>77.771638597816903</v>
      </c>
      <c r="BE51" s="129">
        <f>(VLOOKUP($A51,'RevPAR Raw Data'!$B$6:$BE$43,'RevPAR Raw Data'!AT$1,FALSE))/100</f>
        <v>0.52286202473557997</v>
      </c>
      <c r="BF51" s="119">
        <f>(VLOOKUP($A51,'RevPAR Raw Data'!$B$6:$BE$43,'RevPAR Raw Data'!AU$1,FALSE))/100</f>
        <v>0.39439358359965099</v>
      </c>
      <c r="BG51" s="119">
        <f>(VLOOKUP($A51,'RevPAR Raw Data'!$B$6:$BE$43,'RevPAR Raw Data'!AV$1,FALSE))/100</f>
        <v>5.8807230366278898E-2</v>
      </c>
      <c r="BH51" s="119">
        <f>(VLOOKUP($A51,'RevPAR Raw Data'!$B$6:$BE$43,'RevPAR Raw Data'!AW$1,FALSE))/100</f>
        <v>-5.2411087316792407E-2</v>
      </c>
      <c r="BI51" s="119">
        <f>(VLOOKUP($A51,'RevPAR Raw Data'!$B$6:$BE$43,'RevPAR Raw Data'!AX$1,FALSE))/100</f>
        <v>3.9275266383068497E-2</v>
      </c>
      <c r="BJ51" s="130">
        <f>(VLOOKUP($A51,'RevPAR Raw Data'!$B$6:$BE$43,'RevPAR Raw Data'!AY$1,FALSE))/100</f>
        <v>0.16581125141226502</v>
      </c>
      <c r="BK51" s="119">
        <f>(VLOOKUP($A51,'RevPAR Raw Data'!$B$6:$BE$43,'RevPAR Raw Data'!BA$1,FALSE))/100</f>
        <v>0.20710699833796301</v>
      </c>
      <c r="BL51" s="119">
        <f>(VLOOKUP($A51,'RevPAR Raw Data'!$B$6:$BE$43,'RevPAR Raw Data'!BB$1,FALSE))/100</f>
        <v>0.37583064650922504</v>
      </c>
      <c r="BM51" s="130">
        <f>(VLOOKUP($A51,'RevPAR Raw Data'!$B$6:$BE$43,'RevPAR Raw Data'!BC$1,FALSE))/100</f>
        <v>0.29327881039867998</v>
      </c>
      <c r="BN51" s="131">
        <f>(VLOOKUP($A51,'RevPAR Raw Data'!$B$6:$BE$43,'RevPAR Raw Data'!BE$1,FALSE))/100</f>
        <v>0.196373895189033</v>
      </c>
    </row>
    <row r="52" spans="1:66" x14ac:dyDescent="0.45">
      <c r="A52" s="59" t="s">
        <v>82</v>
      </c>
      <c r="B52" s="129">
        <f>(VLOOKUP($A52,'Occupancy Raw Data'!$B$8:$BE$45,'Occupancy Raw Data'!AG$3,FALSE))/100</f>
        <v>0.38568475234157396</v>
      </c>
      <c r="C52" s="119">
        <f>(VLOOKUP($A52,'Occupancy Raw Data'!$B$8:$BE$45,'Occupancy Raw Data'!AH$3,FALSE))/100</f>
        <v>0.39199223694203</v>
      </c>
      <c r="D52" s="119">
        <f>(VLOOKUP($A52,'Occupancy Raw Data'!$B$8:$BE$45,'Occupancy Raw Data'!AI$3,FALSE))/100</f>
        <v>0.39142266475402898</v>
      </c>
      <c r="E52" s="119">
        <f>(VLOOKUP($A52,'Occupancy Raw Data'!$B$8:$BE$45,'Occupancy Raw Data'!AJ$3,FALSE))/100</f>
        <v>0.38475656062779501</v>
      </c>
      <c r="F52" s="119">
        <f>(VLOOKUP($A52,'Occupancy Raw Data'!$B$8:$BE$45,'Occupancy Raw Data'!AK$3,FALSE))/100</f>
        <v>0.38619103873090799</v>
      </c>
      <c r="G52" s="130">
        <f>(VLOOKUP($A52,'Occupancy Raw Data'!$B$8:$BE$45,'Occupancy Raw Data'!AL$3,FALSE))/100</f>
        <v>0.38800945067926695</v>
      </c>
      <c r="H52" s="119">
        <f>(VLOOKUP($A52,'Occupancy Raw Data'!$B$8:$BE$45,'Occupancy Raw Data'!AN$3,FALSE))/100</f>
        <v>0.43578600961944097</v>
      </c>
      <c r="I52" s="119">
        <f>(VLOOKUP($A52,'Occupancy Raw Data'!$B$8:$BE$45,'Occupancy Raw Data'!AO$3,FALSE))/100</f>
        <v>0.427959665850983</v>
      </c>
      <c r="J52" s="130">
        <f>(VLOOKUP($A52,'Occupancy Raw Data'!$B$8:$BE$45,'Occupancy Raw Data'!AP$3,FALSE))/100</f>
        <v>0.43187283773521201</v>
      </c>
      <c r="K52" s="131">
        <f>(VLOOKUP($A52,'Occupancy Raw Data'!$B$8:$BE$45,'Occupancy Raw Data'!AR$3,FALSE))/100</f>
        <v>0.40054184698096601</v>
      </c>
      <c r="M52" s="118">
        <f>(VLOOKUP($A52,'Occupancy Raw Data'!$B$8:$BE$45,'Occupancy Raw Data'!AT$3,FALSE))/100</f>
        <v>0.150025777507164</v>
      </c>
      <c r="N52" s="115">
        <f>(VLOOKUP($A52,'Occupancy Raw Data'!$B$8:$BE$45,'Occupancy Raw Data'!AU$3,FALSE))/100</f>
        <v>6.4967049279591405E-2</v>
      </c>
      <c r="O52" s="115">
        <f>(VLOOKUP($A52,'Occupancy Raw Data'!$B$8:$BE$45,'Occupancy Raw Data'!AV$3,FALSE))/100</f>
        <v>2.6023351205649501E-2</v>
      </c>
      <c r="P52" s="115">
        <f>(VLOOKUP($A52,'Occupancy Raw Data'!$B$8:$BE$45,'Occupancy Raw Data'!AW$3,FALSE))/100</f>
        <v>-4.6937014079477805E-2</v>
      </c>
      <c r="Q52" s="115">
        <f>(VLOOKUP($A52,'Occupancy Raw Data'!$B$8:$BE$45,'Occupancy Raw Data'!AX$3,FALSE))/100</f>
        <v>1.9480082005929301E-2</v>
      </c>
      <c r="R52" s="116">
        <f>(VLOOKUP($A52,'Occupancy Raw Data'!$B$8:$BE$45,'Occupancy Raw Data'!AY$3,FALSE))/100</f>
        <v>3.8868580317141299E-2</v>
      </c>
      <c r="S52" s="115">
        <f>(VLOOKUP($A52,'Occupancy Raw Data'!$B$8:$BE$45,'Occupancy Raw Data'!BA$3,FALSE))/100</f>
        <v>6.9983844595261302E-2</v>
      </c>
      <c r="T52" s="115">
        <f>(VLOOKUP($A52,'Occupancy Raw Data'!$B$8:$BE$45,'Occupancy Raw Data'!BB$3,FALSE))/100</f>
        <v>-1.49502054523005E-2</v>
      </c>
      <c r="U52" s="116">
        <f>(VLOOKUP($A52,'Occupancy Raw Data'!$B$8:$BE$45,'Occupancy Raw Data'!BC$3,FALSE))/100</f>
        <v>2.6145945155108499E-2</v>
      </c>
      <c r="V52" s="117">
        <f>(VLOOKUP($A52,'Occupancy Raw Data'!$B$8:$BE$45,'Occupancy Raw Data'!BE$3,FALSE))/100</f>
        <v>3.4915707253216001E-2</v>
      </c>
      <c r="X52" s="49">
        <f>VLOOKUP($A52,'ADR Raw Data'!$B$6:$BE$43,'ADR Raw Data'!AG$1,FALSE)</f>
        <v>91.889460701197805</v>
      </c>
      <c r="Y52" s="50">
        <f>VLOOKUP($A52,'ADR Raw Data'!$B$6:$BE$43,'ADR Raw Data'!AH$1,FALSE)</f>
        <v>90.611091916908805</v>
      </c>
      <c r="Z52" s="50">
        <f>VLOOKUP($A52,'ADR Raw Data'!$B$6:$BE$43,'ADR Raw Data'!AI$1,FALSE)</f>
        <v>91.426179466451003</v>
      </c>
      <c r="AA52" s="50">
        <f>VLOOKUP($A52,'ADR Raw Data'!$B$6:$BE$43,'ADR Raw Data'!AJ$1,FALSE)</f>
        <v>89.031170568561805</v>
      </c>
      <c r="AB52" s="50">
        <f>VLOOKUP($A52,'ADR Raw Data'!$B$6:$BE$43,'ADR Raw Data'!AK$1,FALSE)</f>
        <v>88.089542797836799</v>
      </c>
      <c r="AC52" s="51">
        <f>VLOOKUP($A52,'ADR Raw Data'!$B$6:$BE$43,'ADR Raw Data'!AL$1,FALSE)</f>
        <v>90.214403801404799</v>
      </c>
      <c r="AD52" s="50">
        <f>VLOOKUP($A52,'ADR Raw Data'!$B$6:$BE$43,'ADR Raw Data'!AN$1,FALSE)</f>
        <v>97.651776067382997</v>
      </c>
      <c r="AE52" s="50">
        <f>VLOOKUP($A52,'ADR Raw Data'!$B$6:$BE$43,'ADR Raw Data'!AO$1,FALSE)</f>
        <v>99.907505298959904</v>
      </c>
      <c r="AF52" s="51">
        <f>VLOOKUP($A52,'ADR Raw Data'!$B$6:$BE$43,'ADR Raw Data'!AP$1,FALSE)</f>
        <v>98.769421174746597</v>
      </c>
      <c r="AG52" s="52">
        <f>VLOOKUP($A52,'ADR Raw Data'!$B$6:$BE$43,'ADR Raw Data'!AR$1,FALSE)</f>
        <v>92.8498906034865</v>
      </c>
      <c r="AI52" s="118">
        <f>(VLOOKUP($A52,'ADR Raw Data'!$B$6:$BE$43,'ADR Raw Data'!AT$1,FALSE))/100</f>
        <v>-1.86206607591934E-2</v>
      </c>
      <c r="AJ52" s="115">
        <f>(VLOOKUP($A52,'ADR Raw Data'!$B$6:$BE$43,'ADR Raw Data'!AU$1,FALSE))/100</f>
        <v>2.71307772153009E-2</v>
      </c>
      <c r="AK52" s="115">
        <f>(VLOOKUP($A52,'ADR Raw Data'!$B$6:$BE$43,'ADR Raw Data'!AV$1,FALSE))/100</f>
        <v>2.6599311001670501E-2</v>
      </c>
      <c r="AL52" s="115">
        <f>(VLOOKUP($A52,'ADR Raw Data'!$B$6:$BE$43,'ADR Raw Data'!AW$1,FALSE))/100</f>
        <v>7.8419754050537104E-3</v>
      </c>
      <c r="AM52" s="115">
        <f>(VLOOKUP($A52,'ADR Raw Data'!$B$6:$BE$43,'ADR Raw Data'!AX$1,FALSE))/100</f>
        <v>2.1420153455119699E-3</v>
      </c>
      <c r="AN52" s="116">
        <f>(VLOOKUP($A52,'ADR Raw Data'!$B$6:$BE$43,'ADR Raw Data'!AY$1,FALSE))/100</f>
        <v>9.9724029037130905E-3</v>
      </c>
      <c r="AO52" s="115">
        <f>(VLOOKUP($A52,'ADR Raw Data'!$B$6:$BE$43,'ADR Raw Data'!BA$1,FALSE))/100</f>
        <v>2.7972566402818299E-3</v>
      </c>
      <c r="AP52" s="115">
        <f>(VLOOKUP($A52,'ADR Raw Data'!$B$6:$BE$43,'ADR Raw Data'!BB$1,FALSE))/100</f>
        <v>2.3536916100437298E-4</v>
      </c>
      <c r="AQ52" s="116">
        <f>(VLOOKUP($A52,'ADR Raw Data'!$B$6:$BE$43,'ADR Raw Data'!BC$1,FALSE))/100</f>
        <v>9.8616748249317912E-4</v>
      </c>
      <c r="AR52" s="117">
        <f>(VLOOKUP($A52,'ADR Raw Data'!$B$6:$BE$43,'ADR Raw Data'!BE$1,FALSE))/100</f>
        <v>6.7411225380860995E-3</v>
      </c>
      <c r="AT52" s="49">
        <f>VLOOKUP($A52,'RevPAR Raw Data'!$B$6:$BE$43,'RevPAR Raw Data'!AG$1,FALSE)</f>
        <v>35.440363893342301</v>
      </c>
      <c r="AU52" s="50">
        <f>VLOOKUP($A52,'RevPAR Raw Data'!$B$6:$BE$43,'RevPAR Raw Data'!AH$1,FALSE)</f>
        <v>35.518844612269</v>
      </c>
      <c r="AV52" s="50">
        <f>VLOOKUP($A52,'RevPAR Raw Data'!$B$6:$BE$43,'RevPAR Raw Data'!AI$1,FALSE)</f>
        <v>35.786278795038299</v>
      </c>
      <c r="AW52" s="50">
        <f>VLOOKUP($A52,'RevPAR Raw Data'!$B$6:$BE$43,'RevPAR Raw Data'!AJ$1,FALSE)</f>
        <v>34.255326976626399</v>
      </c>
      <c r="AX52" s="50">
        <f>VLOOKUP($A52,'RevPAR Raw Data'!$B$6:$BE$43,'RevPAR Raw Data'!AK$1,FALSE)</f>
        <v>34.019392034427398</v>
      </c>
      <c r="AY52" s="51">
        <f>VLOOKUP($A52,'RevPAR Raw Data'!$B$6:$BE$43,'RevPAR Raw Data'!AL$1,FALSE)</f>
        <v>35.004041262340699</v>
      </c>
      <c r="AZ52" s="50">
        <f>VLOOKUP($A52,'RevPAR Raw Data'!$B$6:$BE$43,'RevPAR Raw Data'!AN$1,FALSE)</f>
        <v>42.555277824656102</v>
      </c>
      <c r="BA52" s="50">
        <f>VLOOKUP($A52,'RevPAR Raw Data'!$B$6:$BE$43,'RevPAR Raw Data'!AO$1,FALSE)</f>
        <v>42.756382583748199</v>
      </c>
      <c r="BB52" s="51">
        <f>VLOOKUP($A52,'RevPAR Raw Data'!$B$6:$BE$43,'RevPAR Raw Data'!AP$1,FALSE)</f>
        <v>42.655830204202097</v>
      </c>
      <c r="BC52" s="52">
        <f>VLOOKUP($A52,'RevPAR Raw Data'!$B$6:$BE$43,'RevPAR Raw Data'!AR$1,FALSE)</f>
        <v>37.1902666743011</v>
      </c>
      <c r="BE52" s="129">
        <f>(VLOOKUP($A52,'RevPAR Raw Data'!$B$6:$BE$43,'RevPAR Raw Data'!AT$1,FALSE))/100</f>
        <v>0.12861153763987601</v>
      </c>
      <c r="BF52" s="119">
        <f>(VLOOKUP($A52,'RevPAR Raw Data'!$B$6:$BE$43,'RevPAR Raw Data'!AU$1,FALSE))/100</f>
        <v>9.3860433035232504E-2</v>
      </c>
      <c r="BG52" s="119">
        <f>(VLOOKUP($A52,'RevPAR Raw Data'!$B$6:$BE$43,'RevPAR Raw Data'!AV$1,FALSE))/100</f>
        <v>5.3314865419344805E-2</v>
      </c>
      <c r="BH52" s="119">
        <f>(VLOOKUP($A52,'RevPAR Raw Data'!$B$6:$BE$43,'RevPAR Raw Data'!AW$1,FALSE))/100</f>
        <v>-3.9463117584421996E-2</v>
      </c>
      <c r="BI52" s="119">
        <f>(VLOOKUP($A52,'RevPAR Raw Data'!$B$6:$BE$43,'RevPAR Raw Data'!AX$1,FALSE))/100</f>
        <v>2.1663823986029798E-2</v>
      </c>
      <c r="BJ52" s="130">
        <f>(VLOOKUP($A52,'RevPAR Raw Data'!$B$6:$BE$43,'RevPAR Raw Data'!AY$1,FALSE))/100</f>
        <v>4.9228596364072202E-2</v>
      </c>
      <c r="BK52" s="119">
        <f>(VLOOKUP($A52,'RevPAR Raw Data'!$B$6:$BE$43,'RevPAR Raw Data'!BA$1,FALSE))/100</f>
        <v>7.2976864009549697E-2</v>
      </c>
      <c r="BL52" s="119">
        <f>(VLOOKUP($A52,'RevPAR Raw Data'!$B$6:$BE$43,'RevPAR Raw Data'!BB$1,FALSE))/100</f>
        <v>-1.4718355108610299E-2</v>
      </c>
      <c r="BM52" s="130">
        <f>(VLOOKUP($A52,'RevPAR Raw Data'!$B$6:$BE$43,'RevPAR Raw Data'!BC$1,FALSE))/100</f>
        <v>2.7157896918512701E-2</v>
      </c>
      <c r="BN52" s="131">
        <f>(VLOOKUP($A52,'RevPAR Raw Data'!$B$6:$BE$43,'RevPAR Raw Data'!BE$1,FALSE))/100</f>
        <v>4.1892200852399995E-2</v>
      </c>
    </row>
    <row r="53" spans="1:66" x14ac:dyDescent="0.45">
      <c r="A53" s="59" t="s">
        <v>83</v>
      </c>
      <c r="B53" s="129">
        <f>(VLOOKUP($A53,'Occupancy Raw Data'!$B$8:$BE$45,'Occupancy Raw Data'!AG$3,FALSE))/100</f>
        <v>0.407672662669331</v>
      </c>
      <c r="C53" s="119">
        <f>(VLOOKUP($A53,'Occupancy Raw Data'!$B$8:$BE$45,'Occupancy Raw Data'!AH$3,FALSE))/100</f>
        <v>0.47657117477237299</v>
      </c>
      <c r="D53" s="119">
        <f>(VLOOKUP($A53,'Occupancy Raw Data'!$B$8:$BE$45,'Occupancy Raw Data'!AI$3,FALSE))/100</f>
        <v>0.521041527870308</v>
      </c>
      <c r="E53" s="119">
        <f>(VLOOKUP($A53,'Occupancy Raw Data'!$B$8:$BE$45,'Occupancy Raw Data'!AJ$3,FALSE))/100</f>
        <v>0.504274927825893</v>
      </c>
      <c r="F53" s="119">
        <f>(VLOOKUP($A53,'Occupancy Raw Data'!$B$8:$BE$45,'Occupancy Raw Data'!AK$3,FALSE))/100</f>
        <v>0.49244947812569301</v>
      </c>
      <c r="G53" s="130">
        <f>(VLOOKUP($A53,'Occupancy Raw Data'!$B$8:$BE$45,'Occupancy Raw Data'!AL$3,FALSE))/100</f>
        <v>0.48040195425272003</v>
      </c>
      <c r="H53" s="119">
        <f>(VLOOKUP($A53,'Occupancy Raw Data'!$B$8:$BE$45,'Occupancy Raw Data'!AN$3,FALSE))/100</f>
        <v>0.45930490783921796</v>
      </c>
      <c r="I53" s="119">
        <f>(VLOOKUP($A53,'Occupancy Raw Data'!$B$8:$BE$45,'Occupancy Raw Data'!AO$3,FALSE))/100</f>
        <v>0.445369753497668</v>
      </c>
      <c r="J53" s="130">
        <f>(VLOOKUP($A53,'Occupancy Raw Data'!$B$8:$BE$45,'Occupancy Raw Data'!AP$3,FALSE))/100</f>
        <v>0.45233733066844301</v>
      </c>
      <c r="K53" s="131">
        <f>(VLOOKUP($A53,'Occupancy Raw Data'!$B$8:$BE$45,'Occupancy Raw Data'!AR$3,FALSE))/100</f>
        <v>0.47238349037149802</v>
      </c>
      <c r="M53" s="118">
        <f>(VLOOKUP($A53,'Occupancy Raw Data'!$B$8:$BE$45,'Occupancy Raw Data'!AT$3,FALSE))/100</f>
        <v>3.7668151189259001E-2</v>
      </c>
      <c r="N53" s="115">
        <f>(VLOOKUP($A53,'Occupancy Raw Data'!$B$8:$BE$45,'Occupancy Raw Data'!AU$3,FALSE))/100</f>
        <v>-2.5818999745531101E-2</v>
      </c>
      <c r="O53" s="115">
        <f>(VLOOKUP($A53,'Occupancy Raw Data'!$B$8:$BE$45,'Occupancy Raw Data'!AV$3,FALSE))/100</f>
        <v>-5.48703816361443E-2</v>
      </c>
      <c r="P53" s="115">
        <f>(VLOOKUP($A53,'Occupancy Raw Data'!$B$8:$BE$45,'Occupancy Raw Data'!AW$3,FALSE))/100</f>
        <v>-0.13071878905885301</v>
      </c>
      <c r="Q53" s="115">
        <f>(VLOOKUP($A53,'Occupancy Raw Data'!$B$8:$BE$45,'Occupancy Raw Data'!AX$3,FALSE))/100</f>
        <v>-4.2193915390728698E-2</v>
      </c>
      <c r="R53" s="116">
        <f>(VLOOKUP($A53,'Occupancy Raw Data'!$B$8:$BE$45,'Occupancy Raw Data'!AY$3,FALSE))/100</f>
        <v>-4.9494718141339204E-2</v>
      </c>
      <c r="S53" s="115">
        <f>(VLOOKUP($A53,'Occupancy Raw Data'!$B$8:$BE$45,'Occupancy Raw Data'!BA$3,FALSE))/100</f>
        <v>1.5908051606993701E-2</v>
      </c>
      <c r="T53" s="115">
        <f>(VLOOKUP($A53,'Occupancy Raw Data'!$B$8:$BE$45,'Occupancy Raw Data'!BB$3,FALSE))/100</f>
        <v>-9.9020744161426606E-3</v>
      </c>
      <c r="U53" s="116">
        <f>(VLOOKUP($A53,'Occupancy Raw Data'!$B$8:$BE$45,'Occupancy Raw Data'!BC$3,FALSE))/100</f>
        <v>3.0357361689469903E-3</v>
      </c>
      <c r="V53" s="117">
        <f>(VLOOKUP($A53,'Occupancy Raw Data'!$B$8:$BE$45,'Occupancy Raw Data'!BE$3,FALSE))/100</f>
        <v>-3.56981510365472E-2</v>
      </c>
      <c r="X53" s="49">
        <f>VLOOKUP($A53,'ADR Raw Data'!$B$6:$BE$43,'ADR Raw Data'!AG$1,FALSE)</f>
        <v>93.581334604385106</v>
      </c>
      <c r="Y53" s="50">
        <f>VLOOKUP($A53,'ADR Raw Data'!$B$6:$BE$43,'ADR Raw Data'!AH$1,FALSE)</f>
        <v>102.391861602982</v>
      </c>
      <c r="Z53" s="50">
        <f>VLOOKUP($A53,'ADR Raw Data'!$B$6:$BE$43,'ADR Raw Data'!AI$1,FALSE)</f>
        <v>106.668483750665</v>
      </c>
      <c r="AA53" s="50">
        <f>VLOOKUP($A53,'ADR Raw Data'!$B$6:$BE$43,'ADR Raw Data'!AJ$1,FALSE)</f>
        <v>104.587402840471</v>
      </c>
      <c r="AB53" s="50">
        <f>VLOOKUP($A53,'ADR Raw Data'!$B$6:$BE$43,'ADR Raw Data'!AK$1,FALSE)</f>
        <v>100.61696279594101</v>
      </c>
      <c r="AC53" s="51">
        <f>VLOOKUP($A53,'ADR Raw Data'!$B$6:$BE$43,'ADR Raw Data'!AL$1,FALSE)</f>
        <v>101.92125366924699</v>
      </c>
      <c r="AD53" s="50">
        <f>VLOOKUP($A53,'ADR Raw Data'!$B$6:$BE$43,'ADR Raw Data'!AN$1,FALSE)</f>
        <v>100.423748337966</v>
      </c>
      <c r="AE53" s="50">
        <f>VLOOKUP($A53,'ADR Raw Data'!$B$6:$BE$43,'ADR Raw Data'!AO$1,FALSE)</f>
        <v>100.75328596360001</v>
      </c>
      <c r="AF53" s="51">
        <f>VLOOKUP($A53,'ADR Raw Data'!$B$6:$BE$43,'ADR Raw Data'!AP$1,FALSE)</f>
        <v>100.585979134703</v>
      </c>
      <c r="AG53" s="52">
        <f>VLOOKUP($A53,'ADR Raw Data'!$B$6:$BE$43,'ADR Raw Data'!AR$1,FALSE)</f>
        <v>101.555936366689</v>
      </c>
      <c r="AI53" s="118">
        <f>(VLOOKUP($A53,'ADR Raw Data'!$B$6:$BE$43,'ADR Raw Data'!AT$1,FALSE))/100</f>
        <v>3.5908983354955799E-2</v>
      </c>
      <c r="AJ53" s="115">
        <f>(VLOOKUP($A53,'ADR Raw Data'!$B$6:$BE$43,'ADR Raw Data'!AU$1,FALSE))/100</f>
        <v>5.3036840575290602E-2</v>
      </c>
      <c r="AK53" s="115">
        <f>(VLOOKUP($A53,'ADR Raw Data'!$B$6:$BE$43,'ADR Raw Data'!AV$1,FALSE))/100</f>
        <v>6.4528617454037596E-2</v>
      </c>
      <c r="AL53" s="115">
        <f>(VLOOKUP($A53,'ADR Raw Data'!$B$6:$BE$43,'ADR Raw Data'!AW$1,FALSE))/100</f>
        <v>3.83348455816599E-2</v>
      </c>
      <c r="AM53" s="115">
        <f>(VLOOKUP($A53,'ADR Raw Data'!$B$6:$BE$43,'ADR Raw Data'!AX$1,FALSE))/100</f>
        <v>4.1798161899822002E-2</v>
      </c>
      <c r="AN53" s="116">
        <f>(VLOOKUP($A53,'ADR Raw Data'!$B$6:$BE$43,'ADR Raw Data'!AY$1,FALSE))/100</f>
        <v>4.5636736739153097E-2</v>
      </c>
      <c r="AO53" s="115">
        <f>(VLOOKUP($A53,'ADR Raw Data'!$B$6:$BE$43,'ADR Raw Data'!BA$1,FALSE))/100</f>
        <v>5.6233411048883505E-2</v>
      </c>
      <c r="AP53" s="115">
        <f>(VLOOKUP($A53,'ADR Raw Data'!$B$6:$BE$43,'ADR Raw Data'!BB$1,FALSE))/100</f>
        <v>6.7648888283265707E-2</v>
      </c>
      <c r="AQ53" s="116">
        <f>(VLOOKUP($A53,'ADR Raw Data'!$B$6:$BE$43,'ADR Raw Data'!BC$1,FALSE))/100</f>
        <v>6.1882957756792596E-2</v>
      </c>
      <c r="AR53" s="117">
        <f>(VLOOKUP($A53,'ADR Raw Data'!$B$6:$BE$43,'ADR Raw Data'!BE$1,FALSE))/100</f>
        <v>4.9669350371876204E-2</v>
      </c>
      <c r="AT53" s="49">
        <f>VLOOKUP($A53,'RevPAR Raw Data'!$B$6:$BE$43,'RevPAR Raw Data'!AG$1,FALSE)</f>
        <v>38.150551854319303</v>
      </c>
      <c r="AU53" s="50">
        <f>VLOOKUP($A53,'RevPAR Raw Data'!$B$6:$BE$43,'RevPAR Raw Data'!AH$1,FALSE)</f>
        <v>48.797009771263603</v>
      </c>
      <c r="AV53" s="50">
        <f>VLOOKUP($A53,'RevPAR Raw Data'!$B$6:$BE$43,'RevPAR Raw Data'!AI$1,FALSE)</f>
        <v>55.578709749056102</v>
      </c>
      <c r="AW53" s="50">
        <f>VLOOKUP($A53,'RevPAR Raw Data'!$B$6:$BE$43,'RevPAR Raw Data'!AJ$1,FALSE)</f>
        <v>52.740805018876301</v>
      </c>
      <c r="AX53" s="50">
        <f>VLOOKUP($A53,'RevPAR Raw Data'!$B$6:$BE$43,'RevPAR Raw Data'!AK$1,FALSE)</f>
        <v>49.548770819453601</v>
      </c>
      <c r="AY53" s="51">
        <f>VLOOKUP($A53,'RevPAR Raw Data'!$B$6:$BE$43,'RevPAR Raw Data'!AL$1,FALSE)</f>
        <v>48.963169442593802</v>
      </c>
      <c r="AZ53" s="50">
        <f>VLOOKUP($A53,'RevPAR Raw Data'!$B$6:$BE$43,'RevPAR Raw Data'!AN$1,FALSE)</f>
        <v>46.125120475238703</v>
      </c>
      <c r="BA53" s="50">
        <f>VLOOKUP($A53,'RevPAR Raw Data'!$B$6:$BE$43,'RevPAR Raw Data'!AO$1,FALSE)</f>
        <v>44.872466133688597</v>
      </c>
      <c r="BB53" s="51">
        <f>VLOOKUP($A53,'RevPAR Raw Data'!$B$6:$BE$43,'RevPAR Raw Data'!AP$1,FALSE)</f>
        <v>45.498793304463597</v>
      </c>
      <c r="BC53" s="52">
        <f>VLOOKUP($A53,'RevPAR Raw Data'!$B$6:$BE$43,'RevPAR Raw Data'!AR$1,FALSE)</f>
        <v>47.973347688842303</v>
      </c>
      <c r="BE53" s="129">
        <f>(VLOOKUP($A53,'RevPAR Raw Data'!$B$6:$BE$43,'RevPAR Raw Data'!AT$1,FALSE))/100</f>
        <v>7.4929759558281905E-2</v>
      </c>
      <c r="BF53" s="119">
        <f>(VLOOKUP($A53,'RevPAR Raw Data'!$B$6:$BE$43,'RevPAR Raw Data'!AU$1,FALSE))/100</f>
        <v>2.5848482656442302E-2</v>
      </c>
      <c r="BG53" s="119">
        <f>(VLOOKUP($A53,'RevPAR Raw Data'!$B$6:$BE$43,'RevPAR Raw Data'!AV$1,FALSE))/100</f>
        <v>6.1175259517374904E-3</v>
      </c>
      <c r="BH53" s="119">
        <f>(VLOOKUP($A53,'RevPAR Raw Data'!$B$6:$BE$43,'RevPAR Raw Data'!AW$1,FALSE))/100</f>
        <v>-9.7395028070386497E-2</v>
      </c>
      <c r="BI53" s="119">
        <f>(VLOOKUP($A53,'RevPAR Raw Data'!$B$6:$BE$43,'RevPAR Raw Data'!AX$1,FALSE))/100</f>
        <v>-2.1593815975957699E-3</v>
      </c>
      <c r="BJ53" s="130">
        <f>(VLOOKUP($A53,'RevPAR Raw Data'!$B$6:$BE$43,'RevPAR Raw Data'!AY$1,FALSE))/100</f>
        <v>-6.1167588239809997E-3</v>
      </c>
      <c r="BK53" s="119">
        <f>(VLOOKUP($A53,'RevPAR Raw Data'!$B$6:$BE$43,'RevPAR Raw Data'!BA$1,FALSE))/100</f>
        <v>7.3036026660880105E-2</v>
      </c>
      <c r="BL53" s="119">
        <f>(VLOOKUP($A53,'RevPAR Raw Data'!$B$6:$BE$43,'RevPAR Raw Data'!BB$1,FALSE))/100</f>
        <v>5.7076949541172803E-2</v>
      </c>
      <c r="BM53" s="130">
        <f>(VLOOKUP($A53,'RevPAR Raw Data'!$B$6:$BE$43,'RevPAR Raw Data'!BC$1,FALSE))/100</f>
        <v>6.5106554258843305E-2</v>
      </c>
      <c r="BN53" s="131">
        <f>(VLOOKUP($A53,'RevPAR Raw Data'!$B$6:$BE$43,'RevPAR Raw Data'!BE$1,FALSE))/100</f>
        <v>1.2198095363866499E-2</v>
      </c>
    </row>
    <row r="54" spans="1:66" x14ac:dyDescent="0.45">
      <c r="A54" s="62" t="s">
        <v>84</v>
      </c>
      <c r="B54" s="129">
        <f>(VLOOKUP($A54,'Occupancy Raw Data'!$B$8:$BE$45,'Occupancy Raw Data'!AG$3,FALSE))/100</f>
        <v>0.38766743910020901</v>
      </c>
      <c r="C54" s="119">
        <f>(VLOOKUP($A54,'Occupancy Raw Data'!$B$8:$BE$45,'Occupancy Raw Data'!AH$3,FALSE))/100</f>
        <v>0.39526931554852196</v>
      </c>
      <c r="D54" s="119">
        <f>(VLOOKUP($A54,'Occupancy Raw Data'!$B$8:$BE$45,'Occupancy Raw Data'!AI$3,FALSE))/100</f>
        <v>0.41739671056349897</v>
      </c>
      <c r="E54" s="119">
        <f>(VLOOKUP($A54,'Occupancy Raw Data'!$B$8:$BE$45,'Occupancy Raw Data'!AJ$3,FALSE))/100</f>
        <v>0.41805963406369995</v>
      </c>
      <c r="F54" s="119">
        <f>(VLOOKUP($A54,'Occupancy Raw Data'!$B$8:$BE$45,'Occupancy Raw Data'!AK$3,FALSE))/100</f>
        <v>0.42523153377004697</v>
      </c>
      <c r="G54" s="130">
        <f>(VLOOKUP($A54,'Occupancy Raw Data'!$B$8:$BE$45,'Occupancy Raw Data'!AL$3,FALSE))/100</f>
        <v>0.40872930674049301</v>
      </c>
      <c r="H54" s="119">
        <f>(VLOOKUP($A54,'Occupancy Raw Data'!$B$8:$BE$45,'Occupancy Raw Data'!AN$3,FALSE))/100</f>
        <v>0.48607973797153797</v>
      </c>
      <c r="I54" s="119">
        <f>(VLOOKUP($A54,'Occupancy Raw Data'!$B$8:$BE$45,'Occupancy Raw Data'!AO$3,FALSE))/100</f>
        <v>0.45086966342895801</v>
      </c>
      <c r="J54" s="130">
        <f>(VLOOKUP($A54,'Occupancy Raw Data'!$B$8:$BE$45,'Occupancy Raw Data'!AP$3,FALSE))/100</f>
        <v>0.46847470070024799</v>
      </c>
      <c r="K54" s="131">
        <f>(VLOOKUP($A54,'Occupancy Raw Data'!$B$8:$BE$45,'Occupancy Raw Data'!AR$3,FALSE))/100</f>
        <v>0.42580561854879695</v>
      </c>
      <c r="M54" s="118">
        <f>(VLOOKUP($A54,'Occupancy Raw Data'!$B$8:$BE$45,'Occupancy Raw Data'!AT$3,FALSE))/100</f>
        <v>0.25731517524953601</v>
      </c>
      <c r="N54" s="115">
        <f>(VLOOKUP($A54,'Occupancy Raw Data'!$B$8:$BE$45,'Occupancy Raw Data'!AU$3,FALSE))/100</f>
        <v>0.11669343815960699</v>
      </c>
      <c r="O54" s="115">
        <f>(VLOOKUP($A54,'Occupancy Raw Data'!$B$8:$BE$45,'Occupancy Raw Data'!AV$3,FALSE))/100</f>
        <v>9.8971700975943988E-2</v>
      </c>
      <c r="P54" s="115">
        <f>(VLOOKUP($A54,'Occupancy Raw Data'!$B$8:$BE$45,'Occupancy Raw Data'!AW$3,FALSE))/100</f>
        <v>3.6445614577663099E-2</v>
      </c>
      <c r="Q54" s="115">
        <f>(VLOOKUP($A54,'Occupancy Raw Data'!$B$8:$BE$45,'Occupancy Raw Data'!AX$3,FALSE))/100</f>
        <v>0.10650300812088201</v>
      </c>
      <c r="R54" s="116">
        <f>(VLOOKUP($A54,'Occupancy Raw Data'!$B$8:$BE$45,'Occupancy Raw Data'!AY$3,FALSE))/100</f>
        <v>0.11689238358941299</v>
      </c>
      <c r="S54" s="115">
        <f>(VLOOKUP($A54,'Occupancy Raw Data'!$B$8:$BE$45,'Occupancy Raw Data'!BA$3,FALSE))/100</f>
        <v>0.226312017446134</v>
      </c>
      <c r="T54" s="115">
        <f>(VLOOKUP($A54,'Occupancy Raw Data'!$B$8:$BE$45,'Occupancy Raw Data'!BB$3,FALSE))/100</f>
        <v>0.129665504119822</v>
      </c>
      <c r="U54" s="116">
        <f>(VLOOKUP($A54,'Occupancy Raw Data'!$B$8:$BE$45,'Occupancy Raw Data'!BC$3,FALSE))/100</f>
        <v>0.177822158476373</v>
      </c>
      <c r="V54" s="117">
        <f>(VLOOKUP($A54,'Occupancy Raw Data'!$B$8:$BE$45,'Occupancy Raw Data'!BE$3,FALSE))/100</f>
        <v>0.13537158662182999</v>
      </c>
      <c r="X54" s="49">
        <f>VLOOKUP($A54,'ADR Raw Data'!$B$6:$BE$43,'ADR Raw Data'!AG$1,FALSE)</f>
        <v>98.514954803907202</v>
      </c>
      <c r="Y54" s="50">
        <f>VLOOKUP($A54,'ADR Raw Data'!$B$6:$BE$43,'ADR Raw Data'!AH$1,FALSE)</f>
        <v>99.227113748480704</v>
      </c>
      <c r="Z54" s="50">
        <f>VLOOKUP($A54,'ADR Raw Data'!$B$6:$BE$43,'ADR Raw Data'!AI$1,FALSE)</f>
        <v>101.458977657413</v>
      </c>
      <c r="AA54" s="50">
        <f>VLOOKUP($A54,'ADR Raw Data'!$B$6:$BE$43,'ADR Raw Data'!AJ$1,FALSE)</f>
        <v>98.407709712278802</v>
      </c>
      <c r="AB54" s="50">
        <f>VLOOKUP($A54,'ADR Raw Data'!$B$6:$BE$43,'ADR Raw Data'!AK$1,FALSE)</f>
        <v>99.283678618857905</v>
      </c>
      <c r="AC54" s="51">
        <f>VLOOKUP($A54,'ADR Raw Data'!$B$6:$BE$43,'ADR Raw Data'!AL$1,FALSE)</f>
        <v>99.391819853195202</v>
      </c>
      <c r="AD54" s="50">
        <f>VLOOKUP($A54,'ADR Raw Data'!$B$6:$BE$43,'ADR Raw Data'!AN$1,FALSE)</f>
        <v>114.15614057507899</v>
      </c>
      <c r="AE54" s="50">
        <f>VLOOKUP($A54,'ADR Raw Data'!$B$6:$BE$43,'ADR Raw Data'!AO$1,FALSE)</f>
        <v>115.064877254509</v>
      </c>
      <c r="AF54" s="51">
        <f>VLOOKUP($A54,'ADR Raw Data'!$B$6:$BE$43,'ADR Raw Data'!AP$1,FALSE)</f>
        <v>114.593433987282</v>
      </c>
      <c r="AG54" s="52">
        <f>VLOOKUP($A54,'ADR Raw Data'!$B$6:$BE$43,'ADR Raw Data'!AR$1,FALSE)</f>
        <v>104.172108335544</v>
      </c>
      <c r="AI54" s="118">
        <f>(VLOOKUP($A54,'ADR Raw Data'!$B$6:$BE$43,'ADR Raw Data'!AT$1,FALSE))/100</f>
        <v>3.4200078733387096E-2</v>
      </c>
      <c r="AJ54" s="115">
        <f>(VLOOKUP($A54,'ADR Raw Data'!$B$6:$BE$43,'ADR Raw Data'!AU$1,FALSE))/100</f>
        <v>0.10201428704746601</v>
      </c>
      <c r="AK54" s="115">
        <f>(VLOOKUP($A54,'ADR Raw Data'!$B$6:$BE$43,'ADR Raw Data'!AV$1,FALSE))/100</f>
        <v>0.112010070741543</v>
      </c>
      <c r="AL54" s="115">
        <f>(VLOOKUP($A54,'ADR Raw Data'!$B$6:$BE$43,'ADR Raw Data'!AW$1,FALSE))/100</f>
        <v>7.9543971959326998E-2</v>
      </c>
      <c r="AM54" s="115">
        <f>(VLOOKUP($A54,'ADR Raw Data'!$B$6:$BE$43,'ADR Raw Data'!AX$1,FALSE))/100</f>
        <v>9.0143463329518697E-2</v>
      </c>
      <c r="AN54" s="116">
        <f>(VLOOKUP($A54,'ADR Raw Data'!$B$6:$BE$43,'ADR Raw Data'!AY$1,FALSE))/100</f>
        <v>8.4688034249082098E-2</v>
      </c>
      <c r="AO54" s="115">
        <f>(VLOOKUP($A54,'ADR Raw Data'!$B$6:$BE$43,'ADR Raw Data'!BA$1,FALSE))/100</f>
        <v>0.12429792696853</v>
      </c>
      <c r="AP54" s="115">
        <f>(VLOOKUP($A54,'ADR Raw Data'!$B$6:$BE$43,'ADR Raw Data'!BB$1,FALSE))/100</f>
        <v>0.10877171532794599</v>
      </c>
      <c r="AQ54" s="116">
        <f>(VLOOKUP($A54,'ADR Raw Data'!$B$6:$BE$43,'ADR Raw Data'!BC$1,FALSE))/100</f>
        <v>0.11624172672691299</v>
      </c>
      <c r="AR54" s="117">
        <f>(VLOOKUP($A54,'ADR Raw Data'!$B$6:$BE$43,'ADR Raw Data'!BE$1,FALSE))/100</f>
        <v>9.6854817386098399E-2</v>
      </c>
      <c r="AT54" s="49">
        <f>VLOOKUP($A54,'RevPAR Raw Data'!$B$6:$BE$43,'RevPAR Raw Data'!AG$1,FALSE)</f>
        <v>38.191040241903501</v>
      </c>
      <c r="AU54" s="50">
        <f>VLOOKUP($A54,'RevPAR Raw Data'!$B$6:$BE$43,'RevPAR Raw Data'!AH$1,FALSE)</f>
        <v>39.221433335217299</v>
      </c>
      <c r="AV54" s="50">
        <f>VLOOKUP($A54,'RevPAR Raw Data'!$B$6:$BE$43,'RevPAR Raw Data'!AI$1,FALSE)</f>
        <v>42.348643531340002</v>
      </c>
      <c r="AW54" s="50">
        <f>VLOOKUP($A54,'RevPAR Raw Data'!$B$6:$BE$43,'RevPAR Raw Data'!AJ$1,FALSE)</f>
        <v>41.140291111361996</v>
      </c>
      <c r="AX54" s="50">
        <f>VLOOKUP($A54,'RevPAR Raw Data'!$B$6:$BE$43,'RevPAR Raw Data'!AK$1,FALSE)</f>
        <v>42.218550937429399</v>
      </c>
      <c r="AY54" s="51">
        <f>VLOOKUP($A54,'RevPAR Raw Data'!$B$6:$BE$43,'RevPAR Raw Data'!AL$1,FALSE)</f>
        <v>40.624349624272497</v>
      </c>
      <c r="AZ54" s="50">
        <f>VLOOKUP($A54,'RevPAR Raw Data'!$B$6:$BE$43,'RevPAR Raw Data'!AN$1,FALSE)</f>
        <v>55.488986898576897</v>
      </c>
      <c r="BA54" s="50">
        <f>VLOOKUP($A54,'RevPAR Raw Data'!$B$6:$BE$43,'RevPAR Raw Data'!AO$1,FALSE)</f>
        <v>51.8792624802349</v>
      </c>
      <c r="BB54" s="51">
        <f>VLOOKUP($A54,'RevPAR Raw Data'!$B$6:$BE$43,'RevPAR Raw Data'!AP$1,FALSE)</f>
        <v>53.684124689405898</v>
      </c>
      <c r="BC54" s="52">
        <f>VLOOKUP($A54,'RevPAR Raw Data'!$B$6:$BE$43,'RevPAR Raw Data'!AR$1,FALSE)</f>
        <v>44.3570690253488</v>
      </c>
      <c r="BE54" s="129">
        <f>(VLOOKUP($A54,'RevPAR Raw Data'!$B$6:$BE$43,'RevPAR Raw Data'!AT$1,FALSE))/100</f>
        <v>0.30031545323575304</v>
      </c>
      <c r="BF54" s="119">
        <f>(VLOOKUP($A54,'RevPAR Raw Data'!$B$6:$BE$43,'RevPAR Raw Data'!AU$1,FALSE))/100</f>
        <v>0.230612123104043</v>
      </c>
      <c r="BG54" s="119">
        <f>(VLOOKUP($A54,'RevPAR Raw Data'!$B$6:$BE$43,'RevPAR Raw Data'!AV$1,FALSE))/100</f>
        <v>0.22206759894521302</v>
      </c>
      <c r="BH54" s="119">
        <f>(VLOOKUP($A54,'RevPAR Raw Data'!$B$6:$BE$43,'RevPAR Raw Data'!AW$1,FALSE))/100</f>
        <v>0.118888615480996</v>
      </c>
      <c r="BI54" s="119">
        <f>(VLOOKUP($A54,'RevPAR Raw Data'!$B$6:$BE$43,'RevPAR Raw Data'!AX$1,FALSE))/100</f>
        <v>0.20624702145742901</v>
      </c>
      <c r="BJ54" s="130">
        <f>(VLOOKUP($A54,'RevPAR Raw Data'!$B$6:$BE$43,'RevPAR Raw Data'!AY$1,FALSE))/100</f>
        <v>0.21147980402337299</v>
      </c>
      <c r="BK54" s="119">
        <f>(VLOOKUP($A54,'RevPAR Raw Data'!$B$6:$BE$43,'RevPAR Raw Data'!BA$1,FALSE))/100</f>
        <v>0.37874005903128499</v>
      </c>
      <c r="BL54" s="119">
        <f>(VLOOKUP($A54,'RevPAR Raw Data'!$B$6:$BE$43,'RevPAR Raw Data'!BB$1,FALSE))/100</f>
        <v>0.25254115874974398</v>
      </c>
      <c r="BM54" s="130">
        <f>(VLOOKUP($A54,'RevPAR Raw Data'!$B$6:$BE$43,'RevPAR Raw Data'!BC$1,FALSE))/100</f>
        <v>0.31473423995488703</v>
      </c>
      <c r="BN54" s="131">
        <f>(VLOOKUP($A54,'RevPAR Raw Data'!$B$6:$BE$43,'RevPAR Raw Data'!BE$1,FALSE))/100</f>
        <v>0.24533779430945302</v>
      </c>
    </row>
    <row r="55" spans="1:66" x14ac:dyDescent="0.45">
      <c r="A55" s="59" t="s">
        <v>85</v>
      </c>
      <c r="B55" s="129">
        <f>(VLOOKUP($A55,'Occupancy Raw Data'!$B$8:$BE$45,'Occupancy Raw Data'!AG$3,FALSE))/100</f>
        <v>0.30136294800605701</v>
      </c>
      <c r="C55" s="119">
        <f>(VLOOKUP($A55,'Occupancy Raw Data'!$B$8:$BE$45,'Occupancy Raw Data'!AH$3,FALSE))/100</f>
        <v>0.34477536597677899</v>
      </c>
      <c r="D55" s="119">
        <f>(VLOOKUP($A55,'Occupancy Raw Data'!$B$8:$BE$45,'Occupancy Raw Data'!AI$3,FALSE))/100</f>
        <v>0.36833249200740298</v>
      </c>
      <c r="E55" s="119">
        <f>(VLOOKUP($A55,'Occupancy Raw Data'!$B$8:$BE$45,'Occupancy Raw Data'!AJ$3,FALSE))/100</f>
        <v>0.366894197952218</v>
      </c>
      <c r="F55" s="119">
        <f>(VLOOKUP($A55,'Occupancy Raw Data'!$B$8:$BE$45,'Occupancy Raw Data'!AK$3,FALSE))/100</f>
        <v>0.35392491467576698</v>
      </c>
      <c r="G55" s="130">
        <f>(VLOOKUP($A55,'Occupancy Raw Data'!$B$8:$BE$45,'Occupancy Raw Data'!AL$3,FALSE))/100</f>
        <v>0.34698297742732398</v>
      </c>
      <c r="H55" s="119">
        <f>(VLOOKUP($A55,'Occupancy Raw Data'!$B$8:$BE$45,'Occupancy Raw Data'!AN$3,FALSE))/100</f>
        <v>0.35529010238907799</v>
      </c>
      <c r="I55" s="119">
        <f>(VLOOKUP($A55,'Occupancy Raw Data'!$B$8:$BE$45,'Occupancy Raw Data'!AO$3,FALSE))/100</f>
        <v>0.30682593856655199</v>
      </c>
      <c r="J55" s="130">
        <f>(VLOOKUP($A55,'Occupancy Raw Data'!$B$8:$BE$45,'Occupancy Raw Data'!AP$3,FALSE))/100</f>
        <v>0.33105802047781502</v>
      </c>
      <c r="K55" s="131">
        <f>(VLOOKUP($A55,'Occupancy Raw Data'!$B$8:$BE$45,'Occupancy Raw Data'!AR$3,FALSE))/100</f>
        <v>0.342460442462865</v>
      </c>
      <c r="M55" s="118">
        <f>(VLOOKUP($A55,'Occupancy Raw Data'!$B$8:$BE$45,'Occupancy Raw Data'!AT$3,FALSE))/100</f>
        <v>-7.6827048591575894E-2</v>
      </c>
      <c r="N55" s="115">
        <f>(VLOOKUP($A55,'Occupancy Raw Data'!$B$8:$BE$45,'Occupancy Raw Data'!AU$3,FALSE))/100</f>
        <v>-0.18350518342577701</v>
      </c>
      <c r="O55" s="115">
        <f>(VLOOKUP($A55,'Occupancy Raw Data'!$B$8:$BE$45,'Occupancy Raw Data'!AV$3,FALSE))/100</f>
        <v>-0.20751391590083501</v>
      </c>
      <c r="P55" s="115">
        <f>(VLOOKUP($A55,'Occupancy Raw Data'!$B$8:$BE$45,'Occupancy Raw Data'!AW$3,FALSE))/100</f>
        <v>-0.24243398463520802</v>
      </c>
      <c r="Q55" s="115">
        <f>(VLOOKUP($A55,'Occupancy Raw Data'!$B$8:$BE$45,'Occupancy Raw Data'!AX$3,FALSE))/100</f>
        <v>-0.18542270792809301</v>
      </c>
      <c r="R55" s="116">
        <f>(VLOOKUP($A55,'Occupancy Raw Data'!$B$8:$BE$45,'Occupancy Raw Data'!AY$3,FALSE))/100</f>
        <v>-0.18578097945396599</v>
      </c>
      <c r="S55" s="115">
        <f>(VLOOKUP($A55,'Occupancy Raw Data'!$B$8:$BE$45,'Occupancy Raw Data'!BA$3,FALSE))/100</f>
        <v>-6.3046313237656304E-2</v>
      </c>
      <c r="T55" s="115">
        <f>(VLOOKUP($A55,'Occupancy Raw Data'!$B$8:$BE$45,'Occupancy Raw Data'!BB$3,FALSE))/100</f>
        <v>-0.14994633804615198</v>
      </c>
      <c r="U55" s="116">
        <f>(VLOOKUP($A55,'Occupancy Raw Data'!$B$8:$BE$45,'Occupancy Raw Data'!BC$3,FALSE))/100</f>
        <v>-0.10542507287059599</v>
      </c>
      <c r="V55" s="117">
        <f>(VLOOKUP($A55,'Occupancy Raw Data'!$B$8:$BE$45,'Occupancy Raw Data'!BE$3,FALSE))/100</f>
        <v>-0.16506806255708098</v>
      </c>
      <c r="X55" s="49">
        <f>VLOOKUP($A55,'ADR Raw Data'!$B$6:$BE$43,'ADR Raw Data'!AG$1,FALSE)</f>
        <v>78.446208821887197</v>
      </c>
      <c r="Y55" s="50">
        <f>VLOOKUP($A55,'ADR Raw Data'!$B$6:$BE$43,'ADR Raw Data'!AH$1,FALSE)</f>
        <v>81.794816983894506</v>
      </c>
      <c r="Z55" s="50">
        <f>VLOOKUP($A55,'ADR Raw Data'!$B$6:$BE$43,'ADR Raw Data'!AI$1,FALSE)</f>
        <v>82.965879396984903</v>
      </c>
      <c r="AA55" s="50">
        <f>VLOOKUP($A55,'ADR Raw Data'!$B$6:$BE$43,'ADR Raw Data'!AJ$1,FALSE)</f>
        <v>82.6869488372093</v>
      </c>
      <c r="AB55" s="50">
        <f>VLOOKUP($A55,'ADR Raw Data'!$B$6:$BE$43,'ADR Raw Data'!AK$1,FALSE)</f>
        <v>81.998432979749197</v>
      </c>
      <c r="AC55" s="51">
        <f>VLOOKUP($A55,'ADR Raw Data'!$B$6:$BE$43,'ADR Raw Data'!AL$1,FALSE)</f>
        <v>81.688163464351803</v>
      </c>
      <c r="AD55" s="50">
        <f>VLOOKUP($A55,'ADR Raw Data'!$B$6:$BE$43,'ADR Raw Data'!AN$1,FALSE)</f>
        <v>82.019346781940399</v>
      </c>
      <c r="AE55" s="50">
        <f>VLOOKUP($A55,'ADR Raw Data'!$B$6:$BE$43,'ADR Raw Data'!AO$1,FALSE)</f>
        <v>80.7021134593993</v>
      </c>
      <c r="AF55" s="51">
        <f>VLOOKUP($A55,'ADR Raw Data'!$B$6:$BE$43,'ADR Raw Data'!AP$1,FALSE)</f>
        <v>81.408938144329795</v>
      </c>
      <c r="AG55" s="52">
        <f>VLOOKUP($A55,'ADR Raw Data'!$B$6:$BE$43,'ADR Raw Data'!AR$1,FALSE)</f>
        <v>81.611506403452907</v>
      </c>
      <c r="AI55" s="118">
        <f>(VLOOKUP($A55,'ADR Raw Data'!$B$6:$BE$43,'ADR Raw Data'!AT$1,FALSE))/100</f>
        <v>-2.2658823280292499E-2</v>
      </c>
      <c r="AJ55" s="115">
        <f>(VLOOKUP($A55,'ADR Raw Data'!$B$6:$BE$43,'ADR Raw Data'!AU$1,FALSE))/100</f>
        <v>-4.26200289645551E-2</v>
      </c>
      <c r="AK55" s="115">
        <f>(VLOOKUP($A55,'ADR Raw Data'!$B$6:$BE$43,'ADR Raw Data'!AV$1,FALSE))/100</f>
        <v>-3.9373535009973301E-2</v>
      </c>
      <c r="AL55" s="115">
        <f>(VLOOKUP($A55,'ADR Raw Data'!$B$6:$BE$43,'ADR Raw Data'!AW$1,FALSE))/100</f>
        <v>-4.2478842193305201E-2</v>
      </c>
      <c r="AM55" s="115">
        <f>(VLOOKUP($A55,'ADR Raw Data'!$B$6:$BE$43,'ADR Raw Data'!AX$1,FALSE))/100</f>
        <v>-2.1995042983794E-2</v>
      </c>
      <c r="AN55" s="116">
        <f>(VLOOKUP($A55,'ADR Raw Data'!$B$6:$BE$43,'ADR Raw Data'!AY$1,FALSE))/100</f>
        <v>-3.5797015904981702E-2</v>
      </c>
      <c r="AO55" s="115">
        <f>(VLOOKUP($A55,'ADR Raw Data'!$B$6:$BE$43,'ADR Raw Data'!BA$1,FALSE))/100</f>
        <v>3.80771887337137E-4</v>
      </c>
      <c r="AP55" s="115">
        <f>(VLOOKUP($A55,'ADR Raw Data'!$B$6:$BE$43,'ADR Raw Data'!BB$1,FALSE))/100</f>
        <v>-6.8372747234149702E-3</v>
      </c>
      <c r="AQ55" s="116">
        <f>(VLOOKUP($A55,'ADR Raw Data'!$B$6:$BE$43,'ADR Raw Data'!BC$1,FALSE))/100</f>
        <v>-2.7314994911581199E-3</v>
      </c>
      <c r="AR55" s="117">
        <f>(VLOOKUP($A55,'ADR Raw Data'!$B$6:$BE$43,'ADR Raw Data'!BE$1,FALSE))/100</f>
        <v>-2.7581678575420199E-2</v>
      </c>
      <c r="AT55" s="49">
        <f>VLOOKUP($A55,'RevPAR Raw Data'!$B$6:$BE$43,'RevPAR Raw Data'!AG$1,FALSE)</f>
        <v>23.640780750462699</v>
      </c>
      <c r="AU55" s="50">
        <f>VLOOKUP($A55,'RevPAR Raw Data'!$B$6:$BE$43,'RevPAR Raw Data'!AH$1,FALSE)</f>
        <v>28.200837960625901</v>
      </c>
      <c r="AV55" s="50">
        <f>VLOOKUP($A55,'RevPAR Raw Data'!$B$6:$BE$43,'RevPAR Raw Data'!AI$1,FALSE)</f>
        <v>30.559029109877098</v>
      </c>
      <c r="AW55" s="50">
        <f>VLOOKUP($A55,'RevPAR Raw Data'!$B$6:$BE$43,'RevPAR Raw Data'!AJ$1,FALSE)</f>
        <v>30.337361774744</v>
      </c>
      <c r="AX55" s="50">
        <f>VLOOKUP($A55,'RevPAR Raw Data'!$B$6:$BE$43,'RevPAR Raw Data'!AK$1,FALSE)</f>
        <v>29.021288395904399</v>
      </c>
      <c r="AY55" s="51">
        <f>VLOOKUP($A55,'RevPAR Raw Data'!$B$6:$BE$43,'RevPAR Raw Data'!AL$1,FALSE)</f>
        <v>28.344402179430698</v>
      </c>
      <c r="AZ55" s="50">
        <f>VLOOKUP($A55,'RevPAR Raw Data'!$B$6:$BE$43,'RevPAR Raw Data'!AN$1,FALSE)</f>
        <v>29.1406621160409</v>
      </c>
      <c r="BA55" s="50">
        <f>VLOOKUP($A55,'RevPAR Raw Data'!$B$6:$BE$43,'RevPAR Raw Data'!AO$1,FALSE)</f>
        <v>24.761501706484601</v>
      </c>
      <c r="BB55" s="51">
        <f>VLOOKUP($A55,'RevPAR Raw Data'!$B$6:$BE$43,'RevPAR Raw Data'!AP$1,FALSE)</f>
        <v>26.951081911262701</v>
      </c>
      <c r="BC55" s="52">
        <f>VLOOKUP($A55,'RevPAR Raw Data'!$B$6:$BE$43,'RevPAR Raw Data'!AR$1,FALSE)</f>
        <v>27.948712592987398</v>
      </c>
      <c r="BE55" s="129">
        <f>(VLOOKUP($A55,'RevPAR Raw Data'!$B$6:$BE$43,'RevPAR Raw Data'!AT$1,FALSE))/100</f>
        <v>-9.7745061354685511E-2</v>
      </c>
      <c r="BF55" s="119">
        <f>(VLOOKUP($A55,'RevPAR Raw Data'!$B$6:$BE$43,'RevPAR Raw Data'!AU$1,FALSE))/100</f>
        <v>-0.218304216157579</v>
      </c>
      <c r="BG55" s="119">
        <f>(VLOOKUP($A55,'RevPAR Raw Data'!$B$6:$BE$43,'RevPAR Raw Data'!AV$1,FALSE))/100</f>
        <v>-0.23871689447802999</v>
      </c>
      <c r="BH55" s="119">
        <f>(VLOOKUP($A55,'RevPAR Raw Data'!$B$6:$BE$43,'RevPAR Raw Data'!AW$1,FALSE))/100</f>
        <v>-0.27461451185289998</v>
      </c>
      <c r="BI55" s="119">
        <f>(VLOOKUP($A55,'RevPAR Raw Data'!$B$6:$BE$43,'RevPAR Raw Data'!AX$1,FALSE))/100</f>
        <v>-0.203339370480838</v>
      </c>
      <c r="BJ55" s="130">
        <f>(VLOOKUP($A55,'RevPAR Raw Data'!$B$6:$BE$43,'RevPAR Raw Data'!AY$1,FALSE))/100</f>
        <v>-0.21492759068259101</v>
      </c>
      <c r="BK55" s="119">
        <f>(VLOOKUP($A55,'RevPAR Raw Data'!$B$6:$BE$43,'RevPAR Raw Data'!BA$1,FALSE))/100</f>
        <v>-6.2689547614000307E-2</v>
      </c>
      <c r="BL55" s="119">
        <f>(VLOOKUP($A55,'RevPAR Raw Data'!$B$6:$BE$43,'RevPAR Raw Data'!BB$1,FALSE))/100</f>
        <v>-0.155758388462576</v>
      </c>
      <c r="BM55" s="130">
        <f>(VLOOKUP($A55,'RevPAR Raw Data'!$B$6:$BE$43,'RevPAR Raw Data'!BC$1,FALSE))/100</f>
        <v>-0.10786860382885299</v>
      </c>
      <c r="BN55" s="131">
        <f>(VLOOKUP($A55,'RevPAR Raw Data'!$B$6:$BE$43,'RevPAR Raw Data'!BE$1,FALSE))/100</f>
        <v>-0.18809688688798398</v>
      </c>
    </row>
    <row r="56" spans="1:66" ht="16.5" thickBot="1" x14ac:dyDescent="0.5">
      <c r="A56" s="59" t="s">
        <v>86</v>
      </c>
      <c r="B56" s="140">
        <f>(VLOOKUP($A56,'Occupancy Raw Data'!$B$8:$BE$45,'Occupancy Raw Data'!AG$3,FALSE))/100</f>
        <v>0.38689655172413701</v>
      </c>
      <c r="C56" s="127">
        <f>(VLOOKUP($A56,'Occupancy Raw Data'!$B$8:$BE$45,'Occupancy Raw Data'!AH$3,FALSE))/100</f>
        <v>0.44524137931034402</v>
      </c>
      <c r="D56" s="127">
        <f>(VLOOKUP($A56,'Occupancy Raw Data'!$B$8:$BE$45,'Occupancy Raw Data'!AI$3,FALSE))/100</f>
        <v>0.48272413793103397</v>
      </c>
      <c r="E56" s="127">
        <f>(VLOOKUP($A56,'Occupancy Raw Data'!$B$8:$BE$45,'Occupancy Raw Data'!AJ$3,FALSE))/100</f>
        <v>0.46420689655172404</v>
      </c>
      <c r="F56" s="127">
        <f>(VLOOKUP($A56,'Occupancy Raw Data'!$B$8:$BE$45,'Occupancy Raw Data'!AK$3,FALSE))/100</f>
        <v>0.45617241379310303</v>
      </c>
      <c r="G56" s="141">
        <f>(VLOOKUP($A56,'Occupancy Raw Data'!$B$8:$BE$45,'Occupancy Raw Data'!AL$3,FALSE))/100</f>
        <v>0.44704827586206797</v>
      </c>
      <c r="H56" s="127">
        <f>(VLOOKUP($A56,'Occupancy Raw Data'!$B$8:$BE$45,'Occupancy Raw Data'!AN$3,FALSE))/100</f>
        <v>0.47572413793103402</v>
      </c>
      <c r="I56" s="127">
        <f>(VLOOKUP($A56,'Occupancy Raw Data'!$B$8:$BE$45,'Occupancy Raw Data'!AO$3,FALSE))/100</f>
        <v>0.46241379310344799</v>
      </c>
      <c r="J56" s="141">
        <f>(VLOOKUP($A56,'Occupancy Raw Data'!$B$8:$BE$45,'Occupancy Raw Data'!AP$3,FALSE))/100</f>
        <v>0.46906896551724103</v>
      </c>
      <c r="K56" s="142">
        <f>(VLOOKUP($A56,'Occupancy Raw Data'!$B$8:$BE$45,'Occupancy Raw Data'!AR$3,FALSE))/100</f>
        <v>0.45333990147783199</v>
      </c>
      <c r="M56" s="124">
        <f>(VLOOKUP($A56,'Occupancy Raw Data'!$B$8:$BE$45,'Occupancy Raw Data'!AT$3,FALSE))/100</f>
        <v>2.27215588881459E-2</v>
      </c>
      <c r="N56" s="125">
        <f>(VLOOKUP($A56,'Occupancy Raw Data'!$B$8:$BE$45,'Occupancy Raw Data'!AU$3,FALSE))/100</f>
        <v>7.5385508573671397E-3</v>
      </c>
      <c r="O56" s="125">
        <f>(VLOOKUP($A56,'Occupancy Raw Data'!$B$8:$BE$45,'Occupancy Raw Data'!AV$3,FALSE))/100</f>
        <v>-4.7942805206931298E-3</v>
      </c>
      <c r="P56" s="125">
        <f>(VLOOKUP($A56,'Occupancy Raw Data'!$B$8:$BE$45,'Occupancy Raw Data'!AW$3,FALSE))/100</f>
        <v>-8.40640268465946E-2</v>
      </c>
      <c r="Q56" s="125">
        <f>(VLOOKUP($A56,'Occupancy Raw Data'!$B$8:$BE$45,'Occupancy Raw Data'!AX$3,FALSE))/100</f>
        <v>-3.4503632850142997E-2</v>
      </c>
      <c r="R56" s="126">
        <f>(VLOOKUP($A56,'Occupancy Raw Data'!$B$8:$BE$45,'Occupancy Raw Data'!AY$3,FALSE))/100</f>
        <v>-2.1582058547191897E-2</v>
      </c>
      <c r="S56" s="125">
        <f>(VLOOKUP($A56,'Occupancy Raw Data'!$B$8:$BE$45,'Occupancy Raw Data'!BA$3,FALSE))/100</f>
        <v>-1.36854996603668E-2</v>
      </c>
      <c r="T56" s="125">
        <f>(VLOOKUP($A56,'Occupancy Raw Data'!$B$8:$BE$45,'Occupancy Raw Data'!BB$3,FALSE))/100</f>
        <v>-1.1648344858480099E-2</v>
      </c>
      <c r="U56" s="126">
        <f>(VLOOKUP($A56,'Occupancy Raw Data'!$B$8:$BE$45,'Occupancy Raw Data'!BC$3,FALSE))/100</f>
        <v>-1.26824244667608E-2</v>
      </c>
      <c r="V56" s="128">
        <f>(VLOOKUP($A56,'Occupancy Raw Data'!$B$8:$BE$45,'Occupancy Raw Data'!BE$3,FALSE))/100</f>
        <v>-1.8967831880353701E-2</v>
      </c>
      <c r="X56" s="63">
        <f>VLOOKUP($A56,'ADR Raw Data'!$B$6:$BE$43,'ADR Raw Data'!AG$1,FALSE)</f>
        <v>123.718967023172</v>
      </c>
      <c r="Y56" s="64">
        <f>VLOOKUP($A56,'ADR Raw Data'!$B$6:$BE$43,'ADR Raw Data'!AH$1,FALSE)</f>
        <v>117.027855483271</v>
      </c>
      <c r="Z56" s="64">
        <f>VLOOKUP($A56,'ADR Raw Data'!$B$6:$BE$43,'ADR Raw Data'!AI$1,FALSE)</f>
        <v>124.32755053932399</v>
      </c>
      <c r="AA56" s="64">
        <f>VLOOKUP($A56,'ADR Raw Data'!$B$6:$BE$43,'ADR Raw Data'!AJ$1,FALSE)</f>
        <v>108.38993463081199</v>
      </c>
      <c r="AB56" s="64">
        <f>VLOOKUP($A56,'ADR Raw Data'!$B$6:$BE$43,'ADR Raw Data'!AK$1,FALSE)</f>
        <v>105.99750321263799</v>
      </c>
      <c r="AC56" s="65">
        <f>VLOOKUP($A56,'ADR Raw Data'!$B$6:$BE$43,'ADR Raw Data'!AL$1,FALSE)</f>
        <v>115.717474468544</v>
      </c>
      <c r="AD56" s="64">
        <f>VLOOKUP($A56,'ADR Raw Data'!$B$6:$BE$43,'ADR Raw Data'!AN$1,FALSE)</f>
        <v>121.421549724557</v>
      </c>
      <c r="AE56" s="64">
        <f>VLOOKUP($A56,'ADR Raw Data'!$B$6:$BE$43,'ADR Raw Data'!AO$1,FALSE)</f>
        <v>126.98346383296</v>
      </c>
      <c r="AF56" s="65">
        <f>VLOOKUP($A56,'ADR Raw Data'!$B$6:$BE$43,'ADR Raw Data'!AP$1,FALSE)</f>
        <v>124.163050430052</v>
      </c>
      <c r="AG56" s="66">
        <f>VLOOKUP($A56,'ADR Raw Data'!$B$6:$BE$43,'ADR Raw Data'!AR$1,FALSE)</f>
        <v>118.21421828139199</v>
      </c>
      <c r="AI56" s="124">
        <f>(VLOOKUP($A56,'ADR Raw Data'!$B$6:$BE$43,'ADR Raw Data'!AT$1,FALSE))/100</f>
        <v>8.3157362254127204E-2</v>
      </c>
      <c r="AJ56" s="125">
        <f>(VLOOKUP($A56,'ADR Raw Data'!$B$6:$BE$43,'ADR Raw Data'!AU$1,FALSE))/100</f>
        <v>0.205180951473592</v>
      </c>
      <c r="AK56" s="125">
        <f>(VLOOKUP($A56,'ADR Raw Data'!$B$6:$BE$43,'ADR Raw Data'!AV$1,FALSE))/100</f>
        <v>0.235511579455951</v>
      </c>
      <c r="AL56" s="125">
        <f>(VLOOKUP($A56,'ADR Raw Data'!$B$6:$BE$43,'ADR Raw Data'!AW$1,FALSE))/100</f>
        <v>8.1479267177443304E-2</v>
      </c>
      <c r="AM56" s="125">
        <f>(VLOOKUP($A56,'ADR Raw Data'!$B$6:$BE$43,'ADR Raw Data'!AX$1,FALSE))/100</f>
        <v>8.6448593931840789E-2</v>
      </c>
      <c r="AN56" s="126">
        <f>(VLOOKUP($A56,'ADR Raw Data'!$B$6:$BE$43,'ADR Raw Data'!AY$1,FALSE))/100</f>
        <v>0.140368588333418</v>
      </c>
      <c r="AO56" s="125">
        <f>(VLOOKUP($A56,'ADR Raw Data'!$B$6:$BE$43,'ADR Raw Data'!BA$1,FALSE))/100</f>
        <v>0.101598416219047</v>
      </c>
      <c r="AP56" s="125">
        <f>(VLOOKUP($A56,'ADR Raw Data'!$B$6:$BE$43,'ADR Raw Data'!BB$1,FALSE))/100</f>
        <v>9.57881602918359E-2</v>
      </c>
      <c r="AQ56" s="126">
        <f>(VLOOKUP($A56,'ADR Raw Data'!$B$6:$BE$43,'ADR Raw Data'!BC$1,FALSE))/100</f>
        <v>9.8690148561690089E-2</v>
      </c>
      <c r="AR56" s="128">
        <f>(VLOOKUP($A56,'ADR Raw Data'!$B$6:$BE$43,'ADR Raw Data'!BE$1,FALSE))/100</f>
        <v>0.12732607187070599</v>
      </c>
      <c r="AT56" s="63">
        <f>VLOOKUP($A56,'RevPAR Raw Data'!$B$6:$BE$43,'RevPAR Raw Data'!AG$1,FALSE)</f>
        <v>47.8664417241379</v>
      </c>
      <c r="AU56" s="64">
        <f>VLOOKUP($A56,'RevPAR Raw Data'!$B$6:$BE$43,'RevPAR Raw Data'!AH$1,FALSE)</f>
        <v>52.105643793103397</v>
      </c>
      <c r="AV56" s="64">
        <f>VLOOKUP($A56,'RevPAR Raw Data'!$B$6:$BE$43,'RevPAR Raw Data'!AI$1,FALSE)</f>
        <v>60.015909655172401</v>
      </c>
      <c r="AW56" s="64">
        <f>VLOOKUP($A56,'RevPAR Raw Data'!$B$6:$BE$43,'RevPAR Raw Data'!AJ$1,FALSE)</f>
        <v>50.315355172413703</v>
      </c>
      <c r="AX56" s="64">
        <f>VLOOKUP($A56,'RevPAR Raw Data'!$B$6:$BE$43,'RevPAR Raw Data'!AK$1,FALSE)</f>
        <v>48.353136896551703</v>
      </c>
      <c r="AY56" s="65">
        <f>VLOOKUP($A56,'RevPAR Raw Data'!$B$6:$BE$43,'RevPAR Raw Data'!AL$1,FALSE)</f>
        <v>51.731297448275797</v>
      </c>
      <c r="AZ56" s="64">
        <f>VLOOKUP($A56,'RevPAR Raw Data'!$B$6:$BE$43,'RevPAR Raw Data'!AN$1,FALSE)</f>
        <v>57.763162068965499</v>
      </c>
      <c r="BA56" s="64">
        <f>VLOOKUP($A56,'RevPAR Raw Data'!$B$6:$BE$43,'RevPAR Raw Data'!AO$1,FALSE)</f>
        <v>58.718905172413699</v>
      </c>
      <c r="BB56" s="65">
        <f>VLOOKUP($A56,'RevPAR Raw Data'!$B$6:$BE$43,'RevPAR Raw Data'!AP$1,FALSE)</f>
        <v>58.241033620689599</v>
      </c>
      <c r="BC56" s="66">
        <f>VLOOKUP($A56,'RevPAR Raw Data'!$B$6:$BE$43,'RevPAR Raw Data'!AR$1,FALSE)</f>
        <v>53.5912220689655</v>
      </c>
      <c r="BE56" s="140">
        <f>(VLOOKUP($A56,'RevPAR Raw Data'!$B$6:$BE$43,'RevPAR Raw Data'!AT$1,FALSE))/100</f>
        <v>0.107768386045713</v>
      </c>
      <c r="BF56" s="127">
        <f>(VLOOKUP($A56,'RevPAR Raw Data'!$B$6:$BE$43,'RevPAR Raw Data'!AU$1,FALSE))/100</f>
        <v>0.21426626936860602</v>
      </c>
      <c r="BG56" s="127">
        <f>(VLOOKUP($A56,'RevPAR Raw Data'!$B$6:$BE$43,'RevPAR Raw Data'!AV$1,FALSE))/100</f>
        <v>0.22958819035747499</v>
      </c>
      <c r="BH56" s="127">
        <f>(VLOOKUP($A56,'RevPAR Raw Data'!$B$6:$BE$43,'RevPAR Raw Data'!AW$1,FALSE))/100</f>
        <v>-9.4342349725967597E-3</v>
      </c>
      <c r="BI56" s="127">
        <f>(VLOOKUP($A56,'RevPAR Raw Data'!$B$6:$BE$43,'RevPAR Raw Data'!AX$1,FALSE))/100</f>
        <v>4.8962170536262499E-2</v>
      </c>
      <c r="BJ56" s="141">
        <f>(VLOOKUP($A56,'RevPAR Raw Data'!$B$6:$BE$43,'RevPAR Raw Data'!AY$1,FALSE))/100</f>
        <v>0.11575708669462699</v>
      </c>
      <c r="BK56" s="127">
        <f>(VLOOKUP($A56,'RevPAR Raw Data'!$B$6:$BE$43,'RevPAR Raw Data'!BA$1,FALSE))/100</f>
        <v>8.6522491468021503E-2</v>
      </c>
      <c r="BL56" s="127">
        <f>(VLOOKUP($A56,'RevPAR Raw Data'!$B$6:$BE$43,'RevPAR Raw Data'!BB$1,FALSE))/100</f>
        <v>8.3024041908917101E-2</v>
      </c>
      <c r="BM56" s="141">
        <f>(VLOOKUP($A56,'RevPAR Raw Data'!$B$6:$BE$43,'RevPAR Raw Data'!BC$1,FALSE))/100</f>
        <v>8.4756093740182198E-2</v>
      </c>
      <c r="BN56" s="142">
        <f>(VLOOKUP($A56,'RevPAR Raw Data'!$B$6:$BE$43,'RevPAR Raw Data'!BE$1,FALSE))/100</f>
        <v>0.105943140465123</v>
      </c>
    </row>
    <row r="57" spans="1:66" ht="14.25" customHeight="1" x14ac:dyDescent="0.45">
      <c r="A57" s="194" t="s">
        <v>122</v>
      </c>
      <c r="B57" s="194"/>
      <c r="C57" s="194"/>
      <c r="D57" s="194"/>
      <c r="E57" s="194"/>
      <c r="F57" s="194"/>
      <c r="G57" s="194"/>
      <c r="H57" s="194"/>
      <c r="I57" s="194"/>
      <c r="J57" s="194"/>
      <c r="K57" s="194"/>
    </row>
    <row r="58" spans="1:66" x14ac:dyDescent="0.45">
      <c r="A58" s="194"/>
      <c r="B58" s="194"/>
      <c r="C58" s="194"/>
      <c r="D58" s="194"/>
      <c r="E58" s="194"/>
      <c r="F58" s="194"/>
      <c r="G58" s="194"/>
      <c r="H58" s="194"/>
      <c r="I58" s="194"/>
      <c r="J58" s="194"/>
      <c r="K58" s="194"/>
    </row>
    <row r="59" spans="1:66" x14ac:dyDescent="0.45">
      <c r="A59" s="194"/>
      <c r="B59" s="194"/>
      <c r="C59" s="194"/>
      <c r="D59" s="194"/>
      <c r="E59" s="194"/>
      <c r="F59" s="194"/>
      <c r="G59" s="194"/>
      <c r="H59" s="194"/>
      <c r="I59" s="194"/>
      <c r="J59" s="194"/>
      <c r="K59" s="194"/>
    </row>
  </sheetData>
  <sheetProtection algorithmName="SHA-512" hashValue="CdYgyzJfnyPR924P8R/0rfWRxd/O3ISIeSv3nT1rZ2tASmchw5RYPoOUxVQBAmF19mbFpsp9oKiE75WpA26T3w==" saltValue="pm9yB5TcaYyz4V7nMMMp/g=="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8" sqref="AC8"/>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7"/>
      <c r="B1" s="78" t="s">
        <v>98</v>
      </c>
      <c r="D1" s="147"/>
      <c r="E1" s="147"/>
      <c r="F1" s="147"/>
      <c r="G1" s="147"/>
      <c r="H1" s="147"/>
      <c r="I1" s="147"/>
      <c r="J1" s="147"/>
      <c r="K1" s="147"/>
      <c r="L1" s="147"/>
      <c r="M1" s="147"/>
      <c r="N1" s="147"/>
      <c r="O1" s="147"/>
      <c r="P1" s="147"/>
      <c r="Q1" s="147"/>
      <c r="R1" s="147"/>
      <c r="S1" s="147"/>
      <c r="T1" s="147"/>
      <c r="U1" s="147"/>
      <c r="V1" s="147"/>
      <c r="W1" s="147"/>
      <c r="X1" s="147"/>
      <c r="Y1" s="148"/>
      <c r="Z1" s="148"/>
      <c r="AA1" s="148"/>
      <c r="AB1" s="148"/>
      <c r="AC1" s="148"/>
      <c r="AD1" s="148"/>
      <c r="AE1" s="148"/>
      <c r="AF1" s="148"/>
      <c r="AG1" s="148"/>
      <c r="AH1" s="148"/>
      <c r="AI1" s="148"/>
      <c r="AJ1" s="148"/>
      <c r="AK1" s="148"/>
      <c r="AL1" s="148"/>
    </row>
    <row r="2" spans="1:50" ht="15" customHeight="1" x14ac:dyDescent="0.25">
      <c r="A2" s="147"/>
      <c r="B2" t="s">
        <v>139</v>
      </c>
      <c r="C2" s="147"/>
      <c r="D2" s="147"/>
      <c r="E2" s="147"/>
      <c r="F2" s="147"/>
      <c r="G2" s="147"/>
      <c r="H2" s="147"/>
      <c r="I2" s="147"/>
      <c r="J2" s="147"/>
      <c r="K2" s="147"/>
      <c r="L2" s="147"/>
      <c r="M2" s="147"/>
      <c r="N2" s="147"/>
      <c r="O2" s="147"/>
      <c r="P2" s="147"/>
      <c r="Q2" s="147"/>
      <c r="R2" s="147"/>
      <c r="S2" s="147"/>
      <c r="T2" s="147"/>
      <c r="U2" s="147"/>
      <c r="V2" s="147"/>
      <c r="W2" s="147"/>
      <c r="X2" s="147"/>
      <c r="Y2" s="148"/>
      <c r="Z2" s="148"/>
      <c r="AA2" s="148"/>
      <c r="AB2" s="148"/>
      <c r="AC2" s="148"/>
      <c r="AD2" s="148"/>
      <c r="AE2" s="148"/>
      <c r="AF2" s="148"/>
      <c r="AG2" s="148"/>
      <c r="AH2" s="148"/>
      <c r="AI2" s="148"/>
      <c r="AJ2" s="148"/>
      <c r="AK2" s="148"/>
      <c r="AL2" s="148"/>
    </row>
    <row r="3" spans="1:50" x14ac:dyDescent="0.25">
      <c r="A3" s="147"/>
      <c r="B3" s="147"/>
      <c r="C3" s="147"/>
      <c r="D3" s="147"/>
      <c r="E3" s="147"/>
      <c r="F3" s="147"/>
      <c r="G3" s="147"/>
      <c r="H3" s="147"/>
      <c r="I3" s="147"/>
      <c r="J3" s="147"/>
      <c r="K3" s="147"/>
      <c r="L3" s="147"/>
      <c r="M3" s="147"/>
      <c r="N3" s="147"/>
      <c r="O3" s="147"/>
      <c r="P3" s="147"/>
      <c r="Q3" s="147"/>
      <c r="R3" s="147"/>
      <c r="S3" s="147"/>
      <c r="T3" s="147"/>
      <c r="U3" s="147"/>
      <c r="V3" s="147"/>
      <c r="W3" s="147"/>
      <c r="X3" s="147"/>
      <c r="Y3" s="148"/>
      <c r="Z3" s="148"/>
      <c r="AA3" s="148"/>
      <c r="AB3" s="148"/>
      <c r="AC3" s="148"/>
      <c r="AD3" s="148"/>
      <c r="AE3" s="148"/>
      <c r="AF3" s="148"/>
      <c r="AG3" s="148"/>
      <c r="AH3" s="148"/>
      <c r="AI3" s="148"/>
      <c r="AJ3" s="148"/>
      <c r="AK3" s="148"/>
      <c r="AL3" s="148"/>
    </row>
    <row r="4" spans="1:50" x14ac:dyDescent="0.25">
      <c r="A4" s="147"/>
      <c r="B4" s="147"/>
      <c r="C4" s="147"/>
      <c r="D4" s="147"/>
      <c r="E4" s="147"/>
      <c r="F4" s="147"/>
      <c r="G4" s="147"/>
      <c r="H4" s="147"/>
      <c r="I4" s="147"/>
      <c r="J4" s="147"/>
      <c r="K4" s="147"/>
      <c r="L4" s="147"/>
      <c r="M4" s="147"/>
      <c r="N4" s="147"/>
      <c r="O4" s="147"/>
      <c r="P4" s="147"/>
      <c r="Q4" s="147"/>
      <c r="R4" s="147"/>
      <c r="S4" s="147"/>
      <c r="T4" s="147"/>
      <c r="U4" s="147"/>
      <c r="V4" s="147"/>
      <c r="W4" s="147"/>
      <c r="X4" s="147"/>
      <c r="Y4" s="148"/>
      <c r="Z4" s="148"/>
      <c r="AA4" s="148"/>
      <c r="AB4" s="148"/>
      <c r="AC4" s="148"/>
      <c r="AD4" s="148"/>
      <c r="AE4" s="148"/>
      <c r="AF4" s="148"/>
      <c r="AG4" s="148"/>
      <c r="AH4" s="148"/>
      <c r="AI4" s="148"/>
      <c r="AJ4" s="148"/>
      <c r="AK4" s="148"/>
      <c r="AL4" s="148"/>
    </row>
    <row r="5" spans="1:50" x14ac:dyDescent="0.25">
      <c r="A5" s="147"/>
      <c r="B5" s="147"/>
      <c r="C5" s="147"/>
      <c r="D5" s="147"/>
      <c r="E5" s="147"/>
      <c r="F5" s="147"/>
      <c r="G5" s="147"/>
      <c r="H5" s="147"/>
      <c r="I5" s="147"/>
      <c r="J5" s="147"/>
      <c r="K5" s="147"/>
      <c r="L5" s="147"/>
      <c r="M5" s="147"/>
      <c r="N5" s="147"/>
      <c r="O5" s="147"/>
      <c r="P5" s="147"/>
      <c r="Q5" s="147"/>
      <c r="R5" s="147"/>
      <c r="S5" s="147"/>
      <c r="T5" s="147"/>
      <c r="U5" s="147"/>
      <c r="V5" s="147"/>
      <c r="W5" s="147"/>
      <c r="X5" s="147"/>
      <c r="Y5" s="148"/>
      <c r="Z5" s="148"/>
      <c r="AA5" s="148"/>
      <c r="AB5" s="148"/>
      <c r="AC5" s="148"/>
      <c r="AD5" s="148"/>
      <c r="AE5" s="148"/>
      <c r="AF5" s="148"/>
      <c r="AG5" s="148"/>
      <c r="AH5" s="148"/>
      <c r="AI5" s="148"/>
      <c r="AJ5" s="148"/>
      <c r="AK5" s="148"/>
      <c r="AL5" s="148"/>
    </row>
    <row r="6" spans="1:50" x14ac:dyDescent="0.25">
      <c r="A6" s="147"/>
      <c r="B6" s="147"/>
      <c r="C6" s="147"/>
      <c r="D6" s="147"/>
      <c r="E6" s="147"/>
      <c r="F6" s="147"/>
      <c r="G6" s="147"/>
      <c r="H6" s="147"/>
      <c r="I6" s="147"/>
      <c r="J6" s="147"/>
      <c r="K6" s="147"/>
      <c r="L6" s="147"/>
      <c r="M6" s="147"/>
      <c r="N6" s="147"/>
      <c r="O6" s="147"/>
      <c r="P6" s="147"/>
      <c r="Q6" s="147"/>
      <c r="R6" s="147"/>
      <c r="S6" s="147"/>
      <c r="T6" s="147"/>
      <c r="U6" s="147"/>
      <c r="V6" s="147"/>
      <c r="W6" s="147"/>
      <c r="X6" s="147"/>
      <c r="Y6" s="148"/>
      <c r="Z6" s="148"/>
      <c r="AA6" s="148"/>
      <c r="AB6" s="148"/>
      <c r="AC6" s="148"/>
      <c r="AD6" s="148"/>
      <c r="AE6" s="148"/>
      <c r="AF6" s="148"/>
      <c r="AG6" s="148"/>
      <c r="AH6" s="148"/>
      <c r="AI6" s="148"/>
      <c r="AJ6" s="148"/>
      <c r="AK6" s="148"/>
      <c r="AL6" s="148"/>
    </row>
    <row r="7" spans="1:50" x14ac:dyDescent="0.25">
      <c r="A7" s="147"/>
      <c r="B7" s="147"/>
      <c r="C7" s="147"/>
      <c r="D7" s="147"/>
      <c r="E7" s="147"/>
      <c r="F7" s="147"/>
      <c r="G7" s="147"/>
      <c r="H7" s="147"/>
      <c r="I7" s="147"/>
      <c r="J7" s="147"/>
      <c r="K7" s="147"/>
      <c r="L7" s="147"/>
      <c r="M7" s="147"/>
      <c r="N7" s="147"/>
      <c r="O7" s="147"/>
      <c r="P7" s="147"/>
      <c r="Q7" s="147"/>
      <c r="R7" s="147"/>
      <c r="S7" s="147"/>
      <c r="T7" s="147"/>
      <c r="U7" s="147"/>
      <c r="V7" s="147"/>
      <c r="W7" s="147"/>
      <c r="X7" s="147"/>
      <c r="Y7" s="148"/>
      <c r="Z7" s="148"/>
      <c r="AA7" s="148"/>
      <c r="AB7" s="148"/>
      <c r="AC7" s="148"/>
      <c r="AD7" s="148"/>
      <c r="AE7" s="148"/>
      <c r="AF7" s="148"/>
      <c r="AG7" s="148"/>
      <c r="AH7" s="148"/>
      <c r="AI7" s="148"/>
      <c r="AJ7" s="148"/>
      <c r="AK7" s="148"/>
      <c r="AL7" s="148"/>
    </row>
    <row r="8" spans="1:50" ht="18" customHeight="1" x14ac:dyDescent="0.35">
      <c r="A8" s="79"/>
      <c r="B8" s="147"/>
      <c r="C8" s="147"/>
      <c r="D8" s="201" t="s">
        <v>124</v>
      </c>
      <c r="E8" s="201"/>
      <c r="F8" s="201"/>
      <c r="G8" s="201"/>
      <c r="H8" s="201"/>
      <c r="I8" s="201"/>
      <c r="J8" s="201"/>
      <c r="K8" s="79"/>
      <c r="L8" s="79"/>
      <c r="M8" s="79"/>
      <c r="N8" s="79"/>
      <c r="O8" s="147"/>
      <c r="P8" s="201" t="s">
        <v>125</v>
      </c>
      <c r="Q8" s="201"/>
      <c r="R8" s="201"/>
      <c r="S8" s="201"/>
      <c r="T8" s="201"/>
      <c r="U8" s="201"/>
      <c r="V8" s="201"/>
      <c r="W8" s="79"/>
      <c r="X8" s="79"/>
      <c r="Y8" s="148"/>
      <c r="Z8" s="148"/>
      <c r="AA8" s="148"/>
      <c r="AB8" s="148"/>
      <c r="AC8" s="148"/>
      <c r="AD8" s="148"/>
      <c r="AE8" s="148"/>
      <c r="AF8" s="148"/>
      <c r="AG8" s="148"/>
      <c r="AH8" s="148"/>
      <c r="AI8" s="148"/>
      <c r="AJ8" s="148"/>
      <c r="AK8" s="148"/>
      <c r="AL8" s="148"/>
    </row>
    <row r="9" spans="1:50" ht="15.75" customHeight="1" x14ac:dyDescent="0.3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49999999999999" customHeight="1" x14ac:dyDescent="0.25">
      <c r="A10" s="149"/>
      <c r="B10" s="147"/>
      <c r="C10" s="85" t="s">
        <v>126</v>
      </c>
      <c r="D10" s="86">
        <v>29</v>
      </c>
      <c r="E10" s="87">
        <v>30</v>
      </c>
      <c r="F10" s="87">
        <v>31</v>
      </c>
      <c r="G10" s="87">
        <v>1</v>
      </c>
      <c r="H10" s="87">
        <v>2</v>
      </c>
      <c r="I10" s="87">
        <v>3</v>
      </c>
      <c r="J10" s="88">
        <v>4</v>
      </c>
      <c r="K10" s="149"/>
      <c r="L10" s="149"/>
      <c r="M10" s="203" t="s">
        <v>101</v>
      </c>
      <c r="N10" s="204"/>
      <c r="O10" s="85" t="s">
        <v>126</v>
      </c>
      <c r="P10" s="86">
        <v>31</v>
      </c>
      <c r="Q10" s="87">
        <v>1</v>
      </c>
      <c r="R10" s="87">
        <v>2</v>
      </c>
      <c r="S10" s="87">
        <v>3</v>
      </c>
      <c r="T10" s="87">
        <v>4</v>
      </c>
      <c r="U10" s="87">
        <v>5</v>
      </c>
      <c r="V10" s="88">
        <v>6</v>
      </c>
      <c r="W10" s="149"/>
      <c r="X10" s="149"/>
      <c r="Y10" s="148"/>
      <c r="Z10" s="148"/>
      <c r="AA10" s="148"/>
      <c r="AB10" s="148"/>
      <c r="AC10" s="148"/>
      <c r="AD10" s="148"/>
      <c r="AE10" s="148"/>
      <c r="AF10" s="148"/>
      <c r="AG10" s="148"/>
      <c r="AH10" s="148"/>
      <c r="AI10" s="148"/>
      <c r="AJ10" s="148"/>
      <c r="AK10" s="148"/>
      <c r="AL10" s="148"/>
    </row>
    <row r="11" spans="1:50" ht="20.149999999999999" customHeight="1" x14ac:dyDescent="0.25">
      <c r="A11" s="149"/>
      <c r="B11" s="147"/>
      <c r="C11" s="85" t="s">
        <v>133</v>
      </c>
      <c r="D11" s="89">
        <v>5</v>
      </c>
      <c r="E11" s="90">
        <v>6</v>
      </c>
      <c r="F11" s="90">
        <v>7</v>
      </c>
      <c r="G11" s="90">
        <v>8</v>
      </c>
      <c r="H11" s="90">
        <v>9</v>
      </c>
      <c r="I11" s="90">
        <v>10</v>
      </c>
      <c r="J11" s="91">
        <v>11</v>
      </c>
      <c r="K11" s="149"/>
      <c r="L11" s="149"/>
      <c r="M11" s="203" t="s">
        <v>101</v>
      </c>
      <c r="N11" s="204"/>
      <c r="O11" s="85" t="s">
        <v>133</v>
      </c>
      <c r="P11" s="89">
        <v>7</v>
      </c>
      <c r="Q11" s="90">
        <v>8</v>
      </c>
      <c r="R11" s="90">
        <v>9</v>
      </c>
      <c r="S11" s="90">
        <v>10</v>
      </c>
      <c r="T11" s="90">
        <v>11</v>
      </c>
      <c r="U11" s="90">
        <v>12</v>
      </c>
      <c r="V11" s="91">
        <v>13</v>
      </c>
      <c r="W11" s="149"/>
      <c r="X11" s="149"/>
      <c r="Y11" s="148"/>
      <c r="Z11" s="148"/>
      <c r="AA11" s="148"/>
      <c r="AB11" s="148"/>
      <c r="AC11" s="148"/>
      <c r="AD11" s="148"/>
      <c r="AE11" s="148"/>
      <c r="AF11" s="148"/>
      <c r="AG11" s="148"/>
      <c r="AH11" s="148"/>
      <c r="AI11" s="148"/>
      <c r="AJ11" s="148"/>
      <c r="AK11" s="148"/>
      <c r="AL11" s="148"/>
    </row>
    <row r="12" spans="1:50" ht="20.149999999999999" customHeight="1" x14ac:dyDescent="0.25">
      <c r="A12" s="149"/>
      <c r="B12" s="147"/>
      <c r="C12" s="85" t="s">
        <v>133</v>
      </c>
      <c r="D12" s="92">
        <v>12</v>
      </c>
      <c r="E12" s="93">
        <v>13</v>
      </c>
      <c r="F12" s="93">
        <v>14</v>
      </c>
      <c r="G12" s="93">
        <v>15</v>
      </c>
      <c r="H12" s="93">
        <v>16</v>
      </c>
      <c r="I12" s="93">
        <v>17</v>
      </c>
      <c r="J12" s="94">
        <v>18</v>
      </c>
      <c r="K12" s="149"/>
      <c r="L12" s="149"/>
      <c r="M12" s="203" t="s">
        <v>101</v>
      </c>
      <c r="N12" s="204"/>
      <c r="O12" s="85" t="s">
        <v>133</v>
      </c>
      <c r="P12" s="92">
        <v>14</v>
      </c>
      <c r="Q12" s="93">
        <v>15</v>
      </c>
      <c r="R12" s="93">
        <v>16</v>
      </c>
      <c r="S12" s="93">
        <v>17</v>
      </c>
      <c r="T12" s="93">
        <v>18</v>
      </c>
      <c r="U12" s="93">
        <v>19</v>
      </c>
      <c r="V12" s="94">
        <v>20</v>
      </c>
      <c r="W12" s="149"/>
      <c r="X12" s="149"/>
      <c r="Y12" s="148"/>
      <c r="Z12" s="148"/>
      <c r="AA12" s="148"/>
      <c r="AB12" s="148"/>
      <c r="AC12" s="148"/>
      <c r="AD12" s="148"/>
      <c r="AE12" s="148"/>
      <c r="AF12" s="148"/>
      <c r="AG12" s="148"/>
      <c r="AH12" s="148"/>
      <c r="AI12" s="148"/>
      <c r="AJ12" s="148"/>
      <c r="AK12" s="148"/>
      <c r="AL12" s="148"/>
    </row>
    <row r="13" spans="1:50" ht="20.149999999999999" customHeight="1" x14ac:dyDescent="0.25">
      <c r="A13" s="149"/>
      <c r="B13" s="147"/>
      <c r="C13" s="85" t="s">
        <v>133</v>
      </c>
      <c r="D13" s="106">
        <v>19</v>
      </c>
      <c r="E13" s="107">
        <v>20</v>
      </c>
      <c r="F13" s="107">
        <v>21</v>
      </c>
      <c r="G13" s="107">
        <v>22</v>
      </c>
      <c r="H13" s="107">
        <v>23</v>
      </c>
      <c r="I13" s="107">
        <v>24</v>
      </c>
      <c r="J13" s="108">
        <v>25</v>
      </c>
      <c r="K13" s="149"/>
      <c r="L13" s="149"/>
      <c r="M13" s="203" t="s">
        <v>101</v>
      </c>
      <c r="N13" s="204"/>
      <c r="O13" s="85" t="s">
        <v>133</v>
      </c>
      <c r="P13" s="106">
        <v>21</v>
      </c>
      <c r="Q13" s="107">
        <v>22</v>
      </c>
      <c r="R13" s="107">
        <v>23</v>
      </c>
      <c r="S13" s="107">
        <v>24</v>
      </c>
      <c r="T13" s="107">
        <v>25</v>
      </c>
      <c r="U13" s="107">
        <v>26</v>
      </c>
      <c r="V13" s="108">
        <v>27</v>
      </c>
      <c r="W13" s="149"/>
      <c r="X13" s="149"/>
      <c r="Y13" s="148"/>
      <c r="Z13" s="148"/>
      <c r="AA13" s="148"/>
      <c r="AB13" s="148"/>
      <c r="AC13" s="148"/>
      <c r="AD13" s="148"/>
      <c r="AE13" s="148"/>
      <c r="AF13" s="148"/>
      <c r="AG13" s="148"/>
      <c r="AH13" s="148"/>
      <c r="AI13" s="148"/>
      <c r="AJ13" s="148"/>
      <c r="AK13" s="148"/>
      <c r="AL13" s="148"/>
    </row>
    <row r="14" spans="1:50" ht="20.149999999999999" customHeight="1" x14ac:dyDescent="0.25">
      <c r="A14" s="149"/>
      <c r="B14" s="147"/>
      <c r="C14" s="85" t="s">
        <v>137</v>
      </c>
      <c r="D14" s="95">
        <v>26</v>
      </c>
      <c r="E14" s="96">
        <v>27</v>
      </c>
      <c r="F14" s="96">
        <v>28</v>
      </c>
      <c r="G14" s="96">
        <v>29</v>
      </c>
      <c r="H14" s="96">
        <v>30</v>
      </c>
      <c r="I14" s="96">
        <v>31</v>
      </c>
      <c r="J14" s="97">
        <v>1</v>
      </c>
      <c r="K14" s="149"/>
      <c r="L14" s="149"/>
      <c r="M14" s="203" t="s">
        <v>101</v>
      </c>
      <c r="N14" s="204"/>
      <c r="O14" s="85" t="s">
        <v>137</v>
      </c>
      <c r="P14" s="95">
        <v>28</v>
      </c>
      <c r="Q14" s="96">
        <v>29</v>
      </c>
      <c r="R14" s="96">
        <v>30</v>
      </c>
      <c r="S14" s="96">
        <v>31</v>
      </c>
      <c r="T14" s="96">
        <v>1</v>
      </c>
      <c r="U14" s="96">
        <v>2</v>
      </c>
      <c r="V14" s="97">
        <v>3</v>
      </c>
      <c r="W14" s="149"/>
      <c r="X14" s="149"/>
      <c r="Y14" s="148"/>
      <c r="Z14" s="148"/>
      <c r="AA14" s="148"/>
      <c r="AB14" s="148"/>
      <c r="AC14" s="148"/>
      <c r="AD14" s="148"/>
      <c r="AE14" s="148"/>
      <c r="AF14" s="148"/>
      <c r="AG14" s="148"/>
      <c r="AH14" s="148"/>
      <c r="AI14" s="148"/>
      <c r="AJ14" s="148"/>
      <c r="AK14" s="148"/>
      <c r="AL14" s="148"/>
    </row>
    <row r="15" spans="1:50" ht="20.149999999999999" customHeight="1" x14ac:dyDescent="0.25">
      <c r="A15" s="149"/>
      <c r="B15" s="147"/>
      <c r="C15" s="85" t="s">
        <v>140</v>
      </c>
      <c r="D15" s="109">
        <v>2</v>
      </c>
      <c r="E15" s="110">
        <v>3</v>
      </c>
      <c r="F15" s="110">
        <v>4</v>
      </c>
      <c r="G15" s="110">
        <v>5</v>
      </c>
      <c r="H15" s="110">
        <v>6</v>
      </c>
      <c r="I15" s="110">
        <v>7</v>
      </c>
      <c r="J15" s="111">
        <v>8</v>
      </c>
      <c r="K15" s="149"/>
      <c r="L15" s="149"/>
      <c r="M15" s="203" t="s">
        <v>101</v>
      </c>
      <c r="N15" s="204"/>
      <c r="O15" s="85" t="s">
        <v>140</v>
      </c>
      <c r="P15" s="109">
        <v>4</v>
      </c>
      <c r="Q15" s="110">
        <v>5</v>
      </c>
      <c r="R15" s="110">
        <v>6</v>
      </c>
      <c r="S15" s="110">
        <v>7</v>
      </c>
      <c r="T15" s="110">
        <v>8</v>
      </c>
      <c r="U15" s="110">
        <v>9</v>
      </c>
      <c r="V15" s="111">
        <v>10</v>
      </c>
      <c r="W15" s="149"/>
      <c r="X15" s="149"/>
      <c r="Y15" s="148"/>
      <c r="Z15" s="148"/>
      <c r="AA15" s="148"/>
      <c r="AB15" s="148"/>
      <c r="AC15" s="148"/>
      <c r="AD15" s="148"/>
      <c r="AE15" s="148"/>
      <c r="AF15" s="148"/>
      <c r="AG15" s="148"/>
      <c r="AH15" s="148"/>
      <c r="AI15" s="148"/>
      <c r="AJ15" s="148"/>
      <c r="AK15" s="148"/>
      <c r="AL15" s="148"/>
    </row>
    <row r="16" spans="1:50" x14ac:dyDescent="0.25">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8"/>
      <c r="Z16" s="148"/>
      <c r="AA16" s="148"/>
      <c r="AB16" s="148"/>
      <c r="AC16" s="148"/>
      <c r="AD16" s="148"/>
      <c r="AE16" s="148"/>
      <c r="AF16" s="148"/>
      <c r="AG16" s="148"/>
      <c r="AH16" s="148"/>
      <c r="AI16" s="148"/>
      <c r="AJ16" s="148"/>
      <c r="AK16" s="148"/>
      <c r="AL16" s="148"/>
    </row>
    <row r="17" spans="1:50" x14ac:dyDescent="0.25">
      <c r="A17" s="147"/>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8"/>
      <c r="Z17" s="148"/>
      <c r="AA17" s="148"/>
      <c r="AB17" s="148"/>
      <c r="AC17" s="148"/>
      <c r="AD17" s="148"/>
      <c r="AE17" s="148"/>
      <c r="AF17" s="148"/>
      <c r="AG17" s="148"/>
      <c r="AH17" s="148"/>
      <c r="AI17" s="148"/>
      <c r="AJ17" s="148"/>
      <c r="AK17" s="148"/>
      <c r="AL17" s="148"/>
    </row>
    <row r="18" spans="1:50" ht="13" x14ac:dyDescent="0.3">
      <c r="A18" s="147"/>
      <c r="B18" s="147"/>
      <c r="C18" s="147"/>
      <c r="D18" s="205" t="s">
        <v>102</v>
      </c>
      <c r="E18" s="205"/>
      <c r="F18" s="205"/>
      <c r="G18" s="205"/>
      <c r="H18" s="205"/>
      <c r="I18" s="205"/>
      <c r="J18" s="205"/>
      <c r="K18" s="147"/>
      <c r="L18" s="147"/>
      <c r="M18" s="147"/>
      <c r="N18" s="147"/>
      <c r="O18" s="147"/>
      <c r="P18" s="205" t="s">
        <v>103</v>
      </c>
      <c r="Q18" s="205"/>
      <c r="R18" s="205"/>
      <c r="S18" s="205"/>
      <c r="T18" s="205"/>
      <c r="U18" s="205"/>
      <c r="V18" s="205"/>
      <c r="W18" s="147"/>
      <c r="X18" s="147"/>
      <c r="Y18" s="148"/>
      <c r="Z18" s="148"/>
      <c r="AA18" s="148"/>
      <c r="AB18" s="148"/>
      <c r="AC18" s="148"/>
      <c r="AD18" s="148"/>
      <c r="AE18" s="148"/>
      <c r="AF18" s="148"/>
      <c r="AG18" s="148"/>
      <c r="AH18" s="148"/>
      <c r="AI18" s="148"/>
      <c r="AJ18" s="148"/>
      <c r="AK18" s="148"/>
      <c r="AL18" s="148"/>
    </row>
    <row r="19" spans="1:50" ht="13.15" customHeight="1" x14ac:dyDescent="0.25">
      <c r="A19" s="147"/>
      <c r="B19" s="147"/>
      <c r="C19" s="202" t="s">
        <v>129</v>
      </c>
      <c r="D19" s="202"/>
      <c r="E19" s="202"/>
      <c r="F19" s="202"/>
      <c r="G19" s="147"/>
      <c r="H19" s="147" t="s">
        <v>128</v>
      </c>
      <c r="I19" s="147"/>
      <c r="J19" s="147"/>
      <c r="K19" s="147"/>
      <c r="L19" s="147"/>
      <c r="M19" s="147"/>
      <c r="N19" s="147"/>
      <c r="O19" s="202" t="s">
        <v>127</v>
      </c>
      <c r="P19" s="202"/>
      <c r="Q19" s="202"/>
      <c r="R19" s="202"/>
      <c r="S19" s="147"/>
      <c r="T19" s="147" t="s">
        <v>128</v>
      </c>
      <c r="U19" s="147"/>
      <c r="V19" s="147"/>
      <c r="W19" s="147"/>
      <c r="X19" s="147"/>
      <c r="Y19" s="148"/>
      <c r="Z19" s="148"/>
      <c r="AA19" s="148"/>
      <c r="AB19" s="148"/>
      <c r="AC19" s="148"/>
      <c r="AD19" s="148"/>
      <c r="AE19" s="148"/>
      <c r="AF19" s="148"/>
      <c r="AG19" s="148"/>
      <c r="AH19" s="148"/>
      <c r="AI19" s="148"/>
      <c r="AJ19" s="148"/>
      <c r="AK19" s="148"/>
      <c r="AL19" s="148"/>
    </row>
    <row r="20" spans="1:50" x14ac:dyDescent="0.25">
      <c r="A20" s="98"/>
      <c r="B20" s="98"/>
      <c r="C20" s="202" t="s">
        <v>132</v>
      </c>
      <c r="D20" s="202"/>
      <c r="E20" s="202"/>
      <c r="F20" s="202"/>
      <c r="G20" s="7"/>
      <c r="H20" s="7" t="s">
        <v>131</v>
      </c>
      <c r="I20" s="7"/>
      <c r="J20" s="7"/>
      <c r="K20" s="98"/>
      <c r="L20" s="98"/>
      <c r="M20" s="98"/>
      <c r="N20" s="98"/>
      <c r="O20" s="202" t="s">
        <v>130</v>
      </c>
      <c r="P20" s="202"/>
      <c r="Q20" s="202"/>
      <c r="R20" s="202"/>
      <c r="S20" s="7"/>
      <c r="T20" s="7" t="s">
        <v>131</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5">
      <c r="A21" s="100"/>
      <c r="B21" s="100"/>
      <c r="C21" s="202" t="s">
        <v>138</v>
      </c>
      <c r="D21" s="202"/>
      <c r="E21" s="202"/>
      <c r="F21" s="202"/>
      <c r="G21" s="7"/>
      <c r="H21" s="7" t="s">
        <v>136</v>
      </c>
      <c r="I21" s="7"/>
      <c r="J21" s="7"/>
      <c r="K21" s="98"/>
      <c r="L21" s="98"/>
      <c r="M21" s="98"/>
      <c r="N21" s="98"/>
      <c r="O21" s="202" t="s">
        <v>135</v>
      </c>
      <c r="P21" s="202"/>
      <c r="Q21" s="202"/>
      <c r="R21" s="202"/>
      <c r="S21" s="101"/>
      <c r="T21" s="101" t="s">
        <v>136</v>
      </c>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5">
      <c r="A22" s="98"/>
      <c r="B22" s="98"/>
      <c r="C22" s="202"/>
      <c r="D22" s="202"/>
      <c r="E22" s="202"/>
      <c r="F22" s="202"/>
      <c r="G22" s="7"/>
      <c r="H22" s="7"/>
      <c r="I22" s="7"/>
      <c r="J22" s="7"/>
      <c r="K22" s="98"/>
      <c r="L22" s="98"/>
      <c r="M22" s="98"/>
      <c r="N22" s="98"/>
      <c r="O22" s="202"/>
      <c r="P22" s="202"/>
      <c r="Q22" s="202"/>
      <c r="R22" s="202"/>
      <c r="S22" s="7"/>
      <c r="T22" s="7"/>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5">
      <c r="A23" s="98"/>
      <c r="B23" s="98"/>
      <c r="C23" s="202"/>
      <c r="D23" s="202"/>
      <c r="E23" s="202"/>
      <c r="F23" s="202"/>
      <c r="G23" s="7"/>
      <c r="H23" s="7"/>
      <c r="I23" s="7"/>
      <c r="J23" s="98"/>
      <c r="K23" s="98"/>
      <c r="L23" s="98"/>
      <c r="M23" s="98"/>
      <c r="N23" s="98"/>
      <c r="O23" s="202"/>
      <c r="P23" s="202"/>
      <c r="Q23" s="202"/>
      <c r="R23" s="202"/>
      <c r="S23" s="7"/>
      <c r="T23" s="7"/>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5">
      <c r="A24" s="147"/>
      <c r="B24" s="147"/>
      <c r="C24" s="202"/>
      <c r="D24" s="202"/>
      <c r="E24" s="202"/>
      <c r="F24" s="202"/>
      <c r="G24" s="7"/>
      <c r="H24" s="7"/>
      <c r="I24" s="7"/>
      <c r="J24" s="147"/>
      <c r="K24" s="147"/>
      <c r="L24" s="147"/>
      <c r="M24" s="147"/>
      <c r="N24" s="147"/>
      <c r="O24" s="202"/>
      <c r="P24" s="202"/>
      <c r="Q24" s="202"/>
      <c r="R24" s="202"/>
      <c r="S24" s="7"/>
      <c r="T24" s="7"/>
      <c r="U24" s="7"/>
      <c r="V24" s="7"/>
      <c r="W24" s="7"/>
      <c r="X24" s="147"/>
      <c r="Y24" s="148"/>
      <c r="Z24" s="148"/>
      <c r="AA24" s="148"/>
      <c r="AB24" s="148"/>
      <c r="AC24" s="148"/>
      <c r="AD24" s="148"/>
      <c r="AE24" s="148"/>
      <c r="AF24" s="148"/>
      <c r="AG24" s="148"/>
      <c r="AH24" s="148"/>
      <c r="AI24" s="148"/>
      <c r="AJ24" s="148"/>
      <c r="AK24" s="148"/>
      <c r="AL24" s="148"/>
    </row>
    <row r="25" spans="1:50" ht="12.75" customHeight="1" x14ac:dyDescent="0.25">
      <c r="Y25" s="148"/>
      <c r="Z25" s="148"/>
      <c r="AA25" s="148"/>
      <c r="AB25" s="148"/>
      <c r="AC25" s="148"/>
      <c r="AD25" s="148"/>
      <c r="AE25" s="148"/>
      <c r="AF25" s="148"/>
      <c r="AG25" s="148"/>
      <c r="AH25" s="148"/>
      <c r="AI25" s="148"/>
      <c r="AJ25" s="148"/>
      <c r="AK25" s="148"/>
      <c r="AL25" s="148"/>
    </row>
    <row r="26" spans="1:50" x14ac:dyDescent="0.25">
      <c r="A26" s="147"/>
      <c r="B26" s="147"/>
      <c r="C26" s="202"/>
      <c r="D26" s="202"/>
      <c r="E26" s="202"/>
      <c r="F26" s="202"/>
      <c r="G26" s="7"/>
      <c r="H26" s="7"/>
      <c r="I26" s="7"/>
      <c r="J26" s="147"/>
      <c r="K26" s="147"/>
      <c r="L26" s="147"/>
      <c r="M26" s="147"/>
      <c r="N26" s="147"/>
      <c r="O26" s="202"/>
      <c r="P26" s="202"/>
      <c r="Q26" s="202"/>
      <c r="R26" s="202"/>
      <c r="S26" s="7"/>
      <c r="T26" s="7"/>
      <c r="U26" s="7"/>
      <c r="V26" s="7"/>
      <c r="W26" s="7"/>
      <c r="X26" s="147"/>
      <c r="Y26" s="148"/>
      <c r="Z26" s="148"/>
      <c r="AA26" s="148"/>
      <c r="AB26" s="148"/>
      <c r="AC26" s="148"/>
      <c r="AD26" s="148"/>
      <c r="AE26" s="148"/>
      <c r="AF26" s="148"/>
      <c r="AG26" s="148"/>
      <c r="AH26" s="148"/>
      <c r="AI26" s="148"/>
      <c r="AJ26" s="148"/>
      <c r="AK26" s="148"/>
      <c r="AL26" s="148"/>
    </row>
    <row r="27" spans="1:50" x14ac:dyDescent="0.25">
      <c r="A27" s="147"/>
      <c r="B27" s="147"/>
      <c r="C27" s="202"/>
      <c r="D27" s="206"/>
      <c r="E27" s="206"/>
      <c r="F27" s="7"/>
      <c r="G27" s="7"/>
      <c r="H27" s="7"/>
      <c r="I27" s="7"/>
      <c r="J27" s="147"/>
      <c r="K27" s="147"/>
      <c r="L27" s="147"/>
      <c r="M27" s="147"/>
      <c r="N27" s="147"/>
      <c r="O27" s="202"/>
      <c r="P27" s="206"/>
      <c r="Q27" s="206"/>
      <c r="R27" s="7"/>
      <c r="S27" s="7"/>
      <c r="T27" s="7"/>
      <c r="U27" s="7"/>
      <c r="V27" s="7"/>
      <c r="W27" s="7"/>
      <c r="X27" s="147"/>
      <c r="Y27" s="148"/>
      <c r="Z27" s="148"/>
      <c r="AA27" s="148"/>
      <c r="AB27" s="148"/>
      <c r="AC27" s="148"/>
      <c r="AD27" s="148"/>
      <c r="AE27" s="148"/>
      <c r="AF27" s="148"/>
      <c r="AG27" s="148"/>
      <c r="AH27" s="148"/>
      <c r="AI27" s="148"/>
      <c r="AJ27" s="148"/>
      <c r="AK27" s="148"/>
      <c r="AL27" s="148"/>
    </row>
    <row r="28" spans="1:50" x14ac:dyDescent="0.25">
      <c r="A28" s="147"/>
      <c r="B28" s="147"/>
      <c r="C28" s="202"/>
      <c r="D28" s="206"/>
      <c r="E28" s="206"/>
      <c r="F28" s="147"/>
      <c r="G28" s="147"/>
      <c r="H28" s="147"/>
      <c r="I28" s="147"/>
      <c r="J28" s="147"/>
      <c r="K28" s="147"/>
      <c r="L28" s="147"/>
      <c r="M28" s="147"/>
      <c r="N28" s="147"/>
      <c r="O28" s="202"/>
      <c r="P28" s="206"/>
      <c r="Q28" s="206"/>
      <c r="R28" s="147"/>
      <c r="S28" s="147"/>
      <c r="T28" s="147"/>
      <c r="U28" s="147"/>
      <c r="V28" s="147"/>
      <c r="W28" s="147"/>
      <c r="X28" s="147"/>
      <c r="Y28" s="148"/>
      <c r="Z28" s="148"/>
      <c r="AA28" s="148"/>
      <c r="AB28" s="148"/>
      <c r="AC28" s="148"/>
      <c r="AD28" s="148"/>
      <c r="AE28" s="148"/>
      <c r="AF28" s="148"/>
      <c r="AG28" s="148"/>
      <c r="AH28" s="148"/>
      <c r="AI28" s="148"/>
      <c r="AJ28" s="148"/>
      <c r="AK28" s="148"/>
      <c r="AL28" s="148"/>
    </row>
    <row r="29" spans="1:50" x14ac:dyDescent="0.25">
      <c r="A29" s="147"/>
      <c r="B29" s="147"/>
      <c r="C29" s="202"/>
      <c r="D29" s="206"/>
      <c r="E29" s="206"/>
      <c r="F29" s="147"/>
      <c r="G29" s="147"/>
      <c r="H29" s="147"/>
      <c r="I29" s="147"/>
      <c r="J29" s="147"/>
      <c r="K29" s="147"/>
      <c r="L29" s="147"/>
      <c r="M29" s="147"/>
      <c r="N29" s="147"/>
      <c r="O29" s="202"/>
      <c r="P29" s="206"/>
      <c r="Q29" s="206"/>
      <c r="R29" s="147"/>
      <c r="T29" s="147"/>
      <c r="U29" s="147"/>
      <c r="V29" s="147"/>
      <c r="W29" s="147"/>
      <c r="X29" s="147"/>
      <c r="Y29" s="148"/>
      <c r="Z29" s="148"/>
      <c r="AA29" s="148"/>
      <c r="AB29" s="148"/>
      <c r="AC29" s="148"/>
      <c r="AD29" s="148"/>
      <c r="AE29" s="148"/>
      <c r="AF29" s="148"/>
      <c r="AG29" s="148"/>
      <c r="AH29" s="148"/>
      <c r="AI29" s="148"/>
      <c r="AJ29" s="148"/>
      <c r="AK29" s="148"/>
      <c r="AL29" s="148"/>
    </row>
    <row r="30" spans="1:50" ht="13" x14ac:dyDescent="0.3">
      <c r="A30" s="147"/>
      <c r="B30" s="147"/>
      <c r="C30" s="150"/>
      <c r="D30" s="147"/>
      <c r="E30" s="147"/>
      <c r="F30" s="147"/>
      <c r="G30" s="102" t="s">
        <v>104</v>
      </c>
      <c r="H30" s="147">
        <v>30</v>
      </c>
      <c r="I30" s="147"/>
      <c r="J30" s="147"/>
      <c r="K30" s="147"/>
      <c r="L30" s="147"/>
      <c r="M30" s="147"/>
      <c r="N30" s="147"/>
      <c r="O30" s="150"/>
      <c r="P30" s="147"/>
      <c r="Q30" s="147"/>
      <c r="R30" s="147"/>
      <c r="S30" s="102" t="s">
        <v>104</v>
      </c>
      <c r="T30" s="147">
        <v>30</v>
      </c>
      <c r="U30" s="147"/>
      <c r="V30" s="147"/>
      <c r="W30" s="147"/>
      <c r="X30" s="147"/>
      <c r="Y30" s="148"/>
      <c r="Z30" s="148"/>
      <c r="AA30" s="148"/>
      <c r="AB30" s="148"/>
      <c r="AC30" s="148"/>
      <c r="AD30" s="148"/>
      <c r="AE30" s="148"/>
      <c r="AF30" s="148"/>
      <c r="AG30" s="148"/>
      <c r="AH30" s="148"/>
      <c r="AI30" s="148"/>
      <c r="AJ30" s="148"/>
      <c r="AK30" s="148"/>
      <c r="AL30" s="148"/>
    </row>
    <row r="31" spans="1:50" ht="13" x14ac:dyDescent="0.3">
      <c r="A31" s="147"/>
      <c r="B31" s="147"/>
      <c r="C31" s="150"/>
      <c r="D31" s="147"/>
      <c r="E31" s="147"/>
      <c r="F31" s="147"/>
      <c r="G31" s="102" t="s">
        <v>105</v>
      </c>
      <c r="H31" s="147">
        <v>12</v>
      </c>
      <c r="I31" s="147"/>
      <c r="J31" s="147"/>
      <c r="K31" s="147"/>
      <c r="L31" s="147"/>
      <c r="M31" s="147"/>
      <c r="N31" s="147"/>
      <c r="O31" s="150"/>
      <c r="P31" s="147"/>
      <c r="Q31" s="147"/>
      <c r="R31" s="147"/>
      <c r="S31" s="102" t="s">
        <v>105</v>
      </c>
      <c r="T31" s="147">
        <v>12</v>
      </c>
      <c r="U31" s="147"/>
      <c r="V31" s="147"/>
      <c r="W31" s="147"/>
      <c r="X31" s="147"/>
      <c r="Y31" s="148"/>
      <c r="Z31" s="148"/>
      <c r="AA31" s="148"/>
      <c r="AB31" s="148"/>
      <c r="AC31" s="148"/>
      <c r="AD31" s="148"/>
      <c r="AE31" s="148"/>
      <c r="AF31" s="148"/>
      <c r="AG31" s="148"/>
      <c r="AH31" s="148"/>
      <c r="AI31" s="148"/>
      <c r="AJ31" s="148"/>
      <c r="AK31" s="148"/>
      <c r="AL31" s="148"/>
    </row>
    <row r="32" spans="1:50" x14ac:dyDescent="0.25">
      <c r="A32" s="147"/>
      <c r="B32" s="147"/>
      <c r="C32" s="150"/>
      <c r="D32" s="147"/>
      <c r="E32" s="147"/>
      <c r="F32" s="147"/>
      <c r="G32" s="147"/>
      <c r="H32" s="147"/>
      <c r="I32" s="147"/>
      <c r="J32" s="147"/>
      <c r="K32" s="147"/>
      <c r="L32" s="147"/>
      <c r="M32" s="147"/>
      <c r="N32" s="147"/>
      <c r="O32" s="150"/>
      <c r="P32" s="147"/>
      <c r="Q32" s="147"/>
      <c r="R32" s="147"/>
      <c r="S32" s="147"/>
      <c r="T32" s="147"/>
      <c r="U32" s="147"/>
      <c r="V32" s="147"/>
      <c r="W32" s="147"/>
      <c r="X32" s="147"/>
      <c r="Y32" s="148"/>
      <c r="Z32" s="148"/>
      <c r="AA32" s="148"/>
      <c r="AB32" s="148"/>
      <c r="AC32" s="148"/>
      <c r="AD32" s="148"/>
      <c r="AE32" s="148"/>
      <c r="AF32" s="148"/>
      <c r="AG32" s="148"/>
      <c r="AH32" s="148"/>
      <c r="AI32" s="148"/>
      <c r="AJ32" s="148"/>
      <c r="AK32" s="148"/>
      <c r="AL32" s="148"/>
    </row>
    <row r="33" spans="1:38" x14ac:dyDescent="0.25">
      <c r="A33" s="147"/>
      <c r="B33" s="147"/>
      <c r="C33" s="150"/>
      <c r="D33" s="147"/>
      <c r="E33" s="147"/>
      <c r="F33" s="147"/>
      <c r="G33" s="147"/>
      <c r="H33" s="147"/>
      <c r="I33" s="147"/>
      <c r="J33" s="147"/>
      <c r="K33" s="147"/>
      <c r="L33" s="147"/>
      <c r="M33" s="147"/>
      <c r="N33" s="147"/>
      <c r="O33" s="150"/>
      <c r="P33" s="147"/>
      <c r="Q33" s="147"/>
      <c r="R33" s="147"/>
      <c r="S33" s="147"/>
      <c r="T33" s="147"/>
      <c r="U33" s="147"/>
      <c r="V33" s="147"/>
      <c r="W33" s="147"/>
      <c r="X33" s="147"/>
      <c r="Y33" s="148"/>
      <c r="Z33" s="148"/>
      <c r="AA33" s="148"/>
      <c r="AB33" s="148"/>
      <c r="AC33" s="148"/>
      <c r="AD33" s="148"/>
      <c r="AE33" s="148"/>
      <c r="AF33" s="148"/>
      <c r="AG33" s="148"/>
      <c r="AH33" s="148"/>
      <c r="AI33" s="148"/>
      <c r="AJ33" s="148"/>
      <c r="AK33" s="148"/>
      <c r="AL33" s="148"/>
    </row>
    <row r="34" spans="1:38" ht="13" x14ac:dyDescent="0.3">
      <c r="A34" s="147"/>
      <c r="B34" s="103"/>
      <c r="C34" s="104"/>
      <c r="D34" s="147"/>
      <c r="E34" s="147"/>
      <c r="F34" s="147"/>
      <c r="G34" s="147"/>
      <c r="H34" s="147"/>
      <c r="I34" s="147"/>
      <c r="J34" s="147"/>
      <c r="K34" s="147"/>
      <c r="L34" s="147"/>
      <c r="M34" s="147"/>
      <c r="N34" s="147"/>
      <c r="O34" s="150"/>
      <c r="P34" s="147"/>
      <c r="Q34" s="147"/>
      <c r="R34" s="147"/>
      <c r="S34" s="147"/>
      <c r="T34" s="147"/>
      <c r="U34" s="147"/>
      <c r="V34" s="147"/>
      <c r="W34" s="147"/>
      <c r="X34" s="147"/>
      <c r="Y34" s="148"/>
      <c r="Z34" s="148"/>
      <c r="AA34" s="148"/>
      <c r="AB34" s="148"/>
      <c r="AC34" s="148"/>
      <c r="AD34" s="148"/>
      <c r="AE34" s="148"/>
      <c r="AF34" s="148"/>
      <c r="AG34" s="148"/>
      <c r="AH34" s="148"/>
      <c r="AI34" s="148"/>
      <c r="AJ34" s="148"/>
      <c r="AK34" s="148"/>
      <c r="AL34" s="148"/>
    </row>
    <row r="35" spans="1:38" ht="13" x14ac:dyDescent="0.3">
      <c r="A35" s="147"/>
      <c r="B35" s="103"/>
      <c r="C35" s="104"/>
      <c r="D35" s="147"/>
      <c r="E35" s="147"/>
      <c r="F35" s="147"/>
      <c r="G35" s="147"/>
      <c r="H35" s="147"/>
      <c r="I35" s="147"/>
      <c r="J35" s="147"/>
      <c r="K35" s="147"/>
      <c r="L35" s="147"/>
      <c r="M35" s="147"/>
      <c r="N35" s="147"/>
      <c r="O35" s="147"/>
      <c r="P35" s="147"/>
      <c r="Q35" s="147"/>
      <c r="R35" s="147"/>
      <c r="S35" s="147"/>
      <c r="T35" s="147"/>
      <c r="U35" s="147"/>
      <c r="V35" s="147"/>
      <c r="W35" s="147"/>
      <c r="X35" s="147"/>
      <c r="Y35" s="148"/>
      <c r="Z35" s="148"/>
      <c r="AA35" s="148"/>
      <c r="AB35" s="148"/>
      <c r="AC35" s="148"/>
      <c r="AD35" s="148"/>
      <c r="AE35" s="148"/>
      <c r="AF35" s="148"/>
      <c r="AG35" s="148"/>
      <c r="AH35" s="148"/>
      <c r="AI35" s="148"/>
      <c r="AJ35" s="148"/>
      <c r="AK35" s="148"/>
      <c r="AL35" s="148"/>
    </row>
    <row r="36" spans="1:38" ht="13" x14ac:dyDescent="0.3">
      <c r="A36" s="147"/>
      <c r="B36" s="147"/>
      <c r="C36" s="104"/>
      <c r="D36" s="147"/>
      <c r="E36" s="147"/>
      <c r="F36" s="147"/>
      <c r="G36" s="147"/>
      <c r="H36" s="147"/>
      <c r="I36" s="147"/>
      <c r="J36" s="147"/>
      <c r="K36" s="147"/>
      <c r="L36" s="147"/>
      <c r="M36" s="147"/>
      <c r="N36" s="147"/>
      <c r="O36" s="147"/>
      <c r="P36" s="147"/>
      <c r="Q36" s="147"/>
      <c r="R36" s="147"/>
      <c r="S36" s="147"/>
      <c r="T36" s="147"/>
      <c r="U36" s="147"/>
      <c r="V36" s="147"/>
      <c r="W36" s="147"/>
      <c r="X36" s="147"/>
      <c r="Y36" s="148"/>
      <c r="Z36" s="148"/>
      <c r="AA36" s="148"/>
      <c r="AB36" s="148"/>
      <c r="AC36" s="148"/>
      <c r="AD36" s="148"/>
      <c r="AE36" s="148"/>
      <c r="AF36" s="148"/>
      <c r="AG36" s="148"/>
      <c r="AH36" s="148"/>
      <c r="AI36" s="148"/>
      <c r="AJ36" s="148"/>
      <c r="AK36" s="148"/>
      <c r="AL36" s="148"/>
    </row>
    <row r="37" spans="1:38" ht="13" x14ac:dyDescent="0.3">
      <c r="A37" s="147"/>
      <c r="C37" s="105" t="s">
        <v>141</v>
      </c>
      <c r="D37" s="147"/>
      <c r="E37" s="147"/>
      <c r="F37" s="147"/>
      <c r="G37" s="147"/>
      <c r="H37" s="147"/>
      <c r="I37" s="147"/>
      <c r="J37" s="147"/>
      <c r="K37" s="147"/>
      <c r="L37" s="147"/>
      <c r="M37" s="147"/>
      <c r="N37" s="147"/>
      <c r="O37" s="147"/>
      <c r="P37" s="147"/>
      <c r="Q37" s="147"/>
      <c r="R37" s="147"/>
      <c r="S37" s="147"/>
      <c r="T37" s="147"/>
      <c r="U37" s="147"/>
      <c r="V37" s="147"/>
      <c r="W37" s="147"/>
      <c r="X37" s="147"/>
      <c r="Y37" s="148"/>
      <c r="Z37" s="148"/>
      <c r="AA37" s="148"/>
      <c r="AB37" s="148"/>
      <c r="AC37" s="148"/>
      <c r="AD37" s="148"/>
      <c r="AE37" s="148"/>
      <c r="AF37" s="148"/>
      <c r="AG37" s="148"/>
      <c r="AH37" s="148"/>
      <c r="AI37" s="148"/>
      <c r="AJ37" s="148"/>
      <c r="AK37" s="148"/>
      <c r="AL37" s="148"/>
    </row>
    <row r="38" spans="1:38" x14ac:dyDescent="0.25">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8"/>
      <c r="Z38" s="148"/>
      <c r="AA38" s="148"/>
      <c r="AB38" s="148"/>
      <c r="AC38" s="148"/>
      <c r="AD38" s="148"/>
      <c r="AE38" s="148"/>
      <c r="AF38" s="148"/>
      <c r="AG38" s="148"/>
      <c r="AH38" s="148"/>
      <c r="AI38" s="148"/>
      <c r="AJ38" s="148"/>
      <c r="AK38" s="148"/>
      <c r="AL38" s="148"/>
    </row>
    <row r="39" spans="1:38" x14ac:dyDescent="0.25">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8"/>
      <c r="Z39" s="148"/>
      <c r="AA39" s="148"/>
      <c r="AB39" s="148"/>
      <c r="AC39" s="148"/>
      <c r="AD39" s="148"/>
      <c r="AE39" s="148"/>
      <c r="AF39" s="148"/>
      <c r="AG39" s="148"/>
      <c r="AH39" s="148"/>
      <c r="AI39" s="148"/>
      <c r="AJ39" s="148"/>
      <c r="AK39" s="148"/>
      <c r="AL39" s="148"/>
    </row>
    <row r="40" spans="1:38" x14ac:dyDescent="0.25">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8"/>
      <c r="Z40" s="148"/>
      <c r="AA40" s="148"/>
      <c r="AB40" s="148"/>
      <c r="AC40" s="148"/>
      <c r="AD40" s="148"/>
      <c r="AE40" s="148"/>
      <c r="AF40" s="148"/>
      <c r="AG40" s="148"/>
      <c r="AH40" s="148"/>
      <c r="AI40" s="148"/>
      <c r="AJ40" s="148"/>
      <c r="AK40" s="148"/>
      <c r="AL40" s="148"/>
    </row>
    <row r="41" spans="1:38" x14ac:dyDescent="0.25">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8"/>
      <c r="Z41" s="148"/>
      <c r="AA41" s="148"/>
      <c r="AB41" s="148"/>
      <c r="AC41" s="148"/>
      <c r="AD41" s="148"/>
      <c r="AE41" s="148"/>
      <c r="AF41" s="148"/>
      <c r="AG41" s="148"/>
      <c r="AH41" s="148"/>
      <c r="AI41" s="148"/>
      <c r="AJ41" s="148"/>
      <c r="AK41" s="148"/>
      <c r="AL41" s="148"/>
    </row>
    <row r="42" spans="1:38" x14ac:dyDescent="0.25">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8"/>
      <c r="Z42" s="148"/>
      <c r="AA42" s="148"/>
      <c r="AB42" s="148"/>
      <c r="AC42" s="148"/>
      <c r="AD42" s="148"/>
      <c r="AE42" s="148"/>
      <c r="AF42" s="148"/>
      <c r="AG42" s="148"/>
      <c r="AH42" s="148"/>
      <c r="AI42" s="148"/>
      <c r="AJ42" s="148"/>
      <c r="AK42" s="148"/>
      <c r="AL42" s="148"/>
    </row>
    <row r="43" spans="1:38" ht="12.75" customHeight="1" x14ac:dyDescent="0.25">
      <c r="A43" s="147"/>
      <c r="X43" s="147"/>
      <c r="Y43" s="148"/>
      <c r="Z43" s="148"/>
      <c r="AA43" s="148"/>
      <c r="AB43" s="148"/>
      <c r="AC43" s="148"/>
      <c r="AD43" s="148"/>
      <c r="AE43" s="148"/>
      <c r="AF43" s="148"/>
      <c r="AG43" s="148"/>
      <c r="AH43" s="148"/>
      <c r="AI43" s="148"/>
      <c r="AJ43" s="148"/>
      <c r="AK43" s="148"/>
      <c r="AL43" s="148"/>
    </row>
    <row r="44" spans="1:38" ht="41.25" customHeight="1" x14ac:dyDescent="0.25">
      <c r="A44" s="147"/>
      <c r="B44" s="207" t="s">
        <v>134</v>
      </c>
      <c r="C44" s="207"/>
      <c r="D44" s="207"/>
      <c r="E44" s="207"/>
      <c r="F44" s="207"/>
      <c r="G44" s="207"/>
      <c r="H44" s="207"/>
      <c r="I44" s="207"/>
      <c r="J44" s="207"/>
      <c r="K44" s="207"/>
      <c r="L44" s="207"/>
      <c r="M44" s="207"/>
      <c r="N44" s="207"/>
      <c r="O44" s="207"/>
      <c r="P44" s="207"/>
      <c r="Q44" s="207"/>
      <c r="R44" s="207"/>
      <c r="S44" s="207"/>
      <c r="T44" s="207"/>
      <c r="U44" s="207"/>
      <c r="V44" s="207"/>
      <c r="W44" s="207"/>
      <c r="X44" s="147"/>
      <c r="Y44" s="148"/>
      <c r="Z44" s="148"/>
      <c r="AA44" s="148"/>
      <c r="AB44" s="148"/>
      <c r="AC44" s="148"/>
      <c r="AD44" s="148"/>
      <c r="AE44" s="148"/>
      <c r="AF44" s="148"/>
      <c r="AG44" s="148"/>
      <c r="AH44" s="148"/>
      <c r="AI44" s="148"/>
      <c r="AJ44" s="148"/>
      <c r="AK44" s="148"/>
      <c r="AL44" s="148"/>
    </row>
    <row r="45" spans="1:38" x14ac:dyDescent="0.2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8"/>
      <c r="Z45" s="148"/>
      <c r="AA45" s="148"/>
      <c r="AB45" s="148"/>
      <c r="AC45" s="148"/>
      <c r="AD45" s="148"/>
      <c r="AE45" s="148"/>
      <c r="AF45" s="148"/>
      <c r="AG45" s="148"/>
      <c r="AH45" s="148"/>
      <c r="AI45" s="148"/>
      <c r="AJ45" s="148"/>
      <c r="AK45" s="148"/>
      <c r="AL45" s="148"/>
    </row>
    <row r="46" spans="1:38" x14ac:dyDescent="0.25">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row>
    <row r="47" spans="1:38" x14ac:dyDescent="0.25">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row>
    <row r="48" spans="1:38" x14ac:dyDescent="0.25">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row>
    <row r="49" spans="1:38" x14ac:dyDescent="0.25">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row>
    <row r="50" spans="1:38" x14ac:dyDescent="0.25">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row>
    <row r="51" spans="1:38" x14ac:dyDescent="0.25">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row>
    <row r="52" spans="1:38" x14ac:dyDescent="0.25">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row>
    <row r="53" spans="1:38" x14ac:dyDescent="0.25">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row>
    <row r="54" spans="1:38" x14ac:dyDescent="0.25">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row>
    <row r="55" spans="1:38" x14ac:dyDescent="0.25">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row>
    <row r="56" spans="1:38" x14ac:dyDescent="0.25">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row>
    <row r="57" spans="1:38" x14ac:dyDescent="0.25">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row>
    <row r="58" spans="1:38" x14ac:dyDescent="0.25">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2" zoomScale="80" zoomScaleNormal="80" workbookViewId="0">
      <selection activeCell="AG42" sqref="AG42:BE51"/>
    </sheetView>
  </sheetViews>
  <sheetFormatPr defaultRowHeight="12.5" x14ac:dyDescent="0.25"/>
  <cols>
    <col min="1" max="1" width="28" customWidth="1"/>
    <col min="2" max="2" width="19.6328125" customWidth="1"/>
    <col min="3" max="3" width="2.81640625" customWidth="1"/>
    <col min="4" max="5" width="5.453125" customWidth="1"/>
    <col min="6" max="6" width="4.453125" customWidth="1"/>
  </cols>
  <sheetData>
    <row r="1" spans="1:57" ht="18" x14ac:dyDescent="0.4">
      <c r="A1" s="71" t="s">
        <v>108</v>
      </c>
      <c r="B1" s="71" t="s">
        <v>142</v>
      </c>
    </row>
    <row r="2" spans="1:57" ht="90" x14ac:dyDescent="0.4">
      <c r="A2" s="72" t="s">
        <v>107</v>
      </c>
      <c r="B2" s="72" t="s">
        <v>143</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20" t="s">
        <v>5</v>
      </c>
      <c r="E4" s="221"/>
      <c r="G4" s="214" t="s">
        <v>6</v>
      </c>
      <c r="H4" s="215"/>
      <c r="I4" s="215"/>
      <c r="J4" s="215"/>
      <c r="K4" s="215"/>
      <c r="L4" s="215"/>
      <c r="M4" s="215"/>
      <c r="N4" s="215"/>
      <c r="O4" s="215"/>
      <c r="P4" s="215"/>
      <c r="Q4" s="215"/>
      <c r="R4" s="215"/>
      <c r="T4" s="214" t="s">
        <v>7</v>
      </c>
      <c r="U4" s="215"/>
      <c r="V4" s="215"/>
      <c r="W4" s="215"/>
      <c r="X4" s="215"/>
      <c r="Y4" s="215"/>
      <c r="Z4" s="215"/>
      <c r="AA4" s="215"/>
      <c r="AB4" s="215"/>
      <c r="AC4" s="215"/>
      <c r="AD4" s="215"/>
      <c r="AE4" s="215"/>
      <c r="AF4" s="4"/>
      <c r="AG4" s="214" t="s">
        <v>34</v>
      </c>
      <c r="AH4" s="215"/>
      <c r="AI4" s="215"/>
      <c r="AJ4" s="215"/>
      <c r="AK4" s="215"/>
      <c r="AL4" s="215"/>
      <c r="AM4" s="215"/>
      <c r="AN4" s="215"/>
      <c r="AO4" s="215"/>
      <c r="AP4" s="215"/>
      <c r="AQ4" s="215"/>
      <c r="AR4" s="215"/>
      <c r="AT4" s="214" t="s">
        <v>35</v>
      </c>
      <c r="AU4" s="215"/>
      <c r="AV4" s="215"/>
      <c r="AW4" s="215"/>
      <c r="AX4" s="215"/>
      <c r="AY4" s="215"/>
      <c r="AZ4" s="215"/>
      <c r="BA4" s="215"/>
      <c r="BB4" s="215"/>
      <c r="BC4" s="215"/>
      <c r="BD4" s="215"/>
      <c r="BE4" s="215"/>
    </row>
    <row r="5" spans="1:57" ht="13" x14ac:dyDescent="0.25">
      <c r="A5" s="32"/>
      <c r="B5" s="32"/>
      <c r="C5" s="3"/>
      <c r="D5" s="222" t="s">
        <v>8</v>
      </c>
      <c r="E5" s="224" t="s">
        <v>9</v>
      </c>
      <c r="F5" s="5"/>
      <c r="G5" s="212" t="s">
        <v>0</v>
      </c>
      <c r="H5" s="208" t="s">
        <v>1</v>
      </c>
      <c r="I5" s="208" t="s">
        <v>10</v>
      </c>
      <c r="J5" s="208" t="s">
        <v>2</v>
      </c>
      <c r="K5" s="208" t="s">
        <v>11</v>
      </c>
      <c r="L5" s="210" t="s">
        <v>12</v>
      </c>
      <c r="M5" s="5"/>
      <c r="N5" s="212" t="s">
        <v>3</v>
      </c>
      <c r="O5" s="208" t="s">
        <v>4</v>
      </c>
      <c r="P5" s="210" t="s">
        <v>13</v>
      </c>
      <c r="Q5" s="2"/>
      <c r="R5" s="216" t="s">
        <v>14</v>
      </c>
      <c r="S5" s="2"/>
      <c r="T5" s="212" t="s">
        <v>0</v>
      </c>
      <c r="U5" s="208" t="s">
        <v>1</v>
      </c>
      <c r="V5" s="208" t="s">
        <v>10</v>
      </c>
      <c r="W5" s="208" t="s">
        <v>2</v>
      </c>
      <c r="X5" s="208" t="s">
        <v>11</v>
      </c>
      <c r="Y5" s="210" t="s">
        <v>12</v>
      </c>
      <c r="Z5" s="2"/>
      <c r="AA5" s="212" t="s">
        <v>3</v>
      </c>
      <c r="AB5" s="208" t="s">
        <v>4</v>
      </c>
      <c r="AC5" s="210" t="s">
        <v>13</v>
      </c>
      <c r="AD5" s="1"/>
      <c r="AE5" s="218" t="s">
        <v>14</v>
      </c>
      <c r="AF5" s="38"/>
      <c r="AG5" s="212" t="s">
        <v>0</v>
      </c>
      <c r="AH5" s="208" t="s">
        <v>1</v>
      </c>
      <c r="AI5" s="208" t="s">
        <v>10</v>
      </c>
      <c r="AJ5" s="208" t="s">
        <v>2</v>
      </c>
      <c r="AK5" s="208" t="s">
        <v>11</v>
      </c>
      <c r="AL5" s="210" t="s">
        <v>12</v>
      </c>
      <c r="AM5" s="5"/>
      <c r="AN5" s="212" t="s">
        <v>3</v>
      </c>
      <c r="AO5" s="208" t="s">
        <v>4</v>
      </c>
      <c r="AP5" s="210" t="s">
        <v>13</v>
      </c>
      <c r="AQ5" s="2"/>
      <c r="AR5" s="216" t="s">
        <v>14</v>
      </c>
      <c r="AS5" s="2"/>
      <c r="AT5" s="212" t="s">
        <v>0</v>
      </c>
      <c r="AU5" s="208" t="s">
        <v>1</v>
      </c>
      <c r="AV5" s="208" t="s">
        <v>10</v>
      </c>
      <c r="AW5" s="208" t="s">
        <v>2</v>
      </c>
      <c r="AX5" s="208" t="s">
        <v>11</v>
      </c>
      <c r="AY5" s="210" t="s">
        <v>12</v>
      </c>
      <c r="AZ5" s="2"/>
      <c r="BA5" s="212" t="s">
        <v>3</v>
      </c>
      <c r="BB5" s="208" t="s">
        <v>4</v>
      </c>
      <c r="BC5" s="210" t="s">
        <v>13</v>
      </c>
      <c r="BD5" s="1"/>
      <c r="BE5" s="218" t="s">
        <v>14</v>
      </c>
    </row>
    <row r="6" spans="1:57" ht="13" x14ac:dyDescent="0.25">
      <c r="A6" s="32"/>
      <c r="B6" s="32"/>
      <c r="C6" s="3"/>
      <c r="D6" s="223"/>
      <c r="E6" s="225"/>
      <c r="F6" s="5"/>
      <c r="G6" s="213"/>
      <c r="H6" s="209"/>
      <c r="I6" s="209"/>
      <c r="J6" s="209"/>
      <c r="K6" s="209"/>
      <c r="L6" s="211"/>
      <c r="M6" s="5"/>
      <c r="N6" s="213"/>
      <c r="O6" s="209"/>
      <c r="P6" s="211"/>
      <c r="Q6" s="2"/>
      <c r="R6" s="217"/>
      <c r="S6" s="2"/>
      <c r="T6" s="213"/>
      <c r="U6" s="209"/>
      <c r="V6" s="209"/>
      <c r="W6" s="209"/>
      <c r="X6" s="209"/>
      <c r="Y6" s="211"/>
      <c r="Z6" s="2"/>
      <c r="AA6" s="213"/>
      <c r="AB6" s="209"/>
      <c r="AC6" s="211"/>
      <c r="AD6" s="1"/>
      <c r="AE6" s="219"/>
      <c r="AF6" s="39"/>
      <c r="AG6" s="213"/>
      <c r="AH6" s="209"/>
      <c r="AI6" s="209"/>
      <c r="AJ6" s="209"/>
      <c r="AK6" s="209"/>
      <c r="AL6" s="211"/>
      <c r="AM6" s="5"/>
      <c r="AN6" s="213"/>
      <c r="AO6" s="209"/>
      <c r="AP6" s="211"/>
      <c r="AQ6" s="2"/>
      <c r="AR6" s="217"/>
      <c r="AS6" s="2"/>
      <c r="AT6" s="213"/>
      <c r="AU6" s="209"/>
      <c r="AV6" s="209"/>
      <c r="AW6" s="209"/>
      <c r="AX6" s="209"/>
      <c r="AY6" s="211"/>
      <c r="AZ6" s="2"/>
      <c r="BA6" s="213"/>
      <c r="BB6" s="209"/>
      <c r="BC6" s="211"/>
      <c r="BD6" s="1"/>
      <c r="BE6" s="219"/>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51">
        <v>50.244688410254</v>
      </c>
      <c r="H8" s="152">
        <v>48.371556408105498</v>
      </c>
      <c r="I8" s="152">
        <v>55.1075979729994</v>
      </c>
      <c r="J8" s="152">
        <v>56.825431110531298</v>
      </c>
      <c r="K8" s="152">
        <v>54.588701748420497</v>
      </c>
      <c r="L8" s="153">
        <v>53.027441505133801</v>
      </c>
      <c r="M8" s="154"/>
      <c r="N8" s="155">
        <v>56.940937849273503</v>
      </c>
      <c r="O8" s="156">
        <v>58.061754629815198</v>
      </c>
      <c r="P8" s="157">
        <v>57.501348586472297</v>
      </c>
      <c r="Q8" s="154"/>
      <c r="R8" s="158">
        <v>54.305738079690002</v>
      </c>
      <c r="S8" s="159"/>
      <c r="T8" s="151">
        <v>16.2762206937259</v>
      </c>
      <c r="U8" s="152">
        <v>-12.8035675108636</v>
      </c>
      <c r="V8" s="152">
        <v>-9.30381709413445</v>
      </c>
      <c r="W8" s="152">
        <v>-6.4344014873890698</v>
      </c>
      <c r="X8" s="152">
        <v>-3.0081852752666101</v>
      </c>
      <c r="Y8" s="153">
        <v>-4.0962475613156899</v>
      </c>
      <c r="Z8" s="154"/>
      <c r="AA8" s="155">
        <v>-1.8624791554236999</v>
      </c>
      <c r="AB8" s="156">
        <v>-1.72702549602833</v>
      </c>
      <c r="AC8" s="157">
        <v>-1.79415815758092</v>
      </c>
      <c r="AD8" s="154"/>
      <c r="AE8" s="158">
        <v>-3.4112481100027598</v>
      </c>
      <c r="AF8" s="29"/>
      <c r="AG8" s="151">
        <v>45.1831031675136</v>
      </c>
      <c r="AH8" s="152">
        <v>49.149668831441197</v>
      </c>
      <c r="AI8" s="152">
        <v>55.021488435645402</v>
      </c>
      <c r="AJ8" s="152">
        <v>52.263898951553799</v>
      </c>
      <c r="AK8" s="152">
        <v>51.324703377364401</v>
      </c>
      <c r="AL8" s="153">
        <v>50.588430230119002</v>
      </c>
      <c r="AM8" s="154"/>
      <c r="AN8" s="155">
        <v>54.594209929630701</v>
      </c>
      <c r="AO8" s="156">
        <v>55.5888830952468</v>
      </c>
      <c r="AP8" s="157">
        <v>55.091544695625899</v>
      </c>
      <c r="AQ8" s="154"/>
      <c r="AR8" s="158">
        <v>51.875014056500198</v>
      </c>
      <c r="AS8" s="159"/>
      <c r="AT8" s="151">
        <v>-4.8584196154769099</v>
      </c>
      <c r="AU8" s="152">
        <v>2.7338898863090799</v>
      </c>
      <c r="AV8" s="152">
        <v>4.4976949551157803</v>
      </c>
      <c r="AW8" s="152">
        <v>-3.4615526689896301</v>
      </c>
      <c r="AX8" s="152">
        <v>-1.34958210600632</v>
      </c>
      <c r="AY8" s="153">
        <v>-0.47487556294977101</v>
      </c>
      <c r="AZ8" s="154"/>
      <c r="BA8" s="155">
        <v>-0.149294442909091</v>
      </c>
      <c r="BB8" s="156">
        <v>-1.7356016343498699</v>
      </c>
      <c r="BC8" s="157">
        <v>-0.95597809368548103</v>
      </c>
      <c r="BD8" s="154"/>
      <c r="BE8" s="158">
        <v>-0.62135267147976503</v>
      </c>
    </row>
    <row r="9" spans="1:57" x14ac:dyDescent="0.25">
      <c r="A9" s="20" t="s">
        <v>18</v>
      </c>
      <c r="B9" s="3" t="str">
        <f>TRIM(A9)</f>
        <v>Virginia</v>
      </c>
      <c r="C9" s="10"/>
      <c r="D9" s="24" t="s">
        <v>16</v>
      </c>
      <c r="E9" s="27" t="s">
        <v>17</v>
      </c>
      <c r="F9" s="3"/>
      <c r="G9" s="160">
        <v>54.039594028076202</v>
      </c>
      <c r="H9" s="154">
        <v>51.500721411365397</v>
      </c>
      <c r="I9" s="154">
        <v>54.0005820829901</v>
      </c>
      <c r="J9" s="154">
        <v>53.175138863947303</v>
      </c>
      <c r="K9" s="154">
        <v>50.254196880282798</v>
      </c>
      <c r="L9" s="161">
        <v>52.594046653332398</v>
      </c>
      <c r="M9" s="154"/>
      <c r="N9" s="162">
        <v>51.293896178687</v>
      </c>
      <c r="O9" s="163">
        <v>50.468452959644303</v>
      </c>
      <c r="P9" s="164">
        <v>50.881174569165701</v>
      </c>
      <c r="Q9" s="154"/>
      <c r="R9" s="165">
        <v>52.104654629284703</v>
      </c>
      <c r="S9" s="159"/>
      <c r="T9" s="160">
        <v>38.141213424295501</v>
      </c>
      <c r="U9" s="154">
        <v>-4.5568984635143703</v>
      </c>
      <c r="V9" s="154">
        <v>-8.3780719902932894</v>
      </c>
      <c r="W9" s="154">
        <v>-8.2843836281711205</v>
      </c>
      <c r="X9" s="154">
        <v>-0.289878708362863</v>
      </c>
      <c r="Y9" s="161">
        <v>0.98867242844122805</v>
      </c>
      <c r="Z9" s="154"/>
      <c r="AA9" s="162">
        <v>3.3332525661691599</v>
      </c>
      <c r="AB9" s="163">
        <v>-1.6200865279893299</v>
      </c>
      <c r="AC9" s="164">
        <v>0.81584639523460001</v>
      </c>
      <c r="AD9" s="154"/>
      <c r="AE9" s="165">
        <v>0.94039346724329897</v>
      </c>
      <c r="AF9" s="30"/>
      <c r="AG9" s="160">
        <v>43.5050285298421</v>
      </c>
      <c r="AH9" s="154">
        <v>47.173571378800403</v>
      </c>
      <c r="AI9" s="154">
        <v>50.915825218213897</v>
      </c>
      <c r="AJ9" s="154">
        <v>47.995937847833297</v>
      </c>
      <c r="AK9" s="154">
        <v>46.4614846361169</v>
      </c>
      <c r="AL9" s="161">
        <v>47.210366613642798</v>
      </c>
      <c r="AM9" s="154"/>
      <c r="AN9" s="162">
        <v>48.884767572186597</v>
      </c>
      <c r="AO9" s="163">
        <v>49.510499037098</v>
      </c>
      <c r="AP9" s="164">
        <v>49.197633304642302</v>
      </c>
      <c r="AQ9" s="154"/>
      <c r="AR9" s="165">
        <v>47.778213985152398</v>
      </c>
      <c r="AS9" s="159"/>
      <c r="AT9" s="160">
        <v>4.8047027328500898</v>
      </c>
      <c r="AU9" s="154">
        <v>5.0052421408766197</v>
      </c>
      <c r="AV9" s="154">
        <v>1.77760594693175</v>
      </c>
      <c r="AW9" s="154">
        <v>-7.0538212666357598</v>
      </c>
      <c r="AX9" s="154">
        <v>-1.97697786759173</v>
      </c>
      <c r="AY9" s="161">
        <v>0.23507578325251199</v>
      </c>
      <c r="AZ9" s="154"/>
      <c r="BA9" s="162">
        <v>2.8427814716517701</v>
      </c>
      <c r="BB9" s="163">
        <v>0.126191596169489</v>
      </c>
      <c r="BC9" s="164">
        <v>1.4576711472664501</v>
      </c>
      <c r="BD9" s="154"/>
      <c r="BE9" s="165">
        <v>0.59183400012975096</v>
      </c>
    </row>
    <row r="10" spans="1:57" x14ac:dyDescent="0.25">
      <c r="A10" s="21" t="s">
        <v>19</v>
      </c>
      <c r="B10" s="3" t="str">
        <f t="shared" ref="B10:B45" si="0">TRIM(A10)</f>
        <v>Norfolk/Virginia Beach, VA</v>
      </c>
      <c r="C10" s="3"/>
      <c r="D10" s="24" t="s">
        <v>16</v>
      </c>
      <c r="E10" s="27" t="s">
        <v>17</v>
      </c>
      <c r="F10" s="3"/>
      <c r="G10" s="160">
        <v>43.459601151315702</v>
      </c>
      <c r="H10" s="154">
        <v>41.159539473684198</v>
      </c>
      <c r="I10" s="154">
        <v>46.612870065789402</v>
      </c>
      <c r="J10" s="154">
        <v>46.749074835526301</v>
      </c>
      <c r="K10" s="154">
        <v>45.371607730263101</v>
      </c>
      <c r="L10" s="161">
        <v>44.670538651315702</v>
      </c>
      <c r="M10" s="154"/>
      <c r="N10" s="162">
        <v>52.621299342105203</v>
      </c>
      <c r="O10" s="163">
        <v>53.196957236842103</v>
      </c>
      <c r="P10" s="164">
        <v>52.9091282894736</v>
      </c>
      <c r="Q10" s="154"/>
      <c r="R10" s="165">
        <v>47.024421405075103</v>
      </c>
      <c r="S10" s="159"/>
      <c r="T10" s="160">
        <v>14.8138848920439</v>
      </c>
      <c r="U10" s="154">
        <v>-12.9482597431813</v>
      </c>
      <c r="V10" s="154">
        <v>-7.2271144197952699</v>
      </c>
      <c r="W10" s="154">
        <v>-7.5595000992419399</v>
      </c>
      <c r="X10" s="154">
        <v>-5.0152322407104997</v>
      </c>
      <c r="Y10" s="161">
        <v>-4.4346752765243602</v>
      </c>
      <c r="Z10" s="154"/>
      <c r="AA10" s="162">
        <v>-2.7983355170567301</v>
      </c>
      <c r="AB10" s="163">
        <v>-6.1282933527805303</v>
      </c>
      <c r="AC10" s="164">
        <v>-4.5013850667724098</v>
      </c>
      <c r="AD10" s="154"/>
      <c r="AE10" s="165">
        <v>-4.4561305685197201</v>
      </c>
      <c r="AF10" s="30"/>
      <c r="AG10" s="160">
        <v>38.085849698806697</v>
      </c>
      <c r="AH10" s="154">
        <v>39.872458481575102</v>
      </c>
      <c r="AI10" s="154">
        <v>45.817866546785602</v>
      </c>
      <c r="AJ10" s="154">
        <v>42.155237764843399</v>
      </c>
      <c r="AK10" s="154">
        <v>43.115034241735003</v>
      </c>
      <c r="AL10" s="161">
        <v>41.809149930503203</v>
      </c>
      <c r="AM10" s="154"/>
      <c r="AN10" s="162">
        <v>49.099949890143698</v>
      </c>
      <c r="AO10" s="163">
        <v>49.789281630240602</v>
      </c>
      <c r="AP10" s="164">
        <v>49.4446157601922</v>
      </c>
      <c r="AQ10" s="154"/>
      <c r="AR10" s="165">
        <v>43.990383291887198</v>
      </c>
      <c r="AS10" s="159"/>
      <c r="AT10" s="160">
        <v>-7.2650683374560598</v>
      </c>
      <c r="AU10" s="154">
        <v>2.3635665587952301</v>
      </c>
      <c r="AV10" s="154">
        <v>7.8727904183512303</v>
      </c>
      <c r="AW10" s="154">
        <v>-5.4655227246442699</v>
      </c>
      <c r="AX10" s="154">
        <v>-3.5296592906041302</v>
      </c>
      <c r="AY10" s="161">
        <v>-1.29150468188196</v>
      </c>
      <c r="AZ10" s="154"/>
      <c r="BA10" s="162">
        <v>-1.3644827333985201</v>
      </c>
      <c r="BB10" s="163">
        <v>-4.1519815322782296</v>
      </c>
      <c r="BC10" s="164">
        <v>-2.7879210085113102</v>
      </c>
      <c r="BD10" s="154"/>
      <c r="BE10" s="165">
        <v>-1.7781233758313399</v>
      </c>
    </row>
    <row r="11" spans="1:57" x14ac:dyDescent="0.25">
      <c r="A11" s="21" t="s">
        <v>20</v>
      </c>
      <c r="B11" s="2" t="s">
        <v>71</v>
      </c>
      <c r="C11" s="3"/>
      <c r="D11" s="24" t="s">
        <v>16</v>
      </c>
      <c r="E11" s="27" t="s">
        <v>17</v>
      </c>
      <c r="F11" s="3"/>
      <c r="G11" s="160">
        <v>59.7863691402871</v>
      </c>
      <c r="H11" s="154">
        <v>52.486594014876303</v>
      </c>
      <c r="I11" s="154">
        <v>64.206019719771604</v>
      </c>
      <c r="J11" s="154">
        <v>61.6372599896211</v>
      </c>
      <c r="K11" s="154">
        <v>53.342847258259802</v>
      </c>
      <c r="L11" s="161">
        <v>58.291818024563199</v>
      </c>
      <c r="M11" s="154"/>
      <c r="N11" s="162">
        <v>53.524476734129003</v>
      </c>
      <c r="O11" s="163">
        <v>52.616329354782899</v>
      </c>
      <c r="P11" s="164">
        <v>53.070403044455901</v>
      </c>
      <c r="Q11" s="154"/>
      <c r="R11" s="165">
        <v>56.799985173103998</v>
      </c>
      <c r="S11" s="159"/>
      <c r="T11" s="160">
        <v>34.449298680749401</v>
      </c>
      <c r="U11" s="154">
        <v>-13.069560368018999</v>
      </c>
      <c r="V11" s="154">
        <v>-2.6967152946852999</v>
      </c>
      <c r="W11" s="154">
        <v>-1.4939205918615299</v>
      </c>
      <c r="X11" s="154">
        <v>0.56898858769953498</v>
      </c>
      <c r="Y11" s="161">
        <v>1.7508690570522101</v>
      </c>
      <c r="Z11" s="154"/>
      <c r="AA11" s="162">
        <v>-0.13191512254069701</v>
      </c>
      <c r="AB11" s="163">
        <v>-4.0175353723764404</v>
      </c>
      <c r="AC11" s="164">
        <v>-2.0966509750704998</v>
      </c>
      <c r="AD11" s="154"/>
      <c r="AE11" s="165">
        <v>0.69447703817318396</v>
      </c>
      <c r="AF11" s="30"/>
      <c r="AG11" s="160">
        <v>44.917618059159302</v>
      </c>
      <c r="AH11" s="154">
        <v>48.612912990832001</v>
      </c>
      <c r="AI11" s="154">
        <v>56.346220377097303</v>
      </c>
      <c r="AJ11" s="154">
        <v>52.587138903303902</v>
      </c>
      <c r="AK11" s="154">
        <v>48.4485815602836</v>
      </c>
      <c r="AL11" s="161">
        <v>50.182494378135203</v>
      </c>
      <c r="AM11" s="154"/>
      <c r="AN11" s="162">
        <v>51.507092198581503</v>
      </c>
      <c r="AO11" s="163">
        <v>51.613042726171898</v>
      </c>
      <c r="AP11" s="164">
        <v>51.560067462376701</v>
      </c>
      <c r="AQ11" s="154"/>
      <c r="AR11" s="165">
        <v>50.576086687918497</v>
      </c>
      <c r="AS11" s="159"/>
      <c r="AT11" s="160">
        <v>-4.63065290804124</v>
      </c>
      <c r="AU11" s="154">
        <v>-3.1712243661562298</v>
      </c>
      <c r="AV11" s="154">
        <v>-1.2655424502611601</v>
      </c>
      <c r="AW11" s="154">
        <v>-9.0308330453227494</v>
      </c>
      <c r="AX11" s="154">
        <v>-5.6011139851540097</v>
      </c>
      <c r="AY11" s="161">
        <v>-4.7781238385983196</v>
      </c>
      <c r="AZ11" s="154"/>
      <c r="BA11" s="162">
        <v>-0.34547798395241203</v>
      </c>
      <c r="BB11" s="163">
        <v>-7.1929999149489499</v>
      </c>
      <c r="BC11" s="164">
        <v>-3.8945649101369701</v>
      </c>
      <c r="BD11" s="154"/>
      <c r="BE11" s="165">
        <v>-4.5224483738818302</v>
      </c>
    </row>
    <row r="12" spans="1:57" x14ac:dyDescent="0.25">
      <c r="A12" s="21" t="s">
        <v>21</v>
      </c>
      <c r="B12" s="3" t="str">
        <f t="shared" si="0"/>
        <v>Virginia Area</v>
      </c>
      <c r="C12" s="3"/>
      <c r="D12" s="24" t="s">
        <v>16</v>
      </c>
      <c r="E12" s="27" t="s">
        <v>17</v>
      </c>
      <c r="F12" s="3"/>
      <c r="G12" s="160">
        <v>38.446844798180699</v>
      </c>
      <c r="H12" s="154">
        <v>40.150085275724798</v>
      </c>
      <c r="I12" s="154">
        <v>45.607731665719101</v>
      </c>
      <c r="J12" s="154">
        <v>45.312109152927697</v>
      </c>
      <c r="K12" s="154">
        <v>43.963615690733299</v>
      </c>
      <c r="L12" s="161">
        <v>42.696077316657103</v>
      </c>
      <c r="M12" s="154"/>
      <c r="N12" s="162">
        <v>46.963047185900997</v>
      </c>
      <c r="O12" s="163">
        <v>44.889141557703198</v>
      </c>
      <c r="P12" s="164">
        <v>45.926094371802101</v>
      </c>
      <c r="Q12" s="154"/>
      <c r="R12" s="165">
        <v>43.618939332412801</v>
      </c>
      <c r="S12" s="159"/>
      <c r="T12" s="160">
        <v>16.236388397977699</v>
      </c>
      <c r="U12" s="154">
        <v>-13.2104830617338</v>
      </c>
      <c r="V12" s="154">
        <v>-8.2313829931418798</v>
      </c>
      <c r="W12" s="154">
        <v>-7.6852056976255003</v>
      </c>
      <c r="X12" s="154">
        <v>-1.4531215711713299</v>
      </c>
      <c r="Y12" s="161">
        <v>-4.1540032513287697</v>
      </c>
      <c r="Z12" s="154"/>
      <c r="AA12" s="162">
        <v>1.9220995098050899</v>
      </c>
      <c r="AB12" s="163">
        <v>-2.7293769905215002</v>
      </c>
      <c r="AC12" s="164">
        <v>-0.40543727568774401</v>
      </c>
      <c r="AD12" s="154"/>
      <c r="AE12" s="165">
        <v>-3.0563497504849302</v>
      </c>
      <c r="AF12" s="30"/>
      <c r="AG12" s="160">
        <v>38.057322125794897</v>
      </c>
      <c r="AH12" s="154">
        <v>42.2072939932822</v>
      </c>
      <c r="AI12" s="154">
        <v>44.245338243735503</v>
      </c>
      <c r="AJ12" s="154">
        <v>43.104604889141498</v>
      </c>
      <c r="AK12" s="154">
        <v>42.504263786242099</v>
      </c>
      <c r="AL12" s="161">
        <v>42.023670535969003</v>
      </c>
      <c r="AM12" s="154"/>
      <c r="AN12" s="162">
        <v>45.173962478680998</v>
      </c>
      <c r="AO12" s="163">
        <v>43.995451961341601</v>
      </c>
      <c r="AP12" s="164">
        <v>44.584707220011303</v>
      </c>
      <c r="AQ12" s="154"/>
      <c r="AR12" s="165">
        <v>42.755300826093197</v>
      </c>
      <c r="AS12" s="159"/>
      <c r="AT12" s="160">
        <v>7.3628841522778901</v>
      </c>
      <c r="AU12" s="154">
        <v>3.4996045647236</v>
      </c>
      <c r="AV12" s="154">
        <v>-0.50735927250951895</v>
      </c>
      <c r="AW12" s="154">
        <v>-8.0934105386641608</v>
      </c>
      <c r="AX12" s="154">
        <v>-1.64814981858432</v>
      </c>
      <c r="AY12" s="161">
        <v>-0.3277036235959</v>
      </c>
      <c r="AZ12" s="154"/>
      <c r="BA12" s="162">
        <v>4.3432592782628996</v>
      </c>
      <c r="BB12" s="163">
        <v>-4.5405414994598499E-2</v>
      </c>
      <c r="BC12" s="164">
        <v>2.13078526340828</v>
      </c>
      <c r="BD12" s="154"/>
      <c r="BE12" s="165">
        <v>0.39221988473872499</v>
      </c>
    </row>
    <row r="13" spans="1:57" x14ac:dyDescent="0.25">
      <c r="A13" s="34" t="s">
        <v>22</v>
      </c>
      <c r="B13" s="2" t="s">
        <v>87</v>
      </c>
      <c r="C13" s="3"/>
      <c r="D13" s="24" t="s">
        <v>16</v>
      </c>
      <c r="E13" s="27" t="s">
        <v>17</v>
      </c>
      <c r="F13" s="3"/>
      <c r="G13" s="160">
        <v>75.931813391414295</v>
      </c>
      <c r="H13" s="154">
        <v>70.479695074826097</v>
      </c>
      <c r="I13" s="154">
        <v>54.292840581746603</v>
      </c>
      <c r="J13" s="154">
        <v>54.439506780018199</v>
      </c>
      <c r="K13" s="154">
        <v>54.782898896929602</v>
      </c>
      <c r="L13" s="161">
        <v>61.985350944986997</v>
      </c>
      <c r="M13" s="154"/>
      <c r="N13" s="162">
        <v>53.171327197358202</v>
      </c>
      <c r="O13" s="163">
        <v>51.727499473055502</v>
      </c>
      <c r="P13" s="164">
        <v>52.449413335206899</v>
      </c>
      <c r="Q13" s="154"/>
      <c r="R13" s="165">
        <v>59.260797342192603</v>
      </c>
      <c r="S13" s="159"/>
      <c r="T13" s="160">
        <v>88.240098159778498</v>
      </c>
      <c r="U13" s="154">
        <v>18.820192242279099</v>
      </c>
      <c r="V13" s="154">
        <v>-20.9703146559842</v>
      </c>
      <c r="W13" s="154">
        <v>-20.036934750448498</v>
      </c>
      <c r="X13" s="154">
        <v>-2.2214739442907101</v>
      </c>
      <c r="Y13" s="161">
        <v>5.9717558818616103</v>
      </c>
      <c r="Z13" s="154"/>
      <c r="AA13" s="162">
        <v>6.0413438705555702</v>
      </c>
      <c r="AB13" s="163">
        <v>-2.02914872143658</v>
      </c>
      <c r="AC13" s="164">
        <v>1.9019522119690799</v>
      </c>
      <c r="AD13" s="154"/>
      <c r="AE13" s="165">
        <v>4.9122043901798396</v>
      </c>
      <c r="AF13" s="30"/>
      <c r="AG13" s="160">
        <v>52.941809871225701</v>
      </c>
      <c r="AH13" s="154">
        <v>55.365666066013198</v>
      </c>
      <c r="AI13" s="154">
        <v>55.747373972662899</v>
      </c>
      <c r="AJ13" s="154">
        <v>50.960033197717401</v>
      </c>
      <c r="AK13" s="154">
        <v>49.1504062987838</v>
      </c>
      <c r="AL13" s="161">
        <v>52.832098611388098</v>
      </c>
      <c r="AM13" s="154"/>
      <c r="AN13" s="162">
        <v>50.643533704830702</v>
      </c>
      <c r="AO13" s="163">
        <v>54.512201012615897</v>
      </c>
      <c r="AP13" s="164">
        <v>52.577867358723303</v>
      </c>
      <c r="AQ13" s="154"/>
      <c r="AR13" s="165">
        <v>52.759434125071998</v>
      </c>
      <c r="AS13" s="159"/>
      <c r="AT13" s="160">
        <v>15.771232099980899</v>
      </c>
      <c r="AU13" s="154">
        <v>17.6336858709689</v>
      </c>
      <c r="AV13" s="154">
        <v>2.4533239056989702</v>
      </c>
      <c r="AW13" s="154">
        <v>-9.0214214581149292</v>
      </c>
      <c r="AX13" s="154">
        <v>-2.8833693451584899</v>
      </c>
      <c r="AY13" s="161">
        <v>4.0704678433713699</v>
      </c>
      <c r="AZ13" s="154"/>
      <c r="BA13" s="162">
        <v>2.1542363101551798</v>
      </c>
      <c r="BB13" s="163">
        <v>3.5868547183852102</v>
      </c>
      <c r="BC13" s="164">
        <v>2.89191611023554</v>
      </c>
      <c r="BD13" s="154"/>
      <c r="BE13" s="165">
        <v>3.7321165275023702</v>
      </c>
    </row>
    <row r="14" spans="1:57" x14ac:dyDescent="0.25">
      <c r="A14" s="21" t="s">
        <v>23</v>
      </c>
      <c r="B14" s="3" t="str">
        <f t="shared" si="0"/>
        <v>Arlington, VA</v>
      </c>
      <c r="C14" s="3"/>
      <c r="D14" s="24" t="s">
        <v>16</v>
      </c>
      <c r="E14" s="27" t="s">
        <v>17</v>
      </c>
      <c r="F14" s="3"/>
      <c r="G14" s="160">
        <v>85.808133472367004</v>
      </c>
      <c r="H14" s="154">
        <v>82.554744525547406</v>
      </c>
      <c r="I14" s="154">
        <v>62.961418143899799</v>
      </c>
      <c r="J14" s="154">
        <v>58.894681960375301</v>
      </c>
      <c r="K14" s="154">
        <v>58.852971845672499</v>
      </c>
      <c r="L14" s="161">
        <v>69.814389989572405</v>
      </c>
      <c r="M14" s="154"/>
      <c r="N14" s="162">
        <v>54.765380604796597</v>
      </c>
      <c r="O14" s="163">
        <v>48.592283628779903</v>
      </c>
      <c r="P14" s="164">
        <v>51.6788321167883</v>
      </c>
      <c r="Q14" s="154"/>
      <c r="R14" s="165">
        <v>64.632802025919801</v>
      </c>
      <c r="S14" s="159"/>
      <c r="T14" s="160">
        <v>99.676453688878993</v>
      </c>
      <c r="U14" s="154">
        <v>21.598872939453699</v>
      </c>
      <c r="V14" s="154">
        <v>-22.046235992504101</v>
      </c>
      <c r="W14" s="154">
        <v>-28.6312506176596</v>
      </c>
      <c r="X14" s="154">
        <v>-11.6612973318478</v>
      </c>
      <c r="Y14" s="161">
        <v>2.4344598187804798</v>
      </c>
      <c r="Z14" s="154"/>
      <c r="AA14" s="162">
        <v>18.136227202690598</v>
      </c>
      <c r="AB14" s="163">
        <v>5.9519489156660397</v>
      </c>
      <c r="AC14" s="164">
        <v>12.0768048502824</v>
      </c>
      <c r="AD14" s="154"/>
      <c r="AE14" s="165">
        <v>4.4881051481319796</v>
      </c>
      <c r="AF14" s="30"/>
      <c r="AG14" s="160">
        <v>54.131908237747602</v>
      </c>
      <c r="AH14" s="154">
        <v>60.396246089676701</v>
      </c>
      <c r="AI14" s="154">
        <v>60.643899895724701</v>
      </c>
      <c r="AJ14" s="154">
        <v>55.151199165797699</v>
      </c>
      <c r="AK14" s="154">
        <v>52.531282586027103</v>
      </c>
      <c r="AL14" s="161">
        <v>56.570907194994703</v>
      </c>
      <c r="AM14" s="154"/>
      <c r="AN14" s="162">
        <v>50.776850886339901</v>
      </c>
      <c r="AO14" s="163">
        <v>52.815432742440002</v>
      </c>
      <c r="AP14" s="164">
        <v>51.796141814389898</v>
      </c>
      <c r="AQ14" s="154"/>
      <c r="AR14" s="165">
        <v>55.206688514821899</v>
      </c>
      <c r="AS14" s="159"/>
      <c r="AT14" s="160">
        <v>19.116007410659599</v>
      </c>
      <c r="AU14" s="154">
        <v>9.0462774033433302</v>
      </c>
      <c r="AV14" s="154">
        <v>-3.8978617087370901</v>
      </c>
      <c r="AW14" s="154">
        <v>-13.6992254587428</v>
      </c>
      <c r="AX14" s="154">
        <v>-5.1937636378613998</v>
      </c>
      <c r="AY14" s="161">
        <v>-0.139289220673988</v>
      </c>
      <c r="AZ14" s="154"/>
      <c r="BA14" s="162">
        <v>6.7062529901141898</v>
      </c>
      <c r="BB14" s="163">
        <v>14.901722590286999</v>
      </c>
      <c r="BC14" s="164">
        <v>10.7330332998936</v>
      </c>
      <c r="BD14" s="154"/>
      <c r="BE14" s="165">
        <v>2.5600727173039801</v>
      </c>
    </row>
    <row r="15" spans="1:57" x14ac:dyDescent="0.25">
      <c r="A15" s="21" t="s">
        <v>24</v>
      </c>
      <c r="B15" s="3" t="str">
        <f t="shared" si="0"/>
        <v>Suburban Virginia Area</v>
      </c>
      <c r="C15" s="3"/>
      <c r="D15" s="24" t="s">
        <v>16</v>
      </c>
      <c r="E15" s="27" t="s">
        <v>17</v>
      </c>
      <c r="F15" s="3"/>
      <c r="G15" s="160">
        <v>63.529025910134401</v>
      </c>
      <c r="H15" s="154">
        <v>60.560839619547302</v>
      </c>
      <c r="I15" s="154">
        <v>58.330600196785802</v>
      </c>
      <c r="J15" s="154">
        <v>61.052804198097697</v>
      </c>
      <c r="K15" s="154">
        <v>56.493932436864498</v>
      </c>
      <c r="L15" s="161">
        <v>59.993440472285897</v>
      </c>
      <c r="M15" s="154"/>
      <c r="N15" s="162">
        <v>50.5575598556903</v>
      </c>
      <c r="O15" s="163">
        <v>51.311905542800901</v>
      </c>
      <c r="P15" s="164">
        <v>50.9347326992456</v>
      </c>
      <c r="Q15" s="154"/>
      <c r="R15" s="165">
        <v>57.405238251417302</v>
      </c>
      <c r="S15" s="159"/>
      <c r="T15" s="160">
        <v>59.043784242864199</v>
      </c>
      <c r="U15" s="154">
        <v>6.7764832415043603</v>
      </c>
      <c r="V15" s="154">
        <v>-6.1210698439404201</v>
      </c>
      <c r="W15" s="154">
        <v>-2.6881360316705001</v>
      </c>
      <c r="X15" s="154">
        <v>10.545764047927999</v>
      </c>
      <c r="Y15" s="161">
        <v>10.023382367846899</v>
      </c>
      <c r="Z15" s="154"/>
      <c r="AA15" s="162">
        <v>9.4428793050386002</v>
      </c>
      <c r="AB15" s="163">
        <v>5.4361313961184896</v>
      </c>
      <c r="AC15" s="164">
        <v>7.3873215542833099</v>
      </c>
      <c r="AD15" s="154"/>
      <c r="AE15" s="165">
        <v>9.3429457957466795</v>
      </c>
      <c r="AF15" s="30"/>
      <c r="AG15" s="160">
        <v>47.360872059667201</v>
      </c>
      <c r="AH15" s="154">
        <v>52.934185722481701</v>
      </c>
      <c r="AI15" s="154">
        <v>55.1184329153348</v>
      </c>
      <c r="AJ15" s="154">
        <v>52.857494260413198</v>
      </c>
      <c r="AK15" s="154">
        <v>48.634798294522703</v>
      </c>
      <c r="AL15" s="161">
        <v>51.3812607590786</v>
      </c>
      <c r="AM15" s="154"/>
      <c r="AN15" s="162">
        <v>47.8476549688422</v>
      </c>
      <c r="AO15" s="163">
        <v>50.040997048212503</v>
      </c>
      <c r="AP15" s="164">
        <v>48.944326008527298</v>
      </c>
      <c r="AQ15" s="154"/>
      <c r="AR15" s="165">
        <v>50.685116001264802</v>
      </c>
      <c r="AS15" s="159"/>
      <c r="AT15" s="160">
        <v>17.6872173047174</v>
      </c>
      <c r="AU15" s="154">
        <v>13.931780910482001</v>
      </c>
      <c r="AV15" s="154">
        <v>5.06199112464473</v>
      </c>
      <c r="AW15" s="154">
        <v>-3.4054583058058001</v>
      </c>
      <c r="AX15" s="154">
        <v>4.39313395779023</v>
      </c>
      <c r="AY15" s="161">
        <v>6.8323243505594897</v>
      </c>
      <c r="AZ15" s="154"/>
      <c r="BA15" s="162">
        <v>13.618426079112</v>
      </c>
      <c r="BB15" s="163">
        <v>10.626945088767901</v>
      </c>
      <c r="BC15" s="164">
        <v>12.069233755088099</v>
      </c>
      <c r="BD15" s="154"/>
      <c r="BE15" s="165">
        <v>8.2279314233140202</v>
      </c>
    </row>
    <row r="16" spans="1:57" x14ac:dyDescent="0.25">
      <c r="A16" s="21" t="s">
        <v>25</v>
      </c>
      <c r="B16" s="3" t="str">
        <f t="shared" si="0"/>
        <v>Alexandria, VA</v>
      </c>
      <c r="C16" s="3"/>
      <c r="D16" s="24" t="s">
        <v>16</v>
      </c>
      <c r="E16" s="27" t="s">
        <v>17</v>
      </c>
      <c r="F16" s="3"/>
      <c r="G16" s="160">
        <v>76.604386677497899</v>
      </c>
      <c r="H16" s="154">
        <v>71.857955204827604</v>
      </c>
      <c r="I16" s="154">
        <v>53.8934664036207</v>
      </c>
      <c r="J16" s="154">
        <v>53.173958454218401</v>
      </c>
      <c r="K16" s="154">
        <v>60.461877683648602</v>
      </c>
      <c r="L16" s="161">
        <v>63.198328884762603</v>
      </c>
      <c r="M16" s="154"/>
      <c r="N16" s="162">
        <v>60.299408146686702</v>
      </c>
      <c r="O16" s="163">
        <v>59.487060461877597</v>
      </c>
      <c r="P16" s="164">
        <v>59.893234304282203</v>
      </c>
      <c r="Q16" s="154"/>
      <c r="R16" s="165">
        <v>62.254016147482503</v>
      </c>
      <c r="S16" s="159"/>
      <c r="T16" s="160">
        <v>73.445047888317404</v>
      </c>
      <c r="U16" s="154">
        <v>24.584040893927099</v>
      </c>
      <c r="V16" s="154">
        <v>-14.726288796947999</v>
      </c>
      <c r="W16" s="154">
        <v>-12.683086937323299</v>
      </c>
      <c r="X16" s="154">
        <v>18.815756399337999</v>
      </c>
      <c r="Y16" s="161">
        <v>14.146466011250601</v>
      </c>
      <c r="Z16" s="154"/>
      <c r="AA16" s="162">
        <v>27.0946663537521</v>
      </c>
      <c r="AB16" s="163">
        <v>20.747524824956098</v>
      </c>
      <c r="AC16" s="164">
        <v>23.8613332921263</v>
      </c>
      <c r="AD16" s="154"/>
      <c r="AE16" s="165">
        <v>16.661660795752599</v>
      </c>
      <c r="AF16" s="30"/>
      <c r="AG16" s="160">
        <v>48.851108274341399</v>
      </c>
      <c r="AH16" s="154">
        <v>50.844261343855102</v>
      </c>
      <c r="AI16" s="154">
        <v>51.7610537309968</v>
      </c>
      <c r="AJ16" s="154">
        <v>47.081350818150099</v>
      </c>
      <c r="AK16" s="154">
        <v>49.675060926076299</v>
      </c>
      <c r="AL16" s="161">
        <v>49.642567018683899</v>
      </c>
      <c r="AM16" s="154"/>
      <c r="AN16" s="162">
        <v>51.810374840431699</v>
      </c>
      <c r="AO16" s="163">
        <v>54.273529070442102</v>
      </c>
      <c r="AP16" s="164">
        <v>53.0419519554369</v>
      </c>
      <c r="AQ16" s="154"/>
      <c r="AR16" s="165">
        <v>50.613819857756198</v>
      </c>
      <c r="AS16" s="159"/>
      <c r="AT16" s="160">
        <v>5.7790074715143902</v>
      </c>
      <c r="AU16" s="154">
        <v>13.892751229780499</v>
      </c>
      <c r="AV16" s="154">
        <v>4.1400220565012296</v>
      </c>
      <c r="AW16" s="154">
        <v>-9.3109931394645002</v>
      </c>
      <c r="AX16" s="154">
        <v>1.9003238230503501</v>
      </c>
      <c r="AY16" s="161">
        <v>2.9135967970500301</v>
      </c>
      <c r="AZ16" s="154"/>
      <c r="BA16" s="162">
        <v>5.4356148644663103</v>
      </c>
      <c r="BB16" s="163">
        <v>3.4771518634706799</v>
      </c>
      <c r="BC16" s="164">
        <v>4.4244737528347402</v>
      </c>
      <c r="BD16" s="154"/>
      <c r="BE16" s="165">
        <v>3.3620201026888101</v>
      </c>
    </row>
    <row r="17" spans="1:57" x14ac:dyDescent="0.25">
      <c r="A17" s="21" t="s">
        <v>26</v>
      </c>
      <c r="B17" s="3" t="str">
        <f t="shared" si="0"/>
        <v>Fairfax/Tysons Corner, VA</v>
      </c>
      <c r="C17" s="3"/>
      <c r="D17" s="24" t="s">
        <v>16</v>
      </c>
      <c r="E17" s="27" t="s">
        <v>17</v>
      </c>
      <c r="F17" s="3"/>
      <c r="G17" s="160">
        <v>68.791637950838506</v>
      </c>
      <c r="H17" s="154">
        <v>65.322765908568797</v>
      </c>
      <c r="I17" s="154">
        <v>67.585573167930093</v>
      </c>
      <c r="J17" s="154">
        <v>69.216632207672802</v>
      </c>
      <c r="K17" s="154">
        <v>58.086377211118702</v>
      </c>
      <c r="L17" s="161">
        <v>65.800597289225806</v>
      </c>
      <c r="M17" s="154"/>
      <c r="N17" s="162">
        <v>50.827015851137098</v>
      </c>
      <c r="O17" s="163">
        <v>52.228348265563902</v>
      </c>
      <c r="P17" s="164">
        <v>51.5276820583505</v>
      </c>
      <c r="Q17" s="154"/>
      <c r="R17" s="165">
        <v>61.722621508975699</v>
      </c>
      <c r="S17" s="159"/>
      <c r="T17" s="160">
        <v>65.205590207773398</v>
      </c>
      <c r="U17" s="154">
        <v>-3.3514467226379701</v>
      </c>
      <c r="V17" s="154">
        <v>-12.029243547138901</v>
      </c>
      <c r="W17" s="154">
        <v>-6.6018135906328101</v>
      </c>
      <c r="X17" s="154">
        <v>8.12166642443791</v>
      </c>
      <c r="Y17" s="161">
        <v>4.8155344681380603</v>
      </c>
      <c r="Z17" s="154"/>
      <c r="AA17" s="162">
        <v>8.7057525140588297</v>
      </c>
      <c r="AB17" s="163">
        <v>-3.8453706027589898</v>
      </c>
      <c r="AC17" s="164">
        <v>1.96076476902091</v>
      </c>
      <c r="AD17" s="154"/>
      <c r="AE17" s="165">
        <v>4.12018818539498</v>
      </c>
      <c r="AF17" s="30"/>
      <c r="AG17" s="160">
        <v>49.560647829083301</v>
      </c>
      <c r="AH17" s="154">
        <v>56.1853893866299</v>
      </c>
      <c r="AI17" s="154">
        <v>62.996783827245501</v>
      </c>
      <c r="AJ17" s="154">
        <v>58.353434413048397</v>
      </c>
      <c r="AK17" s="154">
        <v>51.266368022053697</v>
      </c>
      <c r="AL17" s="161">
        <v>55.672524695612204</v>
      </c>
      <c r="AM17" s="154"/>
      <c r="AN17" s="162">
        <v>49.1930852285779</v>
      </c>
      <c r="AO17" s="163">
        <v>52.205375603032302</v>
      </c>
      <c r="AP17" s="164">
        <v>50.699230415805097</v>
      </c>
      <c r="AQ17" s="154"/>
      <c r="AR17" s="165">
        <v>54.251583472810204</v>
      </c>
      <c r="AS17" s="159"/>
      <c r="AT17" s="160">
        <v>12.0988668481268</v>
      </c>
      <c r="AU17" s="154">
        <v>12.0253374631291</v>
      </c>
      <c r="AV17" s="154">
        <v>6.1075000849018499</v>
      </c>
      <c r="AW17" s="154">
        <v>-2.4266835251308199</v>
      </c>
      <c r="AX17" s="154">
        <v>2.06646621216523</v>
      </c>
      <c r="AY17" s="161">
        <v>5.5226407297250901</v>
      </c>
      <c r="AZ17" s="154"/>
      <c r="BA17" s="162">
        <v>7.1945882564372301</v>
      </c>
      <c r="BB17" s="163">
        <v>5.9290351150342602</v>
      </c>
      <c r="BC17" s="164">
        <v>6.5392599797900601</v>
      </c>
      <c r="BD17" s="154"/>
      <c r="BE17" s="165">
        <v>5.79343693846823</v>
      </c>
    </row>
    <row r="18" spans="1:57" x14ac:dyDescent="0.25">
      <c r="A18" s="21" t="s">
        <v>27</v>
      </c>
      <c r="B18" s="3" t="str">
        <f t="shared" si="0"/>
        <v>I-95 Fredericksburg, VA</v>
      </c>
      <c r="C18" s="3"/>
      <c r="D18" s="24" t="s">
        <v>16</v>
      </c>
      <c r="E18" s="27" t="s">
        <v>17</v>
      </c>
      <c r="F18" s="3"/>
      <c r="G18" s="160">
        <v>53.365756604399202</v>
      </c>
      <c r="H18" s="154">
        <v>50.7350502929147</v>
      </c>
      <c r="I18" s="154">
        <v>49.883939427434498</v>
      </c>
      <c r="J18" s="154">
        <v>50.458715596330201</v>
      </c>
      <c r="K18" s="154">
        <v>47.463247485354202</v>
      </c>
      <c r="L18" s="161">
        <v>50.381341881286602</v>
      </c>
      <c r="M18" s="154"/>
      <c r="N18" s="162">
        <v>48.126450757157002</v>
      </c>
      <c r="O18" s="163">
        <v>50.790317232231601</v>
      </c>
      <c r="P18" s="164">
        <v>49.458383994694302</v>
      </c>
      <c r="Q18" s="154"/>
      <c r="R18" s="165">
        <v>50.117639627974498</v>
      </c>
      <c r="S18" s="159"/>
      <c r="T18" s="160">
        <v>28.652033214533699</v>
      </c>
      <c r="U18" s="154">
        <v>-0.561180066953191</v>
      </c>
      <c r="V18" s="154">
        <v>-8.3784248512377193</v>
      </c>
      <c r="W18" s="154">
        <v>-8.8060472929319005</v>
      </c>
      <c r="X18" s="154">
        <v>-7.3597043204735497</v>
      </c>
      <c r="Y18" s="161">
        <v>-0.63353880004277197</v>
      </c>
      <c r="Z18" s="154"/>
      <c r="AA18" s="162">
        <v>-1.12010881553536</v>
      </c>
      <c r="AB18" s="163">
        <v>-3.2298770214240502</v>
      </c>
      <c r="AC18" s="164">
        <v>-2.2147650166763899</v>
      </c>
      <c r="AD18" s="154"/>
      <c r="AE18" s="165">
        <v>-1.084528079861</v>
      </c>
      <c r="AF18" s="30"/>
      <c r="AG18" s="160">
        <v>46.747540621200301</v>
      </c>
      <c r="AH18" s="154">
        <v>47.952359898308799</v>
      </c>
      <c r="AI18" s="154">
        <v>49.118492317895402</v>
      </c>
      <c r="AJ18" s="154">
        <v>48.4055488007074</v>
      </c>
      <c r="AK18" s="154">
        <v>47.034928705648198</v>
      </c>
      <c r="AL18" s="161">
        <v>47.851774068752</v>
      </c>
      <c r="AM18" s="154"/>
      <c r="AN18" s="162">
        <v>49.030065214988298</v>
      </c>
      <c r="AO18" s="163">
        <v>51.7270918536531</v>
      </c>
      <c r="AP18" s="164">
        <v>50.378578534320702</v>
      </c>
      <c r="AQ18" s="154"/>
      <c r="AR18" s="165">
        <v>48.573718201771698</v>
      </c>
      <c r="AS18" s="159"/>
      <c r="AT18" s="160">
        <v>8.4819623293454303</v>
      </c>
      <c r="AU18" s="154">
        <v>3.5594889656451598</v>
      </c>
      <c r="AV18" s="154">
        <v>1.2127765061451099</v>
      </c>
      <c r="AW18" s="154">
        <v>-3.5646688324650402</v>
      </c>
      <c r="AX18" s="154">
        <v>-3.70148405460285</v>
      </c>
      <c r="AY18" s="161">
        <v>0.96835204132379105</v>
      </c>
      <c r="AZ18" s="154"/>
      <c r="BA18" s="162">
        <v>-0.827412871808763</v>
      </c>
      <c r="BB18" s="163">
        <v>-1.27291883292839</v>
      </c>
      <c r="BC18" s="164">
        <v>-1.0566294791633799</v>
      </c>
      <c r="BD18" s="154"/>
      <c r="BE18" s="165">
        <v>0.35969839613253102</v>
      </c>
    </row>
    <row r="19" spans="1:57" x14ac:dyDescent="0.25">
      <c r="A19" s="21" t="s">
        <v>28</v>
      </c>
      <c r="B19" s="3" t="str">
        <f t="shared" si="0"/>
        <v>Dulles Airport Area, VA</v>
      </c>
      <c r="C19" s="3"/>
      <c r="D19" s="24" t="s">
        <v>16</v>
      </c>
      <c r="E19" s="27" t="s">
        <v>17</v>
      </c>
      <c r="F19" s="3"/>
      <c r="G19" s="160">
        <v>83.119045416705205</v>
      </c>
      <c r="H19" s="154">
        <v>75.247433169919503</v>
      </c>
      <c r="I19" s="154">
        <v>75.136435112385499</v>
      </c>
      <c r="J19" s="154">
        <v>71.307002127462695</v>
      </c>
      <c r="K19" s="154">
        <v>63.342891499398704</v>
      </c>
      <c r="L19" s="161">
        <v>73.630561465174296</v>
      </c>
      <c r="M19" s="154"/>
      <c r="N19" s="162">
        <v>50.948108408102797</v>
      </c>
      <c r="O19" s="163">
        <v>49.958375728424699</v>
      </c>
      <c r="P19" s="164">
        <v>50.453242068263798</v>
      </c>
      <c r="Q19" s="154"/>
      <c r="R19" s="165">
        <v>67.008470208914204</v>
      </c>
      <c r="S19" s="159"/>
      <c r="T19" s="160">
        <v>75.178124106938398</v>
      </c>
      <c r="U19" s="154">
        <v>3.3696169503898399</v>
      </c>
      <c r="V19" s="154">
        <v>-6.7582932366370398</v>
      </c>
      <c r="W19" s="154">
        <v>-6.4328582987661704</v>
      </c>
      <c r="X19" s="154">
        <v>3.0972305367703701</v>
      </c>
      <c r="Y19" s="161">
        <v>8.7681995075763801</v>
      </c>
      <c r="Z19" s="154"/>
      <c r="AA19" s="162">
        <v>-0.55638606957594305</v>
      </c>
      <c r="AB19" s="163">
        <v>-6.1878879713121204</v>
      </c>
      <c r="AC19" s="164">
        <v>-3.42658594940771</v>
      </c>
      <c r="AD19" s="154"/>
      <c r="AE19" s="165">
        <v>5.8916643595223297</v>
      </c>
      <c r="AF19" s="30"/>
      <c r="AG19" s="160">
        <v>58.870479825010399</v>
      </c>
      <c r="AH19" s="154">
        <v>65.621073207055403</v>
      </c>
      <c r="AI19" s="154">
        <v>65.362777493368</v>
      </c>
      <c r="AJ19" s="154">
        <v>62.160912097314998</v>
      </c>
      <c r="AK19" s="154">
        <v>56.573622256654502</v>
      </c>
      <c r="AL19" s="161">
        <v>61.711945924866697</v>
      </c>
      <c r="AM19" s="154"/>
      <c r="AN19" s="162">
        <v>52.504509504648198</v>
      </c>
      <c r="AO19" s="163">
        <v>54.717635632024397</v>
      </c>
      <c r="AP19" s="164">
        <v>53.611072568336297</v>
      </c>
      <c r="AQ19" s="154"/>
      <c r="AR19" s="165">
        <v>59.391231185075199</v>
      </c>
      <c r="AS19" s="159"/>
      <c r="AT19" s="160">
        <v>22.065712408961002</v>
      </c>
      <c r="AU19" s="154">
        <v>11.348010743837801</v>
      </c>
      <c r="AV19" s="154">
        <v>-3.9913055127370298</v>
      </c>
      <c r="AW19" s="154">
        <v>-7.3158183473151199</v>
      </c>
      <c r="AX19" s="154">
        <v>-0.66636811631372095</v>
      </c>
      <c r="AY19" s="161">
        <v>3.10672286734532</v>
      </c>
      <c r="AZ19" s="154"/>
      <c r="BA19" s="162">
        <v>2.7478260994991501</v>
      </c>
      <c r="BB19" s="163">
        <v>3.5932860113682801</v>
      </c>
      <c r="BC19" s="164">
        <v>3.17754994462046</v>
      </c>
      <c r="BD19" s="154"/>
      <c r="BE19" s="165">
        <v>3.1142497458195999</v>
      </c>
    </row>
    <row r="20" spans="1:57" x14ac:dyDescent="0.25">
      <c r="A20" s="21" t="s">
        <v>29</v>
      </c>
      <c r="B20" s="3" t="str">
        <f t="shared" si="0"/>
        <v>Williamsburg, VA</v>
      </c>
      <c r="C20" s="3"/>
      <c r="D20" s="24" t="s">
        <v>16</v>
      </c>
      <c r="E20" s="27" t="s">
        <v>17</v>
      </c>
      <c r="F20" s="3"/>
      <c r="G20" s="160">
        <v>33.399523431294597</v>
      </c>
      <c r="H20" s="154">
        <v>28.686788456446902</v>
      </c>
      <c r="I20" s="154">
        <v>28.5146942017474</v>
      </c>
      <c r="J20" s="154">
        <v>28.567646280116399</v>
      </c>
      <c r="K20" s="154">
        <v>34.326184802753502</v>
      </c>
      <c r="L20" s="161">
        <v>30.6989674344718</v>
      </c>
      <c r="M20" s="154"/>
      <c r="N20" s="162">
        <v>38.324066719618699</v>
      </c>
      <c r="O20" s="163">
        <v>37.106168917129899</v>
      </c>
      <c r="P20" s="164">
        <v>37.715117818374303</v>
      </c>
      <c r="Q20" s="154"/>
      <c r="R20" s="165">
        <v>32.703581829872498</v>
      </c>
      <c r="S20" s="159"/>
      <c r="T20" s="160">
        <v>32.576012873287397</v>
      </c>
      <c r="U20" s="154">
        <v>2.3973843550318299</v>
      </c>
      <c r="V20" s="154">
        <v>1.83059016610965</v>
      </c>
      <c r="W20" s="154">
        <v>-12.9664820932597</v>
      </c>
      <c r="X20" s="154">
        <v>-8.7853151751831202</v>
      </c>
      <c r="Y20" s="161">
        <v>1.20582311364379</v>
      </c>
      <c r="Z20" s="154"/>
      <c r="AA20" s="162">
        <v>0.78834453788393599</v>
      </c>
      <c r="AB20" s="163">
        <v>-6.5261650023713296</v>
      </c>
      <c r="AC20" s="164">
        <v>-2.9476137646203502</v>
      </c>
      <c r="AD20" s="154"/>
      <c r="AE20" s="165">
        <v>-0.20144789472505401</v>
      </c>
      <c r="AF20" s="30"/>
      <c r="AG20" s="160">
        <v>33.610232067510502</v>
      </c>
      <c r="AH20" s="154">
        <v>31.9785073839662</v>
      </c>
      <c r="AI20" s="154">
        <v>32.252109704641299</v>
      </c>
      <c r="AJ20" s="154">
        <v>28.848954196452201</v>
      </c>
      <c r="AK20" s="154">
        <v>32.916335716176803</v>
      </c>
      <c r="AL20" s="161">
        <v>31.9228737453777</v>
      </c>
      <c r="AM20" s="154"/>
      <c r="AN20" s="162">
        <v>37.695260788985898</v>
      </c>
      <c r="AO20" s="163">
        <v>37.480142970611503</v>
      </c>
      <c r="AP20" s="164">
        <v>37.587701879798701</v>
      </c>
      <c r="AQ20" s="154"/>
      <c r="AR20" s="165">
        <v>33.538645974928201</v>
      </c>
      <c r="AS20" s="159"/>
      <c r="AT20" s="160">
        <v>3.1248295129430601</v>
      </c>
      <c r="AU20" s="154">
        <v>22.319888546541801</v>
      </c>
      <c r="AV20" s="154">
        <v>21.319929009397999</v>
      </c>
      <c r="AW20" s="154">
        <v>8.2070020602343002E-2</v>
      </c>
      <c r="AX20" s="154">
        <v>0.172469325341091</v>
      </c>
      <c r="AY20" s="161">
        <v>8.57792172323974</v>
      </c>
      <c r="AZ20" s="154"/>
      <c r="BA20" s="162">
        <v>2.1355393231048301</v>
      </c>
      <c r="BB20" s="163">
        <v>-1.5326007023376</v>
      </c>
      <c r="BC20" s="164">
        <v>0.27317908012203201</v>
      </c>
      <c r="BD20" s="154"/>
      <c r="BE20" s="165">
        <v>5.7643774792354296</v>
      </c>
    </row>
    <row r="21" spans="1:57" x14ac:dyDescent="0.25">
      <c r="A21" s="21" t="s">
        <v>30</v>
      </c>
      <c r="B21" s="3" t="str">
        <f t="shared" si="0"/>
        <v>Virginia Beach, VA</v>
      </c>
      <c r="C21" s="3"/>
      <c r="D21" s="24" t="s">
        <v>16</v>
      </c>
      <c r="E21" s="27" t="s">
        <v>17</v>
      </c>
      <c r="F21" s="3"/>
      <c r="G21" s="160">
        <v>41.401172927563699</v>
      </c>
      <c r="H21" s="154">
        <v>33.436360754477697</v>
      </c>
      <c r="I21" s="154">
        <v>40.8543350768743</v>
      </c>
      <c r="J21" s="154">
        <v>40.838484704390503</v>
      </c>
      <c r="K21" s="154">
        <v>39.047392613726402</v>
      </c>
      <c r="L21" s="161">
        <v>39.115549215406503</v>
      </c>
      <c r="M21" s="154"/>
      <c r="N21" s="162">
        <v>55.547630369313602</v>
      </c>
      <c r="O21" s="163">
        <v>56.649231256934499</v>
      </c>
      <c r="P21" s="164">
        <v>56.098430813124097</v>
      </c>
      <c r="Q21" s="154"/>
      <c r="R21" s="165">
        <v>43.967801100468698</v>
      </c>
      <c r="S21" s="159"/>
      <c r="T21" s="160">
        <v>22.1600924697753</v>
      </c>
      <c r="U21" s="154">
        <v>-18.262353768026699</v>
      </c>
      <c r="V21" s="154">
        <v>-8.7899853699659207</v>
      </c>
      <c r="W21" s="154">
        <v>-7.26613032201936</v>
      </c>
      <c r="X21" s="154">
        <v>-7.4339766153833597</v>
      </c>
      <c r="Y21" s="161">
        <v>-4.97216251239582</v>
      </c>
      <c r="Z21" s="154"/>
      <c r="AA21" s="162">
        <v>2.1694093727796302</v>
      </c>
      <c r="AB21" s="163">
        <v>-2.4606329408992198</v>
      </c>
      <c r="AC21" s="164">
        <v>-0.22199573085906599</v>
      </c>
      <c r="AD21" s="154"/>
      <c r="AE21" s="165">
        <v>-3.2938373005558099</v>
      </c>
      <c r="AF21" s="30"/>
      <c r="AG21" s="160">
        <v>32.759954764597303</v>
      </c>
      <c r="AH21" s="154">
        <v>33.128980417832203</v>
      </c>
      <c r="AI21" s="154">
        <v>41.6157447821601</v>
      </c>
      <c r="AJ21" s="154">
        <v>36.146774449199498</v>
      </c>
      <c r="AK21" s="154">
        <v>36.661911554921502</v>
      </c>
      <c r="AL21" s="161">
        <v>36.0628822069053</v>
      </c>
      <c r="AM21" s="154"/>
      <c r="AN21" s="162">
        <v>49.564114756696704</v>
      </c>
      <c r="AO21" s="163">
        <v>51.454271675384298</v>
      </c>
      <c r="AP21" s="164">
        <v>50.509193216040501</v>
      </c>
      <c r="AQ21" s="154"/>
      <c r="AR21" s="165">
        <v>40.192807662461902</v>
      </c>
      <c r="AS21" s="159"/>
      <c r="AT21" s="160">
        <v>-16.058550690133099</v>
      </c>
      <c r="AU21" s="154">
        <v>0.243228543456978</v>
      </c>
      <c r="AV21" s="154">
        <v>13.3170004710562</v>
      </c>
      <c r="AW21" s="154">
        <v>-4.5769030707469804</v>
      </c>
      <c r="AX21" s="154">
        <v>-5.6747024927274801</v>
      </c>
      <c r="AY21" s="161">
        <v>-2.8197144350278802</v>
      </c>
      <c r="AZ21" s="154"/>
      <c r="BA21" s="162">
        <v>-1.77120176896606</v>
      </c>
      <c r="BB21" s="163">
        <v>-4.4574860466936297</v>
      </c>
      <c r="BC21" s="164">
        <v>-3.15808432480075</v>
      </c>
      <c r="BD21" s="154"/>
      <c r="BE21" s="165">
        <v>-2.9376101856084098</v>
      </c>
    </row>
    <row r="22" spans="1:57" x14ac:dyDescent="0.25">
      <c r="A22" s="34" t="s">
        <v>31</v>
      </c>
      <c r="B22" s="3" t="str">
        <f t="shared" si="0"/>
        <v>Norfolk/Portsmouth, VA</v>
      </c>
      <c r="C22" s="3"/>
      <c r="D22" s="24" t="s">
        <v>16</v>
      </c>
      <c r="E22" s="27" t="s">
        <v>17</v>
      </c>
      <c r="F22" s="3"/>
      <c r="G22" s="160">
        <v>47.402597402597401</v>
      </c>
      <c r="H22" s="154">
        <v>51.649701649701598</v>
      </c>
      <c r="I22" s="154">
        <v>58.073008073007998</v>
      </c>
      <c r="J22" s="154">
        <v>59.389259389259301</v>
      </c>
      <c r="K22" s="154">
        <v>52.2990522990522</v>
      </c>
      <c r="L22" s="161">
        <v>53.762723762723702</v>
      </c>
      <c r="M22" s="154"/>
      <c r="N22" s="162">
        <v>52.439452439452403</v>
      </c>
      <c r="O22" s="163">
        <v>54.089154089154</v>
      </c>
      <c r="P22" s="164">
        <v>53.264303264303202</v>
      </c>
      <c r="Q22" s="154"/>
      <c r="R22" s="165">
        <v>53.620317906032099</v>
      </c>
      <c r="S22" s="159"/>
      <c r="T22" s="160">
        <v>1.13265062646389</v>
      </c>
      <c r="U22" s="154">
        <v>-11.3730994008436</v>
      </c>
      <c r="V22" s="154">
        <v>-7.5446513890833904</v>
      </c>
      <c r="W22" s="154">
        <v>-6.0014225521875</v>
      </c>
      <c r="X22" s="154">
        <v>-2.3361970523112601</v>
      </c>
      <c r="Y22" s="161">
        <v>-5.5775362028834401</v>
      </c>
      <c r="Z22" s="154"/>
      <c r="AA22" s="162">
        <v>-6.6393978784466796</v>
      </c>
      <c r="AB22" s="163">
        <v>-2.9737431376775598</v>
      </c>
      <c r="AC22" s="164">
        <v>-4.81347814890528</v>
      </c>
      <c r="AD22" s="154"/>
      <c r="AE22" s="165">
        <v>-5.3619328135214097</v>
      </c>
      <c r="AF22" s="30"/>
      <c r="AG22" s="160">
        <v>40.8778006752312</v>
      </c>
      <c r="AH22" s="154">
        <v>45.450958039198397</v>
      </c>
      <c r="AI22" s="154">
        <v>52.609420226295903</v>
      </c>
      <c r="AJ22" s="154">
        <v>48.9869309709674</v>
      </c>
      <c r="AK22" s="154">
        <v>48.1536707306376</v>
      </c>
      <c r="AL22" s="161">
        <v>47.215400806875898</v>
      </c>
      <c r="AM22" s="154"/>
      <c r="AN22" s="162">
        <v>50.206122269976298</v>
      </c>
      <c r="AO22" s="163">
        <v>51.504254012805802</v>
      </c>
      <c r="AP22" s="164">
        <v>50.855188141391103</v>
      </c>
      <c r="AQ22" s="154"/>
      <c r="AR22" s="165">
        <v>48.255274896005602</v>
      </c>
      <c r="AS22" s="159"/>
      <c r="AT22" s="160">
        <v>-6.5509498424804997</v>
      </c>
      <c r="AU22" s="154">
        <v>3.5180830882668102E-2</v>
      </c>
      <c r="AV22" s="154">
        <v>4.5664487250454604</v>
      </c>
      <c r="AW22" s="154">
        <v>-11.3929469205102</v>
      </c>
      <c r="AX22" s="154">
        <v>-7.0969275384154198</v>
      </c>
      <c r="AY22" s="161">
        <v>-4.2703710835503204</v>
      </c>
      <c r="AZ22" s="154"/>
      <c r="BA22" s="162">
        <v>-5.6951932933349001</v>
      </c>
      <c r="BB22" s="163">
        <v>-5.5104932023648097</v>
      </c>
      <c r="BC22" s="164">
        <v>-5.6017549159514202</v>
      </c>
      <c r="BD22" s="154"/>
      <c r="BE22" s="165">
        <v>-4.6753245907476098</v>
      </c>
    </row>
    <row r="23" spans="1:57" x14ac:dyDescent="0.25">
      <c r="A23" s="35" t="s">
        <v>32</v>
      </c>
      <c r="B23" s="3" t="str">
        <f t="shared" si="0"/>
        <v>Newport News/Hampton, VA</v>
      </c>
      <c r="C23" s="3"/>
      <c r="D23" s="24" t="s">
        <v>16</v>
      </c>
      <c r="E23" s="27" t="s">
        <v>17</v>
      </c>
      <c r="F23" s="3"/>
      <c r="G23" s="160">
        <v>45.918800396095598</v>
      </c>
      <c r="H23" s="154">
        <v>47.489036638845597</v>
      </c>
      <c r="I23" s="154">
        <v>52.567548450983097</v>
      </c>
      <c r="J23" s="154">
        <v>52.369500636582202</v>
      </c>
      <c r="K23" s="154">
        <v>51.591455651435801</v>
      </c>
      <c r="L23" s="161">
        <v>49.987268354788498</v>
      </c>
      <c r="M23" s="154"/>
      <c r="N23" s="162">
        <v>59.895317583816599</v>
      </c>
      <c r="O23" s="163">
        <v>61.423115009195001</v>
      </c>
      <c r="P23" s="164">
        <v>60.659216296505797</v>
      </c>
      <c r="Q23" s="154"/>
      <c r="R23" s="165">
        <v>53.036396338136299</v>
      </c>
      <c r="S23" s="159"/>
      <c r="T23" s="160">
        <v>5.0717741606312003</v>
      </c>
      <c r="U23" s="154">
        <v>-17.337424823337301</v>
      </c>
      <c r="V23" s="154">
        <v>-11.0602145423818</v>
      </c>
      <c r="W23" s="154">
        <v>-10.3030273860115</v>
      </c>
      <c r="X23" s="154">
        <v>-7.1246845269435504</v>
      </c>
      <c r="Y23" s="161">
        <v>-8.8456653557549796</v>
      </c>
      <c r="Z23" s="154"/>
      <c r="AA23" s="162">
        <v>-9.9950743554457304</v>
      </c>
      <c r="AB23" s="163">
        <v>-12.164186914598901</v>
      </c>
      <c r="AC23" s="164">
        <v>-11.1065128969884</v>
      </c>
      <c r="AD23" s="154"/>
      <c r="AE23" s="165">
        <v>-9.5970094455735708</v>
      </c>
      <c r="AF23" s="30"/>
      <c r="AG23" s="160">
        <v>43.135521290139998</v>
      </c>
      <c r="AH23" s="154">
        <v>46.046116848210403</v>
      </c>
      <c r="AI23" s="154">
        <v>51.128165228462301</v>
      </c>
      <c r="AJ23" s="154">
        <v>49.533173008912101</v>
      </c>
      <c r="AK23" s="154">
        <v>52.047672938180703</v>
      </c>
      <c r="AL23" s="161">
        <v>48.378129862781101</v>
      </c>
      <c r="AM23" s="154"/>
      <c r="AN23" s="162">
        <v>56.001556089970201</v>
      </c>
      <c r="AO23" s="163">
        <v>54.908756542650998</v>
      </c>
      <c r="AP23" s="164">
        <v>55.4551563163106</v>
      </c>
      <c r="AQ23" s="154"/>
      <c r="AR23" s="165">
        <v>50.400137420932403</v>
      </c>
      <c r="AS23" s="159"/>
      <c r="AT23" s="160">
        <v>-6.6908091537901502</v>
      </c>
      <c r="AU23" s="154">
        <v>-2.8967522973306998</v>
      </c>
      <c r="AV23" s="154">
        <v>-4.5767878956634402E-2</v>
      </c>
      <c r="AW23" s="154">
        <v>-6.1867631153454896</v>
      </c>
      <c r="AX23" s="154">
        <v>-3.5091910330130198</v>
      </c>
      <c r="AY23" s="161">
        <v>-3.8361989880280598</v>
      </c>
      <c r="AZ23" s="154"/>
      <c r="BA23" s="162">
        <v>-2.2444097852820799</v>
      </c>
      <c r="BB23" s="163">
        <v>-5.7272457950456399</v>
      </c>
      <c r="BC23" s="164">
        <v>-4.0002564342362001</v>
      </c>
      <c r="BD23" s="154"/>
      <c r="BE23" s="165">
        <v>-3.8878342525627398</v>
      </c>
    </row>
    <row r="24" spans="1:57" x14ac:dyDescent="0.25">
      <c r="A24" s="36" t="s">
        <v>33</v>
      </c>
      <c r="B24" s="3" t="str">
        <f t="shared" si="0"/>
        <v>Chesapeake/Suffolk, VA</v>
      </c>
      <c r="C24" s="3"/>
      <c r="D24" s="25" t="s">
        <v>16</v>
      </c>
      <c r="E24" s="28" t="s">
        <v>17</v>
      </c>
      <c r="F24" s="3"/>
      <c r="G24" s="166">
        <v>53.859032312070902</v>
      </c>
      <c r="H24" s="167">
        <v>55.750878955298802</v>
      </c>
      <c r="I24" s="167">
        <v>63.6865896534404</v>
      </c>
      <c r="J24" s="167">
        <v>63.5191695965176</v>
      </c>
      <c r="K24" s="167">
        <v>58.730955968525002</v>
      </c>
      <c r="L24" s="168">
        <v>59.109325297170599</v>
      </c>
      <c r="M24" s="154"/>
      <c r="N24" s="169">
        <v>56.085719069144403</v>
      </c>
      <c r="O24" s="170">
        <v>55.667168926837398</v>
      </c>
      <c r="P24" s="171">
        <v>55.876443997990897</v>
      </c>
      <c r="Q24" s="154"/>
      <c r="R24" s="172">
        <v>58.185644925976398</v>
      </c>
      <c r="S24" s="159"/>
      <c r="T24" s="166">
        <v>13.8873719617064</v>
      </c>
      <c r="U24" s="167">
        <v>-12.285887141487301</v>
      </c>
      <c r="V24" s="167">
        <v>-6.9737455828293298</v>
      </c>
      <c r="W24" s="167">
        <v>-4.38416484500382</v>
      </c>
      <c r="X24" s="167">
        <v>0.80298375353395601</v>
      </c>
      <c r="Y24" s="168">
        <v>-2.7829147519382702</v>
      </c>
      <c r="Z24" s="154"/>
      <c r="AA24" s="169">
        <v>-3.3377426238662702</v>
      </c>
      <c r="AB24" s="170">
        <v>-8.7642087628073</v>
      </c>
      <c r="AC24" s="171">
        <v>-6.1191788938695604</v>
      </c>
      <c r="AD24" s="154"/>
      <c r="AE24" s="172">
        <v>-3.7216798084605598</v>
      </c>
      <c r="AF24" s="31"/>
      <c r="AG24" s="166">
        <v>46.362799263351697</v>
      </c>
      <c r="AH24" s="167">
        <v>51.490038506612997</v>
      </c>
      <c r="AI24" s="167">
        <v>59.141135107985903</v>
      </c>
      <c r="AJ24" s="167">
        <v>56.424744684413099</v>
      </c>
      <c r="AK24" s="167">
        <v>54.2650259501088</v>
      </c>
      <c r="AL24" s="168">
        <v>53.536748702494499</v>
      </c>
      <c r="AM24" s="154"/>
      <c r="AN24" s="169">
        <v>53.319102628494797</v>
      </c>
      <c r="AO24" s="170">
        <v>54.1436464088397</v>
      </c>
      <c r="AP24" s="171">
        <v>53.731374518667302</v>
      </c>
      <c r="AQ24" s="154"/>
      <c r="AR24" s="172">
        <v>53.592356078543901</v>
      </c>
      <c r="AS24" s="67"/>
      <c r="AT24" s="166">
        <v>-3.1523384943366199</v>
      </c>
      <c r="AU24" s="167">
        <v>-1.2729127307047601</v>
      </c>
      <c r="AV24" s="167">
        <v>2.2843930858616099</v>
      </c>
      <c r="AW24" s="167">
        <v>-5.3824842217972098</v>
      </c>
      <c r="AX24" s="167">
        <v>-1.0966538473960801</v>
      </c>
      <c r="AY24" s="168">
        <v>-1.71238438308838</v>
      </c>
      <c r="AZ24" s="154"/>
      <c r="BA24" s="169">
        <v>0.804870937071545</v>
      </c>
      <c r="BB24" s="170">
        <v>-3.3920515902413801</v>
      </c>
      <c r="BC24" s="171">
        <v>-1.3542940681003699</v>
      </c>
      <c r="BD24" s="154"/>
      <c r="BE24" s="172">
        <v>-1.61007344133275</v>
      </c>
    </row>
    <row r="25" spans="1:57" ht="13" x14ac:dyDescent="0.3">
      <c r="A25" s="35" t="s">
        <v>109</v>
      </c>
      <c r="B25" s="3" t="s">
        <v>109</v>
      </c>
      <c r="C25" s="9"/>
      <c r="D25" s="23" t="s">
        <v>16</v>
      </c>
      <c r="E25" s="26" t="s">
        <v>17</v>
      </c>
      <c r="F25" s="3"/>
      <c r="G25" s="151">
        <v>75.834445927903801</v>
      </c>
      <c r="H25" s="152">
        <v>60.480640854472597</v>
      </c>
      <c r="I25" s="152">
        <v>82.610146862483305</v>
      </c>
      <c r="J25" s="152">
        <v>78.104138851802404</v>
      </c>
      <c r="K25" s="152">
        <v>54.105473965286997</v>
      </c>
      <c r="L25" s="153">
        <v>70.226969292389796</v>
      </c>
      <c r="M25" s="154"/>
      <c r="N25" s="155">
        <v>59.779706275033298</v>
      </c>
      <c r="O25" s="156">
        <v>51.401869158878498</v>
      </c>
      <c r="P25" s="157">
        <v>55.590787716955901</v>
      </c>
      <c r="Q25" s="154"/>
      <c r="R25" s="158">
        <v>66.045203127980102</v>
      </c>
      <c r="S25" s="159"/>
      <c r="T25" s="151">
        <v>49.572086899275803</v>
      </c>
      <c r="U25" s="152">
        <v>-23.187791437049501</v>
      </c>
      <c r="V25" s="152">
        <v>-1.9024970273483901</v>
      </c>
      <c r="W25" s="152">
        <v>0.818612666953899</v>
      </c>
      <c r="X25" s="152">
        <v>-2.23160434258142</v>
      </c>
      <c r="Y25" s="153">
        <v>1.3487475915221501</v>
      </c>
      <c r="Z25" s="154"/>
      <c r="AA25" s="155">
        <v>3.70584829183555</v>
      </c>
      <c r="AB25" s="156">
        <v>-16.981132075471599</v>
      </c>
      <c r="AC25" s="157">
        <v>-7.0072585147961997</v>
      </c>
      <c r="AD25" s="154"/>
      <c r="AE25" s="158">
        <v>-0.795015040825096</v>
      </c>
      <c r="AG25" s="151">
        <v>44.734646194926498</v>
      </c>
      <c r="AH25" s="152">
        <v>48.714953271028001</v>
      </c>
      <c r="AI25" s="152">
        <v>60.013351134846403</v>
      </c>
      <c r="AJ25" s="152">
        <v>48.322763684913198</v>
      </c>
      <c r="AK25" s="152">
        <v>40.395527369826397</v>
      </c>
      <c r="AL25" s="153">
        <v>48.436248331108096</v>
      </c>
      <c r="AM25" s="154"/>
      <c r="AN25" s="155">
        <v>52.227970627503304</v>
      </c>
      <c r="AO25" s="156">
        <v>50.358811748998598</v>
      </c>
      <c r="AP25" s="157">
        <v>51.293391188251</v>
      </c>
      <c r="AQ25" s="154"/>
      <c r="AR25" s="158">
        <v>49.252574861720298</v>
      </c>
      <c r="AS25" s="159"/>
      <c r="AT25" s="151">
        <v>-12.287303664921399</v>
      </c>
      <c r="AU25" s="152">
        <v>-8.8809115030435404</v>
      </c>
      <c r="AV25" s="152">
        <v>-2.77139380830066</v>
      </c>
      <c r="AW25" s="152">
        <v>-21.817199945997</v>
      </c>
      <c r="AX25" s="152">
        <v>-18.322928969124298</v>
      </c>
      <c r="AY25" s="153">
        <v>-12.7127819548872</v>
      </c>
      <c r="AZ25" s="154"/>
      <c r="BA25" s="155">
        <v>3.1646612823471201</v>
      </c>
      <c r="BB25" s="156">
        <v>-12.460110240789</v>
      </c>
      <c r="BC25" s="157">
        <v>-5.1462078543322196</v>
      </c>
      <c r="BD25" s="154"/>
      <c r="BE25" s="158">
        <v>-10.5905520330657</v>
      </c>
    </row>
    <row r="26" spans="1:57" x14ac:dyDescent="0.25">
      <c r="A26" s="35" t="s">
        <v>43</v>
      </c>
      <c r="B26" s="3" t="str">
        <f t="shared" si="0"/>
        <v>Richmond North/Glen Allen, VA</v>
      </c>
      <c r="C26" s="10"/>
      <c r="D26" s="24" t="s">
        <v>16</v>
      </c>
      <c r="E26" s="27" t="s">
        <v>17</v>
      </c>
      <c r="F26" s="3"/>
      <c r="G26" s="160">
        <v>62.6903848389722</v>
      </c>
      <c r="H26" s="154">
        <v>45.8551331240553</v>
      </c>
      <c r="I26" s="154">
        <v>58.597837460760303</v>
      </c>
      <c r="J26" s="154">
        <v>57.656086501569497</v>
      </c>
      <c r="K26" s="154">
        <v>48.738518776886401</v>
      </c>
      <c r="L26" s="161">
        <v>54.707592140448703</v>
      </c>
      <c r="M26" s="154"/>
      <c r="N26" s="162">
        <v>53.377514242529898</v>
      </c>
      <c r="O26" s="163">
        <v>55.342402046273598</v>
      </c>
      <c r="P26" s="164">
        <v>54.359958144401801</v>
      </c>
      <c r="Q26" s="154"/>
      <c r="R26" s="165">
        <v>54.608268141578201</v>
      </c>
      <c r="S26" s="159"/>
      <c r="T26" s="160">
        <v>66.728453179885307</v>
      </c>
      <c r="U26" s="154">
        <v>-19.418003614937099</v>
      </c>
      <c r="V26" s="154">
        <v>-9.6145113534192994</v>
      </c>
      <c r="W26" s="154">
        <v>-4.9350636275984296</v>
      </c>
      <c r="X26" s="154">
        <v>-5.1294236964818696</v>
      </c>
      <c r="Y26" s="161">
        <v>0.80294170489465599</v>
      </c>
      <c r="Z26" s="154"/>
      <c r="AA26" s="162">
        <v>0.20160478298751</v>
      </c>
      <c r="AB26" s="163">
        <v>1.68563753242067</v>
      </c>
      <c r="AC26" s="164">
        <v>0.95157821330834602</v>
      </c>
      <c r="AD26" s="154"/>
      <c r="AE26" s="165">
        <v>0.84517161503342297</v>
      </c>
      <c r="AG26" s="160">
        <v>43.282757818858201</v>
      </c>
      <c r="AH26" s="154">
        <v>46.006278339727899</v>
      </c>
      <c r="AI26" s="154">
        <v>57.371235902801899</v>
      </c>
      <c r="AJ26" s="154">
        <v>54.075107545634197</v>
      </c>
      <c r="AK26" s="154">
        <v>47.491570747587403</v>
      </c>
      <c r="AL26" s="161">
        <v>49.645390070921898</v>
      </c>
      <c r="AM26" s="154"/>
      <c r="AN26" s="162">
        <v>51.546331821881097</v>
      </c>
      <c r="AO26" s="163">
        <v>53.240902220671998</v>
      </c>
      <c r="AP26" s="164">
        <v>52.393617021276498</v>
      </c>
      <c r="AQ26" s="154"/>
      <c r="AR26" s="165">
        <v>50.430597771023301</v>
      </c>
      <c r="AS26" s="159"/>
      <c r="AT26" s="160">
        <v>-3.39330733470949</v>
      </c>
      <c r="AU26" s="154">
        <v>-1.38814523546296</v>
      </c>
      <c r="AV26" s="154">
        <v>5.82113045270457</v>
      </c>
      <c r="AW26" s="154">
        <v>-1.4354454530495899</v>
      </c>
      <c r="AX26" s="154">
        <v>-2.2786164793559598</v>
      </c>
      <c r="AY26" s="161">
        <v>-0.36401860972143801</v>
      </c>
      <c r="AZ26" s="154"/>
      <c r="BA26" s="162">
        <v>-0.76758119195072305</v>
      </c>
      <c r="BB26" s="163">
        <v>-7.5498101921477598</v>
      </c>
      <c r="BC26" s="164">
        <v>-4.3334216881837202</v>
      </c>
      <c r="BD26" s="154"/>
      <c r="BE26" s="165">
        <v>-1.57623776941893</v>
      </c>
    </row>
    <row r="27" spans="1:57" x14ac:dyDescent="0.25">
      <c r="A27" s="21" t="s">
        <v>44</v>
      </c>
      <c r="B27" s="3" t="str">
        <f t="shared" si="0"/>
        <v>Richmond West/Midlothian, VA</v>
      </c>
      <c r="C27" s="3"/>
      <c r="D27" s="24" t="s">
        <v>16</v>
      </c>
      <c r="E27" s="27" t="s">
        <v>17</v>
      </c>
      <c r="F27" s="3"/>
      <c r="G27" s="160">
        <v>53.929384965831403</v>
      </c>
      <c r="H27" s="154">
        <v>53.530751708428198</v>
      </c>
      <c r="I27" s="154">
        <v>58.997722095671897</v>
      </c>
      <c r="J27" s="154">
        <v>57.232346241457797</v>
      </c>
      <c r="K27" s="154">
        <v>52.334851936218598</v>
      </c>
      <c r="L27" s="161">
        <v>55.205011389521601</v>
      </c>
      <c r="M27" s="154"/>
      <c r="N27" s="162">
        <v>51.138952164009098</v>
      </c>
      <c r="O27" s="163">
        <v>50.085421412300597</v>
      </c>
      <c r="P27" s="164">
        <v>50.612186788154801</v>
      </c>
      <c r="Q27" s="154"/>
      <c r="R27" s="165">
        <v>53.8927757891311</v>
      </c>
      <c r="S27" s="159"/>
      <c r="T27" s="160">
        <v>27.542087542087501</v>
      </c>
      <c r="U27" s="154">
        <v>0.64239828693790102</v>
      </c>
      <c r="V27" s="154">
        <v>4.9113924050632898</v>
      </c>
      <c r="W27" s="154">
        <v>7.1999999999999904</v>
      </c>
      <c r="X27" s="154">
        <v>6.4889918887601299</v>
      </c>
      <c r="Y27" s="161">
        <v>8.5675887557397203</v>
      </c>
      <c r="Z27" s="154"/>
      <c r="AA27" s="162">
        <v>-5.3241960991038404</v>
      </c>
      <c r="AB27" s="163">
        <v>-11.071789686552</v>
      </c>
      <c r="AC27" s="164">
        <v>-8.2580645161290303</v>
      </c>
      <c r="AD27" s="154"/>
      <c r="AE27" s="165">
        <v>3.4754764136207399</v>
      </c>
      <c r="AG27" s="160">
        <v>45.437072892938403</v>
      </c>
      <c r="AH27" s="154">
        <v>49.729498861047801</v>
      </c>
      <c r="AI27" s="154">
        <v>54.1571753986332</v>
      </c>
      <c r="AJ27" s="154">
        <v>52.833143507972601</v>
      </c>
      <c r="AK27" s="154">
        <v>50.989464692482898</v>
      </c>
      <c r="AL27" s="161">
        <v>50.629271070614998</v>
      </c>
      <c r="AM27" s="154"/>
      <c r="AN27" s="162">
        <v>51.872152619589897</v>
      </c>
      <c r="AO27" s="163">
        <v>52.462984054669697</v>
      </c>
      <c r="AP27" s="164">
        <v>52.167568337129801</v>
      </c>
      <c r="AQ27" s="154"/>
      <c r="AR27" s="165">
        <v>51.068784575333503</v>
      </c>
      <c r="AS27" s="159"/>
      <c r="AT27" s="160">
        <v>2.4723069513565501</v>
      </c>
      <c r="AU27" s="154">
        <v>4.9421661409043098</v>
      </c>
      <c r="AV27" s="154">
        <v>3.9770397703976998</v>
      </c>
      <c r="AW27" s="154">
        <v>0.121408336705787</v>
      </c>
      <c r="AX27" s="154">
        <v>4.6916106401636899</v>
      </c>
      <c r="AY27" s="161">
        <v>3.2039004004875502</v>
      </c>
      <c r="AZ27" s="154"/>
      <c r="BA27" s="162">
        <v>5.9619019921477303</v>
      </c>
      <c r="BB27" s="163">
        <v>-1.98164649554462</v>
      </c>
      <c r="BC27" s="164">
        <v>1.8130036121144699</v>
      </c>
      <c r="BD27" s="154"/>
      <c r="BE27" s="165">
        <v>2.79403938265034</v>
      </c>
    </row>
    <row r="28" spans="1:57" x14ac:dyDescent="0.25">
      <c r="A28" s="21" t="s">
        <v>45</v>
      </c>
      <c r="B28" s="3" t="str">
        <f t="shared" si="0"/>
        <v>Petersburg/Chester, VA</v>
      </c>
      <c r="C28" s="3"/>
      <c r="D28" s="24" t="s">
        <v>16</v>
      </c>
      <c r="E28" s="27" t="s">
        <v>17</v>
      </c>
      <c r="F28" s="3"/>
      <c r="G28" s="160">
        <v>47.264607368812797</v>
      </c>
      <c r="H28" s="154">
        <v>53.647190174916197</v>
      </c>
      <c r="I28" s="154">
        <v>59.732043170822401</v>
      </c>
      <c r="J28" s="154">
        <v>57.275772236695097</v>
      </c>
      <c r="K28" s="154">
        <v>55.135839225902401</v>
      </c>
      <c r="L28" s="161">
        <v>54.611090435429801</v>
      </c>
      <c r="M28" s="154"/>
      <c r="N28" s="162">
        <v>50.986229996278297</v>
      </c>
      <c r="O28" s="163">
        <v>51.339784145887599</v>
      </c>
      <c r="P28" s="164">
        <v>51.163007071082902</v>
      </c>
      <c r="Q28" s="154"/>
      <c r="R28" s="165">
        <v>53.625923759902101</v>
      </c>
      <c r="S28" s="159"/>
      <c r="T28" s="160">
        <v>-11.2763848223666</v>
      </c>
      <c r="U28" s="154">
        <v>-15.7562779101033</v>
      </c>
      <c r="V28" s="154">
        <v>-9.7809669795295893</v>
      </c>
      <c r="W28" s="154">
        <v>-11.884705491385301</v>
      </c>
      <c r="X28" s="154">
        <v>-2.2449497108121199</v>
      </c>
      <c r="Y28" s="161">
        <v>-10.3452998021532</v>
      </c>
      <c r="Z28" s="154"/>
      <c r="AA28" s="162">
        <v>-5.3622759292039701</v>
      </c>
      <c r="AB28" s="163">
        <v>-7.3332623125793104</v>
      </c>
      <c r="AC28" s="164">
        <v>-6.3615439178763999</v>
      </c>
      <c r="AD28" s="154"/>
      <c r="AE28" s="165">
        <v>-9.2933602528329207</v>
      </c>
      <c r="AG28" s="160">
        <v>44.426870115370299</v>
      </c>
      <c r="AH28" s="154">
        <v>48.599739486415999</v>
      </c>
      <c r="AI28" s="154">
        <v>52.870301451432802</v>
      </c>
      <c r="AJ28" s="154">
        <v>52.442314849274197</v>
      </c>
      <c r="AK28" s="154">
        <v>50.800148864904997</v>
      </c>
      <c r="AL28" s="161">
        <v>49.8278749534797</v>
      </c>
      <c r="AM28" s="154"/>
      <c r="AN28" s="162">
        <v>48.818384815779602</v>
      </c>
      <c r="AO28" s="163">
        <v>49.050986229996198</v>
      </c>
      <c r="AP28" s="164">
        <v>48.934685522887897</v>
      </c>
      <c r="AQ28" s="154"/>
      <c r="AR28" s="165">
        <v>49.572677973310597</v>
      </c>
      <c r="AS28" s="159"/>
      <c r="AT28" s="160">
        <v>-12.596663987457299</v>
      </c>
      <c r="AU28" s="154">
        <v>-14.0847008929195</v>
      </c>
      <c r="AV28" s="154">
        <v>-13.2850201509477</v>
      </c>
      <c r="AW28" s="154">
        <v>-16.234459142860899</v>
      </c>
      <c r="AX28" s="154">
        <v>-10.5822954342073</v>
      </c>
      <c r="AY28" s="161">
        <v>-13.4287096803004</v>
      </c>
      <c r="AZ28" s="154"/>
      <c r="BA28" s="162">
        <v>-9.1476067106230392</v>
      </c>
      <c r="BB28" s="163">
        <v>-11.2075849197234</v>
      </c>
      <c r="BC28" s="164">
        <v>-10.1918541865807</v>
      </c>
      <c r="BD28" s="154"/>
      <c r="BE28" s="165">
        <v>-12.539661883900401</v>
      </c>
    </row>
    <row r="29" spans="1:57" x14ac:dyDescent="0.25">
      <c r="A29" s="69" t="s">
        <v>97</v>
      </c>
      <c r="B29" s="37" t="s">
        <v>70</v>
      </c>
      <c r="C29" s="3"/>
      <c r="D29" s="24" t="s">
        <v>16</v>
      </c>
      <c r="E29" s="27" t="s">
        <v>17</v>
      </c>
      <c r="F29" s="3"/>
      <c r="G29" s="160">
        <v>34.002287615680501</v>
      </c>
      <c r="H29" s="154">
        <v>36.716231673078902</v>
      </c>
      <c r="I29" s="154">
        <v>41.187480503275403</v>
      </c>
      <c r="J29" s="154">
        <v>40.948320682125399</v>
      </c>
      <c r="K29" s="154">
        <v>42.0609337631277</v>
      </c>
      <c r="L29" s="161">
        <v>38.983050847457598</v>
      </c>
      <c r="M29" s="154"/>
      <c r="N29" s="162">
        <v>41.166683997088398</v>
      </c>
      <c r="O29" s="163">
        <v>39.731725070188197</v>
      </c>
      <c r="P29" s="164">
        <v>40.449204533638301</v>
      </c>
      <c r="Q29" s="154"/>
      <c r="R29" s="165">
        <v>39.401951900652101</v>
      </c>
      <c r="S29" s="159"/>
      <c r="T29" s="160">
        <v>1.0717999376104801</v>
      </c>
      <c r="U29" s="154">
        <v>-17.103062977847902</v>
      </c>
      <c r="V29" s="154">
        <v>-11.861571530448501</v>
      </c>
      <c r="W29" s="154">
        <v>-11.597724392106899</v>
      </c>
      <c r="X29" s="154">
        <v>-0.47671593162398401</v>
      </c>
      <c r="Y29" s="161">
        <v>-8.5962384980731201</v>
      </c>
      <c r="Z29" s="154"/>
      <c r="AA29" s="162">
        <v>1.26131320928515</v>
      </c>
      <c r="AB29" s="163">
        <v>-8.4476335107484797</v>
      </c>
      <c r="AC29" s="164">
        <v>-3.7516363917528501</v>
      </c>
      <c r="AD29" s="154"/>
      <c r="AE29" s="165">
        <v>-7.2265792512811302</v>
      </c>
      <c r="AG29" s="160">
        <v>35.096365853025802</v>
      </c>
      <c r="AH29" s="154">
        <v>38.676039532048399</v>
      </c>
      <c r="AI29" s="154">
        <v>40.655235921247098</v>
      </c>
      <c r="AJ29" s="154">
        <v>39.648539045440302</v>
      </c>
      <c r="AK29" s="154">
        <v>39.596547779972902</v>
      </c>
      <c r="AL29" s="161">
        <v>38.7337802262849</v>
      </c>
      <c r="AM29" s="154"/>
      <c r="AN29" s="162">
        <v>40.893729853384599</v>
      </c>
      <c r="AO29" s="163">
        <v>38.5957159197254</v>
      </c>
      <c r="AP29" s="164">
        <v>39.744722886555003</v>
      </c>
      <c r="AQ29" s="154"/>
      <c r="AR29" s="165">
        <v>39.0223541415453</v>
      </c>
      <c r="AS29" s="159"/>
      <c r="AT29" s="160">
        <v>2.4622560555645898</v>
      </c>
      <c r="AU29" s="154">
        <v>-2.5401713944380599</v>
      </c>
      <c r="AV29" s="154">
        <v>-6.0236685096225502</v>
      </c>
      <c r="AW29" s="154">
        <v>-12.3650741488953</v>
      </c>
      <c r="AX29" s="154">
        <v>-5.5086897935015404</v>
      </c>
      <c r="AY29" s="161">
        <v>-5.2183232532690704</v>
      </c>
      <c r="AZ29" s="154"/>
      <c r="BA29" s="162">
        <v>4.3474370237796496</v>
      </c>
      <c r="BB29" s="163">
        <v>-3.85059914137921</v>
      </c>
      <c r="BC29" s="164">
        <v>0.19925897082208199</v>
      </c>
      <c r="BD29" s="154"/>
      <c r="BE29" s="165">
        <v>-3.7041128541860999</v>
      </c>
    </row>
    <row r="30" spans="1:57" x14ac:dyDescent="0.25">
      <c r="A30" s="21" t="s">
        <v>47</v>
      </c>
      <c r="B30" s="3" t="str">
        <f t="shared" si="0"/>
        <v>Roanoke, VA</v>
      </c>
      <c r="C30" s="3"/>
      <c r="D30" s="24" t="s">
        <v>16</v>
      </c>
      <c r="E30" s="27" t="s">
        <v>17</v>
      </c>
      <c r="F30" s="3"/>
      <c r="G30" s="160">
        <v>37.2976904891798</v>
      </c>
      <c r="H30" s="154">
        <v>46.353882524095198</v>
      </c>
      <c r="I30" s="154">
        <v>55.591925804691698</v>
      </c>
      <c r="J30" s="154">
        <v>54.973631569376202</v>
      </c>
      <c r="K30" s="154">
        <v>51.282051282051199</v>
      </c>
      <c r="L30" s="161">
        <v>49.099836333878798</v>
      </c>
      <c r="M30" s="154"/>
      <c r="N30" s="162">
        <v>48.481542098563303</v>
      </c>
      <c r="O30" s="163">
        <v>46.844880887434002</v>
      </c>
      <c r="P30" s="164">
        <v>47.663211492998698</v>
      </c>
      <c r="Q30" s="154"/>
      <c r="R30" s="165">
        <v>48.689372093627398</v>
      </c>
      <c r="S30" s="159"/>
      <c r="T30" s="160">
        <v>5.1986142002508604</v>
      </c>
      <c r="U30" s="154">
        <v>-10.1268248903332</v>
      </c>
      <c r="V30" s="154">
        <v>-4.2987926901026503</v>
      </c>
      <c r="W30" s="154">
        <v>-3.45132806812056</v>
      </c>
      <c r="X30" s="154">
        <v>-1.8429487179487101</v>
      </c>
      <c r="Y30" s="161">
        <v>-3.4624214490380001</v>
      </c>
      <c r="Z30" s="154"/>
      <c r="AA30" s="162">
        <v>-13.8141451480024</v>
      </c>
      <c r="AB30" s="163">
        <v>-3.1848512334088599</v>
      </c>
      <c r="AC30" s="164">
        <v>-8.8990390257932095</v>
      </c>
      <c r="AD30" s="154"/>
      <c r="AE30" s="165">
        <v>-5.0472936841597003</v>
      </c>
      <c r="AG30" s="160">
        <v>40.4346244771776</v>
      </c>
      <c r="AH30" s="154">
        <v>47.158574286233801</v>
      </c>
      <c r="AI30" s="154">
        <v>51.459356246590197</v>
      </c>
      <c r="AJ30" s="154">
        <v>49.718130569194301</v>
      </c>
      <c r="AK30" s="154">
        <v>48.181487543189597</v>
      </c>
      <c r="AL30" s="161">
        <v>47.390434624477102</v>
      </c>
      <c r="AM30" s="154"/>
      <c r="AN30" s="162">
        <v>48.931623931623903</v>
      </c>
      <c r="AO30" s="163">
        <v>47.531369339879902</v>
      </c>
      <c r="AP30" s="164">
        <v>48.231496635751903</v>
      </c>
      <c r="AQ30" s="154"/>
      <c r="AR30" s="165">
        <v>47.630738056269898</v>
      </c>
      <c r="AS30" s="159"/>
      <c r="AT30" s="160">
        <v>2.32048165821015</v>
      </c>
      <c r="AU30" s="154">
        <v>-1.3066529206753901</v>
      </c>
      <c r="AV30" s="154">
        <v>-1.9041803115396401</v>
      </c>
      <c r="AW30" s="154">
        <v>-9.2667263355483893</v>
      </c>
      <c r="AX30" s="154">
        <v>-5.0116247776911704</v>
      </c>
      <c r="AY30" s="161">
        <v>-3.3945604833659799</v>
      </c>
      <c r="AZ30" s="154"/>
      <c r="BA30" s="162">
        <v>-3.7352119750148698</v>
      </c>
      <c r="BB30" s="163">
        <v>-1.9165081386090801</v>
      </c>
      <c r="BC30" s="164">
        <v>-2.8475669204641298</v>
      </c>
      <c r="BD30" s="154"/>
      <c r="BE30" s="165">
        <v>-3.2369396888871198</v>
      </c>
    </row>
    <row r="31" spans="1:57" x14ac:dyDescent="0.25">
      <c r="A31" s="21" t="s">
        <v>48</v>
      </c>
      <c r="B31" s="3" t="str">
        <f t="shared" si="0"/>
        <v>Charlottesville, VA</v>
      </c>
      <c r="C31" s="3"/>
      <c r="D31" s="24" t="s">
        <v>16</v>
      </c>
      <c r="E31" s="27" t="s">
        <v>17</v>
      </c>
      <c r="F31" s="3"/>
      <c r="G31" s="160">
        <v>41.325613894988997</v>
      </c>
      <c r="H31" s="154">
        <v>41.665002994609701</v>
      </c>
      <c r="I31" s="154">
        <v>50.908364943102399</v>
      </c>
      <c r="J31" s="154">
        <v>52.944699540826498</v>
      </c>
      <c r="K31" s="154">
        <v>48.512677181073997</v>
      </c>
      <c r="L31" s="161">
        <v>47.0712717109203</v>
      </c>
      <c r="M31" s="154"/>
      <c r="N31" s="162">
        <v>48.073467758035498</v>
      </c>
      <c r="O31" s="163">
        <v>51.607107207027298</v>
      </c>
      <c r="P31" s="164">
        <v>49.840287482531402</v>
      </c>
      <c r="Q31" s="154"/>
      <c r="R31" s="165">
        <v>47.862419074237799</v>
      </c>
      <c r="S31" s="159"/>
      <c r="T31" s="160">
        <v>5.8496794542669104</v>
      </c>
      <c r="U31" s="154">
        <v>-23.112550907238301</v>
      </c>
      <c r="V31" s="154">
        <v>-19.345759029096399</v>
      </c>
      <c r="W31" s="154">
        <v>-19.698901902364199</v>
      </c>
      <c r="X31" s="154">
        <v>-13.7845356618955</v>
      </c>
      <c r="Y31" s="161">
        <v>-15.507360117812899</v>
      </c>
      <c r="Z31" s="154"/>
      <c r="AA31" s="162">
        <v>1.76968465824959</v>
      </c>
      <c r="AB31" s="163">
        <v>11.3161217460286</v>
      </c>
      <c r="AC31" s="164">
        <v>6.4981965157119204</v>
      </c>
      <c r="AD31" s="154"/>
      <c r="AE31" s="165">
        <v>-9.9728191676369597</v>
      </c>
      <c r="AG31" s="160">
        <v>42.438610501097997</v>
      </c>
      <c r="AH31" s="154">
        <v>47.220003992812899</v>
      </c>
      <c r="AI31" s="154">
        <v>48.333000598921899</v>
      </c>
      <c r="AJ31" s="154">
        <v>46.361549211419401</v>
      </c>
      <c r="AK31" s="154">
        <v>45.498103413854999</v>
      </c>
      <c r="AL31" s="161">
        <v>45.970253543621403</v>
      </c>
      <c r="AM31" s="154"/>
      <c r="AN31" s="162">
        <v>46.666001197843798</v>
      </c>
      <c r="AO31" s="163">
        <v>53.373926931523201</v>
      </c>
      <c r="AP31" s="164">
        <v>50.019964064683499</v>
      </c>
      <c r="AQ31" s="154"/>
      <c r="AR31" s="165">
        <v>47.127313692496301</v>
      </c>
      <c r="AS31" s="159"/>
      <c r="AT31" s="160">
        <v>5.3714930437285702</v>
      </c>
      <c r="AU31" s="154">
        <v>11.139212852565899</v>
      </c>
      <c r="AV31" s="154">
        <v>0.178900459629037</v>
      </c>
      <c r="AW31" s="154">
        <v>-9.7247324803444304</v>
      </c>
      <c r="AX31" s="154">
        <v>-0.57108610159987805</v>
      </c>
      <c r="AY31" s="161">
        <v>0.757001488656046</v>
      </c>
      <c r="AZ31" s="154"/>
      <c r="BA31" s="162">
        <v>3.70222488409751</v>
      </c>
      <c r="BB31" s="163">
        <v>12.1916055706542</v>
      </c>
      <c r="BC31" s="164">
        <v>8.0649336507285803</v>
      </c>
      <c r="BD31" s="154"/>
      <c r="BE31" s="165">
        <v>2.8665352192026599</v>
      </c>
    </row>
    <row r="32" spans="1:57" x14ac:dyDescent="0.25">
      <c r="A32" s="21" t="s">
        <v>49</v>
      </c>
      <c r="B32" t="s">
        <v>72</v>
      </c>
      <c r="C32" s="3"/>
      <c r="D32" s="24" t="s">
        <v>16</v>
      </c>
      <c r="E32" s="27" t="s">
        <v>17</v>
      </c>
      <c r="F32" s="3"/>
      <c r="G32" s="160">
        <v>42.7067027180873</v>
      </c>
      <c r="H32" s="154">
        <v>50.419809306958797</v>
      </c>
      <c r="I32" s="154">
        <v>59.740999003842298</v>
      </c>
      <c r="J32" s="154">
        <v>56.595986907641901</v>
      </c>
      <c r="K32" s="154">
        <v>55.258289454959403</v>
      </c>
      <c r="L32" s="161">
        <v>52.944357478297903</v>
      </c>
      <c r="M32" s="154"/>
      <c r="N32" s="162">
        <v>56.581756083677199</v>
      </c>
      <c r="O32" s="163">
        <v>53.7498221147004</v>
      </c>
      <c r="P32" s="164">
        <v>55.1657890991888</v>
      </c>
      <c r="Q32" s="154"/>
      <c r="R32" s="165">
        <v>53.579052227123903</v>
      </c>
      <c r="S32" s="159"/>
      <c r="T32" s="160">
        <v>38.044761157746699</v>
      </c>
      <c r="U32" s="154">
        <v>10.0394802927028</v>
      </c>
      <c r="V32" s="154">
        <v>20.915925376513702</v>
      </c>
      <c r="W32" s="154">
        <v>19.162461822394601</v>
      </c>
      <c r="X32" s="154">
        <v>30.3855965943184</v>
      </c>
      <c r="Y32" s="161">
        <v>22.534182636406701</v>
      </c>
      <c r="Z32" s="154"/>
      <c r="AA32" s="162">
        <v>35.981662465438703</v>
      </c>
      <c r="AB32" s="163">
        <v>42.2504119206626</v>
      </c>
      <c r="AC32" s="164">
        <v>38.965053496313601</v>
      </c>
      <c r="AD32" s="154"/>
      <c r="AE32" s="165">
        <v>26.949824599560799</v>
      </c>
      <c r="AG32" s="160">
        <v>42.098334993596097</v>
      </c>
      <c r="AH32" s="154">
        <v>48.850860964849801</v>
      </c>
      <c r="AI32" s="154">
        <v>54.717518144300499</v>
      </c>
      <c r="AJ32" s="154">
        <v>52.401451544044399</v>
      </c>
      <c r="AK32" s="154">
        <v>50.341539775152903</v>
      </c>
      <c r="AL32" s="161">
        <v>49.681941084388697</v>
      </c>
      <c r="AM32" s="154"/>
      <c r="AN32" s="162">
        <v>52.091931122811999</v>
      </c>
      <c r="AO32" s="163">
        <v>49.149708268108697</v>
      </c>
      <c r="AP32" s="164">
        <v>50.620819695460298</v>
      </c>
      <c r="AQ32" s="154"/>
      <c r="AR32" s="165">
        <v>49.950192116123503</v>
      </c>
      <c r="AS32" s="159"/>
      <c r="AT32" s="160">
        <v>27.7388363282579</v>
      </c>
      <c r="AU32" s="154">
        <v>25.889755732547801</v>
      </c>
      <c r="AV32" s="154">
        <v>25.563186461927501</v>
      </c>
      <c r="AW32" s="154">
        <v>17.276334781827401</v>
      </c>
      <c r="AX32" s="154">
        <v>26.364289236532802</v>
      </c>
      <c r="AY32" s="161">
        <v>24.2923695736275</v>
      </c>
      <c r="AZ32" s="154"/>
      <c r="BA32" s="162">
        <v>27.704975871532501</v>
      </c>
      <c r="BB32" s="163">
        <v>25.497324745140499</v>
      </c>
      <c r="BC32" s="164">
        <v>26.6236105364822</v>
      </c>
      <c r="BD32" s="154"/>
      <c r="BE32" s="165">
        <v>24.958504581555299</v>
      </c>
    </row>
    <row r="33" spans="1:57" x14ac:dyDescent="0.25">
      <c r="A33" s="21" t="s">
        <v>50</v>
      </c>
      <c r="B33" s="3" t="str">
        <f t="shared" si="0"/>
        <v>Staunton &amp; Harrisonburg, VA</v>
      </c>
      <c r="C33" s="3"/>
      <c r="D33" s="24" t="s">
        <v>16</v>
      </c>
      <c r="E33" s="27" t="s">
        <v>17</v>
      </c>
      <c r="F33" s="3"/>
      <c r="G33" s="160">
        <v>48.466917697686902</v>
      </c>
      <c r="H33" s="154">
        <v>38.9994620763851</v>
      </c>
      <c r="I33" s="154">
        <v>40.935987089833198</v>
      </c>
      <c r="J33" s="154">
        <v>40.882194728348502</v>
      </c>
      <c r="K33" s="154">
        <v>38.873946566254197</v>
      </c>
      <c r="L33" s="161">
        <v>41.631701631701603</v>
      </c>
      <c r="M33" s="154"/>
      <c r="N33" s="162">
        <v>49.6682804375112</v>
      </c>
      <c r="O33" s="163">
        <v>51.694459386767001</v>
      </c>
      <c r="P33" s="164">
        <v>50.681369912139097</v>
      </c>
      <c r="Q33" s="154"/>
      <c r="R33" s="165">
        <v>44.217321140397999</v>
      </c>
      <c r="S33" s="159"/>
      <c r="T33" s="160">
        <v>77.999384825167695</v>
      </c>
      <c r="U33" s="154">
        <v>5.9045304801983498</v>
      </c>
      <c r="V33" s="154">
        <v>7.5485994466636797</v>
      </c>
      <c r="W33" s="154">
        <v>8.1719200809412893</v>
      </c>
      <c r="X33" s="154">
        <v>4.0933007237596</v>
      </c>
      <c r="Y33" s="161">
        <v>17.434090567059599</v>
      </c>
      <c r="Z33" s="154"/>
      <c r="AA33" s="162">
        <v>4.9263597723095698</v>
      </c>
      <c r="AB33" s="163">
        <v>4.0420978632586504</v>
      </c>
      <c r="AC33" s="164">
        <v>4.4735208948699201</v>
      </c>
      <c r="AD33" s="154"/>
      <c r="AE33" s="165">
        <v>12.849451147997801</v>
      </c>
      <c r="AG33" s="160">
        <v>42.280796126949902</v>
      </c>
      <c r="AH33" s="154">
        <v>42.213555675094099</v>
      </c>
      <c r="AI33" s="154">
        <v>41.594943518020401</v>
      </c>
      <c r="AJ33" s="154">
        <v>41.487358795051101</v>
      </c>
      <c r="AK33" s="154">
        <v>42.303209610901902</v>
      </c>
      <c r="AL33" s="161">
        <v>41.975972745203499</v>
      </c>
      <c r="AM33" s="154"/>
      <c r="AN33" s="162">
        <v>47.982786444324901</v>
      </c>
      <c r="AO33" s="163">
        <v>49.964138425676801</v>
      </c>
      <c r="AP33" s="164">
        <v>48.973462435000798</v>
      </c>
      <c r="AQ33" s="154"/>
      <c r="AR33" s="165">
        <v>43.975255513717002</v>
      </c>
      <c r="AS33" s="159"/>
      <c r="AT33" s="160">
        <v>24.24057894729</v>
      </c>
      <c r="AU33" s="154">
        <v>17.0120934188439</v>
      </c>
      <c r="AV33" s="154">
        <v>10.503602627097401</v>
      </c>
      <c r="AW33" s="154">
        <v>2.8078787787131398</v>
      </c>
      <c r="AX33" s="154">
        <v>9.2865586565237201</v>
      </c>
      <c r="AY33" s="161">
        <v>12.3483751671953</v>
      </c>
      <c r="AZ33" s="154"/>
      <c r="BA33" s="162">
        <v>14.894892914039</v>
      </c>
      <c r="BB33" s="163">
        <v>6.9290102584063904</v>
      </c>
      <c r="BC33" s="164">
        <v>10.6885128769594</v>
      </c>
      <c r="BD33" s="154"/>
      <c r="BE33" s="165">
        <v>11.814851864921</v>
      </c>
    </row>
    <row r="34" spans="1:57" x14ac:dyDescent="0.25">
      <c r="A34" s="21" t="s">
        <v>51</v>
      </c>
      <c r="B34" s="3" t="str">
        <f t="shared" si="0"/>
        <v>Blacksburg &amp; Wytheville, VA</v>
      </c>
      <c r="C34" s="3"/>
      <c r="D34" s="24" t="s">
        <v>16</v>
      </c>
      <c r="E34" s="27" t="s">
        <v>17</v>
      </c>
      <c r="F34" s="3"/>
      <c r="G34" s="160">
        <v>40.011820330969201</v>
      </c>
      <c r="H34" s="154">
        <v>34.948778565799799</v>
      </c>
      <c r="I34" s="154">
        <v>37.7659574468085</v>
      </c>
      <c r="J34" s="154">
        <v>37.253743104806901</v>
      </c>
      <c r="K34" s="154">
        <v>40.5437352245862</v>
      </c>
      <c r="L34" s="161">
        <v>38.104806934594102</v>
      </c>
      <c r="M34" s="154"/>
      <c r="N34" s="162">
        <v>47.872340425531902</v>
      </c>
      <c r="O34" s="163">
        <v>43.892828999211901</v>
      </c>
      <c r="P34" s="164">
        <v>45.882584712371902</v>
      </c>
      <c r="Q34" s="154"/>
      <c r="R34" s="165">
        <v>40.327029156816302</v>
      </c>
      <c r="S34" s="159"/>
      <c r="T34" s="160">
        <v>42.290871369947197</v>
      </c>
      <c r="U34" s="154">
        <v>-12.134891141015901</v>
      </c>
      <c r="V34" s="154">
        <v>-8.6197181742003206</v>
      </c>
      <c r="W34" s="154">
        <v>-7.2992286335227803</v>
      </c>
      <c r="X34" s="154">
        <v>4.6384668157478002</v>
      </c>
      <c r="Y34" s="161">
        <v>1.2579263524937001</v>
      </c>
      <c r="Z34" s="154"/>
      <c r="AA34" s="162">
        <v>22.020820016436801</v>
      </c>
      <c r="AB34" s="163">
        <v>-2.2877255307005302</v>
      </c>
      <c r="AC34" s="164">
        <v>9.0450935027247894</v>
      </c>
      <c r="AD34" s="154"/>
      <c r="AE34" s="165">
        <v>3.6644311853167402</v>
      </c>
      <c r="AG34" s="160">
        <v>35.517615711043099</v>
      </c>
      <c r="AH34" s="154">
        <v>36.435409059508501</v>
      </c>
      <c r="AI34" s="154">
        <v>37.3630711536563</v>
      </c>
      <c r="AJ34" s="154">
        <v>38.4505516154452</v>
      </c>
      <c r="AK34" s="154">
        <v>39.327226162332501</v>
      </c>
      <c r="AL34" s="161">
        <v>37.419876535905097</v>
      </c>
      <c r="AM34" s="154"/>
      <c r="AN34" s="162">
        <v>45.616627265563402</v>
      </c>
      <c r="AO34" s="163">
        <v>41.6666666666666</v>
      </c>
      <c r="AP34" s="164">
        <v>43.641646966114997</v>
      </c>
      <c r="AQ34" s="154"/>
      <c r="AR34" s="165">
        <v>39.1989522159787</v>
      </c>
      <c r="AS34" s="159"/>
      <c r="AT34" s="160">
        <v>15.0206943202214</v>
      </c>
      <c r="AU34" s="154">
        <v>3.4102012069948899</v>
      </c>
      <c r="AV34" s="154">
        <v>-0.68103179595011798</v>
      </c>
      <c r="AW34" s="154">
        <v>-4.3322712046760001</v>
      </c>
      <c r="AX34" s="154">
        <v>-0.36543484409647797</v>
      </c>
      <c r="AY34" s="161">
        <v>2.0195052713150399</v>
      </c>
      <c r="AZ34" s="154"/>
      <c r="BA34" s="162">
        <v>11.5246987921951</v>
      </c>
      <c r="BB34" s="163">
        <v>0.55687248372652998</v>
      </c>
      <c r="BC34" s="164">
        <v>6.0052729079231701</v>
      </c>
      <c r="BD34" s="154"/>
      <c r="BE34" s="165">
        <v>3.2582671285840301</v>
      </c>
    </row>
    <row r="35" spans="1:57" x14ac:dyDescent="0.25">
      <c r="A35" s="21" t="s">
        <v>52</v>
      </c>
      <c r="B35" s="3" t="str">
        <f t="shared" si="0"/>
        <v>Lynchburg, VA</v>
      </c>
      <c r="C35" s="3"/>
      <c r="D35" s="24" t="s">
        <v>16</v>
      </c>
      <c r="E35" s="27" t="s">
        <v>17</v>
      </c>
      <c r="F35" s="3"/>
      <c r="G35" s="160">
        <v>34.958382877526702</v>
      </c>
      <c r="H35" s="154">
        <v>45.035671819262703</v>
      </c>
      <c r="I35" s="154">
        <v>54.2508917954815</v>
      </c>
      <c r="J35" s="154">
        <v>51.189060642092699</v>
      </c>
      <c r="K35" s="154">
        <v>48.692033293697897</v>
      </c>
      <c r="L35" s="161">
        <v>46.825208085612303</v>
      </c>
      <c r="M35" s="154"/>
      <c r="N35" s="162">
        <v>56.331747919143801</v>
      </c>
      <c r="O35" s="163">
        <v>42.003567181926201</v>
      </c>
      <c r="P35" s="164">
        <v>49.167657550534997</v>
      </c>
      <c r="Q35" s="154"/>
      <c r="R35" s="165">
        <v>47.494479361304499</v>
      </c>
      <c r="S35" s="159"/>
      <c r="T35" s="160">
        <v>7.6890336179872403</v>
      </c>
      <c r="U35" s="154">
        <v>-12.8488754145973</v>
      </c>
      <c r="V35" s="154">
        <v>-1.7929042789640799</v>
      </c>
      <c r="W35" s="154">
        <v>-0.467415260772441</v>
      </c>
      <c r="X35" s="154">
        <v>5.59678953626634</v>
      </c>
      <c r="Y35" s="161">
        <v>-1.17918651712921</v>
      </c>
      <c r="Z35" s="154"/>
      <c r="AA35" s="162">
        <v>8.1742479226534996</v>
      </c>
      <c r="AB35" s="163">
        <v>-10.106839445522199</v>
      </c>
      <c r="AC35" s="164">
        <v>-0.47144367648375402</v>
      </c>
      <c r="AD35" s="154"/>
      <c r="AE35" s="165">
        <v>-0.97090105885300304</v>
      </c>
      <c r="AG35" s="160">
        <v>34.007134363852501</v>
      </c>
      <c r="AH35" s="154">
        <v>46.923305588585002</v>
      </c>
      <c r="AI35" s="154">
        <v>52.073424494649203</v>
      </c>
      <c r="AJ35" s="154">
        <v>49.063614744351902</v>
      </c>
      <c r="AK35" s="154">
        <v>45.139714625445798</v>
      </c>
      <c r="AL35" s="161">
        <v>45.441438763376901</v>
      </c>
      <c r="AM35" s="154"/>
      <c r="AN35" s="162">
        <v>50.758026159334101</v>
      </c>
      <c r="AO35" s="163">
        <v>45.206599286563602</v>
      </c>
      <c r="AP35" s="164">
        <v>47.982312722948798</v>
      </c>
      <c r="AQ35" s="154"/>
      <c r="AR35" s="165">
        <v>46.167402751826003</v>
      </c>
      <c r="AS35" s="159"/>
      <c r="AT35" s="160">
        <v>0.40862998467199102</v>
      </c>
      <c r="AU35" s="154">
        <v>11.9277822765661</v>
      </c>
      <c r="AV35" s="154">
        <v>7.5864400642070002</v>
      </c>
      <c r="AW35" s="154">
        <v>-3.6062577301060301</v>
      </c>
      <c r="AX35" s="154">
        <v>0.67843104324683201</v>
      </c>
      <c r="AY35" s="161">
        <v>3.3099208842751899</v>
      </c>
      <c r="AZ35" s="154"/>
      <c r="BA35" s="162">
        <v>1.90764332437211</v>
      </c>
      <c r="BB35" s="163">
        <v>-3.4425032966569602</v>
      </c>
      <c r="BC35" s="164">
        <v>-0.68466505193498695</v>
      </c>
      <c r="BD35" s="154"/>
      <c r="BE35" s="165">
        <v>2.0905975296752701</v>
      </c>
    </row>
    <row r="36" spans="1:57" x14ac:dyDescent="0.25">
      <c r="A36" s="21" t="s">
        <v>77</v>
      </c>
      <c r="B36" s="3" t="str">
        <f t="shared" si="0"/>
        <v>Central Virginia</v>
      </c>
      <c r="C36" s="3"/>
      <c r="D36" s="24" t="s">
        <v>16</v>
      </c>
      <c r="E36" s="27" t="s">
        <v>17</v>
      </c>
      <c r="F36" s="3"/>
      <c r="G36" s="160">
        <v>53.382725083081802</v>
      </c>
      <c r="H36" s="154">
        <v>49.721028080124299</v>
      </c>
      <c r="I36" s="154">
        <v>60.5201378090795</v>
      </c>
      <c r="J36" s="154">
        <v>58.6389828958199</v>
      </c>
      <c r="K36" s="154">
        <v>52.044269642367098</v>
      </c>
      <c r="L36" s="161">
        <v>54.8614287020945</v>
      </c>
      <c r="M36" s="154"/>
      <c r="N36" s="162">
        <v>52.644897710296</v>
      </c>
      <c r="O36" s="163">
        <v>51.035092533308898</v>
      </c>
      <c r="P36" s="164">
        <v>51.839995121802403</v>
      </c>
      <c r="Q36" s="154"/>
      <c r="R36" s="165">
        <v>53.998161964868203</v>
      </c>
      <c r="S36" s="159"/>
      <c r="T36" s="160">
        <v>26.410039415916401</v>
      </c>
      <c r="U36" s="154">
        <v>-14.4990201116644</v>
      </c>
      <c r="V36" s="154">
        <v>-5.6795233910959899</v>
      </c>
      <c r="W36" s="154">
        <v>-5.0201497533512098</v>
      </c>
      <c r="X36" s="154">
        <v>-1.18309952567509</v>
      </c>
      <c r="Y36" s="161">
        <v>-1.6652796548408699</v>
      </c>
      <c r="Z36" s="154"/>
      <c r="AA36" s="162">
        <v>1.3261834308207601</v>
      </c>
      <c r="AB36" s="163">
        <v>-2.4022302833609901</v>
      </c>
      <c r="AC36" s="164">
        <v>-0.54402090465818098</v>
      </c>
      <c r="AD36" s="154"/>
      <c r="AE36" s="165">
        <v>-1.3602480427128201</v>
      </c>
      <c r="AG36" s="160">
        <v>43.182718985334901</v>
      </c>
      <c r="AH36" s="154">
        <v>48.134851672307001</v>
      </c>
      <c r="AI36" s="154">
        <v>54.353029055763798</v>
      </c>
      <c r="AJ36" s="154">
        <v>51.0228970395438</v>
      </c>
      <c r="AK36" s="154">
        <v>47.529650294216196</v>
      </c>
      <c r="AL36" s="161">
        <v>48.844629409433203</v>
      </c>
      <c r="AM36" s="154"/>
      <c r="AN36" s="162">
        <v>50.414646788011801</v>
      </c>
      <c r="AO36" s="163">
        <v>50.826244702582301</v>
      </c>
      <c r="AP36" s="164">
        <v>50.620445745297097</v>
      </c>
      <c r="AQ36" s="154"/>
      <c r="AR36" s="165">
        <v>49.352005505394303</v>
      </c>
      <c r="AS36" s="159"/>
      <c r="AT36" s="160">
        <v>-2.7733615731739398</v>
      </c>
      <c r="AU36" s="154">
        <v>-5.2541711328051802E-3</v>
      </c>
      <c r="AV36" s="154">
        <v>-0.74813044128487405</v>
      </c>
      <c r="AW36" s="154">
        <v>-9.0201340161461907</v>
      </c>
      <c r="AX36" s="154">
        <v>-4.6028144451777901</v>
      </c>
      <c r="AY36" s="161">
        <v>-3.5526101551884999</v>
      </c>
      <c r="AZ36" s="154"/>
      <c r="BA36" s="162">
        <v>0.65262147213575705</v>
      </c>
      <c r="BB36" s="163">
        <v>-4.0794717030988101</v>
      </c>
      <c r="BC36" s="164">
        <v>-1.77999552638589</v>
      </c>
      <c r="BD36" s="154"/>
      <c r="BE36" s="165">
        <v>-3.03979480032545</v>
      </c>
    </row>
    <row r="37" spans="1:57" x14ac:dyDescent="0.25">
      <c r="A37" s="21" t="s">
        <v>78</v>
      </c>
      <c r="B37" s="3" t="str">
        <f t="shared" si="0"/>
        <v>Chesapeake Bay</v>
      </c>
      <c r="C37" s="3"/>
      <c r="D37" s="24" t="s">
        <v>16</v>
      </c>
      <c r="E37" s="27" t="s">
        <v>17</v>
      </c>
      <c r="F37" s="3"/>
      <c r="G37" s="160">
        <v>34.089132134480003</v>
      </c>
      <c r="H37" s="154">
        <v>41.282251759186799</v>
      </c>
      <c r="I37" s="154">
        <v>51.681000781860803</v>
      </c>
      <c r="J37" s="154">
        <v>54.339327599687202</v>
      </c>
      <c r="K37" s="154">
        <v>49.257232212666104</v>
      </c>
      <c r="L37" s="161">
        <v>46.129788897576198</v>
      </c>
      <c r="M37" s="154"/>
      <c r="N37" s="162">
        <v>50.3518373729476</v>
      </c>
      <c r="O37" s="163">
        <v>48.084440969507398</v>
      </c>
      <c r="P37" s="164">
        <v>49.218139171227499</v>
      </c>
      <c r="Q37" s="154"/>
      <c r="R37" s="165">
        <v>47.012174690047999</v>
      </c>
      <c r="S37" s="159"/>
      <c r="T37" s="160">
        <v>-23.104056437389701</v>
      </c>
      <c r="U37" s="154">
        <v>-28.163265306122401</v>
      </c>
      <c r="V37" s="154">
        <v>-11.631016042780701</v>
      </c>
      <c r="W37" s="154">
        <v>-9.0314136125654407</v>
      </c>
      <c r="X37" s="154">
        <v>-8.8277858176555704</v>
      </c>
      <c r="Y37" s="161">
        <v>-15.8345221112696</v>
      </c>
      <c r="Z37" s="154"/>
      <c r="AA37" s="162">
        <v>0.31152647975077802</v>
      </c>
      <c r="AB37" s="163">
        <v>-7.6576576576576496</v>
      </c>
      <c r="AC37" s="164">
        <v>-3.7461773700305798</v>
      </c>
      <c r="AD37" s="154"/>
      <c r="AE37" s="165">
        <v>-12.549345522543099</v>
      </c>
      <c r="AG37" s="160">
        <v>35.946051602814599</v>
      </c>
      <c r="AH37" s="154">
        <v>41.712275215011701</v>
      </c>
      <c r="AI37" s="154">
        <v>45.680218921032001</v>
      </c>
      <c r="AJ37" s="154">
        <v>44.351055512118798</v>
      </c>
      <c r="AK37" s="154">
        <v>43.588741204065599</v>
      </c>
      <c r="AL37" s="161">
        <v>42.255668491008599</v>
      </c>
      <c r="AM37" s="154"/>
      <c r="AN37" s="162">
        <v>41.653635652853701</v>
      </c>
      <c r="AO37" s="163">
        <v>39.835809225957703</v>
      </c>
      <c r="AP37" s="164">
        <v>40.744722439405699</v>
      </c>
      <c r="AQ37" s="154"/>
      <c r="AR37" s="165">
        <v>41.823969619122003</v>
      </c>
      <c r="AS37" s="159"/>
      <c r="AT37" s="160">
        <v>-4.8136645962732896</v>
      </c>
      <c r="AU37" s="154">
        <v>-5.9911894273127704</v>
      </c>
      <c r="AV37" s="154">
        <v>-12.076749435665899</v>
      </c>
      <c r="AW37" s="154">
        <v>-21.2152777777777</v>
      </c>
      <c r="AX37" s="154">
        <v>-13.229571984435699</v>
      </c>
      <c r="AY37" s="161">
        <v>-12.1933387489845</v>
      </c>
      <c r="AZ37" s="154"/>
      <c r="BA37" s="162">
        <v>-4.6958855098389902</v>
      </c>
      <c r="BB37" s="163">
        <v>-10.4175824175824</v>
      </c>
      <c r="BC37" s="164">
        <v>-7.5814675238306304</v>
      </c>
      <c r="BD37" s="154"/>
      <c r="BE37" s="165">
        <v>-10.9565424172165</v>
      </c>
    </row>
    <row r="38" spans="1:57" x14ac:dyDescent="0.25">
      <c r="A38" s="21" t="s">
        <v>79</v>
      </c>
      <c r="B38" s="3" t="str">
        <f t="shared" si="0"/>
        <v>Coastal Virginia - Eastern Shore</v>
      </c>
      <c r="C38" s="3"/>
      <c r="D38" s="24" t="s">
        <v>16</v>
      </c>
      <c r="E38" s="27" t="s">
        <v>17</v>
      </c>
      <c r="F38" s="3"/>
      <c r="G38" s="160">
        <v>30.126771066368299</v>
      </c>
      <c r="H38" s="154">
        <v>33.557046979865703</v>
      </c>
      <c r="I38" s="154">
        <v>39.970171513795599</v>
      </c>
      <c r="J38" s="154">
        <v>38.777032065622599</v>
      </c>
      <c r="K38" s="154">
        <v>37.285607755406403</v>
      </c>
      <c r="L38" s="161">
        <v>35.943325876211702</v>
      </c>
      <c r="M38" s="154"/>
      <c r="N38" s="162">
        <v>36.3907531692766</v>
      </c>
      <c r="O38" s="163">
        <v>34.451901565995499</v>
      </c>
      <c r="P38" s="164">
        <v>35.421327367636003</v>
      </c>
      <c r="Q38" s="154"/>
      <c r="R38" s="165">
        <v>35.7941834451901</v>
      </c>
      <c r="S38" s="159"/>
      <c r="T38" s="160">
        <v>-12.706446131465301</v>
      </c>
      <c r="U38" s="154">
        <v>-30.932075066186002</v>
      </c>
      <c r="V38" s="154">
        <v>-17.732427189946002</v>
      </c>
      <c r="W38" s="154">
        <v>-21.1068728909489</v>
      </c>
      <c r="X38" s="154">
        <v>-13.5707387440251</v>
      </c>
      <c r="Y38" s="161">
        <v>-19.760241886701099</v>
      </c>
      <c r="Z38" s="154"/>
      <c r="AA38" s="162">
        <v>-22.035568210064799</v>
      </c>
      <c r="AB38" s="163">
        <v>-30.107620065541301</v>
      </c>
      <c r="AC38" s="164">
        <v>-26.1816405337694</v>
      </c>
      <c r="AD38" s="154"/>
      <c r="AE38" s="165">
        <v>-21.6863775993607</v>
      </c>
      <c r="AG38" s="160">
        <v>30.406413124533898</v>
      </c>
      <c r="AH38" s="154">
        <v>36.428038777032</v>
      </c>
      <c r="AI38" s="154">
        <v>39.2058165548098</v>
      </c>
      <c r="AJ38" s="154">
        <v>36.558538404175899</v>
      </c>
      <c r="AK38" s="154">
        <v>35.1603281133482</v>
      </c>
      <c r="AL38" s="161">
        <v>35.551826994780001</v>
      </c>
      <c r="AM38" s="154"/>
      <c r="AN38" s="162">
        <v>35.7568978374347</v>
      </c>
      <c r="AO38" s="163">
        <v>33.780760626398198</v>
      </c>
      <c r="AP38" s="164">
        <v>34.768829231916399</v>
      </c>
      <c r="AQ38" s="154"/>
      <c r="AR38" s="165">
        <v>35.328113348247498</v>
      </c>
      <c r="AS38" s="159"/>
      <c r="AT38" s="160">
        <v>-11.7152604556653</v>
      </c>
      <c r="AU38" s="154">
        <v>-6.8127601434222598</v>
      </c>
      <c r="AV38" s="154">
        <v>-6.3959061063720997</v>
      </c>
      <c r="AW38" s="154">
        <v>-17.124211136665501</v>
      </c>
      <c r="AX38" s="154">
        <v>-10.7019237498438</v>
      </c>
      <c r="AY38" s="161">
        <v>-10.630607341121801</v>
      </c>
      <c r="AZ38" s="154"/>
      <c r="BA38" s="162">
        <v>-8.4882288830176709</v>
      </c>
      <c r="BB38" s="163">
        <v>-15.6450410141685</v>
      </c>
      <c r="BC38" s="164">
        <v>-12.110615358337601</v>
      </c>
      <c r="BD38" s="154"/>
      <c r="BE38" s="165">
        <v>-11.051786093238899</v>
      </c>
    </row>
    <row r="39" spans="1:57" x14ac:dyDescent="0.25">
      <c r="A39" s="21" t="s">
        <v>80</v>
      </c>
      <c r="B39" s="3" t="str">
        <f t="shared" si="0"/>
        <v>Coastal Virginia - Hampton Roads</v>
      </c>
      <c r="C39" s="3"/>
      <c r="D39" s="24" t="s">
        <v>16</v>
      </c>
      <c r="E39" s="27" t="s">
        <v>17</v>
      </c>
      <c r="F39" s="3"/>
      <c r="G39" s="160">
        <v>43.434239868761601</v>
      </c>
      <c r="H39" s="154">
        <v>41.163202009586499</v>
      </c>
      <c r="I39" s="154">
        <v>46.558839361238498</v>
      </c>
      <c r="J39" s="154">
        <v>46.725450490862002</v>
      </c>
      <c r="K39" s="154">
        <v>45.297721272396302</v>
      </c>
      <c r="L39" s="161">
        <v>44.635890600568999</v>
      </c>
      <c r="M39" s="154"/>
      <c r="N39" s="162">
        <v>52.490195575833603</v>
      </c>
      <c r="O39" s="163">
        <v>53.131007612846901</v>
      </c>
      <c r="P39" s="164">
        <v>52.810601594340298</v>
      </c>
      <c r="Q39" s="154"/>
      <c r="R39" s="165">
        <v>46.971522313075099</v>
      </c>
      <c r="S39" s="159"/>
      <c r="T39" s="160">
        <v>14.631667122532299</v>
      </c>
      <c r="U39" s="154">
        <v>-12.8894732876063</v>
      </c>
      <c r="V39" s="154">
        <v>-7.2930783748829997</v>
      </c>
      <c r="W39" s="154">
        <v>-7.5634720452905402</v>
      </c>
      <c r="X39" s="154">
        <v>-5.0662668145317902</v>
      </c>
      <c r="Y39" s="161">
        <v>-4.4729437612828598</v>
      </c>
      <c r="Z39" s="154"/>
      <c r="AA39" s="162">
        <v>-2.9496383952245999</v>
      </c>
      <c r="AB39" s="163">
        <v>-6.1540760974283097</v>
      </c>
      <c r="AC39" s="164">
        <v>-4.5884695912741504</v>
      </c>
      <c r="AD39" s="154"/>
      <c r="AE39" s="165">
        <v>-4.5100848113247203</v>
      </c>
      <c r="AG39" s="160">
        <v>38.015475473680098</v>
      </c>
      <c r="AH39" s="154">
        <v>39.8256447046464</v>
      </c>
      <c r="AI39" s="154">
        <v>45.7518223862049</v>
      </c>
      <c r="AJ39" s="154">
        <v>42.119798541605199</v>
      </c>
      <c r="AK39" s="154">
        <v>43.031615639937897</v>
      </c>
      <c r="AL39" s="161">
        <v>41.748732180700401</v>
      </c>
      <c r="AM39" s="154"/>
      <c r="AN39" s="162">
        <v>49.041406620445699</v>
      </c>
      <c r="AO39" s="163">
        <v>49.731516961207703</v>
      </c>
      <c r="AP39" s="164">
        <v>49.386461790826701</v>
      </c>
      <c r="AQ39" s="154"/>
      <c r="AR39" s="165">
        <v>43.9306130891691</v>
      </c>
      <c r="AS39" s="159"/>
      <c r="AT39" s="160">
        <v>-7.4887822514409299</v>
      </c>
      <c r="AU39" s="154">
        <v>2.2304785713401101</v>
      </c>
      <c r="AV39" s="154">
        <v>7.8114450062204801</v>
      </c>
      <c r="AW39" s="154">
        <v>-5.4410005126655001</v>
      </c>
      <c r="AX39" s="154">
        <v>-3.6558391382082198</v>
      </c>
      <c r="AY39" s="161">
        <v>-1.3940851702433601</v>
      </c>
      <c r="AZ39" s="154"/>
      <c r="BA39" s="162">
        <v>-1.51380435034257</v>
      </c>
      <c r="BB39" s="163">
        <v>-4.2882645199566696</v>
      </c>
      <c r="BC39" s="164">
        <v>-2.93054287042089</v>
      </c>
      <c r="BD39" s="154"/>
      <c r="BE39" s="165">
        <v>-1.89392984180432</v>
      </c>
    </row>
    <row r="40" spans="1:57" x14ac:dyDescent="0.25">
      <c r="A40" s="20" t="s">
        <v>81</v>
      </c>
      <c r="B40" s="3" t="str">
        <f t="shared" si="0"/>
        <v>Northern Virginia</v>
      </c>
      <c r="C40" s="3"/>
      <c r="D40" s="24" t="s">
        <v>16</v>
      </c>
      <c r="E40" s="27" t="s">
        <v>17</v>
      </c>
      <c r="F40" s="3"/>
      <c r="G40" s="160">
        <v>72.503327646650703</v>
      </c>
      <c r="H40" s="154">
        <v>68.193322209932305</v>
      </c>
      <c r="I40" s="154">
        <v>61.738625072645803</v>
      </c>
      <c r="J40" s="154">
        <v>60.786261974841103</v>
      </c>
      <c r="K40" s="154">
        <v>57.520481430794298</v>
      </c>
      <c r="L40" s="161">
        <v>64.148403666972797</v>
      </c>
      <c r="M40" s="154"/>
      <c r="N40" s="162">
        <v>52.477456365647399</v>
      </c>
      <c r="O40" s="163">
        <v>51.804428113458599</v>
      </c>
      <c r="P40" s="164">
        <v>52.140942239552999</v>
      </c>
      <c r="Q40" s="154"/>
      <c r="R40" s="165">
        <v>60.7177004019957</v>
      </c>
      <c r="S40" s="159"/>
      <c r="T40" s="160">
        <v>67.897566661427604</v>
      </c>
      <c r="U40" s="154">
        <v>8.3723022195582892</v>
      </c>
      <c r="V40" s="154">
        <v>-12.3970633841089</v>
      </c>
      <c r="W40" s="154">
        <v>-12.287193147616</v>
      </c>
      <c r="X40" s="154">
        <v>2.0207175373788</v>
      </c>
      <c r="Y40" s="161">
        <v>6.1124034595664201</v>
      </c>
      <c r="Z40" s="154"/>
      <c r="AA40" s="162">
        <v>9.6123912712189892</v>
      </c>
      <c r="AB40" s="163">
        <v>2.2335002120388401</v>
      </c>
      <c r="AC40" s="164">
        <v>5.8182250440329</v>
      </c>
      <c r="AD40" s="154"/>
      <c r="AE40" s="165">
        <v>6.0400738918657</v>
      </c>
      <c r="AG40" s="160">
        <v>51.324705308206298</v>
      </c>
      <c r="AH40" s="154">
        <v>56.0449358059914</v>
      </c>
      <c r="AI40" s="154">
        <v>57.754429761994103</v>
      </c>
      <c r="AJ40" s="154">
        <v>54.247964717075703</v>
      </c>
      <c r="AK40" s="154">
        <v>51.205703010390799</v>
      </c>
      <c r="AL40" s="161">
        <v>54.114878137094998</v>
      </c>
      <c r="AM40" s="154"/>
      <c r="AN40" s="162">
        <v>50.305583937158403</v>
      </c>
      <c r="AO40" s="163">
        <v>52.712291785791201</v>
      </c>
      <c r="AP40" s="164">
        <v>51.508937861474799</v>
      </c>
      <c r="AQ40" s="154"/>
      <c r="AR40" s="165">
        <v>53.3699367211564</v>
      </c>
      <c r="AS40" s="159"/>
      <c r="AT40" s="160">
        <v>14.395325170846499</v>
      </c>
      <c r="AU40" s="154">
        <v>10.211867925658</v>
      </c>
      <c r="AV40" s="154">
        <v>0.389248769004373</v>
      </c>
      <c r="AW40" s="154">
        <v>-7.1634863100424999</v>
      </c>
      <c r="AX40" s="154">
        <v>-0.68962208712883999</v>
      </c>
      <c r="AY40" s="161">
        <v>2.7847161388130899</v>
      </c>
      <c r="AZ40" s="154"/>
      <c r="BA40" s="162">
        <v>5.0915519065634802</v>
      </c>
      <c r="BB40" s="163">
        <v>5.7263542247080998</v>
      </c>
      <c r="BC40" s="164">
        <v>5.4154129195336003</v>
      </c>
      <c r="BD40" s="154"/>
      <c r="BE40" s="165">
        <v>3.49617979219909</v>
      </c>
    </row>
    <row r="41" spans="1:57" x14ac:dyDescent="0.25">
      <c r="A41" s="22" t="s">
        <v>82</v>
      </c>
      <c r="B41" s="3" t="str">
        <f t="shared" si="0"/>
        <v>Shenandoah Valley</v>
      </c>
      <c r="C41" s="3"/>
      <c r="D41" s="25" t="s">
        <v>16</v>
      </c>
      <c r="E41" s="28" t="s">
        <v>17</v>
      </c>
      <c r="F41" s="3"/>
      <c r="G41" s="166">
        <v>40.275082271538203</v>
      </c>
      <c r="H41" s="167">
        <v>36.047590920597401</v>
      </c>
      <c r="I41" s="167">
        <v>38.309003459623597</v>
      </c>
      <c r="J41" s="167">
        <v>38.249936714201297</v>
      </c>
      <c r="K41" s="167">
        <v>36.461058138553703</v>
      </c>
      <c r="L41" s="168">
        <v>37.868534300902802</v>
      </c>
      <c r="M41" s="154"/>
      <c r="N41" s="169">
        <v>46.283014091637803</v>
      </c>
      <c r="O41" s="170">
        <v>44.586954687368099</v>
      </c>
      <c r="P41" s="171">
        <v>45.434984389502901</v>
      </c>
      <c r="Q41" s="154"/>
      <c r="R41" s="172">
        <v>40.030377183360002</v>
      </c>
      <c r="S41" s="159"/>
      <c r="T41" s="166">
        <v>40.056121406356397</v>
      </c>
      <c r="U41" s="167">
        <v>-7.7395427495501004</v>
      </c>
      <c r="V41" s="167">
        <v>-4.7144702084784296</v>
      </c>
      <c r="W41" s="167">
        <v>-3.6157422140537299</v>
      </c>
      <c r="X41" s="167">
        <v>-1.4838152942185101</v>
      </c>
      <c r="Y41" s="168">
        <v>2.49840750048411</v>
      </c>
      <c r="Z41" s="154"/>
      <c r="AA41" s="169">
        <v>2.1166294748784402</v>
      </c>
      <c r="AB41" s="170">
        <v>-4.4971997756427404</v>
      </c>
      <c r="AC41" s="171">
        <v>-1.2392674073754499</v>
      </c>
      <c r="AD41" s="154"/>
      <c r="AE41" s="172">
        <v>1.25569875738032</v>
      </c>
      <c r="AG41" s="166">
        <v>38.568475234157397</v>
      </c>
      <c r="AH41" s="167">
        <v>39.199223694202999</v>
      </c>
      <c r="AI41" s="167">
        <v>39.142266475402899</v>
      </c>
      <c r="AJ41" s="167">
        <v>38.4756560627795</v>
      </c>
      <c r="AK41" s="167">
        <v>38.619103873090801</v>
      </c>
      <c r="AL41" s="168">
        <v>38.800945067926698</v>
      </c>
      <c r="AM41" s="154"/>
      <c r="AN41" s="169">
        <v>43.578600961944097</v>
      </c>
      <c r="AO41" s="170">
        <v>42.795966585098299</v>
      </c>
      <c r="AP41" s="171">
        <v>43.187283773521202</v>
      </c>
      <c r="AQ41" s="154"/>
      <c r="AR41" s="172">
        <v>40.054184698096599</v>
      </c>
      <c r="AS41" s="67"/>
      <c r="AT41" s="166">
        <v>15.0025777507164</v>
      </c>
      <c r="AU41" s="167">
        <v>6.49670492795914</v>
      </c>
      <c r="AV41" s="167">
        <v>2.6023351205649501</v>
      </c>
      <c r="AW41" s="167">
        <v>-4.6937014079477803</v>
      </c>
      <c r="AX41" s="167">
        <v>1.94800820059293</v>
      </c>
      <c r="AY41" s="168">
        <v>3.8868580317141301</v>
      </c>
      <c r="AZ41" s="154"/>
      <c r="BA41" s="169">
        <v>6.9983844595261298</v>
      </c>
      <c r="BB41" s="170">
        <v>-1.49502054523005</v>
      </c>
      <c r="BC41" s="171">
        <v>2.6145945155108499</v>
      </c>
      <c r="BD41" s="154"/>
      <c r="BE41" s="172">
        <v>3.4915707253216</v>
      </c>
    </row>
    <row r="42" spans="1:57" ht="13" x14ac:dyDescent="0.3">
      <c r="A42" s="19" t="s">
        <v>83</v>
      </c>
      <c r="B42" s="3" t="str">
        <f t="shared" si="0"/>
        <v>Southern Virginia</v>
      </c>
      <c r="C42" s="9"/>
      <c r="D42" s="23" t="s">
        <v>16</v>
      </c>
      <c r="E42" s="26" t="s">
        <v>17</v>
      </c>
      <c r="F42" s="3"/>
      <c r="G42" s="151">
        <v>40.195425272040801</v>
      </c>
      <c r="H42" s="152">
        <v>49.744614701310198</v>
      </c>
      <c r="I42" s="152">
        <v>56.7399511436819</v>
      </c>
      <c r="J42" s="152">
        <v>55.340883855207601</v>
      </c>
      <c r="K42" s="152">
        <v>52.587164112813603</v>
      </c>
      <c r="L42" s="153">
        <v>50.921607817010802</v>
      </c>
      <c r="M42" s="154"/>
      <c r="N42" s="155">
        <v>46.1914279369309</v>
      </c>
      <c r="O42" s="156">
        <v>47.501665556295798</v>
      </c>
      <c r="P42" s="157">
        <v>46.846546746613299</v>
      </c>
      <c r="Q42" s="154"/>
      <c r="R42" s="158">
        <v>49.757304654040098</v>
      </c>
      <c r="S42" s="159"/>
      <c r="T42" s="151">
        <v>-0.15596987819587699</v>
      </c>
      <c r="U42" s="152">
        <v>-11.4820139400243</v>
      </c>
      <c r="V42" s="152">
        <v>-6.0947195524144204</v>
      </c>
      <c r="W42" s="152">
        <v>-5.5480107278907997</v>
      </c>
      <c r="X42" s="152">
        <v>1.32126599755145</v>
      </c>
      <c r="Y42" s="153">
        <v>-4.7734638716126598</v>
      </c>
      <c r="Z42" s="154"/>
      <c r="AA42" s="155">
        <v>-2.6345952442722398</v>
      </c>
      <c r="AB42" s="156">
        <v>0.226396864695453</v>
      </c>
      <c r="AC42" s="157">
        <v>-1.2048073561520001</v>
      </c>
      <c r="AD42" s="154"/>
      <c r="AE42" s="158">
        <v>-3.8390910704162202</v>
      </c>
      <c r="AF42" s="29"/>
      <c r="AG42" s="151">
        <v>40.767266266933099</v>
      </c>
      <c r="AH42" s="152">
        <v>47.6571174772373</v>
      </c>
      <c r="AI42" s="152">
        <v>52.104152787030799</v>
      </c>
      <c r="AJ42" s="152">
        <v>50.427492782589297</v>
      </c>
      <c r="AK42" s="152">
        <v>49.244947812569301</v>
      </c>
      <c r="AL42" s="153">
        <v>48.040195425272003</v>
      </c>
      <c r="AM42" s="154"/>
      <c r="AN42" s="155">
        <v>45.930490783921798</v>
      </c>
      <c r="AO42" s="156">
        <v>44.536975349766799</v>
      </c>
      <c r="AP42" s="157">
        <v>45.233733066844302</v>
      </c>
      <c r="AQ42" s="154"/>
      <c r="AR42" s="158">
        <v>47.238349037149803</v>
      </c>
      <c r="AS42" s="159"/>
      <c r="AT42" s="151">
        <v>3.7668151189259</v>
      </c>
      <c r="AU42" s="152">
        <v>-2.5818999745531102</v>
      </c>
      <c r="AV42" s="152">
        <v>-5.4870381636144296</v>
      </c>
      <c r="AW42" s="152">
        <v>-13.071878905885301</v>
      </c>
      <c r="AX42" s="152">
        <v>-4.2193915390728698</v>
      </c>
      <c r="AY42" s="153">
        <v>-4.9494718141339202</v>
      </c>
      <c r="AZ42" s="154"/>
      <c r="BA42" s="155">
        <v>1.5908051606993701</v>
      </c>
      <c r="BB42" s="156">
        <v>-0.99020744161426599</v>
      </c>
      <c r="BC42" s="157">
        <v>0.30357361689469903</v>
      </c>
      <c r="BD42" s="154"/>
      <c r="BE42" s="158">
        <v>-3.5698151036547201</v>
      </c>
    </row>
    <row r="43" spans="1:57" x14ac:dyDescent="0.25">
      <c r="A43" s="20" t="s">
        <v>84</v>
      </c>
      <c r="B43" s="3" t="str">
        <f t="shared" si="0"/>
        <v>Southwest Virginia - Blue Ridge Highlands</v>
      </c>
      <c r="C43" s="10"/>
      <c r="D43" s="24" t="s">
        <v>16</v>
      </c>
      <c r="E43" s="27" t="s">
        <v>17</v>
      </c>
      <c r="F43" s="3"/>
      <c r="G43" s="160">
        <v>40.930652812288201</v>
      </c>
      <c r="H43" s="154">
        <v>38.581432121075203</v>
      </c>
      <c r="I43" s="154">
        <v>43.471877117686901</v>
      </c>
      <c r="J43" s="154">
        <v>41.755138920261999</v>
      </c>
      <c r="K43" s="154">
        <v>44.115653941721199</v>
      </c>
      <c r="L43" s="161">
        <v>41.770950982606699</v>
      </c>
      <c r="M43" s="154"/>
      <c r="N43" s="162">
        <v>50.293652586401599</v>
      </c>
      <c r="O43" s="163">
        <v>47.052179805737502</v>
      </c>
      <c r="P43" s="164">
        <v>48.672916196069501</v>
      </c>
      <c r="Q43" s="154"/>
      <c r="R43" s="165">
        <v>43.742941043596097</v>
      </c>
      <c r="S43" s="159"/>
      <c r="T43" s="160">
        <v>45.170008891396897</v>
      </c>
      <c r="U43" s="154">
        <v>-3.6063795381330599</v>
      </c>
      <c r="V43" s="154">
        <v>5.1363067490666703</v>
      </c>
      <c r="W43" s="154">
        <v>2.2995118683726301</v>
      </c>
      <c r="X43" s="154">
        <v>13.7895601378936</v>
      </c>
      <c r="Y43" s="161">
        <v>10.4151714762955</v>
      </c>
      <c r="Z43" s="154"/>
      <c r="AA43" s="162">
        <v>29.611330856590801</v>
      </c>
      <c r="AB43" s="163">
        <v>11.179950251825501</v>
      </c>
      <c r="AC43" s="164">
        <v>19.996075562706501</v>
      </c>
      <c r="AD43" s="154"/>
      <c r="AE43" s="165">
        <v>13.290885971727199</v>
      </c>
      <c r="AF43" s="30"/>
      <c r="AG43" s="160">
        <v>38.766743910020899</v>
      </c>
      <c r="AH43" s="154">
        <v>39.526931554852197</v>
      </c>
      <c r="AI43" s="154">
        <v>41.739671056349898</v>
      </c>
      <c r="AJ43" s="154">
        <v>41.805963406369997</v>
      </c>
      <c r="AK43" s="154">
        <v>42.523153377004697</v>
      </c>
      <c r="AL43" s="161">
        <v>40.8729306740493</v>
      </c>
      <c r="AM43" s="154"/>
      <c r="AN43" s="162">
        <v>48.607973797153797</v>
      </c>
      <c r="AO43" s="163">
        <v>45.086966342895799</v>
      </c>
      <c r="AP43" s="164">
        <v>46.847470070024798</v>
      </c>
      <c r="AQ43" s="154"/>
      <c r="AR43" s="165">
        <v>42.580561854879697</v>
      </c>
      <c r="AS43" s="159"/>
      <c r="AT43" s="160">
        <v>25.731517524953599</v>
      </c>
      <c r="AU43" s="154">
        <v>11.669343815960699</v>
      </c>
      <c r="AV43" s="154">
        <v>9.8971700975943993</v>
      </c>
      <c r="AW43" s="154">
        <v>3.6445614577663101</v>
      </c>
      <c r="AX43" s="154">
        <v>10.650300812088201</v>
      </c>
      <c r="AY43" s="161">
        <v>11.689238358941299</v>
      </c>
      <c r="AZ43" s="154"/>
      <c r="BA43" s="162">
        <v>22.631201744613399</v>
      </c>
      <c r="BB43" s="163">
        <v>12.966550411982199</v>
      </c>
      <c r="BC43" s="164">
        <v>17.7822158476373</v>
      </c>
      <c r="BD43" s="154"/>
      <c r="BE43" s="165">
        <v>13.537158662183</v>
      </c>
    </row>
    <row r="44" spans="1:57" x14ac:dyDescent="0.25">
      <c r="A44" s="21" t="s">
        <v>85</v>
      </c>
      <c r="B44" s="3" t="str">
        <f t="shared" si="0"/>
        <v>Southwest Virginia - Heart of Appalachia</v>
      </c>
      <c r="C44" s="3"/>
      <c r="D44" s="24" t="s">
        <v>16</v>
      </c>
      <c r="E44" s="27" t="s">
        <v>17</v>
      </c>
      <c r="F44" s="3"/>
      <c r="G44" s="160">
        <v>29.556313993174001</v>
      </c>
      <c r="H44" s="154">
        <v>34.4027303754266</v>
      </c>
      <c r="I44" s="154">
        <v>38.225255972696203</v>
      </c>
      <c r="J44" s="154">
        <v>38.771331058020401</v>
      </c>
      <c r="K44" s="154">
        <v>36.723549488054601</v>
      </c>
      <c r="L44" s="161">
        <v>35.535836177474401</v>
      </c>
      <c r="M44" s="154"/>
      <c r="N44" s="162">
        <v>35.767918088737197</v>
      </c>
      <c r="O44" s="163">
        <v>29.556313993174001</v>
      </c>
      <c r="P44" s="164">
        <v>32.662116040955603</v>
      </c>
      <c r="Q44" s="154"/>
      <c r="R44" s="165">
        <v>34.714773281326103</v>
      </c>
      <c r="S44" s="159"/>
      <c r="T44" s="160">
        <v>-12.9201071598957</v>
      </c>
      <c r="U44" s="154">
        <v>-28.262190845761801</v>
      </c>
      <c r="V44" s="154">
        <v>-25.080685718749798</v>
      </c>
      <c r="W44" s="154">
        <v>-22.683080713991099</v>
      </c>
      <c r="X44" s="154">
        <v>-17.926161829306899</v>
      </c>
      <c r="Y44" s="161">
        <v>-22.005614285261199</v>
      </c>
      <c r="Z44" s="154"/>
      <c r="AA44" s="162">
        <v>-12.182710068871</v>
      </c>
      <c r="AB44" s="163">
        <v>-25.291235847511999</v>
      </c>
      <c r="AC44" s="164">
        <v>-18.6416382252559</v>
      </c>
      <c r="AD44" s="154"/>
      <c r="AE44" s="165">
        <v>-21.128956226505998</v>
      </c>
      <c r="AF44" s="30"/>
      <c r="AG44" s="160">
        <v>30.1362948006057</v>
      </c>
      <c r="AH44" s="154">
        <v>34.477536597677897</v>
      </c>
      <c r="AI44" s="154">
        <v>36.833249200740298</v>
      </c>
      <c r="AJ44" s="154">
        <v>36.689419795221802</v>
      </c>
      <c r="AK44" s="154">
        <v>35.392491467576697</v>
      </c>
      <c r="AL44" s="161">
        <v>34.6982977427324</v>
      </c>
      <c r="AM44" s="154"/>
      <c r="AN44" s="162">
        <v>35.529010238907802</v>
      </c>
      <c r="AO44" s="163">
        <v>30.682593856655199</v>
      </c>
      <c r="AP44" s="164">
        <v>33.105802047781502</v>
      </c>
      <c r="AQ44" s="154"/>
      <c r="AR44" s="165">
        <v>34.246044246286502</v>
      </c>
      <c r="AS44" s="159"/>
      <c r="AT44" s="160">
        <v>-7.6827048591575897</v>
      </c>
      <c r="AU44" s="154">
        <v>-18.350518342577701</v>
      </c>
      <c r="AV44" s="154">
        <v>-20.7513915900835</v>
      </c>
      <c r="AW44" s="154">
        <v>-24.243398463520801</v>
      </c>
      <c r="AX44" s="154">
        <v>-18.542270792809301</v>
      </c>
      <c r="AY44" s="161">
        <v>-18.5780979453966</v>
      </c>
      <c r="AZ44" s="154"/>
      <c r="BA44" s="162">
        <v>-6.30463132376563</v>
      </c>
      <c r="BB44" s="163">
        <v>-14.9946338046152</v>
      </c>
      <c r="BC44" s="164">
        <v>-10.5425072870596</v>
      </c>
      <c r="BD44" s="154"/>
      <c r="BE44" s="165">
        <v>-16.506806255708099</v>
      </c>
    </row>
    <row r="45" spans="1:57" x14ac:dyDescent="0.25">
      <c r="A45" s="22" t="s">
        <v>86</v>
      </c>
      <c r="B45" s="3" t="str">
        <f t="shared" si="0"/>
        <v>Virginia Mountains</v>
      </c>
      <c r="C45" s="3"/>
      <c r="D45" s="25" t="s">
        <v>16</v>
      </c>
      <c r="E45" s="28" t="s">
        <v>17</v>
      </c>
      <c r="F45" s="3"/>
      <c r="G45" s="160">
        <v>37.7655172413793</v>
      </c>
      <c r="H45" s="154">
        <v>42.8689655172413</v>
      </c>
      <c r="I45" s="154">
        <v>50.524137931034403</v>
      </c>
      <c r="J45" s="154">
        <v>49.668965517241297</v>
      </c>
      <c r="K45" s="154">
        <v>49.062068965517199</v>
      </c>
      <c r="L45" s="161">
        <v>45.977931034482701</v>
      </c>
      <c r="M45" s="154"/>
      <c r="N45" s="162">
        <v>48.551724137930997</v>
      </c>
      <c r="O45" s="163">
        <v>46.813793103448198</v>
      </c>
      <c r="P45" s="164">
        <v>47.682758620689597</v>
      </c>
      <c r="Q45" s="154"/>
      <c r="R45" s="165">
        <v>46.465024630541798</v>
      </c>
      <c r="S45" s="159"/>
      <c r="T45" s="160">
        <v>13.757494485080599</v>
      </c>
      <c r="U45" s="154">
        <v>-10.3409742235837</v>
      </c>
      <c r="V45" s="154">
        <v>-5.6364156648189399</v>
      </c>
      <c r="W45" s="154">
        <v>-5.2808989589937196</v>
      </c>
      <c r="X45" s="154">
        <v>1.3090673935969099</v>
      </c>
      <c r="Y45" s="161">
        <v>-2.34908528286749</v>
      </c>
      <c r="Z45" s="154"/>
      <c r="AA45" s="162">
        <v>-7.2879696757810999</v>
      </c>
      <c r="AB45" s="163">
        <v>1.25304238180093</v>
      </c>
      <c r="AC45" s="164">
        <v>-3.2831221628805798</v>
      </c>
      <c r="AD45" s="154"/>
      <c r="AE45" s="165">
        <v>-2.6248109694002602</v>
      </c>
      <c r="AF45" s="31"/>
      <c r="AG45" s="160">
        <v>38.689655172413701</v>
      </c>
      <c r="AH45" s="154">
        <v>44.524137931034403</v>
      </c>
      <c r="AI45" s="154">
        <v>48.272413793103397</v>
      </c>
      <c r="AJ45" s="154">
        <v>46.420689655172403</v>
      </c>
      <c r="AK45" s="154">
        <v>45.6172413793103</v>
      </c>
      <c r="AL45" s="161">
        <v>44.704827586206797</v>
      </c>
      <c r="AM45" s="154"/>
      <c r="AN45" s="162">
        <v>47.572413793103401</v>
      </c>
      <c r="AO45" s="163">
        <v>46.241379310344797</v>
      </c>
      <c r="AP45" s="164">
        <v>46.906896551724103</v>
      </c>
      <c r="AQ45" s="154"/>
      <c r="AR45" s="165">
        <v>45.333990147783197</v>
      </c>
      <c r="AS45" s="159"/>
      <c r="AT45" s="160">
        <v>2.2721558888145901</v>
      </c>
      <c r="AU45" s="154">
        <v>0.753855085736714</v>
      </c>
      <c r="AV45" s="154">
        <v>-0.47942805206931299</v>
      </c>
      <c r="AW45" s="154">
        <v>-8.4064026846594597</v>
      </c>
      <c r="AX45" s="154">
        <v>-3.4503632850143</v>
      </c>
      <c r="AY45" s="161">
        <v>-2.1582058547191898</v>
      </c>
      <c r="AZ45" s="154"/>
      <c r="BA45" s="162">
        <v>-1.36854996603668</v>
      </c>
      <c r="BB45" s="163">
        <v>-1.16483448584801</v>
      </c>
      <c r="BC45" s="164">
        <v>-1.26824244667608</v>
      </c>
      <c r="BD45" s="154"/>
      <c r="BE45" s="165">
        <v>-1.89678318803537</v>
      </c>
    </row>
    <row r="46" spans="1:57" x14ac:dyDescent="0.25">
      <c r="A46" s="75" t="s">
        <v>110</v>
      </c>
      <c r="B46" s="3" t="s">
        <v>116</v>
      </c>
      <c r="D46" s="25" t="s">
        <v>16</v>
      </c>
      <c r="E46" s="28" t="s">
        <v>17</v>
      </c>
      <c r="G46" s="160">
        <v>62.040249826509303</v>
      </c>
      <c r="H46" s="154">
        <v>51.110340041637699</v>
      </c>
      <c r="I46" s="154">
        <v>52.1165857043719</v>
      </c>
      <c r="J46" s="154">
        <v>58.396946564885397</v>
      </c>
      <c r="K46" s="154">
        <v>57.286606523247698</v>
      </c>
      <c r="L46" s="161">
        <v>56.190145732130397</v>
      </c>
      <c r="M46" s="154"/>
      <c r="N46" s="162">
        <v>58.986814712005497</v>
      </c>
      <c r="O46" s="163">
        <v>59.784871616932598</v>
      </c>
      <c r="P46" s="164">
        <v>59.385843164469101</v>
      </c>
      <c r="Q46" s="154"/>
      <c r="R46" s="165">
        <v>57.103202141369998</v>
      </c>
      <c r="S46" s="159"/>
      <c r="T46" s="160">
        <v>69.457808247631107</v>
      </c>
      <c r="U46" s="154">
        <v>-9.9935481439273808</v>
      </c>
      <c r="V46" s="154">
        <v>-24.7204873159071</v>
      </c>
      <c r="W46" s="154">
        <v>-14.2557353581116</v>
      </c>
      <c r="X46" s="154">
        <v>27.221504897720202</v>
      </c>
      <c r="Y46" s="161">
        <v>1.8816063406260199</v>
      </c>
      <c r="Z46" s="154"/>
      <c r="AA46" s="162">
        <v>28.919636277785301</v>
      </c>
      <c r="AB46" s="163">
        <v>6.7836073728233801</v>
      </c>
      <c r="AC46" s="164">
        <v>16.738504822593999</v>
      </c>
      <c r="AD46" s="154"/>
      <c r="AE46" s="165">
        <v>5.8857146973578898</v>
      </c>
      <c r="AG46" s="160">
        <v>41.175450762829399</v>
      </c>
      <c r="AH46" s="154">
        <v>46.471914008321697</v>
      </c>
      <c r="AI46" s="154">
        <v>56.0852981969486</v>
      </c>
      <c r="AJ46" s="154">
        <v>50.156141568355302</v>
      </c>
      <c r="AK46" s="154">
        <v>46.868494101318497</v>
      </c>
      <c r="AL46" s="161">
        <v>48.151359600443897</v>
      </c>
      <c r="AM46" s="154"/>
      <c r="AN46" s="162">
        <v>52.081887578070699</v>
      </c>
      <c r="AO46" s="163">
        <v>55.1439972241498</v>
      </c>
      <c r="AP46" s="164">
        <v>53.612942401110303</v>
      </c>
      <c r="AQ46" s="154"/>
      <c r="AR46" s="165">
        <v>49.711347869177402</v>
      </c>
      <c r="AS46" s="159"/>
      <c r="AT46" s="160">
        <v>-7.1362174285124</v>
      </c>
      <c r="AU46" s="154">
        <v>16.539212927147201</v>
      </c>
      <c r="AV46" s="154">
        <v>15.718571462317399</v>
      </c>
      <c r="AW46" s="154">
        <v>-1.6154262189414701</v>
      </c>
      <c r="AX46" s="154">
        <v>13.830861196945399</v>
      </c>
      <c r="AY46" s="161">
        <v>7.0807286845989896</v>
      </c>
      <c r="AZ46" s="154"/>
      <c r="BA46" s="162">
        <v>18.065130302416598</v>
      </c>
      <c r="BB46" s="163">
        <v>2.77386735402002</v>
      </c>
      <c r="BC46" s="164">
        <v>9.6732375264131303</v>
      </c>
      <c r="BD46" s="154"/>
      <c r="BE46" s="165">
        <v>7.8654058139883496</v>
      </c>
    </row>
    <row r="47" spans="1:57" x14ac:dyDescent="0.25">
      <c r="A47" s="75" t="s">
        <v>111</v>
      </c>
      <c r="B47" s="3" t="s">
        <v>117</v>
      </c>
      <c r="D47" s="25" t="s">
        <v>16</v>
      </c>
      <c r="E47" s="28" t="s">
        <v>17</v>
      </c>
      <c r="G47" s="160">
        <v>66.438133727853298</v>
      </c>
      <c r="H47" s="154">
        <v>61.202323819146201</v>
      </c>
      <c r="I47" s="154">
        <v>63.728214195503902</v>
      </c>
      <c r="J47" s="154">
        <v>62.284848266156601</v>
      </c>
      <c r="K47" s="154">
        <v>54.635008840616301</v>
      </c>
      <c r="L47" s="161">
        <v>61.657705769855298</v>
      </c>
      <c r="M47" s="154"/>
      <c r="N47" s="162">
        <v>57.200591780030997</v>
      </c>
      <c r="O47" s="163">
        <v>55.446902175874101</v>
      </c>
      <c r="P47" s="164">
        <v>56.323746977952503</v>
      </c>
      <c r="Q47" s="154"/>
      <c r="R47" s="165">
        <v>60.133717543597299</v>
      </c>
      <c r="S47" s="159"/>
      <c r="T47" s="160">
        <v>67.507013950273304</v>
      </c>
      <c r="U47" s="154">
        <v>-7.2737463979642403</v>
      </c>
      <c r="V47" s="154">
        <v>-15.537707257898299</v>
      </c>
      <c r="W47" s="154">
        <v>-14.8566343063109</v>
      </c>
      <c r="X47" s="154">
        <v>-5.7565996865988698</v>
      </c>
      <c r="Y47" s="161">
        <v>-1.2664563374867901</v>
      </c>
      <c r="Z47" s="154"/>
      <c r="AA47" s="162">
        <v>5.4485862005012899</v>
      </c>
      <c r="AB47" s="163">
        <v>6.1632872989034998E-2</v>
      </c>
      <c r="AC47" s="164">
        <v>2.7264267432593101</v>
      </c>
      <c r="AD47" s="154"/>
      <c r="AE47" s="165">
        <v>-0.228651489827772</v>
      </c>
      <c r="AG47" s="160">
        <v>45.650055930429701</v>
      </c>
      <c r="AH47" s="154">
        <v>50.764081838848099</v>
      </c>
      <c r="AI47" s="154">
        <v>58.703496553963802</v>
      </c>
      <c r="AJ47" s="154">
        <v>51.929599826796</v>
      </c>
      <c r="AK47" s="154">
        <v>48.279688232959202</v>
      </c>
      <c r="AL47" s="161">
        <v>51.065384476599398</v>
      </c>
      <c r="AM47" s="154"/>
      <c r="AN47" s="162">
        <v>52.712625843466903</v>
      </c>
      <c r="AO47" s="163">
        <v>55.263775123588204</v>
      </c>
      <c r="AP47" s="164">
        <v>53.9882004835275</v>
      </c>
      <c r="AQ47" s="154"/>
      <c r="AR47" s="165">
        <v>51.900474764293101</v>
      </c>
      <c r="AS47" s="159"/>
      <c r="AT47" s="160">
        <v>2.1501939725518802</v>
      </c>
      <c r="AU47" s="154">
        <v>6.4803278685574304</v>
      </c>
      <c r="AV47" s="154">
        <v>3.7808078005383998</v>
      </c>
      <c r="AW47" s="154">
        <v>-11.561929145365999</v>
      </c>
      <c r="AX47" s="154">
        <v>-4.2092151356116201</v>
      </c>
      <c r="AY47" s="161">
        <v>-1.0546521136334499</v>
      </c>
      <c r="AZ47" s="154"/>
      <c r="BA47" s="162">
        <v>4.27460106923035</v>
      </c>
      <c r="BB47" s="163">
        <v>5.0167910516418797</v>
      </c>
      <c r="BC47" s="164">
        <v>4.6531485362131297</v>
      </c>
      <c r="BD47" s="154"/>
      <c r="BE47" s="165">
        <v>0.57565278995435298</v>
      </c>
    </row>
    <row r="48" spans="1:57" x14ac:dyDescent="0.25">
      <c r="A48" s="75" t="s">
        <v>112</v>
      </c>
      <c r="B48" s="3" t="s">
        <v>118</v>
      </c>
      <c r="D48" s="25" t="s">
        <v>16</v>
      </c>
      <c r="E48" s="28" t="s">
        <v>17</v>
      </c>
      <c r="G48" s="160">
        <v>61.258639505274601</v>
      </c>
      <c r="H48" s="154">
        <v>56.559961198011301</v>
      </c>
      <c r="I48" s="154">
        <v>59.776282284467001</v>
      </c>
      <c r="J48" s="154">
        <v>58.536437492421399</v>
      </c>
      <c r="K48" s="154">
        <v>53.301200436522301</v>
      </c>
      <c r="L48" s="161">
        <v>57.886504183339298</v>
      </c>
      <c r="M48" s="154"/>
      <c r="N48" s="162">
        <v>54.498605553534603</v>
      </c>
      <c r="O48" s="163">
        <v>54.243967503334503</v>
      </c>
      <c r="P48" s="164">
        <v>54.371286528434503</v>
      </c>
      <c r="Q48" s="154"/>
      <c r="R48" s="165">
        <v>56.882156281938002</v>
      </c>
      <c r="S48" s="159"/>
      <c r="T48" s="160">
        <v>48.655032224118003</v>
      </c>
      <c r="U48" s="154">
        <v>-5.87953276951216</v>
      </c>
      <c r="V48" s="154">
        <v>-12.2718312690545</v>
      </c>
      <c r="W48" s="154">
        <v>-12.7564603636927</v>
      </c>
      <c r="X48" s="154">
        <v>-6.4067643943677597</v>
      </c>
      <c r="Y48" s="161">
        <v>-1.38084691222086</v>
      </c>
      <c r="Z48" s="154"/>
      <c r="AA48" s="162">
        <v>5.1315557771190203</v>
      </c>
      <c r="AB48" s="163">
        <v>-0.93623240814042497</v>
      </c>
      <c r="AC48" s="164">
        <v>2.0146062437083101</v>
      </c>
      <c r="AD48" s="154"/>
      <c r="AE48" s="165">
        <v>-0.47618161856723001</v>
      </c>
      <c r="AG48" s="160">
        <v>45.684827947757498</v>
      </c>
      <c r="AH48" s="154">
        <v>51.092943920618097</v>
      </c>
      <c r="AI48" s="154">
        <v>55.833972815061799</v>
      </c>
      <c r="AJ48" s="154">
        <v>51.907511822480899</v>
      </c>
      <c r="AK48" s="154">
        <v>48.1387171092518</v>
      </c>
      <c r="AL48" s="161">
        <v>50.531077562978602</v>
      </c>
      <c r="AM48" s="154"/>
      <c r="AN48" s="162">
        <v>51.331544804171202</v>
      </c>
      <c r="AO48" s="163">
        <v>52.917727658542503</v>
      </c>
      <c r="AP48" s="164">
        <v>52.124636231356803</v>
      </c>
      <c r="AQ48" s="154"/>
      <c r="AR48" s="165">
        <v>50.986875974764203</v>
      </c>
      <c r="AS48" s="159"/>
      <c r="AT48" s="160">
        <v>7.19564845883035</v>
      </c>
      <c r="AU48" s="154">
        <v>8.8545646699920706</v>
      </c>
      <c r="AV48" s="154">
        <v>3.17358170938958</v>
      </c>
      <c r="AW48" s="154">
        <v>-6.7502857631439399</v>
      </c>
      <c r="AX48" s="154">
        <v>-2.6869372214805902</v>
      </c>
      <c r="AY48" s="161">
        <v>1.5489042831475099</v>
      </c>
      <c r="AZ48" s="154"/>
      <c r="BA48" s="162">
        <v>3.2539219397578401</v>
      </c>
      <c r="BB48" s="163">
        <v>-0.37967536855557898</v>
      </c>
      <c r="BC48" s="164">
        <v>1.37695663000774</v>
      </c>
      <c r="BD48" s="154"/>
      <c r="BE48" s="165">
        <v>1.4996613742781499</v>
      </c>
    </row>
    <row r="49" spans="1:57" x14ac:dyDescent="0.25">
      <c r="A49" s="75" t="s">
        <v>113</v>
      </c>
      <c r="B49" s="3" t="s">
        <v>119</v>
      </c>
      <c r="D49" s="25" t="s">
        <v>16</v>
      </c>
      <c r="E49" s="28" t="s">
        <v>17</v>
      </c>
      <c r="G49" s="160">
        <v>49.619179919524797</v>
      </c>
      <c r="H49" s="154">
        <v>47.727054991377599</v>
      </c>
      <c r="I49" s="154">
        <v>51.947212109599498</v>
      </c>
      <c r="J49" s="154">
        <v>51.183176853803403</v>
      </c>
      <c r="K49" s="154">
        <v>49.453918375167603</v>
      </c>
      <c r="L49" s="161">
        <v>49.986108449894601</v>
      </c>
      <c r="M49" s="154"/>
      <c r="N49" s="162">
        <v>50.948457558919301</v>
      </c>
      <c r="O49" s="163">
        <v>49.461103659704897</v>
      </c>
      <c r="P49" s="164">
        <v>50.204780609312103</v>
      </c>
      <c r="Q49" s="154"/>
      <c r="R49" s="165">
        <v>50.0485862097281</v>
      </c>
      <c r="S49" s="159"/>
      <c r="T49" s="160">
        <v>38.602339888115601</v>
      </c>
      <c r="U49" s="154">
        <v>-8.9809728712025496</v>
      </c>
      <c r="V49" s="154">
        <v>-9.8445445751226703</v>
      </c>
      <c r="W49" s="154">
        <v>-8.96256040991776</v>
      </c>
      <c r="X49" s="154">
        <v>1.2766924205369099</v>
      </c>
      <c r="Y49" s="161">
        <v>-0.38966325784745398</v>
      </c>
      <c r="Z49" s="154"/>
      <c r="AA49" s="162">
        <v>1.7089041791986801</v>
      </c>
      <c r="AB49" s="163">
        <v>-4.4524420899296304</v>
      </c>
      <c r="AC49" s="164">
        <v>-1.4223842204069399</v>
      </c>
      <c r="AD49" s="154"/>
      <c r="AE49" s="165">
        <v>-0.687852705193161</v>
      </c>
      <c r="AG49" s="160">
        <v>41.616569266142903</v>
      </c>
      <c r="AH49" s="154">
        <v>45.745114006514598</v>
      </c>
      <c r="AI49" s="154">
        <v>48.538393370377399</v>
      </c>
      <c r="AJ49" s="154">
        <v>46.310955163824403</v>
      </c>
      <c r="AK49" s="154">
        <v>45.401417896148601</v>
      </c>
      <c r="AL49" s="161">
        <v>45.522489940601602</v>
      </c>
      <c r="AM49" s="154"/>
      <c r="AN49" s="162">
        <v>48.015065146579801</v>
      </c>
      <c r="AO49" s="163">
        <v>47.822858785207799</v>
      </c>
      <c r="AP49" s="164">
        <v>47.9189619658938</v>
      </c>
      <c r="AQ49" s="154"/>
      <c r="AR49" s="165">
        <v>46.207196233542199</v>
      </c>
      <c r="AS49" s="159"/>
      <c r="AT49" s="160">
        <v>7.4471736549343799</v>
      </c>
      <c r="AU49" s="154">
        <v>3.6489877049894099</v>
      </c>
      <c r="AV49" s="154">
        <v>-2.1064889974362799</v>
      </c>
      <c r="AW49" s="154">
        <v>-9.3159081147755298</v>
      </c>
      <c r="AX49" s="154">
        <v>-3.87728245774231</v>
      </c>
      <c r="AY49" s="161">
        <v>-1.3604827070143199</v>
      </c>
      <c r="AZ49" s="154"/>
      <c r="BA49" s="162">
        <v>1.7199597004024301</v>
      </c>
      <c r="BB49" s="163">
        <v>-2.34205654718575</v>
      </c>
      <c r="BC49" s="164">
        <v>-0.34835533641064997</v>
      </c>
      <c r="BD49" s="154"/>
      <c r="BE49" s="165">
        <v>-1.0627622227381099</v>
      </c>
    </row>
    <row r="50" spans="1:57" x14ac:dyDescent="0.25">
      <c r="A50" s="75" t="s">
        <v>114</v>
      </c>
      <c r="B50" s="3" t="s">
        <v>120</v>
      </c>
      <c r="D50" s="25" t="s">
        <v>16</v>
      </c>
      <c r="E50" s="28" t="s">
        <v>17</v>
      </c>
      <c r="G50" s="160">
        <v>49.213648487077997</v>
      </c>
      <c r="H50" s="154">
        <v>49.038903706428698</v>
      </c>
      <c r="I50" s="154">
        <v>50.4368619516232</v>
      </c>
      <c r="J50" s="154">
        <v>49.379196174009003</v>
      </c>
      <c r="K50" s="154">
        <v>48.330727490113098</v>
      </c>
      <c r="L50" s="161">
        <v>49.279867561850402</v>
      </c>
      <c r="M50" s="154"/>
      <c r="N50" s="162">
        <v>47.834084429320299</v>
      </c>
      <c r="O50" s="163">
        <v>46.376345074956298</v>
      </c>
      <c r="P50" s="164">
        <v>47.105214752138302</v>
      </c>
      <c r="Q50" s="154"/>
      <c r="R50" s="165">
        <v>48.658538187646897</v>
      </c>
      <c r="S50" s="159"/>
      <c r="T50" s="160">
        <v>20.287737439586301</v>
      </c>
      <c r="U50" s="154">
        <v>-1.32321643379291</v>
      </c>
      <c r="V50" s="154">
        <v>-1.1891891891891799</v>
      </c>
      <c r="W50" s="154">
        <v>-3.4786516853932499</v>
      </c>
      <c r="X50" s="154">
        <v>1.50666409117249</v>
      </c>
      <c r="Y50" s="161">
        <v>2.4845552091502001</v>
      </c>
      <c r="Z50" s="154"/>
      <c r="AA50" s="162">
        <v>-2.4660103141115699</v>
      </c>
      <c r="AB50" s="163">
        <v>-5.0555450950856704</v>
      </c>
      <c r="AC50" s="164">
        <v>-3.7581622586555099</v>
      </c>
      <c r="AD50" s="154"/>
      <c r="AE50" s="165">
        <v>0.67826559739023995</v>
      </c>
      <c r="AG50" s="160">
        <v>43.731791801436003</v>
      </c>
      <c r="AH50" s="154">
        <v>46.432913541164801</v>
      </c>
      <c r="AI50" s="154">
        <v>47.460057118607097</v>
      </c>
      <c r="AJ50" s="154">
        <v>46.777568288420802</v>
      </c>
      <c r="AK50" s="154">
        <v>46.732732456543701</v>
      </c>
      <c r="AL50" s="161">
        <v>46.226525565579102</v>
      </c>
      <c r="AM50" s="154"/>
      <c r="AN50" s="162">
        <v>46.876437045893397</v>
      </c>
      <c r="AO50" s="163">
        <v>46.272877770624397</v>
      </c>
      <c r="AP50" s="164">
        <v>46.574657408258901</v>
      </c>
      <c r="AQ50" s="154"/>
      <c r="AR50" s="165">
        <v>46.325892747274303</v>
      </c>
      <c r="AS50" s="159"/>
      <c r="AT50" s="160">
        <v>4.0468893776644101</v>
      </c>
      <c r="AU50" s="154">
        <v>1.27176549482685</v>
      </c>
      <c r="AV50" s="154">
        <v>-2.1088492742833398</v>
      </c>
      <c r="AW50" s="154">
        <v>-6.5780410524865598</v>
      </c>
      <c r="AX50" s="154">
        <v>-1.2918265261521999</v>
      </c>
      <c r="AY50" s="161">
        <v>-1.1299884425909601</v>
      </c>
      <c r="AZ50" s="154"/>
      <c r="BA50" s="162">
        <v>7.1172630442252E-2</v>
      </c>
      <c r="BB50" s="163">
        <v>-2.0109066121336001</v>
      </c>
      <c r="BC50" s="164">
        <v>-0.97406565471389095</v>
      </c>
      <c r="BD50" s="154"/>
      <c r="BE50" s="165">
        <v>-1.0854388840371001</v>
      </c>
    </row>
    <row r="51" spans="1:57" x14ac:dyDescent="0.25">
      <c r="A51" s="76" t="s">
        <v>115</v>
      </c>
      <c r="B51" s="3" t="s">
        <v>121</v>
      </c>
      <c r="D51" s="25" t="s">
        <v>16</v>
      </c>
      <c r="E51" s="28" t="s">
        <v>17</v>
      </c>
      <c r="G51" s="166">
        <v>44.8761915833527</v>
      </c>
      <c r="H51" s="167">
        <v>45.004068821204299</v>
      </c>
      <c r="I51" s="167">
        <v>45.530109276912299</v>
      </c>
      <c r="J51" s="167">
        <v>45.076726342710899</v>
      </c>
      <c r="K51" s="167">
        <v>45.4022320390606</v>
      </c>
      <c r="L51" s="168">
        <v>45.177865612648198</v>
      </c>
      <c r="M51" s="154"/>
      <c r="N51" s="169">
        <v>45.425482445942798</v>
      </c>
      <c r="O51" s="170">
        <v>45.867240176703</v>
      </c>
      <c r="P51" s="171">
        <v>45.646361311322899</v>
      </c>
      <c r="Q51" s="154"/>
      <c r="R51" s="172">
        <v>45.311721526555203</v>
      </c>
      <c r="S51" s="159"/>
      <c r="T51" s="166">
        <v>13.0347821236029</v>
      </c>
      <c r="U51" s="167">
        <v>4.8733488608993403</v>
      </c>
      <c r="V51" s="167">
        <v>6.0776320348539397</v>
      </c>
      <c r="W51" s="167">
        <v>4.9573609848857796</v>
      </c>
      <c r="X51" s="167">
        <v>7.3867187576793096</v>
      </c>
      <c r="Y51" s="168">
        <v>7.1772703045070303</v>
      </c>
      <c r="Z51" s="154"/>
      <c r="AA51" s="169">
        <v>3.0632756028720101</v>
      </c>
      <c r="AB51" s="170">
        <v>1.00186449662869</v>
      </c>
      <c r="AC51" s="171">
        <v>2.0171713958225799</v>
      </c>
      <c r="AD51" s="154"/>
      <c r="AE51" s="172">
        <v>5.6393353591655302</v>
      </c>
      <c r="AG51" s="166">
        <v>42.035809789559302</v>
      </c>
      <c r="AH51" s="167">
        <v>42.794442506685201</v>
      </c>
      <c r="AI51" s="167">
        <v>44.580011772314698</v>
      </c>
      <c r="AJ51" s="167">
        <v>43.711448063412199</v>
      </c>
      <c r="AK51" s="167">
        <v>44.4699540101279</v>
      </c>
      <c r="AL51" s="168">
        <v>43.518363776138202</v>
      </c>
      <c r="AM51" s="154"/>
      <c r="AN51" s="169">
        <v>45.5129322871258</v>
      </c>
      <c r="AO51" s="170">
        <v>45.232490555071202</v>
      </c>
      <c r="AP51" s="171">
        <v>45.372711421098501</v>
      </c>
      <c r="AQ51" s="154"/>
      <c r="AR51" s="172">
        <v>44.048220834315003</v>
      </c>
      <c r="AS51" s="159"/>
      <c r="AT51" s="166">
        <v>3.35599609963002</v>
      </c>
      <c r="AU51" s="167">
        <v>2.85912562539434</v>
      </c>
      <c r="AV51" s="167">
        <v>4.5935537026956901</v>
      </c>
      <c r="AW51" s="167">
        <v>-0.55674467615540701</v>
      </c>
      <c r="AX51" s="167">
        <v>1.52799891353784</v>
      </c>
      <c r="AY51" s="168">
        <v>2.32147774674181</v>
      </c>
      <c r="AZ51" s="154"/>
      <c r="BA51" s="169">
        <v>2.9934204481001401</v>
      </c>
      <c r="BB51" s="170">
        <v>0.27313773679331099</v>
      </c>
      <c r="BC51" s="171">
        <v>1.6192793787348601</v>
      </c>
      <c r="BD51" s="154"/>
      <c r="BE51" s="172">
        <v>2.1138804910382398</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AG42" sqref="AG42:BE5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20" t="s">
        <v>5</v>
      </c>
      <c r="E2" s="221"/>
      <c r="G2" s="214" t="s">
        <v>36</v>
      </c>
      <c r="H2" s="215"/>
      <c r="I2" s="215"/>
      <c r="J2" s="215"/>
      <c r="K2" s="215"/>
      <c r="L2" s="215"/>
      <c r="M2" s="215"/>
      <c r="N2" s="215"/>
      <c r="O2" s="215"/>
      <c r="P2" s="215"/>
      <c r="Q2" s="215"/>
      <c r="R2" s="215"/>
      <c r="T2" s="214" t="s">
        <v>37</v>
      </c>
      <c r="U2" s="215"/>
      <c r="V2" s="215"/>
      <c r="W2" s="215"/>
      <c r="X2" s="215"/>
      <c r="Y2" s="215"/>
      <c r="Z2" s="215"/>
      <c r="AA2" s="215"/>
      <c r="AB2" s="215"/>
      <c r="AC2" s="215"/>
      <c r="AD2" s="215"/>
      <c r="AE2" s="215"/>
      <c r="AF2" s="4"/>
      <c r="AG2" s="214" t="s">
        <v>38</v>
      </c>
      <c r="AH2" s="215"/>
      <c r="AI2" s="215"/>
      <c r="AJ2" s="215"/>
      <c r="AK2" s="215"/>
      <c r="AL2" s="215"/>
      <c r="AM2" s="215"/>
      <c r="AN2" s="215"/>
      <c r="AO2" s="215"/>
      <c r="AP2" s="215"/>
      <c r="AQ2" s="215"/>
      <c r="AR2" s="215"/>
      <c r="AT2" s="214" t="s">
        <v>39</v>
      </c>
      <c r="AU2" s="215"/>
      <c r="AV2" s="215"/>
      <c r="AW2" s="215"/>
      <c r="AX2" s="215"/>
      <c r="AY2" s="215"/>
      <c r="AZ2" s="215"/>
      <c r="BA2" s="215"/>
      <c r="BB2" s="215"/>
      <c r="BC2" s="215"/>
      <c r="BD2" s="215"/>
      <c r="BE2" s="215"/>
    </row>
    <row r="3" spans="1:57" ht="13" x14ac:dyDescent="0.25">
      <c r="A3" s="32"/>
      <c r="B3" s="32"/>
      <c r="C3" s="3"/>
      <c r="D3" s="222" t="s">
        <v>8</v>
      </c>
      <c r="E3" s="224" t="s">
        <v>9</v>
      </c>
      <c r="F3" s="5"/>
      <c r="G3" s="212" t="s">
        <v>0</v>
      </c>
      <c r="H3" s="208" t="s">
        <v>1</v>
      </c>
      <c r="I3" s="208" t="s">
        <v>10</v>
      </c>
      <c r="J3" s="208" t="s">
        <v>2</v>
      </c>
      <c r="K3" s="208" t="s">
        <v>11</v>
      </c>
      <c r="L3" s="210" t="s">
        <v>12</v>
      </c>
      <c r="M3" s="5"/>
      <c r="N3" s="212" t="s">
        <v>3</v>
      </c>
      <c r="O3" s="208" t="s">
        <v>4</v>
      </c>
      <c r="P3" s="210" t="s">
        <v>13</v>
      </c>
      <c r="Q3" s="2"/>
      <c r="R3" s="216" t="s">
        <v>14</v>
      </c>
      <c r="S3" s="2"/>
      <c r="T3" s="212" t="s">
        <v>0</v>
      </c>
      <c r="U3" s="208" t="s">
        <v>1</v>
      </c>
      <c r="V3" s="208" t="s">
        <v>10</v>
      </c>
      <c r="W3" s="208" t="s">
        <v>2</v>
      </c>
      <c r="X3" s="208" t="s">
        <v>11</v>
      </c>
      <c r="Y3" s="210" t="s">
        <v>12</v>
      </c>
      <c r="Z3" s="2"/>
      <c r="AA3" s="212" t="s">
        <v>3</v>
      </c>
      <c r="AB3" s="208" t="s">
        <v>4</v>
      </c>
      <c r="AC3" s="210" t="s">
        <v>13</v>
      </c>
      <c r="AD3" s="1"/>
      <c r="AE3" s="218" t="s">
        <v>14</v>
      </c>
      <c r="AF3" s="38"/>
      <c r="AG3" s="212" t="s">
        <v>0</v>
      </c>
      <c r="AH3" s="208" t="s">
        <v>1</v>
      </c>
      <c r="AI3" s="208" t="s">
        <v>10</v>
      </c>
      <c r="AJ3" s="208" t="s">
        <v>2</v>
      </c>
      <c r="AK3" s="208" t="s">
        <v>11</v>
      </c>
      <c r="AL3" s="210" t="s">
        <v>12</v>
      </c>
      <c r="AM3" s="5"/>
      <c r="AN3" s="212" t="s">
        <v>3</v>
      </c>
      <c r="AO3" s="208" t="s">
        <v>4</v>
      </c>
      <c r="AP3" s="210" t="s">
        <v>13</v>
      </c>
      <c r="AQ3" s="2"/>
      <c r="AR3" s="216" t="s">
        <v>14</v>
      </c>
      <c r="AS3" s="2"/>
      <c r="AT3" s="212" t="s">
        <v>0</v>
      </c>
      <c r="AU3" s="208" t="s">
        <v>1</v>
      </c>
      <c r="AV3" s="208" t="s">
        <v>10</v>
      </c>
      <c r="AW3" s="208" t="s">
        <v>2</v>
      </c>
      <c r="AX3" s="208" t="s">
        <v>11</v>
      </c>
      <c r="AY3" s="210" t="s">
        <v>12</v>
      </c>
      <c r="AZ3" s="2"/>
      <c r="BA3" s="212" t="s">
        <v>3</v>
      </c>
      <c r="BB3" s="208" t="s">
        <v>4</v>
      </c>
      <c r="BC3" s="210" t="s">
        <v>13</v>
      </c>
      <c r="BD3" s="1"/>
      <c r="BE3" s="218" t="s">
        <v>14</v>
      </c>
    </row>
    <row r="4" spans="1:57" ht="13" x14ac:dyDescent="0.25">
      <c r="A4" s="32"/>
      <c r="B4" s="32"/>
      <c r="C4" s="3"/>
      <c r="D4" s="223"/>
      <c r="E4" s="225"/>
      <c r="F4" s="5"/>
      <c r="G4" s="213"/>
      <c r="H4" s="209"/>
      <c r="I4" s="209"/>
      <c r="J4" s="209"/>
      <c r="K4" s="209"/>
      <c r="L4" s="211"/>
      <c r="M4" s="5"/>
      <c r="N4" s="213"/>
      <c r="O4" s="209"/>
      <c r="P4" s="211"/>
      <c r="Q4" s="2"/>
      <c r="R4" s="217"/>
      <c r="S4" s="2"/>
      <c r="T4" s="213"/>
      <c r="U4" s="209"/>
      <c r="V4" s="209"/>
      <c r="W4" s="209"/>
      <c r="X4" s="209"/>
      <c r="Y4" s="211"/>
      <c r="Z4" s="2"/>
      <c r="AA4" s="213"/>
      <c r="AB4" s="209"/>
      <c r="AC4" s="211"/>
      <c r="AD4" s="1"/>
      <c r="AE4" s="219"/>
      <c r="AF4" s="39"/>
      <c r="AG4" s="213"/>
      <c r="AH4" s="209"/>
      <c r="AI4" s="209"/>
      <c r="AJ4" s="209"/>
      <c r="AK4" s="209"/>
      <c r="AL4" s="211"/>
      <c r="AM4" s="5"/>
      <c r="AN4" s="213"/>
      <c r="AO4" s="209"/>
      <c r="AP4" s="211"/>
      <c r="AQ4" s="2"/>
      <c r="AR4" s="217"/>
      <c r="AS4" s="2"/>
      <c r="AT4" s="213"/>
      <c r="AU4" s="209"/>
      <c r="AV4" s="209"/>
      <c r="AW4" s="209"/>
      <c r="AX4" s="209"/>
      <c r="AY4" s="211"/>
      <c r="AZ4" s="2"/>
      <c r="BA4" s="213"/>
      <c r="BB4" s="209"/>
      <c r="BC4" s="211"/>
      <c r="BD4" s="1"/>
      <c r="BE4" s="219"/>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3">
        <v>159.76710648245</v>
      </c>
      <c r="H6" s="174">
        <v>155.389553830918</v>
      </c>
      <c r="I6" s="174">
        <v>153.07911025242399</v>
      </c>
      <c r="J6" s="174">
        <v>155.125875719569</v>
      </c>
      <c r="K6" s="174">
        <v>150.76702466426499</v>
      </c>
      <c r="L6" s="175">
        <v>154.730859922929</v>
      </c>
      <c r="M6" s="176"/>
      <c r="N6" s="177">
        <v>152.293884176836</v>
      </c>
      <c r="O6" s="178">
        <v>153.69425555570399</v>
      </c>
      <c r="P6" s="179">
        <v>153.00089681130601</v>
      </c>
      <c r="Q6" s="176"/>
      <c r="R6" s="180">
        <v>154.20748390622401</v>
      </c>
      <c r="S6" s="159"/>
      <c r="T6" s="151">
        <v>15.574829031606701</v>
      </c>
      <c r="U6" s="152">
        <v>5.3309794693761097</v>
      </c>
      <c r="V6" s="152">
        <v>-0.18104074226889</v>
      </c>
      <c r="W6" s="152">
        <v>1.8452899958531901</v>
      </c>
      <c r="X6" s="152">
        <v>2.7554014810031999</v>
      </c>
      <c r="Y6" s="153">
        <v>4.3755981053726902</v>
      </c>
      <c r="Z6" s="154"/>
      <c r="AA6" s="155">
        <v>1.0456729654630701</v>
      </c>
      <c r="AB6" s="156">
        <v>1.09798582054577</v>
      </c>
      <c r="AC6" s="157">
        <v>1.0724887162360901</v>
      </c>
      <c r="AD6" s="154"/>
      <c r="AE6" s="158">
        <v>3.3724675504726398</v>
      </c>
      <c r="AF6" s="29"/>
      <c r="AG6" s="173">
        <v>156.15808197512399</v>
      </c>
      <c r="AH6" s="174">
        <v>159.228041747877</v>
      </c>
      <c r="AI6" s="174">
        <v>166.665901221898</v>
      </c>
      <c r="AJ6" s="174">
        <v>156.23175430330201</v>
      </c>
      <c r="AK6" s="174">
        <v>146.79933514546701</v>
      </c>
      <c r="AL6" s="175">
        <v>157.156806965263</v>
      </c>
      <c r="AM6" s="176"/>
      <c r="AN6" s="177">
        <v>150.938691743102</v>
      </c>
      <c r="AO6" s="178">
        <v>154.15472248899499</v>
      </c>
      <c r="AP6" s="179">
        <v>152.56121753240001</v>
      </c>
      <c r="AQ6" s="176"/>
      <c r="AR6" s="180">
        <v>155.76238875609701</v>
      </c>
      <c r="AS6" s="159"/>
      <c r="AT6" s="151">
        <v>-2.3080815191399799</v>
      </c>
      <c r="AU6" s="152">
        <v>7.1569185571490896</v>
      </c>
      <c r="AV6" s="152">
        <v>12.0973804426465</v>
      </c>
      <c r="AW6" s="152">
        <v>6.0692013773052702</v>
      </c>
      <c r="AX6" s="152">
        <v>3.9057573044107698</v>
      </c>
      <c r="AY6" s="153">
        <v>5.5162996830979996</v>
      </c>
      <c r="AZ6" s="154"/>
      <c r="BA6" s="155">
        <v>2.7051881927521499</v>
      </c>
      <c r="BB6" s="156">
        <v>2.8634836796140499</v>
      </c>
      <c r="BC6" s="157">
        <v>2.7777705444723302</v>
      </c>
      <c r="BD6" s="154"/>
      <c r="BE6" s="158">
        <v>4.6876796113841603</v>
      </c>
    </row>
    <row r="7" spans="1:57" x14ac:dyDescent="0.25">
      <c r="A7" s="20" t="s">
        <v>18</v>
      </c>
      <c r="B7" s="3" t="str">
        <f>TRIM(A7)</f>
        <v>Virginia</v>
      </c>
      <c r="C7" s="10"/>
      <c r="D7" s="24" t="s">
        <v>16</v>
      </c>
      <c r="E7" s="27" t="s">
        <v>17</v>
      </c>
      <c r="F7" s="3"/>
      <c r="G7" s="181">
        <v>169.171066641838</v>
      </c>
      <c r="H7" s="176">
        <v>160.02316554443999</v>
      </c>
      <c r="I7" s="176">
        <v>122.999601924201</v>
      </c>
      <c r="J7" s="176">
        <v>120.17653184856501</v>
      </c>
      <c r="K7" s="176">
        <v>112.970906462941</v>
      </c>
      <c r="L7" s="182">
        <v>137.25112468657801</v>
      </c>
      <c r="M7" s="176"/>
      <c r="N7" s="183">
        <v>115.38278955622</v>
      </c>
      <c r="O7" s="184">
        <v>114.816141938135</v>
      </c>
      <c r="P7" s="185">
        <v>115.101763922475</v>
      </c>
      <c r="Q7" s="176"/>
      <c r="R7" s="186">
        <v>131.0713340893</v>
      </c>
      <c r="S7" s="159"/>
      <c r="T7" s="160">
        <v>64.580339499703697</v>
      </c>
      <c r="U7" s="154">
        <v>36.820864857940599</v>
      </c>
      <c r="V7" s="154">
        <v>0.30556773941274101</v>
      </c>
      <c r="W7" s="154">
        <v>-0.87152779520674295</v>
      </c>
      <c r="X7" s="154">
        <v>1.39409249060864</v>
      </c>
      <c r="Y7" s="161">
        <v>18.3284374607681</v>
      </c>
      <c r="Z7" s="154"/>
      <c r="AA7" s="162">
        <v>5.2577655484750201</v>
      </c>
      <c r="AB7" s="163">
        <v>3.4373978357873298</v>
      </c>
      <c r="AC7" s="164">
        <v>4.3332214741153399</v>
      </c>
      <c r="AD7" s="154"/>
      <c r="AE7" s="165">
        <v>14.5651858761341</v>
      </c>
      <c r="AF7" s="30"/>
      <c r="AG7" s="181">
        <v>123.453924580904</v>
      </c>
      <c r="AH7" s="176">
        <v>125.403856316017</v>
      </c>
      <c r="AI7" s="176">
        <v>121.315143619913</v>
      </c>
      <c r="AJ7" s="176">
        <v>115.376057106594</v>
      </c>
      <c r="AK7" s="176">
        <v>109.755982218016</v>
      </c>
      <c r="AL7" s="182">
        <v>119.043096776851</v>
      </c>
      <c r="AM7" s="176"/>
      <c r="AN7" s="183">
        <v>114.62471277828</v>
      </c>
      <c r="AO7" s="184">
        <v>122.931531698455</v>
      </c>
      <c r="AP7" s="185">
        <v>118.80453528724099</v>
      </c>
      <c r="AQ7" s="176"/>
      <c r="AR7" s="186">
        <v>118.972904374838</v>
      </c>
      <c r="AS7" s="159"/>
      <c r="AT7" s="160">
        <v>13.1351809924883</v>
      </c>
      <c r="AU7" s="154">
        <v>15.399276566454599</v>
      </c>
      <c r="AV7" s="154">
        <v>6.3148540486700897</v>
      </c>
      <c r="AW7" s="154">
        <v>1.49662172110789</v>
      </c>
      <c r="AX7" s="154">
        <v>2.8846993983778302</v>
      </c>
      <c r="AY7" s="161">
        <v>7.6325526392564997</v>
      </c>
      <c r="AZ7" s="154"/>
      <c r="BA7" s="162">
        <v>6.4195859759288796</v>
      </c>
      <c r="BB7" s="163">
        <v>11.748239732195801</v>
      </c>
      <c r="BC7" s="164">
        <v>9.1135603159784306</v>
      </c>
      <c r="BD7" s="154"/>
      <c r="BE7" s="165">
        <v>8.0592098791179794</v>
      </c>
    </row>
    <row r="8" spans="1:57" x14ac:dyDescent="0.25">
      <c r="A8" s="21" t="s">
        <v>19</v>
      </c>
      <c r="B8" s="3" t="str">
        <f t="shared" ref="B8:B43" si="0">TRIM(A8)</f>
        <v>Norfolk/Virginia Beach, VA</v>
      </c>
      <c r="C8" s="3"/>
      <c r="D8" s="24" t="s">
        <v>16</v>
      </c>
      <c r="E8" s="27" t="s">
        <v>17</v>
      </c>
      <c r="F8" s="3"/>
      <c r="G8" s="181">
        <v>100.63046648926699</v>
      </c>
      <c r="H8" s="176">
        <v>92.300566127622304</v>
      </c>
      <c r="I8" s="176">
        <v>94.578362134744694</v>
      </c>
      <c r="J8" s="176">
        <v>96.002705607168295</v>
      </c>
      <c r="K8" s="176">
        <v>94.038450235060793</v>
      </c>
      <c r="L8" s="182">
        <v>95.524664022965993</v>
      </c>
      <c r="M8" s="176"/>
      <c r="N8" s="183">
        <v>108.638221644852</v>
      </c>
      <c r="O8" s="184">
        <v>110.910454879227</v>
      </c>
      <c r="P8" s="185">
        <v>109.780518807072</v>
      </c>
      <c r="Q8" s="176"/>
      <c r="R8" s="186">
        <v>100.107479426483</v>
      </c>
      <c r="S8" s="159"/>
      <c r="T8" s="160">
        <v>13.4564173348521</v>
      </c>
      <c r="U8" s="154">
        <v>-2.2431050282551301</v>
      </c>
      <c r="V8" s="154">
        <v>-1.1949407326345201</v>
      </c>
      <c r="W8" s="154">
        <v>-0.24755859643558401</v>
      </c>
      <c r="X8" s="154">
        <v>-2.0364161222565</v>
      </c>
      <c r="Y8" s="161">
        <v>1.0970990784330501</v>
      </c>
      <c r="Z8" s="154"/>
      <c r="AA8" s="162">
        <v>-0.49219701398431898</v>
      </c>
      <c r="AB8" s="163">
        <v>-1.82155336474489</v>
      </c>
      <c r="AC8" s="164">
        <v>-1.2012280357885301</v>
      </c>
      <c r="AD8" s="154"/>
      <c r="AE8" s="165">
        <v>0.27221808750019699</v>
      </c>
      <c r="AF8" s="30"/>
      <c r="AG8" s="181">
        <v>95.668949501728306</v>
      </c>
      <c r="AH8" s="176">
        <v>94.059647003398396</v>
      </c>
      <c r="AI8" s="176">
        <v>101.721975759359</v>
      </c>
      <c r="AJ8" s="176">
        <v>93.880055713371306</v>
      </c>
      <c r="AK8" s="176">
        <v>94.087126692692806</v>
      </c>
      <c r="AL8" s="182">
        <v>96.001954166192903</v>
      </c>
      <c r="AM8" s="176"/>
      <c r="AN8" s="183">
        <v>105.123053833673</v>
      </c>
      <c r="AO8" s="184">
        <v>108.891866226242</v>
      </c>
      <c r="AP8" s="185">
        <v>107.02059574739</v>
      </c>
      <c r="AQ8" s="176"/>
      <c r="AR8" s="186">
        <v>99.539938538029205</v>
      </c>
      <c r="AS8" s="159"/>
      <c r="AT8" s="160">
        <v>-7.7147143338489101</v>
      </c>
      <c r="AU8" s="154">
        <v>2.28105135879572</v>
      </c>
      <c r="AV8" s="154">
        <v>9.0772018167650899</v>
      </c>
      <c r="AW8" s="154">
        <v>-0.177185643388964</v>
      </c>
      <c r="AX8" s="154">
        <v>-2.9685429037709599E-2</v>
      </c>
      <c r="AY8" s="161">
        <v>0.64775120725017099</v>
      </c>
      <c r="AZ8" s="154"/>
      <c r="BA8" s="162">
        <v>-0.89602432057157699</v>
      </c>
      <c r="BB8" s="163">
        <v>-0.39867950414398601</v>
      </c>
      <c r="BC8" s="164">
        <v>-0.663366791984489</v>
      </c>
      <c r="BD8" s="154"/>
      <c r="BE8" s="165">
        <v>0.14884293375417301</v>
      </c>
    </row>
    <row r="9" spans="1:57" ht="16" x14ac:dyDescent="0.45">
      <c r="A9" s="21" t="s">
        <v>20</v>
      </c>
      <c r="B9" s="73" t="s">
        <v>71</v>
      </c>
      <c r="C9" s="3"/>
      <c r="D9" s="24" t="s">
        <v>16</v>
      </c>
      <c r="E9" s="27" t="s">
        <v>17</v>
      </c>
      <c r="F9" s="3"/>
      <c r="G9" s="181">
        <v>111.00758010126501</v>
      </c>
      <c r="H9" s="176">
        <v>102.94822566532</v>
      </c>
      <c r="I9" s="176">
        <v>114.523805711591</v>
      </c>
      <c r="J9" s="176">
        <v>113.484276657545</v>
      </c>
      <c r="K9" s="176">
        <v>102.769645326307</v>
      </c>
      <c r="L9" s="182">
        <v>109.346889676098</v>
      </c>
      <c r="M9" s="176"/>
      <c r="N9" s="183">
        <v>106.27215994990701</v>
      </c>
      <c r="O9" s="184">
        <v>102.44382001315</v>
      </c>
      <c r="P9" s="185">
        <v>104.374367739569</v>
      </c>
      <c r="Q9" s="176"/>
      <c r="R9" s="186">
        <v>108.019456013095</v>
      </c>
      <c r="S9" s="159"/>
      <c r="T9" s="160">
        <v>13.3514539861145</v>
      </c>
      <c r="U9" s="154">
        <v>-7.5243042803181703</v>
      </c>
      <c r="V9" s="154">
        <v>-1.66371806179586</v>
      </c>
      <c r="W9" s="154">
        <v>0.148286454426938</v>
      </c>
      <c r="X9" s="154">
        <v>-1.79156413633595</v>
      </c>
      <c r="Y9" s="161">
        <v>-0.25548804126384</v>
      </c>
      <c r="Z9" s="154"/>
      <c r="AA9" s="162">
        <v>-1.6154643061095499</v>
      </c>
      <c r="AB9" s="163">
        <v>-6.8293311080486996</v>
      </c>
      <c r="AC9" s="164">
        <v>-4.2401189986586703</v>
      </c>
      <c r="AD9" s="154"/>
      <c r="AE9" s="165">
        <v>-1.31037488629698</v>
      </c>
      <c r="AF9" s="30"/>
      <c r="AG9" s="181">
        <v>98.555082145521894</v>
      </c>
      <c r="AH9" s="176">
        <v>102.03159543200201</v>
      </c>
      <c r="AI9" s="176">
        <v>108.96242619632299</v>
      </c>
      <c r="AJ9" s="176">
        <v>104.51543400217901</v>
      </c>
      <c r="AK9" s="176">
        <v>97.845136023028999</v>
      </c>
      <c r="AL9" s="182">
        <v>102.677874049482</v>
      </c>
      <c r="AM9" s="176"/>
      <c r="AN9" s="183">
        <v>104.87778248814</v>
      </c>
      <c r="AO9" s="184">
        <v>105.53589156682</v>
      </c>
      <c r="AP9" s="185">
        <v>105.207175113753</v>
      </c>
      <c r="AQ9" s="176"/>
      <c r="AR9" s="186">
        <v>103.41459112579599</v>
      </c>
      <c r="AS9" s="159"/>
      <c r="AT9" s="160">
        <v>-3.1367954769616899</v>
      </c>
      <c r="AU9" s="154">
        <v>-0.197874869351195</v>
      </c>
      <c r="AV9" s="154">
        <v>1.2582482735626801</v>
      </c>
      <c r="AW9" s="154">
        <v>-2.4216360407523299</v>
      </c>
      <c r="AX9" s="154">
        <v>-2.65340191042523</v>
      </c>
      <c r="AY9" s="161">
        <v>-1.3139849225519999</v>
      </c>
      <c r="AZ9" s="154"/>
      <c r="BA9" s="162">
        <v>-0.49221971491912297</v>
      </c>
      <c r="BB9" s="163">
        <v>-3.5443724530648599</v>
      </c>
      <c r="BC9" s="164">
        <v>-2.1135327992338002</v>
      </c>
      <c r="BD9" s="154"/>
      <c r="BE9" s="165">
        <v>-1.5461426236397899</v>
      </c>
    </row>
    <row r="10" spans="1:57" x14ac:dyDescent="0.25">
      <c r="A10" s="21" t="s">
        <v>21</v>
      </c>
      <c r="B10" s="3" t="str">
        <f t="shared" si="0"/>
        <v>Virginia Area</v>
      </c>
      <c r="C10" s="3"/>
      <c r="D10" s="24" t="s">
        <v>16</v>
      </c>
      <c r="E10" s="27" t="s">
        <v>17</v>
      </c>
      <c r="F10" s="3"/>
      <c r="G10" s="181">
        <v>110.622367658366</v>
      </c>
      <c r="H10" s="176">
        <v>99.377046329859496</v>
      </c>
      <c r="I10" s="176">
        <v>102.614475468687</v>
      </c>
      <c r="J10" s="176">
        <v>101.81451721369</v>
      </c>
      <c r="K10" s="176">
        <v>100.681838307557</v>
      </c>
      <c r="L10" s="182">
        <v>102.87998753701601</v>
      </c>
      <c r="M10" s="176"/>
      <c r="N10" s="183">
        <v>113.158473271353</v>
      </c>
      <c r="O10" s="184">
        <v>114.02438753799299</v>
      </c>
      <c r="P10" s="185">
        <v>113.581654783125</v>
      </c>
      <c r="Q10" s="176"/>
      <c r="R10" s="186">
        <v>106.099334698741</v>
      </c>
      <c r="S10" s="159"/>
      <c r="T10" s="160">
        <v>20.655721299956198</v>
      </c>
      <c r="U10" s="154">
        <v>1.5970014421654199</v>
      </c>
      <c r="V10" s="154">
        <v>2.3562748711311898</v>
      </c>
      <c r="W10" s="154">
        <v>1.17202671207595</v>
      </c>
      <c r="X10" s="154">
        <v>1.5662429588631399</v>
      </c>
      <c r="Y10" s="161">
        <v>4.62397847009413</v>
      </c>
      <c r="Z10" s="154"/>
      <c r="AA10" s="162">
        <v>4.8915937696016201</v>
      </c>
      <c r="AB10" s="163">
        <v>5.2264854917402497</v>
      </c>
      <c r="AC10" s="164">
        <v>5.0501894568422703</v>
      </c>
      <c r="AD10" s="154"/>
      <c r="AE10" s="165">
        <v>4.8419919527647099</v>
      </c>
      <c r="AF10" s="30"/>
      <c r="AG10" s="181">
        <v>103.570576139061</v>
      </c>
      <c r="AH10" s="176">
        <v>103.386785161246</v>
      </c>
      <c r="AI10" s="176">
        <v>107.252256361511</v>
      </c>
      <c r="AJ10" s="176">
        <v>101.149516624681</v>
      </c>
      <c r="AK10" s="176">
        <v>99.972391894603007</v>
      </c>
      <c r="AL10" s="182">
        <v>103.084697983309</v>
      </c>
      <c r="AM10" s="176"/>
      <c r="AN10" s="183">
        <v>110.18332653754599</v>
      </c>
      <c r="AO10" s="184">
        <v>114.0273809893</v>
      </c>
      <c r="AP10" s="185">
        <v>112.07995122697599</v>
      </c>
      <c r="AQ10" s="176"/>
      <c r="AR10" s="186">
        <v>105.764392114929</v>
      </c>
      <c r="AS10" s="159"/>
      <c r="AT10" s="160">
        <v>1.4131303216004101</v>
      </c>
      <c r="AU10" s="154">
        <v>9.0446320749933307</v>
      </c>
      <c r="AV10" s="154">
        <v>10.5810742093553</v>
      </c>
      <c r="AW10" s="154">
        <v>4.0390711437038798</v>
      </c>
      <c r="AX10" s="154">
        <v>4.3545151709332899</v>
      </c>
      <c r="AY10" s="161">
        <v>6.0094300871255903</v>
      </c>
      <c r="AZ10" s="154"/>
      <c r="BA10" s="162">
        <v>4.3609705630185003</v>
      </c>
      <c r="BB10" s="163">
        <v>5.1009689314425399</v>
      </c>
      <c r="BC10" s="164">
        <v>4.7004903839059997</v>
      </c>
      <c r="BD10" s="154"/>
      <c r="BE10" s="165">
        <v>5.64516019750595</v>
      </c>
    </row>
    <row r="11" spans="1:57" x14ac:dyDescent="0.25">
      <c r="A11" s="34" t="s">
        <v>22</v>
      </c>
      <c r="B11" s="3" t="str">
        <f t="shared" si="0"/>
        <v>Washington, DC</v>
      </c>
      <c r="C11" s="3"/>
      <c r="D11" s="24" t="s">
        <v>16</v>
      </c>
      <c r="E11" s="27" t="s">
        <v>17</v>
      </c>
      <c r="F11" s="3"/>
      <c r="G11" s="181">
        <v>494.84418117257798</v>
      </c>
      <c r="H11" s="176">
        <v>486.06739953396198</v>
      </c>
      <c r="I11" s="176">
        <v>213.284604011646</v>
      </c>
      <c r="J11" s="176">
        <v>175.00316905157501</v>
      </c>
      <c r="K11" s="176">
        <v>165.63637388181701</v>
      </c>
      <c r="L11" s="182">
        <v>329.15277725669102</v>
      </c>
      <c r="M11" s="176"/>
      <c r="N11" s="183">
        <v>159.391749170011</v>
      </c>
      <c r="O11" s="184">
        <v>154.06912698008401</v>
      </c>
      <c r="P11" s="185">
        <v>156.76706836791001</v>
      </c>
      <c r="Q11" s="176"/>
      <c r="R11" s="186">
        <v>285.56082100280003</v>
      </c>
      <c r="S11" s="159"/>
      <c r="T11" s="160">
        <v>251.34178318017899</v>
      </c>
      <c r="U11" s="154">
        <v>200.04410176447101</v>
      </c>
      <c r="V11" s="154">
        <v>21.798314789431799</v>
      </c>
      <c r="W11" s="154">
        <v>-1.76619422875623</v>
      </c>
      <c r="X11" s="154">
        <v>1.8709128811570499</v>
      </c>
      <c r="Y11" s="161">
        <v>98.242650836110997</v>
      </c>
      <c r="Z11" s="154"/>
      <c r="AA11" s="162">
        <v>10.6952427491895</v>
      </c>
      <c r="AB11" s="163">
        <v>6.4429824907692197</v>
      </c>
      <c r="AC11" s="164">
        <v>8.5816523415789305</v>
      </c>
      <c r="AD11" s="154"/>
      <c r="AE11" s="165">
        <v>78.034089046230307</v>
      </c>
      <c r="AF11" s="30"/>
      <c r="AG11" s="181">
        <v>264.267355603797</v>
      </c>
      <c r="AH11" s="176">
        <v>256.78010438703302</v>
      </c>
      <c r="AI11" s="176">
        <v>175.98306046104599</v>
      </c>
      <c r="AJ11" s="176">
        <v>162.57084239914801</v>
      </c>
      <c r="AK11" s="176">
        <v>158.29367685620701</v>
      </c>
      <c r="AL11" s="182">
        <v>204.71718992202901</v>
      </c>
      <c r="AM11" s="176"/>
      <c r="AN11" s="183">
        <v>187.21575314968399</v>
      </c>
      <c r="AO11" s="184">
        <v>233.48105019373401</v>
      </c>
      <c r="AP11" s="185">
        <v>211.19944913307799</v>
      </c>
      <c r="AQ11" s="176"/>
      <c r="AR11" s="186">
        <v>206.563575934912</v>
      </c>
      <c r="AS11" s="159"/>
      <c r="AT11" s="160">
        <v>84.353997859087002</v>
      </c>
      <c r="AU11" s="154">
        <v>74.263986295472407</v>
      </c>
      <c r="AV11" s="154">
        <v>10.0294392356746</v>
      </c>
      <c r="AW11" s="154">
        <v>0.914112520429888</v>
      </c>
      <c r="AX11" s="154">
        <v>6.1522169826704802</v>
      </c>
      <c r="AY11" s="161">
        <v>34.052516081445503</v>
      </c>
      <c r="AZ11" s="154"/>
      <c r="BA11" s="162">
        <v>36.880506391587801</v>
      </c>
      <c r="BB11" s="163">
        <v>68.898084633348304</v>
      </c>
      <c r="BC11" s="164">
        <v>53.569075228607801</v>
      </c>
      <c r="BD11" s="154"/>
      <c r="BE11" s="165">
        <v>39.236035007125601</v>
      </c>
    </row>
    <row r="12" spans="1:57" x14ac:dyDescent="0.25">
      <c r="A12" s="21" t="s">
        <v>23</v>
      </c>
      <c r="B12" s="3" t="str">
        <f t="shared" si="0"/>
        <v>Arlington, VA</v>
      </c>
      <c r="C12" s="3"/>
      <c r="D12" s="24" t="s">
        <v>16</v>
      </c>
      <c r="E12" s="27" t="s">
        <v>17</v>
      </c>
      <c r="F12" s="3"/>
      <c r="G12" s="181">
        <v>393.73960505529197</v>
      </c>
      <c r="H12" s="176">
        <v>378.34455601869303</v>
      </c>
      <c r="I12" s="176">
        <v>202.47912553825699</v>
      </c>
      <c r="J12" s="176">
        <v>182.865830382436</v>
      </c>
      <c r="K12" s="176">
        <v>161.848299078667</v>
      </c>
      <c r="L12" s="182">
        <v>280.92675439120501</v>
      </c>
      <c r="M12" s="176"/>
      <c r="N12" s="183">
        <v>137.09099771515599</v>
      </c>
      <c r="O12" s="184">
        <v>129.63327896995699</v>
      </c>
      <c r="P12" s="185">
        <v>133.58484665052401</v>
      </c>
      <c r="Q12" s="176"/>
      <c r="R12" s="186">
        <v>247.26645685442901</v>
      </c>
      <c r="S12" s="159"/>
      <c r="T12" s="160">
        <v>155.60761261118799</v>
      </c>
      <c r="U12" s="154">
        <v>112.86747364223901</v>
      </c>
      <c r="V12" s="154">
        <v>7.8678844217428399</v>
      </c>
      <c r="W12" s="154">
        <v>-3.2928806900379999</v>
      </c>
      <c r="X12" s="154">
        <v>-3.5789697455381599</v>
      </c>
      <c r="Y12" s="161">
        <v>57.8855744520136</v>
      </c>
      <c r="Z12" s="154"/>
      <c r="AA12" s="162">
        <v>5.6280955082962496</v>
      </c>
      <c r="AB12" s="163">
        <v>1.81368482355341</v>
      </c>
      <c r="AC12" s="164">
        <v>3.9070513559297799</v>
      </c>
      <c r="AD12" s="154"/>
      <c r="AE12" s="165">
        <v>47.695874132944603</v>
      </c>
      <c r="AF12" s="30"/>
      <c r="AG12" s="181">
        <v>235.31509896460301</v>
      </c>
      <c r="AH12" s="176">
        <v>236.35483166436401</v>
      </c>
      <c r="AI12" s="176">
        <v>186.73703864505799</v>
      </c>
      <c r="AJ12" s="176">
        <v>178.86696303649001</v>
      </c>
      <c r="AK12" s="176">
        <v>162.912842538831</v>
      </c>
      <c r="AL12" s="182">
        <v>200.66925946748</v>
      </c>
      <c r="AM12" s="176"/>
      <c r="AN12" s="183">
        <v>156.939231440599</v>
      </c>
      <c r="AO12" s="184">
        <v>197.12228775913101</v>
      </c>
      <c r="AP12" s="185">
        <v>177.42613870854001</v>
      </c>
      <c r="AQ12" s="176"/>
      <c r="AR12" s="186">
        <v>194.43862737029499</v>
      </c>
      <c r="AS12" s="159"/>
      <c r="AT12" s="160">
        <v>61.164754289604701</v>
      </c>
      <c r="AU12" s="154">
        <v>43.8684009545129</v>
      </c>
      <c r="AV12" s="154">
        <v>5.4384915093273802</v>
      </c>
      <c r="AW12" s="154">
        <v>0.60655884424576301</v>
      </c>
      <c r="AX12" s="154">
        <v>3.5098067167133302</v>
      </c>
      <c r="AY12" s="161">
        <v>20.953135330302899</v>
      </c>
      <c r="AZ12" s="154"/>
      <c r="BA12" s="162">
        <v>24.2333842360398</v>
      </c>
      <c r="BB12" s="163">
        <v>62.306749500816899</v>
      </c>
      <c r="BC12" s="164">
        <v>43.1658290845278</v>
      </c>
      <c r="BD12" s="154"/>
      <c r="BE12" s="165">
        <v>25.0530919086365</v>
      </c>
    </row>
    <row r="13" spans="1:57" x14ac:dyDescent="0.25">
      <c r="A13" s="21" t="s">
        <v>24</v>
      </c>
      <c r="B13" s="3" t="str">
        <f t="shared" si="0"/>
        <v>Suburban Virginia Area</v>
      </c>
      <c r="C13" s="3"/>
      <c r="D13" s="24" t="s">
        <v>16</v>
      </c>
      <c r="E13" s="27" t="s">
        <v>17</v>
      </c>
      <c r="F13" s="3"/>
      <c r="G13" s="181">
        <v>253.455431078988</v>
      </c>
      <c r="H13" s="176">
        <v>238.61791497427501</v>
      </c>
      <c r="I13" s="176">
        <v>137.03724486927101</v>
      </c>
      <c r="J13" s="176">
        <v>135.073180230996</v>
      </c>
      <c r="K13" s="176">
        <v>137.24262119013</v>
      </c>
      <c r="L13" s="182">
        <v>181.84026131642199</v>
      </c>
      <c r="M13" s="176"/>
      <c r="N13" s="183">
        <v>138.72821602335301</v>
      </c>
      <c r="O13" s="184">
        <v>141.832911473314</v>
      </c>
      <c r="P13" s="185">
        <v>140.29205891822201</v>
      </c>
      <c r="Q13" s="176"/>
      <c r="R13" s="186">
        <v>171.307391854391</v>
      </c>
      <c r="S13" s="159"/>
      <c r="T13" s="160">
        <v>123.31398099687399</v>
      </c>
      <c r="U13" s="154">
        <v>90.227422954608002</v>
      </c>
      <c r="V13" s="154">
        <v>0.54760725633896301</v>
      </c>
      <c r="W13" s="154">
        <v>-2.2183639163031099</v>
      </c>
      <c r="X13" s="154">
        <v>8.5008831597007397</v>
      </c>
      <c r="Y13" s="161">
        <v>40.654463179531703</v>
      </c>
      <c r="Z13" s="154"/>
      <c r="AA13" s="162">
        <v>8.0220805717100294</v>
      </c>
      <c r="AB13" s="163">
        <v>12.8956979870584</v>
      </c>
      <c r="AC13" s="164">
        <v>10.4727860097261</v>
      </c>
      <c r="AD13" s="154"/>
      <c r="AE13" s="165">
        <v>33.115637593486099</v>
      </c>
      <c r="AF13" s="30"/>
      <c r="AG13" s="181">
        <v>162.010924115254</v>
      </c>
      <c r="AH13" s="176">
        <v>157.757530386312</v>
      </c>
      <c r="AI13" s="176">
        <v>138.562000743494</v>
      </c>
      <c r="AJ13" s="176">
        <v>131.70581788567401</v>
      </c>
      <c r="AK13" s="176">
        <v>127.688128635252</v>
      </c>
      <c r="AL13" s="182">
        <v>143.37301467772801</v>
      </c>
      <c r="AM13" s="176"/>
      <c r="AN13" s="183">
        <v>144.950538085853</v>
      </c>
      <c r="AO13" s="184">
        <v>166.96558495821699</v>
      </c>
      <c r="AP13" s="185">
        <v>156.20470159567699</v>
      </c>
      <c r="AQ13" s="176"/>
      <c r="AR13" s="186">
        <v>146.91267280520299</v>
      </c>
      <c r="AS13" s="159"/>
      <c r="AT13" s="160">
        <v>28.0518608936042</v>
      </c>
      <c r="AU13" s="154">
        <v>34.518138013155998</v>
      </c>
      <c r="AV13" s="154">
        <v>9.8908933831119299</v>
      </c>
      <c r="AW13" s="154">
        <v>4.0674246074053499</v>
      </c>
      <c r="AX13" s="154">
        <v>8.5660089064323106</v>
      </c>
      <c r="AY13" s="161">
        <v>16.636010209047999</v>
      </c>
      <c r="AZ13" s="154"/>
      <c r="BA13" s="162">
        <v>20.105029867048199</v>
      </c>
      <c r="BB13" s="163">
        <v>28.558601134065601</v>
      </c>
      <c r="BC13" s="164">
        <v>24.520504439564998</v>
      </c>
      <c r="BD13" s="154"/>
      <c r="BE13" s="165">
        <v>18.8659077256663</v>
      </c>
    </row>
    <row r="14" spans="1:57" x14ac:dyDescent="0.25">
      <c r="A14" s="21" t="s">
        <v>25</v>
      </c>
      <c r="B14" s="3" t="str">
        <f t="shared" si="0"/>
        <v>Alexandria, VA</v>
      </c>
      <c r="C14" s="3"/>
      <c r="D14" s="24" t="s">
        <v>16</v>
      </c>
      <c r="E14" s="27" t="s">
        <v>17</v>
      </c>
      <c r="F14" s="3"/>
      <c r="G14" s="181">
        <v>266.422646568701</v>
      </c>
      <c r="H14" s="176">
        <v>256.91483688630399</v>
      </c>
      <c r="I14" s="176">
        <v>158.473972868217</v>
      </c>
      <c r="J14" s="176">
        <v>151.49657136621499</v>
      </c>
      <c r="K14" s="176">
        <v>150.61183109404899</v>
      </c>
      <c r="L14" s="182">
        <v>204.350898674207</v>
      </c>
      <c r="M14" s="176"/>
      <c r="N14" s="183">
        <v>145.688346805234</v>
      </c>
      <c r="O14" s="184">
        <v>145.80003901677699</v>
      </c>
      <c r="P14" s="185">
        <v>145.74381418329699</v>
      </c>
      <c r="Q14" s="176"/>
      <c r="R14" s="186">
        <v>188.241012755985</v>
      </c>
      <c r="S14" s="159"/>
      <c r="T14" s="160">
        <v>109.10866067460999</v>
      </c>
      <c r="U14" s="154">
        <v>81.640527067113794</v>
      </c>
      <c r="V14" s="154">
        <v>8.4983016656991595</v>
      </c>
      <c r="W14" s="154">
        <v>6.8115444376352396</v>
      </c>
      <c r="X14" s="154">
        <v>15.6899747825465</v>
      </c>
      <c r="Y14" s="161">
        <v>47.785934716527798</v>
      </c>
      <c r="Z14" s="154"/>
      <c r="AA14" s="162">
        <v>24.993210429913301</v>
      </c>
      <c r="AB14" s="163">
        <v>27.295350952693301</v>
      </c>
      <c r="AC14" s="164">
        <v>26.154658048598598</v>
      </c>
      <c r="AD14" s="154"/>
      <c r="AE14" s="165">
        <v>42.191365059648099</v>
      </c>
      <c r="AF14" s="30"/>
      <c r="AG14" s="181">
        <v>174.85154412637999</v>
      </c>
      <c r="AH14" s="176">
        <v>173.360384593437</v>
      </c>
      <c r="AI14" s="176">
        <v>143.67337368981501</v>
      </c>
      <c r="AJ14" s="176">
        <v>138.52909539068199</v>
      </c>
      <c r="AK14" s="176">
        <v>138.07253591870099</v>
      </c>
      <c r="AL14" s="182">
        <v>153.794046099539</v>
      </c>
      <c r="AM14" s="176"/>
      <c r="AN14" s="183">
        <v>138.563086571844</v>
      </c>
      <c r="AO14" s="184">
        <v>157.943438819693</v>
      </c>
      <c r="AP14" s="185">
        <v>148.478258170381</v>
      </c>
      <c r="AQ14" s="176"/>
      <c r="AR14" s="186">
        <v>152.202387261605</v>
      </c>
      <c r="AS14" s="159"/>
      <c r="AT14" s="160">
        <v>39.0742728851477</v>
      </c>
      <c r="AU14" s="154">
        <v>35.963982383827002</v>
      </c>
      <c r="AV14" s="154">
        <v>8.1394256312263096</v>
      </c>
      <c r="AW14" s="154">
        <v>4.0248969738003302</v>
      </c>
      <c r="AX14" s="154">
        <v>8.1508078514561202</v>
      </c>
      <c r="AY14" s="161">
        <v>18.744008640078398</v>
      </c>
      <c r="AZ14" s="154"/>
      <c r="BA14" s="162">
        <v>16.108087197091201</v>
      </c>
      <c r="BB14" s="163">
        <v>32.6866245492971</v>
      </c>
      <c r="BC14" s="164">
        <v>24.580722234398099</v>
      </c>
      <c r="BD14" s="154"/>
      <c r="BE14" s="165">
        <v>20.3603679568293</v>
      </c>
    </row>
    <row r="15" spans="1:57" x14ac:dyDescent="0.25">
      <c r="A15" s="21" t="s">
        <v>26</v>
      </c>
      <c r="B15" s="3" t="str">
        <f t="shared" si="0"/>
        <v>Fairfax/Tysons Corner, VA</v>
      </c>
      <c r="C15" s="3"/>
      <c r="D15" s="24" t="s">
        <v>16</v>
      </c>
      <c r="E15" s="27" t="s">
        <v>17</v>
      </c>
      <c r="F15" s="3"/>
      <c r="G15" s="181">
        <v>228.71593755217799</v>
      </c>
      <c r="H15" s="176">
        <v>230.509419729206</v>
      </c>
      <c r="I15" s="176">
        <v>176.63066621345999</v>
      </c>
      <c r="J15" s="176">
        <v>176.61396448722201</v>
      </c>
      <c r="K15" s="176">
        <v>146.76084239667699</v>
      </c>
      <c r="L15" s="182">
        <v>192.94162587717699</v>
      </c>
      <c r="M15" s="176"/>
      <c r="N15" s="183">
        <v>135.329084745762</v>
      </c>
      <c r="O15" s="184">
        <v>127.83233560589299</v>
      </c>
      <c r="P15" s="185">
        <v>131.529740303165</v>
      </c>
      <c r="Q15" s="176"/>
      <c r="R15" s="186">
        <v>178.293548318489</v>
      </c>
      <c r="S15" s="159"/>
      <c r="T15" s="160">
        <v>71.5228658020485</v>
      </c>
      <c r="U15" s="154">
        <v>36.657560731429101</v>
      </c>
      <c r="V15" s="154">
        <v>-1.86484244952245</v>
      </c>
      <c r="W15" s="154">
        <v>1.27105360478068</v>
      </c>
      <c r="X15" s="154">
        <v>1.5870371045749501</v>
      </c>
      <c r="Y15" s="161">
        <v>17.672366492847502</v>
      </c>
      <c r="Z15" s="154"/>
      <c r="AA15" s="162">
        <v>12.889992730730601</v>
      </c>
      <c r="AB15" s="163">
        <v>4.1298416945389</v>
      </c>
      <c r="AC15" s="164">
        <v>8.3194600897869808</v>
      </c>
      <c r="AD15" s="154"/>
      <c r="AE15" s="165">
        <v>16.073427406812598</v>
      </c>
      <c r="AF15" s="30"/>
      <c r="AG15" s="181">
        <v>161.46887131351701</v>
      </c>
      <c r="AH15" s="176">
        <v>173.91006388633301</v>
      </c>
      <c r="AI15" s="176">
        <v>171.78424651289899</v>
      </c>
      <c r="AJ15" s="176">
        <v>168.90077948919799</v>
      </c>
      <c r="AK15" s="176">
        <v>147.238125805186</v>
      </c>
      <c r="AL15" s="182">
        <v>165.251589795434</v>
      </c>
      <c r="AM15" s="176"/>
      <c r="AN15" s="183">
        <v>135.121307571069</v>
      </c>
      <c r="AO15" s="184">
        <v>147.68720407040701</v>
      </c>
      <c r="AP15" s="185">
        <v>141.590906233185</v>
      </c>
      <c r="AQ15" s="176"/>
      <c r="AR15" s="186">
        <v>158.934047017724</v>
      </c>
      <c r="AS15" s="159"/>
      <c r="AT15" s="160">
        <v>20.9978339738303</v>
      </c>
      <c r="AU15" s="154">
        <v>16.269908648466298</v>
      </c>
      <c r="AV15" s="154">
        <v>6.1421464504236303</v>
      </c>
      <c r="AW15" s="154">
        <v>5.8913408297781196</v>
      </c>
      <c r="AX15" s="154">
        <v>8.2738288358544008</v>
      </c>
      <c r="AY15" s="161">
        <v>10.6809013217214</v>
      </c>
      <c r="AZ15" s="154"/>
      <c r="BA15" s="162">
        <v>13.2007007414347</v>
      </c>
      <c r="BB15" s="163">
        <v>22.7769111420677</v>
      </c>
      <c r="BC15" s="164">
        <v>18.1468009027794</v>
      </c>
      <c r="BD15" s="154"/>
      <c r="BE15" s="165">
        <v>12.3288019656766</v>
      </c>
    </row>
    <row r="16" spans="1:57" x14ac:dyDescent="0.25">
      <c r="A16" s="21" t="s">
        <v>27</v>
      </c>
      <c r="B16" s="3" t="str">
        <f t="shared" si="0"/>
        <v>I-95 Fredericksburg, VA</v>
      </c>
      <c r="C16" s="3"/>
      <c r="D16" s="24" t="s">
        <v>16</v>
      </c>
      <c r="E16" s="27" t="s">
        <v>17</v>
      </c>
      <c r="F16" s="3"/>
      <c r="G16" s="181">
        <v>125.410414250207</v>
      </c>
      <c r="H16" s="176">
        <v>116.673259259259</v>
      </c>
      <c r="I16" s="176">
        <v>94.894347440726705</v>
      </c>
      <c r="J16" s="176">
        <v>93.065623220153299</v>
      </c>
      <c r="K16" s="176">
        <v>91.416143455984994</v>
      </c>
      <c r="L16" s="182">
        <v>104.72380078982</v>
      </c>
      <c r="M16" s="176"/>
      <c r="N16" s="183">
        <v>92.265424896646707</v>
      </c>
      <c r="O16" s="184">
        <v>95.510039173014107</v>
      </c>
      <c r="P16" s="185">
        <v>93.931421387864503</v>
      </c>
      <c r="Q16" s="176"/>
      <c r="R16" s="186">
        <v>101.680825167774</v>
      </c>
      <c r="S16" s="159"/>
      <c r="T16" s="160">
        <v>46.6114137773463</v>
      </c>
      <c r="U16" s="154">
        <v>28.561234167903201</v>
      </c>
      <c r="V16" s="154">
        <v>2.0414206003680899</v>
      </c>
      <c r="W16" s="154">
        <v>0.17352021441836701</v>
      </c>
      <c r="X16" s="154">
        <v>1.61699045267983</v>
      </c>
      <c r="Y16" s="161">
        <v>15.472908116508799</v>
      </c>
      <c r="Z16" s="154"/>
      <c r="AA16" s="162">
        <v>1.6527479026338401</v>
      </c>
      <c r="AB16" s="163">
        <v>3.03033330052574</v>
      </c>
      <c r="AC16" s="164">
        <v>2.3557200997183401</v>
      </c>
      <c r="AD16" s="154"/>
      <c r="AE16" s="165">
        <v>11.738651986796</v>
      </c>
      <c r="AF16" s="30"/>
      <c r="AG16" s="181">
        <v>99.520059112135698</v>
      </c>
      <c r="AH16" s="176">
        <v>97.776124589408099</v>
      </c>
      <c r="AI16" s="176">
        <v>93.487793530239003</v>
      </c>
      <c r="AJ16" s="176">
        <v>91.522510133013597</v>
      </c>
      <c r="AK16" s="176">
        <v>90.729081722577902</v>
      </c>
      <c r="AL16" s="182">
        <v>94.585946086414097</v>
      </c>
      <c r="AM16" s="176"/>
      <c r="AN16" s="183">
        <v>94.377320069886693</v>
      </c>
      <c r="AO16" s="184">
        <v>99.275560660291603</v>
      </c>
      <c r="AP16" s="185">
        <v>96.8919974219735</v>
      </c>
      <c r="AQ16" s="176"/>
      <c r="AR16" s="186">
        <v>95.269299687106297</v>
      </c>
      <c r="AS16" s="159"/>
      <c r="AT16" s="160">
        <v>11.5995919068686</v>
      </c>
      <c r="AU16" s="154">
        <v>9.61563872926431</v>
      </c>
      <c r="AV16" s="154">
        <v>3.17364702455767</v>
      </c>
      <c r="AW16" s="154">
        <v>1.03834994220725</v>
      </c>
      <c r="AX16" s="154">
        <v>0.888784786694792</v>
      </c>
      <c r="AY16" s="161">
        <v>5.1798685800081898</v>
      </c>
      <c r="AZ16" s="154"/>
      <c r="BA16" s="162">
        <v>2.5251454393705401</v>
      </c>
      <c r="BB16" s="163">
        <v>6.1183241845806</v>
      </c>
      <c r="BC16" s="164">
        <v>4.3824247916195302</v>
      </c>
      <c r="BD16" s="154"/>
      <c r="BE16" s="165">
        <v>4.92405826181382</v>
      </c>
    </row>
    <row r="17" spans="1:57" x14ac:dyDescent="0.25">
      <c r="A17" s="21" t="s">
        <v>28</v>
      </c>
      <c r="B17" s="3" t="str">
        <f t="shared" si="0"/>
        <v>Dulles Airport Area, VA</v>
      </c>
      <c r="C17" s="3"/>
      <c r="D17" s="24" t="s">
        <v>16</v>
      </c>
      <c r="E17" s="27" t="s">
        <v>17</v>
      </c>
      <c r="F17" s="3"/>
      <c r="G17" s="181">
        <v>175.97545292677401</v>
      </c>
      <c r="H17" s="176">
        <v>171.57955377996299</v>
      </c>
      <c r="I17" s="176">
        <v>146.90252616028499</v>
      </c>
      <c r="J17" s="176">
        <v>139.712602153327</v>
      </c>
      <c r="K17" s="176">
        <v>123.838063668224</v>
      </c>
      <c r="L17" s="182">
        <v>153.149212833848</v>
      </c>
      <c r="M17" s="176"/>
      <c r="N17" s="183">
        <v>106.88615105301299</v>
      </c>
      <c r="O17" s="184">
        <v>104.968296611738</v>
      </c>
      <c r="P17" s="185">
        <v>105.936629388578</v>
      </c>
      <c r="Q17" s="176"/>
      <c r="R17" s="186">
        <v>142.99259534608501</v>
      </c>
      <c r="S17" s="159"/>
      <c r="T17" s="160">
        <v>58.430614794726701</v>
      </c>
      <c r="U17" s="154">
        <v>25.5010883523071</v>
      </c>
      <c r="V17" s="154">
        <v>1.67596193754067</v>
      </c>
      <c r="W17" s="154">
        <v>1.00689828462571</v>
      </c>
      <c r="X17" s="154">
        <v>2.1696389235087499</v>
      </c>
      <c r="Y17" s="161">
        <v>15.5701853541341</v>
      </c>
      <c r="Z17" s="154"/>
      <c r="AA17" s="162">
        <v>9.5579221068626801</v>
      </c>
      <c r="AB17" s="163">
        <v>7.5069740330745596</v>
      </c>
      <c r="AC17" s="164">
        <v>8.5408480339436696</v>
      </c>
      <c r="AD17" s="154"/>
      <c r="AE17" s="165">
        <v>15.056576266127401</v>
      </c>
      <c r="AF17" s="30"/>
      <c r="AG17" s="181">
        <v>131.922959800782</v>
      </c>
      <c r="AH17" s="176">
        <v>140.76493652482199</v>
      </c>
      <c r="AI17" s="176">
        <v>137.064075260778</v>
      </c>
      <c r="AJ17" s="176">
        <v>132.840670411845</v>
      </c>
      <c r="AK17" s="176">
        <v>119.21785717205501</v>
      </c>
      <c r="AL17" s="182">
        <v>132.732519371097</v>
      </c>
      <c r="AM17" s="176"/>
      <c r="AN17" s="183">
        <v>110.401589147286</v>
      </c>
      <c r="AO17" s="184">
        <v>118.372033726385</v>
      </c>
      <c r="AP17" s="185">
        <v>114.469068694058</v>
      </c>
      <c r="AQ17" s="176"/>
      <c r="AR17" s="186">
        <v>128.00966100560501</v>
      </c>
      <c r="AS17" s="159"/>
      <c r="AT17" s="160">
        <v>23.849021228497801</v>
      </c>
      <c r="AU17" s="154">
        <v>15.1804676225458</v>
      </c>
      <c r="AV17" s="154">
        <v>4.7930458426192404</v>
      </c>
      <c r="AW17" s="154">
        <v>2.92804320601009</v>
      </c>
      <c r="AX17" s="154">
        <v>2.71443624499488</v>
      </c>
      <c r="AY17" s="161">
        <v>8.7959724663943604</v>
      </c>
      <c r="AZ17" s="154"/>
      <c r="BA17" s="162">
        <v>10.4163104679821</v>
      </c>
      <c r="BB17" s="163">
        <v>19.172046649451602</v>
      </c>
      <c r="BC17" s="164">
        <v>14.868539959688601</v>
      </c>
      <c r="BD17" s="154"/>
      <c r="BE17" s="165">
        <v>10.124499838121899</v>
      </c>
    </row>
    <row r="18" spans="1:57" x14ac:dyDescent="0.25">
      <c r="A18" s="21" t="s">
        <v>29</v>
      </c>
      <c r="B18" s="3" t="str">
        <f t="shared" si="0"/>
        <v>Williamsburg, VA</v>
      </c>
      <c r="C18" s="3"/>
      <c r="D18" s="24" t="s">
        <v>16</v>
      </c>
      <c r="E18" s="27" t="s">
        <v>17</v>
      </c>
      <c r="F18" s="3"/>
      <c r="G18" s="181">
        <v>144.712045184304</v>
      </c>
      <c r="H18" s="176">
        <v>99.200253807106506</v>
      </c>
      <c r="I18" s="176">
        <v>86.865134633240402</v>
      </c>
      <c r="J18" s="176">
        <v>89.791051899907302</v>
      </c>
      <c r="K18" s="176">
        <v>104.85234477439199</v>
      </c>
      <c r="L18" s="182">
        <v>106.324636481241</v>
      </c>
      <c r="M18" s="176"/>
      <c r="N18" s="183">
        <v>133.91034887737399</v>
      </c>
      <c r="O18" s="184">
        <v>151.65394220478001</v>
      </c>
      <c r="P18" s="185">
        <v>142.638901368901</v>
      </c>
      <c r="Q18" s="176"/>
      <c r="R18" s="186">
        <v>118.290095414329</v>
      </c>
      <c r="S18" s="159"/>
      <c r="T18" s="160">
        <v>49.271579650868297</v>
      </c>
      <c r="U18" s="154">
        <v>10.742303211470301</v>
      </c>
      <c r="V18" s="154">
        <v>-0.94403952924769396</v>
      </c>
      <c r="W18" s="154">
        <v>2.5892718449203702</v>
      </c>
      <c r="X18" s="154">
        <v>-3.2215766528843002</v>
      </c>
      <c r="Y18" s="161">
        <v>12.3163432642865</v>
      </c>
      <c r="Z18" s="154"/>
      <c r="AA18" s="162">
        <v>-0.34160717088861903</v>
      </c>
      <c r="AB18" s="163">
        <v>1.9958923599435101</v>
      </c>
      <c r="AC18" s="164">
        <v>0.67546266840484004</v>
      </c>
      <c r="AD18" s="154"/>
      <c r="AE18" s="165">
        <v>6.9574009922426399</v>
      </c>
      <c r="AF18" s="30"/>
      <c r="AG18" s="181">
        <v>133.119634170262</v>
      </c>
      <c r="AH18" s="176">
        <v>116.036556025152</v>
      </c>
      <c r="AI18" s="176">
        <v>115.98745707277099</v>
      </c>
      <c r="AJ18" s="176">
        <v>100.77933463347399</v>
      </c>
      <c r="AK18" s="176">
        <v>107.89233259601799</v>
      </c>
      <c r="AL18" s="182">
        <v>115.20292694026099</v>
      </c>
      <c r="AM18" s="176"/>
      <c r="AN18" s="183">
        <v>131.898940298507</v>
      </c>
      <c r="AO18" s="184">
        <v>150.53167947019799</v>
      </c>
      <c r="AP18" s="185">
        <v>141.18865067136201</v>
      </c>
      <c r="AQ18" s="176"/>
      <c r="AR18" s="186">
        <v>123.509625803909</v>
      </c>
      <c r="AS18" s="159"/>
      <c r="AT18" s="160">
        <v>0.24693421080106601</v>
      </c>
      <c r="AU18" s="154">
        <v>16.410608926913699</v>
      </c>
      <c r="AV18" s="154">
        <v>22.556857008326499</v>
      </c>
      <c r="AW18" s="154">
        <v>8.9919269731133902</v>
      </c>
      <c r="AX18" s="154">
        <v>3.7009810055147301</v>
      </c>
      <c r="AY18" s="161">
        <v>9.0218553160735002</v>
      </c>
      <c r="AZ18" s="154"/>
      <c r="BA18" s="162">
        <v>-2.73107059032127</v>
      </c>
      <c r="BB18" s="163">
        <v>0.56666486900415702</v>
      </c>
      <c r="BC18" s="164">
        <v>-1.0948079113918201</v>
      </c>
      <c r="BD18" s="154"/>
      <c r="BE18" s="165">
        <v>4.4975957952888903</v>
      </c>
    </row>
    <row r="19" spans="1:57" x14ac:dyDescent="0.25">
      <c r="A19" s="21" t="s">
        <v>30</v>
      </c>
      <c r="B19" s="3" t="str">
        <f t="shared" si="0"/>
        <v>Virginia Beach, VA</v>
      </c>
      <c r="C19" s="3"/>
      <c r="D19" s="24" t="s">
        <v>16</v>
      </c>
      <c r="E19" s="27" t="s">
        <v>17</v>
      </c>
      <c r="F19" s="3"/>
      <c r="G19" s="181">
        <v>107.563574885145</v>
      </c>
      <c r="H19" s="176">
        <v>98.692917990045004</v>
      </c>
      <c r="I19" s="176">
        <v>103.62844417070799</v>
      </c>
      <c r="J19" s="176">
        <v>106.18789547836199</v>
      </c>
      <c r="K19" s="176">
        <v>103.46819673229101</v>
      </c>
      <c r="L19" s="182">
        <v>104.120114944484</v>
      </c>
      <c r="M19" s="176"/>
      <c r="N19" s="183">
        <v>117.22752007419</v>
      </c>
      <c r="O19" s="184">
        <v>117.503799524342</v>
      </c>
      <c r="P19" s="185">
        <v>117.36701611923399</v>
      </c>
      <c r="Q19" s="176"/>
      <c r="R19" s="186">
        <v>108.949170691386</v>
      </c>
      <c r="S19" s="159"/>
      <c r="T19" s="160">
        <v>14.159667010263099</v>
      </c>
      <c r="U19" s="154">
        <v>-0.97685053399369304</v>
      </c>
      <c r="V19" s="154">
        <v>2.48755833085887</v>
      </c>
      <c r="W19" s="154">
        <v>4.14726554823475</v>
      </c>
      <c r="X19" s="154">
        <v>2.76424491032191</v>
      </c>
      <c r="Y19" s="161">
        <v>4.3453062311484096</v>
      </c>
      <c r="Z19" s="154"/>
      <c r="AA19" s="162">
        <v>4.4313779330723797</v>
      </c>
      <c r="AB19" s="163">
        <v>3.0574265816498398</v>
      </c>
      <c r="AC19" s="164">
        <v>3.7135560592688299</v>
      </c>
      <c r="AD19" s="154"/>
      <c r="AE19" s="165">
        <v>4.24586946372892</v>
      </c>
      <c r="AF19" s="30"/>
      <c r="AG19" s="181">
        <v>100.55079718992199</v>
      </c>
      <c r="AH19" s="176">
        <v>99.374343316564804</v>
      </c>
      <c r="AI19" s="176">
        <v>118.082988482074</v>
      </c>
      <c r="AJ19" s="176">
        <v>103.339724643718</v>
      </c>
      <c r="AK19" s="176">
        <v>102.220047892347</v>
      </c>
      <c r="AL19" s="182">
        <v>105.278179964589</v>
      </c>
      <c r="AM19" s="176"/>
      <c r="AN19" s="183">
        <v>115.232104445155</v>
      </c>
      <c r="AO19" s="184">
        <v>117.74024614555201</v>
      </c>
      <c r="AP19" s="185">
        <v>116.509640238496</v>
      </c>
      <c r="AQ19" s="176"/>
      <c r="AR19" s="186">
        <v>109.313180200817</v>
      </c>
      <c r="AS19" s="159"/>
      <c r="AT19" s="160">
        <v>-13.953143301270799</v>
      </c>
      <c r="AU19" s="154">
        <v>2.18717334776633</v>
      </c>
      <c r="AV19" s="154">
        <v>19.486441271628401</v>
      </c>
      <c r="AW19" s="154">
        <v>3.5170148983047498</v>
      </c>
      <c r="AX19" s="154">
        <v>2.9122686354330698</v>
      </c>
      <c r="AY19" s="161">
        <v>2.5676204475709201</v>
      </c>
      <c r="AZ19" s="154"/>
      <c r="BA19" s="162">
        <v>3.61744964407854</v>
      </c>
      <c r="BB19" s="163">
        <v>3.87274542787666</v>
      </c>
      <c r="BC19" s="164">
        <v>3.7350002597137602</v>
      </c>
      <c r="BD19" s="154"/>
      <c r="BE19" s="165">
        <v>3.0051459623380201</v>
      </c>
    </row>
    <row r="20" spans="1:57" x14ac:dyDescent="0.25">
      <c r="A20" s="34" t="s">
        <v>31</v>
      </c>
      <c r="B20" s="3" t="str">
        <f t="shared" si="0"/>
        <v>Norfolk/Portsmouth, VA</v>
      </c>
      <c r="C20" s="3"/>
      <c r="D20" s="24" t="s">
        <v>16</v>
      </c>
      <c r="E20" s="27" t="s">
        <v>17</v>
      </c>
      <c r="F20" s="3"/>
      <c r="G20" s="181">
        <v>95.164008478341302</v>
      </c>
      <c r="H20" s="176">
        <v>106.060690180088</v>
      </c>
      <c r="I20" s="176">
        <v>111.186202961619</v>
      </c>
      <c r="J20" s="176">
        <v>112.509496778959</v>
      </c>
      <c r="K20" s="176">
        <v>98.333834093959695</v>
      </c>
      <c r="L20" s="182">
        <v>105.167898831363</v>
      </c>
      <c r="M20" s="176"/>
      <c r="N20" s="183">
        <v>102.83593273092301</v>
      </c>
      <c r="O20" s="184">
        <v>102.87044218040199</v>
      </c>
      <c r="P20" s="185">
        <v>102.85345466227299</v>
      </c>
      <c r="Q20" s="176"/>
      <c r="R20" s="186">
        <v>104.51101960069199</v>
      </c>
      <c r="S20" s="159"/>
      <c r="T20" s="160">
        <v>-1.5959076033739401</v>
      </c>
      <c r="U20" s="154">
        <v>-3.8457729301150998</v>
      </c>
      <c r="V20" s="154">
        <v>-9.2842453291892904E-2</v>
      </c>
      <c r="W20" s="154">
        <v>0.82459080120216999</v>
      </c>
      <c r="X20" s="154">
        <v>-2.0491825022872798</v>
      </c>
      <c r="Y20" s="161">
        <v>-1.4389103890365</v>
      </c>
      <c r="Z20" s="154"/>
      <c r="AA20" s="162">
        <v>-1.6920496124093301</v>
      </c>
      <c r="AB20" s="163">
        <v>-2.3541995882718099</v>
      </c>
      <c r="AC20" s="164">
        <v>-2.02273462407052</v>
      </c>
      <c r="AD20" s="154"/>
      <c r="AE20" s="165">
        <v>-1.60529630511726</v>
      </c>
      <c r="AF20" s="30"/>
      <c r="AG20" s="181">
        <v>93.308452686903294</v>
      </c>
      <c r="AH20" s="176">
        <v>100.24638532703</v>
      </c>
      <c r="AI20" s="176">
        <v>106.79358356952299</v>
      </c>
      <c r="AJ20" s="176">
        <v>102.92578333930101</v>
      </c>
      <c r="AK20" s="176">
        <v>96.567738360655696</v>
      </c>
      <c r="AL20" s="182">
        <v>100.309451663415</v>
      </c>
      <c r="AM20" s="176"/>
      <c r="AN20" s="183">
        <v>99.077929935359805</v>
      </c>
      <c r="AO20" s="184">
        <v>101.228208617166</v>
      </c>
      <c r="AP20" s="185">
        <v>100.166791303035</v>
      </c>
      <c r="AQ20" s="176"/>
      <c r="AR20" s="186">
        <v>100.266498165578</v>
      </c>
      <c r="AS20" s="159"/>
      <c r="AT20" s="160">
        <v>-9.7053459286890806</v>
      </c>
      <c r="AU20" s="154">
        <v>-2.59247709731752</v>
      </c>
      <c r="AV20" s="154">
        <v>0.71552698180666596</v>
      </c>
      <c r="AW20" s="154">
        <v>-3.75285898939241</v>
      </c>
      <c r="AX20" s="154">
        <v>-3.0514148808550901</v>
      </c>
      <c r="AY20" s="161">
        <v>-3.3937270219313298</v>
      </c>
      <c r="AZ20" s="154"/>
      <c r="BA20" s="162">
        <v>-2.85678200250742</v>
      </c>
      <c r="BB20" s="163">
        <v>-1.44544357781653</v>
      </c>
      <c r="BC20" s="164">
        <v>-2.13928321536287</v>
      </c>
      <c r="BD20" s="154"/>
      <c r="BE20" s="165">
        <v>-3.01567827965789</v>
      </c>
    </row>
    <row r="21" spans="1:57" x14ac:dyDescent="0.25">
      <c r="A21" s="35" t="s">
        <v>32</v>
      </c>
      <c r="B21" s="3" t="str">
        <f t="shared" si="0"/>
        <v>Newport News/Hampton, VA</v>
      </c>
      <c r="C21" s="3"/>
      <c r="D21" s="24" t="s">
        <v>16</v>
      </c>
      <c r="E21" s="27" t="s">
        <v>17</v>
      </c>
      <c r="F21" s="3"/>
      <c r="G21" s="181">
        <v>74.128460690080004</v>
      </c>
      <c r="H21" s="176">
        <v>75.262555019362495</v>
      </c>
      <c r="I21" s="176">
        <v>79.845656727664107</v>
      </c>
      <c r="J21" s="176">
        <v>79.243606131820599</v>
      </c>
      <c r="K21" s="176">
        <v>79.062818289004596</v>
      </c>
      <c r="L21" s="182">
        <v>77.636731333484207</v>
      </c>
      <c r="M21" s="176"/>
      <c r="N21" s="183">
        <v>99.812842583844997</v>
      </c>
      <c r="O21" s="184">
        <v>98.794365660985704</v>
      </c>
      <c r="P21" s="185">
        <v>99.297191138059702</v>
      </c>
      <c r="Q21" s="176"/>
      <c r="R21" s="186">
        <v>84.714924569425307</v>
      </c>
      <c r="S21" s="159"/>
      <c r="T21" s="160">
        <v>-2.1609674938854901</v>
      </c>
      <c r="U21" s="154">
        <v>-9.2350947736490205</v>
      </c>
      <c r="V21" s="154">
        <v>-5.9688235326110402</v>
      </c>
      <c r="W21" s="154">
        <v>-7.7033517700507197</v>
      </c>
      <c r="X21" s="154">
        <v>-7.6501158627656398</v>
      </c>
      <c r="Y21" s="161">
        <v>-6.8886686804694497</v>
      </c>
      <c r="Z21" s="154"/>
      <c r="AA21" s="162">
        <v>-8.6664535492556301</v>
      </c>
      <c r="AB21" s="163">
        <v>-12.802284108431101</v>
      </c>
      <c r="AC21" s="164">
        <v>-10.817313720041099</v>
      </c>
      <c r="AD21" s="154"/>
      <c r="AE21" s="165">
        <v>-8.5869769900830502</v>
      </c>
      <c r="AF21" s="30"/>
      <c r="AG21" s="181">
        <v>72.473077994588806</v>
      </c>
      <c r="AH21" s="176">
        <v>75.650707795698906</v>
      </c>
      <c r="AI21" s="176">
        <v>79.060680922736296</v>
      </c>
      <c r="AJ21" s="176">
        <v>77.880845066400099</v>
      </c>
      <c r="AK21" s="176">
        <v>81.722952823265601</v>
      </c>
      <c r="AL21" s="182">
        <v>77.568057438191701</v>
      </c>
      <c r="AM21" s="176"/>
      <c r="AN21" s="183">
        <v>91.028180580991403</v>
      </c>
      <c r="AO21" s="184">
        <v>88.865669592940804</v>
      </c>
      <c r="AP21" s="185">
        <v>89.957578699658796</v>
      </c>
      <c r="AQ21" s="176"/>
      <c r="AR21" s="186">
        <v>81.462960867298804</v>
      </c>
      <c r="AS21" s="159"/>
      <c r="AT21" s="160">
        <v>-8.8398998447422805</v>
      </c>
      <c r="AU21" s="154">
        <v>-4.39121512816007</v>
      </c>
      <c r="AV21" s="154">
        <v>-3.3043124779516599</v>
      </c>
      <c r="AW21" s="154">
        <v>-6.2966850914731598</v>
      </c>
      <c r="AX21" s="154">
        <v>-4.1103292905293802</v>
      </c>
      <c r="AY21" s="161">
        <v>-5.2616980330417498</v>
      </c>
      <c r="AZ21" s="154"/>
      <c r="BA21" s="162">
        <v>-5.8328521197297398</v>
      </c>
      <c r="BB21" s="163">
        <v>-8.9813770930294403</v>
      </c>
      <c r="BC21" s="164">
        <v>-7.40781349595043</v>
      </c>
      <c r="BD21" s="154"/>
      <c r="BE21" s="165">
        <v>-6.0240083172185104</v>
      </c>
    </row>
    <row r="22" spans="1:57" x14ac:dyDescent="0.25">
      <c r="A22" s="36" t="s">
        <v>33</v>
      </c>
      <c r="B22" s="3" t="str">
        <f t="shared" si="0"/>
        <v>Chesapeake/Suffolk, VA</v>
      </c>
      <c r="C22" s="3"/>
      <c r="D22" s="25" t="s">
        <v>16</v>
      </c>
      <c r="E22" s="28" t="s">
        <v>17</v>
      </c>
      <c r="F22" s="3"/>
      <c r="G22" s="187">
        <v>86.130632048492302</v>
      </c>
      <c r="H22" s="188">
        <v>84.726873183183102</v>
      </c>
      <c r="I22" s="188">
        <v>86.626865588853804</v>
      </c>
      <c r="J22" s="188">
        <v>87.332086267791198</v>
      </c>
      <c r="K22" s="188">
        <v>84.721202879133401</v>
      </c>
      <c r="L22" s="189">
        <v>85.9509002832379</v>
      </c>
      <c r="M22" s="176"/>
      <c r="N22" s="190">
        <v>85.1572345373134</v>
      </c>
      <c r="O22" s="191">
        <v>85.663584511278103</v>
      </c>
      <c r="P22" s="192">
        <v>85.409461303370705</v>
      </c>
      <c r="Q22" s="176"/>
      <c r="R22" s="193">
        <v>85.802342851857901</v>
      </c>
      <c r="S22" s="159"/>
      <c r="T22" s="166">
        <v>6.5664746259614102</v>
      </c>
      <c r="U22" s="167">
        <v>-3.7900899699886099</v>
      </c>
      <c r="V22" s="167">
        <v>-3.2803807750788501</v>
      </c>
      <c r="W22" s="167">
        <v>-3.2914295938832701</v>
      </c>
      <c r="X22" s="167">
        <v>-1.4824115716269499</v>
      </c>
      <c r="Y22" s="168">
        <v>-1.62313308239006</v>
      </c>
      <c r="Z22" s="154"/>
      <c r="AA22" s="169">
        <v>-0.25063728222956899</v>
      </c>
      <c r="AB22" s="170">
        <v>-1.05195468521853</v>
      </c>
      <c r="AC22" s="171">
        <v>-0.67267250056966599</v>
      </c>
      <c r="AD22" s="154"/>
      <c r="AE22" s="172">
        <v>-1.3543805033509599</v>
      </c>
      <c r="AF22" s="31"/>
      <c r="AG22" s="187">
        <v>81.447653723932405</v>
      </c>
      <c r="AH22" s="188">
        <v>83.785696878556294</v>
      </c>
      <c r="AI22" s="188">
        <v>86.436289992922795</v>
      </c>
      <c r="AJ22" s="188">
        <v>85.744231399747704</v>
      </c>
      <c r="AK22" s="188">
        <v>83.823206826070106</v>
      </c>
      <c r="AL22" s="189">
        <v>84.386802296927499</v>
      </c>
      <c r="AM22" s="176"/>
      <c r="AN22" s="190">
        <v>84.284019326477704</v>
      </c>
      <c r="AO22" s="191">
        <v>85.667176399195995</v>
      </c>
      <c r="AP22" s="192">
        <v>84.980904229795499</v>
      </c>
      <c r="AQ22" s="176"/>
      <c r="AR22" s="193">
        <v>84.5569860203057</v>
      </c>
      <c r="AS22" s="159"/>
      <c r="AT22" s="166">
        <v>-1.2158019420400701</v>
      </c>
      <c r="AU22" s="167">
        <v>-0.50744898136730998</v>
      </c>
      <c r="AV22" s="167">
        <v>0.48819053384071498</v>
      </c>
      <c r="AW22" s="167">
        <v>-1.3915599643904</v>
      </c>
      <c r="AX22" s="167">
        <v>0.21348841302815999</v>
      </c>
      <c r="AY22" s="168">
        <v>-0.45407237653458898</v>
      </c>
      <c r="AZ22" s="154"/>
      <c r="BA22" s="169">
        <v>-0.28068867791487301</v>
      </c>
      <c r="BB22" s="170">
        <v>-1.9827490366565899E-2</v>
      </c>
      <c r="BC22" s="171">
        <v>-0.16286396510277401</v>
      </c>
      <c r="BD22" s="154"/>
      <c r="BE22" s="172">
        <v>-0.37010696412334698</v>
      </c>
    </row>
    <row r="23" spans="1:57" ht="13" x14ac:dyDescent="0.3">
      <c r="A23" s="35" t="s">
        <v>109</v>
      </c>
      <c r="B23" s="3" t="s">
        <v>109</v>
      </c>
      <c r="C23" s="9"/>
      <c r="D23" s="23" t="s">
        <v>16</v>
      </c>
      <c r="E23" s="26" t="s">
        <v>17</v>
      </c>
      <c r="F23" s="3"/>
      <c r="G23" s="173">
        <v>175.240220070422</v>
      </c>
      <c r="H23" s="174">
        <v>164.527019867549</v>
      </c>
      <c r="I23" s="174">
        <v>192.32114747474699</v>
      </c>
      <c r="J23" s="174">
        <v>187.38716666666599</v>
      </c>
      <c r="K23" s="174">
        <v>169.53464528069</v>
      </c>
      <c r="L23" s="175">
        <v>179.23623669201501</v>
      </c>
      <c r="M23" s="176"/>
      <c r="N23" s="177">
        <v>181.41908431044101</v>
      </c>
      <c r="O23" s="178">
        <v>164.24677922077899</v>
      </c>
      <c r="P23" s="179">
        <v>173.47992194536101</v>
      </c>
      <c r="Q23" s="176"/>
      <c r="R23" s="180">
        <v>177.851911775323</v>
      </c>
      <c r="S23" s="159"/>
      <c r="T23" s="151">
        <v>8.6032565841068998</v>
      </c>
      <c r="U23" s="152">
        <v>-9.4719993076386402</v>
      </c>
      <c r="V23" s="152">
        <v>-1.6310850605473499</v>
      </c>
      <c r="W23" s="152">
        <v>0.25848610979235198</v>
      </c>
      <c r="X23" s="152">
        <v>-1.6977775596119999</v>
      </c>
      <c r="Y23" s="153">
        <v>-1.3980253911270899</v>
      </c>
      <c r="Z23" s="154"/>
      <c r="AA23" s="155">
        <v>3.23157391348686</v>
      </c>
      <c r="AB23" s="156">
        <v>-7.7700276451142702</v>
      </c>
      <c r="AC23" s="157">
        <v>-1.96316441823229</v>
      </c>
      <c r="AD23" s="154"/>
      <c r="AE23" s="158">
        <v>-1.48891091053949</v>
      </c>
      <c r="AF23" s="29"/>
      <c r="AG23" s="173">
        <v>163.16423241932401</v>
      </c>
      <c r="AH23" s="174">
        <v>168.48482356971499</v>
      </c>
      <c r="AI23" s="174">
        <v>186.73011262513899</v>
      </c>
      <c r="AJ23" s="174">
        <v>175.88300120877199</v>
      </c>
      <c r="AK23" s="174">
        <v>162.20371410865499</v>
      </c>
      <c r="AL23" s="175">
        <v>172.451761017124</v>
      </c>
      <c r="AM23" s="176"/>
      <c r="AN23" s="177">
        <v>174.26737817542701</v>
      </c>
      <c r="AO23" s="178">
        <v>175.12326926263401</v>
      </c>
      <c r="AP23" s="179">
        <v>174.68752643565901</v>
      </c>
      <c r="AQ23" s="176"/>
      <c r="AR23" s="180">
        <v>173.117019870755</v>
      </c>
      <c r="AS23" s="159"/>
      <c r="AT23" s="151">
        <v>-3.28581029961311</v>
      </c>
      <c r="AU23" s="152">
        <v>-1.2081725519572499</v>
      </c>
      <c r="AV23" s="152">
        <v>4.3625061850483302</v>
      </c>
      <c r="AW23" s="152">
        <v>-0.78612785421089704</v>
      </c>
      <c r="AX23" s="152">
        <v>-1.4511427037798801</v>
      </c>
      <c r="AY23" s="153">
        <v>-3.3722650471308901E-2</v>
      </c>
      <c r="AZ23" s="154"/>
      <c r="BA23" s="155">
        <v>0.94956174821927697</v>
      </c>
      <c r="BB23" s="156">
        <v>-3.43004035721026</v>
      </c>
      <c r="BC23" s="157">
        <v>-1.4533783688902899</v>
      </c>
      <c r="BD23" s="154"/>
      <c r="BE23" s="158">
        <v>-0.417769610832604</v>
      </c>
    </row>
    <row r="24" spans="1:57" x14ac:dyDescent="0.25">
      <c r="A24" s="35" t="s">
        <v>43</v>
      </c>
      <c r="B24" s="3" t="str">
        <f t="shared" si="0"/>
        <v>Richmond North/Glen Allen, VA</v>
      </c>
      <c r="C24" s="10"/>
      <c r="D24" s="24" t="s">
        <v>16</v>
      </c>
      <c r="E24" s="27" t="s">
        <v>17</v>
      </c>
      <c r="F24" s="3"/>
      <c r="G24" s="181">
        <v>105.849877596439</v>
      </c>
      <c r="H24" s="176">
        <v>96.034672920892405</v>
      </c>
      <c r="I24" s="176">
        <v>105.82506547619001</v>
      </c>
      <c r="J24" s="176">
        <v>106.98768300060399</v>
      </c>
      <c r="K24" s="176">
        <v>98.110188454198394</v>
      </c>
      <c r="L24" s="182">
        <v>103.059950269902</v>
      </c>
      <c r="M24" s="176"/>
      <c r="N24" s="183">
        <v>98.782522326290504</v>
      </c>
      <c r="O24" s="184">
        <v>99.811565126050397</v>
      </c>
      <c r="P24" s="185">
        <v>99.306342637151104</v>
      </c>
      <c r="Q24" s="176"/>
      <c r="R24" s="186">
        <v>101.99236754060399</v>
      </c>
      <c r="S24" s="159"/>
      <c r="T24" s="160">
        <v>16.319629571233499</v>
      </c>
      <c r="U24" s="154">
        <v>-7.6229510419936197</v>
      </c>
      <c r="V24" s="154">
        <v>-2.5249594147771401</v>
      </c>
      <c r="W24" s="154">
        <v>-0.17568129674844199</v>
      </c>
      <c r="X24" s="154">
        <v>-2.7415547961758402</v>
      </c>
      <c r="Y24" s="161">
        <v>-0.32825543624460801</v>
      </c>
      <c r="Z24" s="154"/>
      <c r="AA24" s="162">
        <v>-6.01451240326457</v>
      </c>
      <c r="AB24" s="163">
        <v>-6.3349029824277396</v>
      </c>
      <c r="AC24" s="164">
        <v>-6.1739561954609004</v>
      </c>
      <c r="AD24" s="154"/>
      <c r="AE24" s="165">
        <v>-2.01807769504798</v>
      </c>
      <c r="AF24" s="30"/>
      <c r="AG24" s="181">
        <v>92.629832113356997</v>
      </c>
      <c r="AH24" s="176">
        <v>96.441197245387897</v>
      </c>
      <c r="AI24" s="176">
        <v>102.82076502178499</v>
      </c>
      <c r="AJ24" s="176">
        <v>101.264303913136</v>
      </c>
      <c r="AK24" s="176">
        <v>94.611175102515404</v>
      </c>
      <c r="AL24" s="182">
        <v>97.951656440280999</v>
      </c>
      <c r="AM24" s="176"/>
      <c r="AN24" s="183">
        <v>100.039667869628</v>
      </c>
      <c r="AO24" s="184">
        <v>102.64609324671</v>
      </c>
      <c r="AP24" s="185">
        <v>101.363955507475</v>
      </c>
      <c r="AQ24" s="176"/>
      <c r="AR24" s="186">
        <v>98.964548830392502</v>
      </c>
      <c r="AS24" s="159"/>
      <c r="AT24" s="160">
        <v>-4.6940489291568896</v>
      </c>
      <c r="AU24" s="154">
        <v>-0.99257294144126895</v>
      </c>
      <c r="AV24" s="154">
        <v>0.217916025739258</v>
      </c>
      <c r="AW24" s="154">
        <v>-1.8073732626887999</v>
      </c>
      <c r="AX24" s="154">
        <v>-3.0775148610786598</v>
      </c>
      <c r="AY24" s="161">
        <v>-1.8506023664117901</v>
      </c>
      <c r="AZ24" s="154"/>
      <c r="BA24" s="162">
        <v>-4.1759071186174603</v>
      </c>
      <c r="BB24" s="163">
        <v>-5.1097678178457002</v>
      </c>
      <c r="BC24" s="164">
        <v>-4.7184646685923903</v>
      </c>
      <c r="BD24" s="154"/>
      <c r="BE24" s="165">
        <v>-2.7944431143758801</v>
      </c>
    </row>
    <row r="25" spans="1:57" x14ac:dyDescent="0.25">
      <c r="A25" s="35" t="s">
        <v>44</v>
      </c>
      <c r="B25" s="3" t="str">
        <f t="shared" si="0"/>
        <v>Richmond West/Midlothian, VA</v>
      </c>
      <c r="C25" s="3"/>
      <c r="D25" s="24" t="s">
        <v>16</v>
      </c>
      <c r="E25" s="27" t="s">
        <v>17</v>
      </c>
      <c r="F25" s="3"/>
      <c r="G25" s="181">
        <v>88.051101319957695</v>
      </c>
      <c r="H25" s="176">
        <v>81.594348882978693</v>
      </c>
      <c r="I25" s="176">
        <v>86.978883108108107</v>
      </c>
      <c r="J25" s="176">
        <v>85.779311542288497</v>
      </c>
      <c r="K25" s="176">
        <v>80.105403645266506</v>
      </c>
      <c r="L25" s="182">
        <v>84.592176160511599</v>
      </c>
      <c r="M25" s="176"/>
      <c r="N25" s="183">
        <v>86.397567093541198</v>
      </c>
      <c r="O25" s="184">
        <v>85.787955258669598</v>
      </c>
      <c r="P25" s="185">
        <v>86.095933558368401</v>
      </c>
      <c r="Q25" s="176"/>
      <c r="R25" s="186">
        <v>84.9956675598158</v>
      </c>
      <c r="S25" s="159"/>
      <c r="T25" s="160">
        <v>11.486371047895799</v>
      </c>
      <c r="U25" s="154">
        <v>-4.4632793604788601</v>
      </c>
      <c r="V25" s="154">
        <v>-1.7356144047006401</v>
      </c>
      <c r="W25" s="154">
        <v>-1.55560581903016</v>
      </c>
      <c r="X25" s="154">
        <v>-4.2709922937068301</v>
      </c>
      <c r="Y25" s="161">
        <v>-0.54319342797678105</v>
      </c>
      <c r="Z25" s="154"/>
      <c r="AA25" s="162">
        <v>-9.3136643653668205</v>
      </c>
      <c r="AB25" s="163">
        <v>-9.5864100109393604</v>
      </c>
      <c r="AC25" s="164">
        <v>-9.4425721234076008</v>
      </c>
      <c r="AD25" s="154"/>
      <c r="AE25" s="165">
        <v>-3.5087152724336899</v>
      </c>
      <c r="AF25" s="30"/>
      <c r="AG25" s="181">
        <v>80.937364107786294</v>
      </c>
      <c r="AH25" s="176">
        <v>82.956693801889401</v>
      </c>
      <c r="AI25" s="176">
        <v>86.762633123028294</v>
      </c>
      <c r="AJ25" s="176">
        <v>83.9120104823497</v>
      </c>
      <c r="AK25" s="176">
        <v>80.549480301549593</v>
      </c>
      <c r="AL25" s="182">
        <v>83.122986333726999</v>
      </c>
      <c r="AM25" s="176"/>
      <c r="AN25" s="183">
        <v>87.919017634142904</v>
      </c>
      <c r="AO25" s="184">
        <v>88.561597652645801</v>
      </c>
      <c r="AP25" s="185">
        <v>88.242127051920505</v>
      </c>
      <c r="AQ25" s="176"/>
      <c r="AR25" s="186">
        <v>84.617067169796201</v>
      </c>
      <c r="AS25" s="159"/>
      <c r="AT25" s="160">
        <v>-4.0764978865248596</v>
      </c>
      <c r="AU25" s="154">
        <v>1.24375099837044</v>
      </c>
      <c r="AV25" s="154">
        <v>1.76877331876432</v>
      </c>
      <c r="AW25" s="154">
        <v>-1.0655015439644699</v>
      </c>
      <c r="AX25" s="154">
        <v>-1.05316969287375</v>
      </c>
      <c r="AY25" s="161">
        <v>-0.56668905841352302</v>
      </c>
      <c r="AZ25" s="154"/>
      <c r="BA25" s="162">
        <v>-2.1698241032145398</v>
      </c>
      <c r="BB25" s="163">
        <v>-3.5590038886923301</v>
      </c>
      <c r="BC25" s="164">
        <v>-2.9166289514783399</v>
      </c>
      <c r="BD25" s="154"/>
      <c r="BE25" s="165">
        <v>-1.31750505670303</v>
      </c>
    </row>
    <row r="26" spans="1:57" x14ac:dyDescent="0.25">
      <c r="A26" s="35" t="s">
        <v>45</v>
      </c>
      <c r="B26" s="3" t="str">
        <f t="shared" si="0"/>
        <v>Petersburg/Chester, VA</v>
      </c>
      <c r="C26" s="3"/>
      <c r="D26" s="24" t="s">
        <v>16</v>
      </c>
      <c r="E26" s="27" t="s">
        <v>17</v>
      </c>
      <c r="F26" s="3"/>
      <c r="G26" s="181">
        <v>86.737853937007799</v>
      </c>
      <c r="H26" s="176">
        <v>88.762399930627794</v>
      </c>
      <c r="I26" s="176">
        <v>90.951385545171306</v>
      </c>
      <c r="J26" s="176">
        <v>91.089574074073994</v>
      </c>
      <c r="K26" s="176">
        <v>88.204108403644895</v>
      </c>
      <c r="L26" s="182">
        <v>89.266224465040196</v>
      </c>
      <c r="M26" s="176"/>
      <c r="N26" s="183">
        <v>88.062336934306501</v>
      </c>
      <c r="O26" s="184">
        <v>87.631835737586002</v>
      </c>
      <c r="P26" s="185">
        <v>87.846342607746806</v>
      </c>
      <c r="Q26" s="176"/>
      <c r="R26" s="186">
        <v>88.879175918306601</v>
      </c>
      <c r="S26" s="159"/>
      <c r="T26" s="160">
        <v>3.7875660927130999</v>
      </c>
      <c r="U26" s="154">
        <v>-1.93302884566922</v>
      </c>
      <c r="V26" s="154">
        <v>-1.8563640234050101</v>
      </c>
      <c r="W26" s="154">
        <v>0.396494617703323</v>
      </c>
      <c r="X26" s="154">
        <v>-1.42915592165436E-2</v>
      </c>
      <c r="Y26" s="161">
        <v>-0.13748546643210499</v>
      </c>
      <c r="Z26" s="154"/>
      <c r="AA26" s="162">
        <v>0.43753594129434698</v>
      </c>
      <c r="AB26" s="163">
        <v>-2.4475239369841</v>
      </c>
      <c r="AC26" s="164">
        <v>-1.0400853740638301</v>
      </c>
      <c r="AD26" s="154"/>
      <c r="AE26" s="165">
        <v>-0.38818750826949899</v>
      </c>
      <c r="AF26" s="30"/>
      <c r="AG26" s="181">
        <v>84.834940607329798</v>
      </c>
      <c r="AH26" s="176">
        <v>88.310866823011295</v>
      </c>
      <c r="AI26" s="176">
        <v>90.180994782226094</v>
      </c>
      <c r="AJ26" s="176">
        <v>90.155040672403004</v>
      </c>
      <c r="AK26" s="176">
        <v>87.245407802197803</v>
      </c>
      <c r="AL26" s="182">
        <v>88.258835606385901</v>
      </c>
      <c r="AM26" s="176"/>
      <c r="AN26" s="183">
        <v>88.044209243377097</v>
      </c>
      <c r="AO26" s="184">
        <v>87.502021879742003</v>
      </c>
      <c r="AP26" s="185">
        <v>87.772471266279993</v>
      </c>
      <c r="AQ26" s="176"/>
      <c r="AR26" s="186">
        <v>88.121662775327394</v>
      </c>
      <c r="AS26" s="159"/>
      <c r="AT26" s="160">
        <v>2.2784231162960098</v>
      </c>
      <c r="AU26" s="154">
        <v>2.61020232586913</v>
      </c>
      <c r="AV26" s="154">
        <v>1.66905414888023</v>
      </c>
      <c r="AW26" s="154">
        <v>2.0203870403212698</v>
      </c>
      <c r="AX26" s="154">
        <v>1.95303337067446</v>
      </c>
      <c r="AY26" s="161">
        <v>2.06088151588034</v>
      </c>
      <c r="AZ26" s="154"/>
      <c r="BA26" s="162">
        <v>2.9863538632736502</v>
      </c>
      <c r="BB26" s="163">
        <v>1.1062196404015801</v>
      </c>
      <c r="BC26" s="164">
        <v>2.03113152671532</v>
      </c>
      <c r="BD26" s="154"/>
      <c r="BE26" s="165">
        <v>2.0485884679492599</v>
      </c>
    </row>
    <row r="27" spans="1:57" x14ac:dyDescent="0.25">
      <c r="A27" s="35" t="s">
        <v>97</v>
      </c>
      <c r="B27" s="3" t="s">
        <v>70</v>
      </c>
      <c r="C27" s="3"/>
      <c r="D27" s="24" t="s">
        <v>16</v>
      </c>
      <c r="E27" s="27" t="s">
        <v>17</v>
      </c>
      <c r="F27" s="3"/>
      <c r="G27" s="181">
        <v>134.72714984709401</v>
      </c>
      <c r="H27" s="176">
        <v>94.443350325686694</v>
      </c>
      <c r="I27" s="176">
        <v>93.207061348144407</v>
      </c>
      <c r="J27" s="176">
        <v>92.3241315388522</v>
      </c>
      <c r="K27" s="176">
        <v>99.450368355994996</v>
      </c>
      <c r="L27" s="182">
        <v>101.84473672979399</v>
      </c>
      <c r="M27" s="176"/>
      <c r="N27" s="183">
        <v>117.40171002778401</v>
      </c>
      <c r="O27" s="184">
        <v>119.063109133734</v>
      </c>
      <c r="P27" s="185">
        <v>118.217674807197</v>
      </c>
      <c r="Q27" s="176"/>
      <c r="R27" s="186">
        <v>106.647053722902</v>
      </c>
      <c r="S27" s="159"/>
      <c r="T27" s="160">
        <v>59.896384816710899</v>
      </c>
      <c r="U27" s="154">
        <v>7.7699442456051599</v>
      </c>
      <c r="V27" s="154">
        <v>5.7812594282422101</v>
      </c>
      <c r="W27" s="154">
        <v>3.86168429299771</v>
      </c>
      <c r="X27" s="154">
        <v>10.367215151902201</v>
      </c>
      <c r="Y27" s="161">
        <v>15.771927204512799</v>
      </c>
      <c r="Z27" s="154"/>
      <c r="AA27" s="162">
        <v>14.348081042772099</v>
      </c>
      <c r="AB27" s="163">
        <v>13.043610797192301</v>
      </c>
      <c r="AC27" s="164">
        <v>13.6260141758366</v>
      </c>
      <c r="AD27" s="154"/>
      <c r="AE27" s="165">
        <v>15.277055954626199</v>
      </c>
      <c r="AF27" s="30"/>
      <c r="AG27" s="181">
        <v>115.676491500369</v>
      </c>
      <c r="AH27" s="176">
        <v>108.531409121395</v>
      </c>
      <c r="AI27" s="176">
        <v>108.88956740891901</v>
      </c>
      <c r="AJ27" s="176">
        <v>98.411145423551005</v>
      </c>
      <c r="AK27" s="176">
        <v>100.155515362394</v>
      </c>
      <c r="AL27" s="182">
        <v>106.123142083461</v>
      </c>
      <c r="AM27" s="176"/>
      <c r="AN27" s="183">
        <v>115.477303413641</v>
      </c>
      <c r="AO27" s="184">
        <v>121.00175388967401</v>
      </c>
      <c r="AP27" s="185">
        <v>118.159673621557</v>
      </c>
      <c r="AQ27" s="176"/>
      <c r="AR27" s="186">
        <v>109.622576943189</v>
      </c>
      <c r="AS27" s="159"/>
      <c r="AT27" s="160">
        <v>11.336957756426999</v>
      </c>
      <c r="AU27" s="154">
        <v>21.2952148475303</v>
      </c>
      <c r="AV27" s="154">
        <v>21.778386946433699</v>
      </c>
      <c r="AW27" s="154">
        <v>9.2851653990435192</v>
      </c>
      <c r="AX27" s="154">
        <v>10.570404912019001</v>
      </c>
      <c r="AY27" s="161">
        <v>15.0525974163683</v>
      </c>
      <c r="AZ27" s="154"/>
      <c r="BA27" s="162">
        <v>14.622443373388</v>
      </c>
      <c r="BB27" s="163">
        <v>14.1778471607696</v>
      </c>
      <c r="BC27" s="164">
        <v>14.282581390774601</v>
      </c>
      <c r="BD27" s="154"/>
      <c r="BE27" s="165">
        <v>14.9599758246208</v>
      </c>
    </row>
    <row r="28" spans="1:57" x14ac:dyDescent="0.25">
      <c r="A28" s="35" t="s">
        <v>47</v>
      </c>
      <c r="B28" s="3" t="str">
        <f t="shared" si="0"/>
        <v>Roanoke, VA</v>
      </c>
      <c r="C28" s="3"/>
      <c r="D28" s="24" t="s">
        <v>16</v>
      </c>
      <c r="E28" s="27" t="s">
        <v>17</v>
      </c>
      <c r="F28" s="3"/>
      <c r="G28" s="181">
        <v>91.878698196001906</v>
      </c>
      <c r="H28" s="176">
        <v>99.124911730090204</v>
      </c>
      <c r="I28" s="176">
        <v>109.102505724566</v>
      </c>
      <c r="J28" s="176">
        <v>107.80858087992</v>
      </c>
      <c r="K28" s="176">
        <v>94.197765957446805</v>
      </c>
      <c r="L28" s="182">
        <v>101.198667407407</v>
      </c>
      <c r="M28" s="176"/>
      <c r="N28" s="183">
        <v>100.17279819954901</v>
      </c>
      <c r="O28" s="184">
        <v>102.684157608695</v>
      </c>
      <c r="P28" s="185">
        <v>101.406919114841</v>
      </c>
      <c r="Q28" s="176"/>
      <c r="R28" s="186">
        <v>101.256913883256</v>
      </c>
      <c r="S28" s="159"/>
      <c r="T28" s="160">
        <v>7.7364558908482799</v>
      </c>
      <c r="U28" s="154">
        <v>2.8845538865135998</v>
      </c>
      <c r="V28" s="154">
        <v>7.30405076425341</v>
      </c>
      <c r="W28" s="154">
        <v>4.56847770422916</v>
      </c>
      <c r="X28" s="154">
        <v>-0.31565139016453603</v>
      </c>
      <c r="Y28" s="161">
        <v>4.1646163596616903</v>
      </c>
      <c r="Z28" s="154"/>
      <c r="AA28" s="162">
        <v>1.63077751259552</v>
      </c>
      <c r="AB28" s="163">
        <v>3.6568989083787602</v>
      </c>
      <c r="AC28" s="164">
        <v>2.6439368880753999</v>
      </c>
      <c r="AD28" s="154"/>
      <c r="AE28" s="165">
        <v>3.7135055223332198</v>
      </c>
      <c r="AF28" s="30"/>
      <c r="AG28" s="181">
        <v>90.862220598156</v>
      </c>
      <c r="AH28" s="176">
        <v>95.593994022944102</v>
      </c>
      <c r="AI28" s="176">
        <v>105.414570191713</v>
      </c>
      <c r="AJ28" s="176">
        <v>98.906122896854399</v>
      </c>
      <c r="AK28" s="176">
        <v>92.415602000377405</v>
      </c>
      <c r="AL28" s="182">
        <v>96.967968534151893</v>
      </c>
      <c r="AM28" s="176"/>
      <c r="AN28" s="183">
        <v>96.971628728049794</v>
      </c>
      <c r="AO28" s="184">
        <v>98.2422792922046</v>
      </c>
      <c r="AP28" s="185">
        <v>97.597731642944595</v>
      </c>
      <c r="AQ28" s="176"/>
      <c r="AR28" s="186">
        <v>97.150170307343998</v>
      </c>
      <c r="AS28" s="159"/>
      <c r="AT28" s="160">
        <v>-0.97235244022543599</v>
      </c>
      <c r="AU28" s="154">
        <v>3.5026439035844699</v>
      </c>
      <c r="AV28" s="154">
        <v>7.6634755205878999</v>
      </c>
      <c r="AW28" s="154">
        <v>1.8598046071090499</v>
      </c>
      <c r="AX28" s="154">
        <v>0.83115194688846294</v>
      </c>
      <c r="AY28" s="161">
        <v>2.7612120194584602</v>
      </c>
      <c r="AZ28" s="154"/>
      <c r="BA28" s="162">
        <v>0.49485985374213698</v>
      </c>
      <c r="BB28" s="163">
        <v>0.85683540254072099</v>
      </c>
      <c r="BC28" s="164">
        <v>0.67851052576011295</v>
      </c>
      <c r="BD28" s="154"/>
      <c r="BE28" s="165">
        <v>2.15025354477303</v>
      </c>
    </row>
    <row r="29" spans="1:57" x14ac:dyDescent="0.25">
      <c r="A29" s="35" t="s">
        <v>48</v>
      </c>
      <c r="B29" s="3" t="str">
        <f t="shared" si="0"/>
        <v>Charlottesville, VA</v>
      </c>
      <c r="C29" s="3"/>
      <c r="D29" s="24" t="s">
        <v>16</v>
      </c>
      <c r="E29" s="27" t="s">
        <v>17</v>
      </c>
      <c r="F29" s="3"/>
      <c r="G29" s="181">
        <v>151.04607729468501</v>
      </c>
      <c r="H29" s="176">
        <v>127.35544801149901</v>
      </c>
      <c r="I29" s="176">
        <v>127.650525490196</v>
      </c>
      <c r="J29" s="176">
        <v>127.650716440422</v>
      </c>
      <c r="K29" s="176">
        <v>130.70521810699501</v>
      </c>
      <c r="L29" s="182">
        <v>132.335941979811</v>
      </c>
      <c r="M29" s="176"/>
      <c r="N29" s="183">
        <v>149.13205149501599</v>
      </c>
      <c r="O29" s="184">
        <v>152.81719535783299</v>
      </c>
      <c r="P29" s="185">
        <v>151.039941918686</v>
      </c>
      <c r="Q29" s="176"/>
      <c r="R29" s="186">
        <v>137.90077761887699</v>
      </c>
      <c r="S29" s="159"/>
      <c r="T29" s="160">
        <v>23.612389228438101</v>
      </c>
      <c r="U29" s="154">
        <v>-0.55643707659502495</v>
      </c>
      <c r="V29" s="154">
        <v>-4.8481079342829997E-2</v>
      </c>
      <c r="W29" s="154">
        <v>-1.6270411415586199</v>
      </c>
      <c r="X29" s="154">
        <v>-0.76715744011849696</v>
      </c>
      <c r="Y29" s="161">
        <v>3.1442047378582498</v>
      </c>
      <c r="Z29" s="154"/>
      <c r="AA29" s="162">
        <v>2.0719731315279799</v>
      </c>
      <c r="AB29" s="163">
        <v>3.24355117378472</v>
      </c>
      <c r="AC29" s="164">
        <v>2.7122370083604901</v>
      </c>
      <c r="AD29" s="154"/>
      <c r="AE29" s="165">
        <v>3.6711254407614202</v>
      </c>
      <c r="AF29" s="30"/>
      <c r="AG29" s="181">
        <v>138.77734917088</v>
      </c>
      <c r="AH29" s="176">
        <v>133.75084557657701</v>
      </c>
      <c r="AI29" s="176">
        <v>141.55333126807099</v>
      </c>
      <c r="AJ29" s="176">
        <v>130.48776294541901</v>
      </c>
      <c r="AK29" s="176">
        <v>131.284765247915</v>
      </c>
      <c r="AL29" s="182">
        <v>135.17329511649601</v>
      </c>
      <c r="AM29" s="176"/>
      <c r="AN29" s="183">
        <v>147.00819786096201</v>
      </c>
      <c r="AO29" s="184">
        <v>157.23426033289601</v>
      </c>
      <c r="AP29" s="185">
        <v>152.46407054480099</v>
      </c>
      <c r="AQ29" s="176"/>
      <c r="AR29" s="186">
        <v>140.41674493547299</v>
      </c>
      <c r="AS29" s="159"/>
      <c r="AT29" s="160">
        <v>-2.5112932075020198</v>
      </c>
      <c r="AU29" s="154">
        <v>10.6027632666305</v>
      </c>
      <c r="AV29" s="154">
        <v>16.6007508727462</v>
      </c>
      <c r="AW29" s="154">
        <v>6.0883577279346097</v>
      </c>
      <c r="AX29" s="154">
        <v>5.8628491076659603</v>
      </c>
      <c r="AY29" s="161">
        <v>7.3692403702024603</v>
      </c>
      <c r="AZ29" s="154"/>
      <c r="BA29" s="162">
        <v>1.9752720684818299</v>
      </c>
      <c r="BB29" s="163">
        <v>3.8360161277965399</v>
      </c>
      <c r="BC29" s="164">
        <v>3.0900369707432902</v>
      </c>
      <c r="BD29" s="154"/>
      <c r="BE29" s="165">
        <v>6.1785574267522598</v>
      </c>
    </row>
    <row r="30" spans="1:57" x14ac:dyDescent="0.25">
      <c r="A30" s="21" t="s">
        <v>49</v>
      </c>
      <c r="B30" t="s">
        <v>72</v>
      </c>
      <c r="C30" s="3"/>
      <c r="D30" s="24" t="s">
        <v>16</v>
      </c>
      <c r="E30" s="27" t="s">
        <v>17</v>
      </c>
      <c r="F30" s="3"/>
      <c r="G30" s="181">
        <v>95.316667777407503</v>
      </c>
      <c r="H30" s="176">
        <v>100.18289867343999</v>
      </c>
      <c r="I30" s="176">
        <v>104.523294425917</v>
      </c>
      <c r="J30" s="176">
        <v>102.700847372391</v>
      </c>
      <c r="K30" s="176">
        <v>100.29684007210901</v>
      </c>
      <c r="L30" s="182">
        <v>100.939469949467</v>
      </c>
      <c r="M30" s="176"/>
      <c r="N30" s="183">
        <v>108.824368712273</v>
      </c>
      <c r="O30" s="184">
        <v>109.38945459359201</v>
      </c>
      <c r="P30" s="185">
        <v>109.09965948665</v>
      </c>
      <c r="Q30" s="176"/>
      <c r="R30" s="186">
        <v>103.33999924113</v>
      </c>
      <c r="S30" s="159"/>
      <c r="T30" s="160">
        <v>11.8447304914953</v>
      </c>
      <c r="U30" s="154">
        <v>5.06453126206425</v>
      </c>
      <c r="V30" s="154">
        <v>5.1886719505497503</v>
      </c>
      <c r="W30" s="154">
        <v>3.9453594669302801</v>
      </c>
      <c r="X30" s="154">
        <v>6.8549694503892002</v>
      </c>
      <c r="Y30" s="161">
        <v>5.93256437406977</v>
      </c>
      <c r="Z30" s="154"/>
      <c r="AA30" s="162">
        <v>12.561967385569901</v>
      </c>
      <c r="AB30" s="163">
        <v>17.1081890258234</v>
      </c>
      <c r="AC30" s="164">
        <v>14.6932780679173</v>
      </c>
      <c r="AD30" s="154"/>
      <c r="AE30" s="165">
        <v>8.5018898148977193</v>
      </c>
      <c r="AF30" s="30"/>
      <c r="AG30" s="181">
        <v>95.628866728640205</v>
      </c>
      <c r="AH30" s="176">
        <v>100.58321098244799</v>
      </c>
      <c r="AI30" s="176">
        <v>104.708419375812</v>
      </c>
      <c r="AJ30" s="176">
        <v>102.605802837938</v>
      </c>
      <c r="AK30" s="176">
        <v>99.627018374558304</v>
      </c>
      <c r="AL30" s="182">
        <v>100.885139853629</v>
      </c>
      <c r="AM30" s="176"/>
      <c r="AN30" s="183">
        <v>107.63220734872201</v>
      </c>
      <c r="AO30" s="184">
        <v>108.266525515743</v>
      </c>
      <c r="AP30" s="185">
        <v>107.940149348139</v>
      </c>
      <c r="AQ30" s="176"/>
      <c r="AR30" s="186">
        <v>102.927919719169</v>
      </c>
      <c r="AS30" s="159"/>
      <c r="AT30" s="160">
        <v>5.1404645280106998</v>
      </c>
      <c r="AU30" s="154">
        <v>7.5105837266610598</v>
      </c>
      <c r="AV30" s="154">
        <v>10.1950810999266</v>
      </c>
      <c r="AW30" s="154">
        <v>7.5540294847620002</v>
      </c>
      <c r="AX30" s="154">
        <v>10.0921667281997</v>
      </c>
      <c r="AY30" s="161">
        <v>8.1899533809734795</v>
      </c>
      <c r="AZ30" s="154"/>
      <c r="BA30" s="162">
        <v>13.8738561444491</v>
      </c>
      <c r="BB30" s="163">
        <v>14.442011602328501</v>
      </c>
      <c r="BC30" s="164">
        <v>14.1493586014846</v>
      </c>
      <c r="BD30" s="154"/>
      <c r="BE30" s="165">
        <v>9.9385502984146203</v>
      </c>
    </row>
    <row r="31" spans="1:57" x14ac:dyDescent="0.25">
      <c r="A31" s="21" t="s">
        <v>50</v>
      </c>
      <c r="B31" s="3" t="str">
        <f t="shared" si="0"/>
        <v>Staunton &amp; Harrisonburg, VA</v>
      </c>
      <c r="C31" s="3"/>
      <c r="D31" s="24" t="s">
        <v>16</v>
      </c>
      <c r="E31" s="27" t="s">
        <v>17</v>
      </c>
      <c r="F31" s="3"/>
      <c r="G31" s="181">
        <v>106.654920458749</v>
      </c>
      <c r="H31" s="176">
        <v>88.262873563218307</v>
      </c>
      <c r="I31" s="176">
        <v>87.987604029785302</v>
      </c>
      <c r="J31" s="176">
        <v>87.9668070175438</v>
      </c>
      <c r="K31" s="176">
        <v>87.269045202952</v>
      </c>
      <c r="L31" s="182">
        <v>92.247334826427704</v>
      </c>
      <c r="M31" s="176"/>
      <c r="N31" s="183">
        <v>103.504332129963</v>
      </c>
      <c r="O31" s="184">
        <v>105.04961845299999</v>
      </c>
      <c r="P31" s="185">
        <v>104.29241995400599</v>
      </c>
      <c r="Q31" s="176"/>
      <c r="R31" s="186">
        <v>96.191887382690297</v>
      </c>
      <c r="S31" s="159"/>
      <c r="T31" s="160">
        <v>21.003848570669</v>
      </c>
      <c r="U31" s="154">
        <v>6.0705682411432496E-3</v>
      </c>
      <c r="V31" s="154">
        <v>-1.04462419780902</v>
      </c>
      <c r="W31" s="154">
        <v>-1.04552686596815</v>
      </c>
      <c r="X31" s="154">
        <v>-4.6843249337012098</v>
      </c>
      <c r="Y31" s="161">
        <v>3.4014989481414202</v>
      </c>
      <c r="Z31" s="154"/>
      <c r="AA31" s="162">
        <v>-1.6937301607701201</v>
      </c>
      <c r="AB31" s="163">
        <v>-1.26807021072441</v>
      </c>
      <c r="AC31" s="164">
        <v>-1.47771636262978</v>
      </c>
      <c r="AD31" s="154"/>
      <c r="AE31" s="165">
        <v>1.1477834775368201</v>
      </c>
      <c r="AF31" s="30"/>
      <c r="AG31" s="181">
        <v>98.080437871077095</v>
      </c>
      <c r="AH31" s="176">
        <v>94.033856854624602</v>
      </c>
      <c r="AI31" s="176">
        <v>93.3251891367604</v>
      </c>
      <c r="AJ31" s="176">
        <v>91.072986493787099</v>
      </c>
      <c r="AK31" s="176">
        <v>90.6829818798346</v>
      </c>
      <c r="AL31" s="182">
        <v>93.447922682614205</v>
      </c>
      <c r="AM31" s="176"/>
      <c r="AN31" s="183">
        <v>102.987279521674</v>
      </c>
      <c r="AO31" s="184">
        <v>106.439476045218</v>
      </c>
      <c r="AP31" s="185">
        <v>104.748294736842</v>
      </c>
      <c r="AQ31" s="176"/>
      <c r="AR31" s="186">
        <v>97.043570409203397</v>
      </c>
      <c r="AS31" s="159"/>
      <c r="AT31" s="160">
        <v>-1.3827419631392099</v>
      </c>
      <c r="AU31" s="154">
        <v>4.20252035633637</v>
      </c>
      <c r="AV31" s="154">
        <v>3.7774446717913501</v>
      </c>
      <c r="AW31" s="154">
        <v>1.5031371001457201</v>
      </c>
      <c r="AX31" s="154">
        <v>0.52425393518387597</v>
      </c>
      <c r="AY31" s="161">
        <v>1.8631857384069299</v>
      </c>
      <c r="AZ31" s="154"/>
      <c r="BA31" s="162">
        <v>1.86115713134191E-2</v>
      </c>
      <c r="BB31" s="163">
        <v>0.66960625763331905</v>
      </c>
      <c r="BC31" s="164">
        <v>0.30737177081570399</v>
      </c>
      <c r="BD31" s="154"/>
      <c r="BE31" s="165">
        <v>1.2799831622921301</v>
      </c>
    </row>
    <row r="32" spans="1:57" x14ac:dyDescent="0.25">
      <c r="A32" s="21" t="s">
        <v>51</v>
      </c>
      <c r="B32" s="3" t="str">
        <f t="shared" si="0"/>
        <v>Blacksburg &amp; Wytheville, VA</v>
      </c>
      <c r="C32" s="3"/>
      <c r="D32" s="24" t="s">
        <v>16</v>
      </c>
      <c r="E32" s="27" t="s">
        <v>17</v>
      </c>
      <c r="F32" s="3"/>
      <c r="G32" s="181">
        <v>93.799128508123999</v>
      </c>
      <c r="H32" s="176">
        <v>89.104904171364097</v>
      </c>
      <c r="I32" s="176">
        <v>90.017318727177795</v>
      </c>
      <c r="J32" s="176">
        <v>89.798064516129003</v>
      </c>
      <c r="K32" s="176">
        <v>94.005869776482001</v>
      </c>
      <c r="L32" s="182">
        <v>91.450062041153899</v>
      </c>
      <c r="M32" s="176"/>
      <c r="N32" s="183">
        <v>108.88548148148099</v>
      </c>
      <c r="O32" s="184">
        <v>105.94280071813201</v>
      </c>
      <c r="P32" s="185">
        <v>107.477947617003</v>
      </c>
      <c r="Q32" s="176"/>
      <c r="R32" s="186">
        <v>96.660327308255901</v>
      </c>
      <c r="S32" s="159"/>
      <c r="T32" s="160">
        <v>12.688737446288799</v>
      </c>
      <c r="U32" s="154">
        <v>3.49733850663528</v>
      </c>
      <c r="V32" s="154">
        <v>1.30472410629622</v>
      </c>
      <c r="W32" s="154">
        <v>2.04058837797279</v>
      </c>
      <c r="X32" s="154">
        <v>6.62709388692718</v>
      </c>
      <c r="Y32" s="161">
        <v>4.9848744911652103</v>
      </c>
      <c r="Z32" s="154"/>
      <c r="AA32" s="162">
        <v>12.405599241495199</v>
      </c>
      <c r="AB32" s="163">
        <v>5.9540801279124</v>
      </c>
      <c r="AC32" s="164">
        <v>9.0766480113565606</v>
      </c>
      <c r="AD32" s="154"/>
      <c r="AE32" s="165">
        <v>6.6431658553767301</v>
      </c>
      <c r="AF32" s="30"/>
      <c r="AG32" s="181">
        <v>89.0737357599333</v>
      </c>
      <c r="AH32" s="176">
        <v>90.238368093174401</v>
      </c>
      <c r="AI32" s="176">
        <v>91.520034337031106</v>
      </c>
      <c r="AJ32" s="176">
        <v>91.195053157422805</v>
      </c>
      <c r="AK32" s="176">
        <v>91.696964308077597</v>
      </c>
      <c r="AL32" s="182">
        <v>90.776961998629602</v>
      </c>
      <c r="AM32" s="176"/>
      <c r="AN32" s="183">
        <v>102.98068019866101</v>
      </c>
      <c r="AO32" s="184">
        <v>103.389173758865</v>
      </c>
      <c r="AP32" s="185">
        <v>103.175683895722</v>
      </c>
      <c r="AQ32" s="176"/>
      <c r="AR32" s="186">
        <v>94.724115649924499</v>
      </c>
      <c r="AS32" s="159"/>
      <c r="AT32" s="160">
        <v>2.2325517369360401</v>
      </c>
      <c r="AU32" s="154">
        <v>6.6641083841668296</v>
      </c>
      <c r="AV32" s="154">
        <v>5.2106037155931197</v>
      </c>
      <c r="AW32" s="154">
        <v>4.2313671659685701</v>
      </c>
      <c r="AX32" s="154">
        <v>2.9074622912720298</v>
      </c>
      <c r="AY32" s="161">
        <v>4.1983090363596398</v>
      </c>
      <c r="AZ32" s="154"/>
      <c r="BA32" s="162">
        <v>2.8240314024159101</v>
      </c>
      <c r="BB32" s="163">
        <v>1.9429293621087</v>
      </c>
      <c r="BC32" s="164">
        <v>2.3673770375780498</v>
      </c>
      <c r="BD32" s="154"/>
      <c r="BE32" s="165">
        <v>3.68774150143155</v>
      </c>
    </row>
    <row r="33" spans="1:64" x14ac:dyDescent="0.25">
      <c r="A33" s="21" t="s">
        <v>52</v>
      </c>
      <c r="B33" s="3" t="str">
        <f t="shared" si="0"/>
        <v>Lynchburg, VA</v>
      </c>
      <c r="C33" s="3"/>
      <c r="D33" s="24" t="s">
        <v>16</v>
      </c>
      <c r="E33" s="27" t="s">
        <v>17</v>
      </c>
      <c r="F33" s="3"/>
      <c r="G33" s="181">
        <v>92.410068027210798</v>
      </c>
      <c r="H33" s="176">
        <v>99.651854785478506</v>
      </c>
      <c r="I33" s="176">
        <v>106.548920547945</v>
      </c>
      <c r="J33" s="176">
        <v>104.864047619047</v>
      </c>
      <c r="K33" s="176">
        <v>100.864584859584</v>
      </c>
      <c r="L33" s="182">
        <v>101.560520568816</v>
      </c>
      <c r="M33" s="176"/>
      <c r="N33" s="183">
        <v>117.899192612137</v>
      </c>
      <c r="O33" s="184">
        <v>105.146334041047</v>
      </c>
      <c r="P33" s="185">
        <v>112.451856106408</v>
      </c>
      <c r="Q33" s="176"/>
      <c r="R33" s="186">
        <v>104.781956366237</v>
      </c>
      <c r="S33" s="159"/>
      <c r="T33" s="160">
        <v>-0.74096453006484897</v>
      </c>
      <c r="U33" s="154">
        <v>-2.2602281958937001</v>
      </c>
      <c r="V33" s="154">
        <v>-1.1750903082717901</v>
      </c>
      <c r="W33" s="154">
        <v>-2.1034920330936102</v>
      </c>
      <c r="X33" s="154">
        <v>-2.9721113201706801</v>
      </c>
      <c r="Y33" s="161">
        <v>-1.985846924733</v>
      </c>
      <c r="Z33" s="154"/>
      <c r="AA33" s="162">
        <v>2.60024796360437</v>
      </c>
      <c r="AB33" s="163">
        <v>-1.8517462242377301</v>
      </c>
      <c r="AC33" s="164">
        <v>1.0973215064484401</v>
      </c>
      <c r="AD33" s="154"/>
      <c r="AE33" s="165">
        <v>-1.0171626627185599</v>
      </c>
      <c r="AF33" s="30"/>
      <c r="AG33" s="181">
        <v>90.810325611888103</v>
      </c>
      <c r="AH33" s="176">
        <v>97.726267025657194</v>
      </c>
      <c r="AI33" s="176">
        <v>104.00625374625299</v>
      </c>
      <c r="AJ33" s="176">
        <v>100.041922144804</v>
      </c>
      <c r="AK33" s="176">
        <v>96.513915047744405</v>
      </c>
      <c r="AL33" s="182">
        <v>98.389618617734598</v>
      </c>
      <c r="AM33" s="176"/>
      <c r="AN33" s="183">
        <v>107.601027818448</v>
      </c>
      <c r="AO33" s="184">
        <v>106.23625513726699</v>
      </c>
      <c r="AP33" s="185">
        <v>106.958116626655</v>
      </c>
      <c r="AQ33" s="176"/>
      <c r="AR33" s="186">
        <v>100.934001057811</v>
      </c>
      <c r="AS33" s="159"/>
      <c r="AT33" s="160">
        <v>-7.0633137968841702</v>
      </c>
      <c r="AU33" s="154">
        <v>2.5010792144229099</v>
      </c>
      <c r="AV33" s="154">
        <v>2.8813673673153199</v>
      </c>
      <c r="AW33" s="154">
        <v>-2.84028564672523</v>
      </c>
      <c r="AX33" s="154">
        <v>-2.2600364579204002</v>
      </c>
      <c r="AY33" s="161">
        <v>-1.04747300467895</v>
      </c>
      <c r="AZ33" s="154"/>
      <c r="BA33" s="162">
        <v>-3.7386883674979199</v>
      </c>
      <c r="BB33" s="163">
        <v>-3.9525774743055302</v>
      </c>
      <c r="BC33" s="164">
        <v>-3.82524985740167</v>
      </c>
      <c r="BD33" s="154"/>
      <c r="BE33" s="165">
        <v>-2.0317451375750402</v>
      </c>
    </row>
    <row r="34" spans="1:64" x14ac:dyDescent="0.25">
      <c r="A34" s="21" t="s">
        <v>77</v>
      </c>
      <c r="B34" s="3" t="str">
        <f t="shared" si="0"/>
        <v>Central Virginia</v>
      </c>
      <c r="C34" s="3"/>
      <c r="D34" s="24" t="s">
        <v>16</v>
      </c>
      <c r="E34" s="27" t="s">
        <v>17</v>
      </c>
      <c r="F34" s="3"/>
      <c r="G34" s="181">
        <v>115.357682905934</v>
      </c>
      <c r="H34" s="176">
        <v>105.518007113073</v>
      </c>
      <c r="I34" s="176">
        <v>114.878593954659</v>
      </c>
      <c r="J34" s="176">
        <v>114.04037227681501</v>
      </c>
      <c r="K34" s="176">
        <v>106.567689513766</v>
      </c>
      <c r="L34" s="182">
        <v>111.519110370123</v>
      </c>
      <c r="M34" s="176"/>
      <c r="N34" s="183">
        <v>113.96970927202101</v>
      </c>
      <c r="O34" s="184">
        <v>111.12959197084599</v>
      </c>
      <c r="P34" s="185">
        <v>112.571699405987</v>
      </c>
      <c r="Q34" s="176"/>
      <c r="R34" s="186">
        <v>111.807830305865</v>
      </c>
      <c r="S34" s="159"/>
      <c r="T34" s="160">
        <v>14.6607569025564</v>
      </c>
      <c r="U34" s="154">
        <v>-5.8221302363238401</v>
      </c>
      <c r="V34" s="154">
        <v>-1.36589484854942</v>
      </c>
      <c r="W34" s="154">
        <v>-0.49544921714527002</v>
      </c>
      <c r="X34" s="154">
        <v>-1.7661175101245801</v>
      </c>
      <c r="Y34" s="161">
        <v>0.26410188624643299</v>
      </c>
      <c r="Z34" s="154"/>
      <c r="AA34" s="162">
        <v>0.45627759950751701</v>
      </c>
      <c r="AB34" s="163">
        <v>-2.7596143349350899</v>
      </c>
      <c r="AC34" s="164">
        <v>-1.1393354705261001</v>
      </c>
      <c r="AD34" s="154"/>
      <c r="AE34" s="165">
        <v>-0.122141657564294</v>
      </c>
      <c r="AF34" s="30"/>
      <c r="AG34" s="181">
        <v>104.194752179899</v>
      </c>
      <c r="AH34" s="176">
        <v>106.12610235784</v>
      </c>
      <c r="AI34" s="176">
        <v>112.336697892271</v>
      </c>
      <c r="AJ34" s="176">
        <v>107.324392142216</v>
      </c>
      <c r="AK34" s="176">
        <v>102.597421941401</v>
      </c>
      <c r="AL34" s="182">
        <v>106.73041443645801</v>
      </c>
      <c r="AM34" s="176"/>
      <c r="AN34" s="183">
        <v>111.26951513410501</v>
      </c>
      <c r="AO34" s="184">
        <v>114.151026513901</v>
      </c>
      <c r="AP34" s="185">
        <v>112.716128259953</v>
      </c>
      <c r="AQ34" s="176"/>
      <c r="AR34" s="186">
        <v>108.48457387448001</v>
      </c>
      <c r="AS34" s="159"/>
      <c r="AT34" s="160">
        <v>-2.2613932184130499</v>
      </c>
      <c r="AU34" s="154">
        <v>2.31087710538822</v>
      </c>
      <c r="AV34" s="154">
        <v>3.7429321274505098</v>
      </c>
      <c r="AW34" s="154">
        <v>-0.91187333830859796</v>
      </c>
      <c r="AX34" s="154">
        <v>-0.63287132248086297</v>
      </c>
      <c r="AY34" s="161">
        <v>0.55670083114075597</v>
      </c>
      <c r="AZ34" s="154"/>
      <c r="BA34" s="162">
        <v>0.33280859578616601</v>
      </c>
      <c r="BB34" s="163">
        <v>-0.55540392372647696</v>
      </c>
      <c r="BC34" s="164">
        <v>-0.16215115711772399</v>
      </c>
      <c r="BD34" s="154"/>
      <c r="BE34" s="165">
        <v>0.36030965656305203</v>
      </c>
    </row>
    <row r="35" spans="1:64" x14ac:dyDescent="0.25">
      <c r="A35" s="21" t="s">
        <v>78</v>
      </c>
      <c r="B35" s="3" t="str">
        <f t="shared" si="0"/>
        <v>Chesapeake Bay</v>
      </c>
      <c r="C35" s="3"/>
      <c r="D35" s="24" t="s">
        <v>16</v>
      </c>
      <c r="E35" s="27" t="s">
        <v>17</v>
      </c>
      <c r="F35" s="3"/>
      <c r="G35" s="181">
        <v>104.35172018348599</v>
      </c>
      <c r="H35" s="176">
        <v>101.035928030303</v>
      </c>
      <c r="I35" s="176">
        <v>101.250453857791</v>
      </c>
      <c r="J35" s="176">
        <v>100.36202877697799</v>
      </c>
      <c r="K35" s="176">
        <v>99.0478412698412</v>
      </c>
      <c r="L35" s="182">
        <v>100.990718644067</v>
      </c>
      <c r="M35" s="176"/>
      <c r="N35" s="183">
        <v>108.14757763975101</v>
      </c>
      <c r="O35" s="184">
        <v>106.26328455284499</v>
      </c>
      <c r="P35" s="185">
        <v>107.227132644956</v>
      </c>
      <c r="Q35" s="176"/>
      <c r="R35" s="186">
        <v>102.85616060821999</v>
      </c>
      <c r="S35" s="159"/>
      <c r="T35" s="160">
        <v>18.962401146601898</v>
      </c>
      <c r="U35" s="154">
        <v>7.7869549808179199</v>
      </c>
      <c r="V35" s="154">
        <v>9.4223426110058295</v>
      </c>
      <c r="W35" s="154">
        <v>7.8197850027532798</v>
      </c>
      <c r="X35" s="154">
        <v>3.89473356896718</v>
      </c>
      <c r="Y35" s="161">
        <v>8.9688052064842694</v>
      </c>
      <c r="Z35" s="154"/>
      <c r="AA35" s="162">
        <v>7.9844907826442997</v>
      </c>
      <c r="AB35" s="163">
        <v>4.25876115224158</v>
      </c>
      <c r="AC35" s="164">
        <v>6.1097033651149903</v>
      </c>
      <c r="AD35" s="154"/>
      <c r="AE35" s="165">
        <v>8.3215748426033898</v>
      </c>
      <c r="AF35" s="30"/>
      <c r="AG35" s="181">
        <v>101.549363784665</v>
      </c>
      <c r="AH35" s="176">
        <v>102.93095595126501</v>
      </c>
      <c r="AI35" s="176">
        <v>105.03027813436</v>
      </c>
      <c r="AJ35" s="176">
        <v>100.609858968708</v>
      </c>
      <c r="AK35" s="176">
        <v>100.73729147982</v>
      </c>
      <c r="AL35" s="182">
        <v>102.20997594597</v>
      </c>
      <c r="AM35" s="176"/>
      <c r="AN35" s="183">
        <v>106.893139371187</v>
      </c>
      <c r="AO35" s="184">
        <v>110.219597644749</v>
      </c>
      <c r="AP35" s="185">
        <v>108.519266011033</v>
      </c>
      <c r="AQ35" s="176"/>
      <c r="AR35" s="186">
        <v>103.96611363332801</v>
      </c>
      <c r="AS35" s="159"/>
      <c r="AT35" s="160">
        <v>6.6536344959591398</v>
      </c>
      <c r="AU35" s="154">
        <v>14.196289070564699</v>
      </c>
      <c r="AV35" s="154">
        <v>15.4591927006894</v>
      </c>
      <c r="AW35" s="154">
        <v>5.7730414431282302</v>
      </c>
      <c r="AX35" s="154">
        <v>9.2177524796020496</v>
      </c>
      <c r="AY35" s="161">
        <v>10.2394348885383</v>
      </c>
      <c r="AZ35" s="154"/>
      <c r="BA35" s="162">
        <v>10.4770473982919</v>
      </c>
      <c r="BB35" s="163">
        <v>12.152630810686899</v>
      </c>
      <c r="BC35" s="164">
        <v>11.275822962769301</v>
      </c>
      <c r="BD35" s="154"/>
      <c r="BE35" s="165">
        <v>10.595992621332201</v>
      </c>
    </row>
    <row r="36" spans="1:64" x14ac:dyDescent="0.25">
      <c r="A36" s="21" t="s">
        <v>79</v>
      </c>
      <c r="B36" s="3" t="str">
        <f t="shared" si="0"/>
        <v>Coastal Virginia - Eastern Shore</v>
      </c>
      <c r="C36" s="3"/>
      <c r="D36" s="24" t="s">
        <v>16</v>
      </c>
      <c r="E36" s="27" t="s">
        <v>17</v>
      </c>
      <c r="F36" s="3"/>
      <c r="G36" s="181">
        <v>92.435519801980107</v>
      </c>
      <c r="H36" s="176">
        <v>92.508088888888807</v>
      </c>
      <c r="I36" s="176">
        <v>95.2508768656716</v>
      </c>
      <c r="J36" s="176">
        <v>96.144961538461502</v>
      </c>
      <c r="K36" s="176">
        <v>91.85548</v>
      </c>
      <c r="L36" s="182">
        <v>93.755261410788293</v>
      </c>
      <c r="M36" s="176"/>
      <c r="N36" s="183">
        <v>97.199385245901595</v>
      </c>
      <c r="O36" s="184">
        <v>97.506818181818105</v>
      </c>
      <c r="P36" s="185">
        <v>97.348894736842098</v>
      </c>
      <c r="Q36" s="176"/>
      <c r="R36" s="186">
        <v>94.771318452380896</v>
      </c>
      <c r="S36" s="159"/>
      <c r="T36" s="160">
        <v>12.7401333265177</v>
      </c>
      <c r="U36" s="154">
        <v>4.7784714861565796</v>
      </c>
      <c r="V36" s="154">
        <v>8.4232615194292695</v>
      </c>
      <c r="W36" s="154">
        <v>7.5490270788594396</v>
      </c>
      <c r="X36" s="154">
        <v>6.0278388195211203</v>
      </c>
      <c r="Y36" s="161">
        <v>7.5822389480431296</v>
      </c>
      <c r="Z36" s="154"/>
      <c r="AA36" s="162">
        <v>4.5375574837092101</v>
      </c>
      <c r="AB36" s="163">
        <v>7.6884467638765497E-2</v>
      </c>
      <c r="AC36" s="164">
        <v>2.1855230458848802</v>
      </c>
      <c r="AD36" s="154"/>
      <c r="AE36" s="165">
        <v>5.7916855755708498</v>
      </c>
      <c r="AF36" s="30"/>
      <c r="AG36" s="181">
        <v>91.968160637645596</v>
      </c>
      <c r="AH36" s="176">
        <v>95.389104401228195</v>
      </c>
      <c r="AI36" s="176">
        <v>97.407641464574397</v>
      </c>
      <c r="AJ36" s="176">
        <v>94.7497909229984</v>
      </c>
      <c r="AK36" s="176">
        <v>91.292051961823901</v>
      </c>
      <c r="AL36" s="182">
        <v>94.307267960146802</v>
      </c>
      <c r="AM36" s="176"/>
      <c r="AN36" s="183">
        <v>96.138592283628697</v>
      </c>
      <c r="AO36" s="184">
        <v>95.949072847682103</v>
      </c>
      <c r="AP36" s="185">
        <v>96.046525469168898</v>
      </c>
      <c r="AQ36" s="176"/>
      <c r="AR36" s="186">
        <v>94.796331699962295</v>
      </c>
      <c r="AS36" s="159"/>
      <c r="AT36" s="160">
        <v>3.9086756813587802</v>
      </c>
      <c r="AU36" s="154">
        <v>10.8370815439861</v>
      </c>
      <c r="AV36" s="154">
        <v>12.299290596768101</v>
      </c>
      <c r="AW36" s="154">
        <v>7.8356195887092701</v>
      </c>
      <c r="AX36" s="154">
        <v>6.2818159314992696</v>
      </c>
      <c r="AY36" s="161">
        <v>8.4048681748348297</v>
      </c>
      <c r="AZ36" s="154"/>
      <c r="BA36" s="162">
        <v>7.03878257433378</v>
      </c>
      <c r="BB36" s="163">
        <v>2.6335240330957199</v>
      </c>
      <c r="BC36" s="164">
        <v>4.7692018439444004</v>
      </c>
      <c r="BD36" s="154"/>
      <c r="BE36" s="165">
        <v>7.3243536679459202</v>
      </c>
    </row>
    <row r="37" spans="1:64" x14ac:dyDescent="0.25">
      <c r="A37" s="21" t="s">
        <v>80</v>
      </c>
      <c r="B37" s="3" t="str">
        <f t="shared" si="0"/>
        <v>Coastal Virginia - Hampton Roads</v>
      </c>
      <c r="C37" s="3"/>
      <c r="D37" s="24" t="s">
        <v>16</v>
      </c>
      <c r="E37" s="27" t="s">
        <v>17</v>
      </c>
      <c r="F37" s="3"/>
      <c r="G37" s="181">
        <v>100.395152552375</v>
      </c>
      <c r="H37" s="176">
        <v>91.966045830998098</v>
      </c>
      <c r="I37" s="176">
        <v>94.230042391543705</v>
      </c>
      <c r="J37" s="176">
        <v>95.6204723243183</v>
      </c>
      <c r="K37" s="176">
        <v>93.707381733816206</v>
      </c>
      <c r="L37" s="182">
        <v>95.1973207456155</v>
      </c>
      <c r="M37" s="176"/>
      <c r="N37" s="183">
        <v>108.336485008301</v>
      </c>
      <c r="O37" s="184">
        <v>110.685499807024</v>
      </c>
      <c r="P37" s="185">
        <v>109.51811823520799</v>
      </c>
      <c r="Q37" s="176"/>
      <c r="R37" s="186">
        <v>99.797615279672499</v>
      </c>
      <c r="S37" s="159"/>
      <c r="T37" s="160">
        <v>13.607374283712</v>
      </c>
      <c r="U37" s="154">
        <v>-2.0854186342954102</v>
      </c>
      <c r="V37" s="154">
        <v>-1.1011576359672399</v>
      </c>
      <c r="W37" s="154">
        <v>-0.20295550345288901</v>
      </c>
      <c r="X37" s="154">
        <v>-1.9827301733464699</v>
      </c>
      <c r="Y37" s="161">
        <v>1.20183808955889</v>
      </c>
      <c r="Z37" s="154"/>
      <c r="AA37" s="162">
        <v>-0.41240127319763098</v>
      </c>
      <c r="AB37" s="163">
        <v>-1.6898330357931299</v>
      </c>
      <c r="AC37" s="164">
        <v>-1.0944774737471501</v>
      </c>
      <c r="AD37" s="154"/>
      <c r="AE37" s="165">
        <v>0.37583004250260599</v>
      </c>
      <c r="AF37" s="30"/>
      <c r="AG37" s="181">
        <v>95.426256887226401</v>
      </c>
      <c r="AH37" s="176">
        <v>93.7406205066344</v>
      </c>
      <c r="AI37" s="176">
        <v>101.400652992649</v>
      </c>
      <c r="AJ37" s="176">
        <v>93.593045197997895</v>
      </c>
      <c r="AK37" s="176">
        <v>93.818171719578203</v>
      </c>
      <c r="AL37" s="182">
        <v>95.712969082795695</v>
      </c>
      <c r="AM37" s="176"/>
      <c r="AN37" s="183">
        <v>104.878615274057</v>
      </c>
      <c r="AO37" s="184">
        <v>108.679201283306</v>
      </c>
      <c r="AP37" s="185">
        <v>106.792185316613</v>
      </c>
      <c r="AQ37" s="176"/>
      <c r="AR37" s="186">
        <v>99.271055157973606</v>
      </c>
      <c r="AS37" s="159"/>
      <c r="AT37" s="160">
        <v>-7.6188381673797902</v>
      </c>
      <c r="AU37" s="154">
        <v>2.43050784188988</v>
      </c>
      <c r="AV37" s="154">
        <v>9.2700460424409705</v>
      </c>
      <c r="AW37" s="154">
        <v>9.1223660701092904E-2</v>
      </c>
      <c r="AX37" s="154">
        <v>8.1858200472215398E-2</v>
      </c>
      <c r="AY37" s="161">
        <v>0.80597193859562899</v>
      </c>
      <c r="AZ37" s="154"/>
      <c r="BA37" s="162">
        <v>-0.76251250659245395</v>
      </c>
      <c r="BB37" s="163">
        <v>-0.25450247769050499</v>
      </c>
      <c r="BC37" s="164">
        <v>-0.52452054348051902</v>
      </c>
      <c r="BD37" s="154"/>
      <c r="BE37" s="165">
        <v>0.29829780847930198</v>
      </c>
    </row>
    <row r="38" spans="1:64" x14ac:dyDescent="0.25">
      <c r="A38" s="20" t="s">
        <v>81</v>
      </c>
      <c r="B38" s="3" t="str">
        <f t="shared" si="0"/>
        <v>Northern Virginia</v>
      </c>
      <c r="C38" s="3"/>
      <c r="D38" s="24" t="s">
        <v>16</v>
      </c>
      <c r="E38" s="27" t="s">
        <v>17</v>
      </c>
      <c r="F38" s="3"/>
      <c r="G38" s="181">
        <v>246.83178414438601</v>
      </c>
      <c r="H38" s="176">
        <v>239.66428288659699</v>
      </c>
      <c r="I38" s="176">
        <v>155.34655562978199</v>
      </c>
      <c r="J38" s="176">
        <v>148.18656180606899</v>
      </c>
      <c r="K38" s="176">
        <v>135.69411576820201</v>
      </c>
      <c r="L38" s="182">
        <v>189.072234710994</v>
      </c>
      <c r="M38" s="176"/>
      <c r="N38" s="183">
        <v>125.15607102029099</v>
      </c>
      <c r="O38" s="184">
        <v>122.74144211631</v>
      </c>
      <c r="P38" s="185">
        <v>123.95654849438201</v>
      </c>
      <c r="Q38" s="176"/>
      <c r="R38" s="186">
        <v>173.09575333462701</v>
      </c>
      <c r="S38" s="159"/>
      <c r="T38" s="160">
        <v>103.76641275529499</v>
      </c>
      <c r="U38" s="154">
        <v>66.860372902655897</v>
      </c>
      <c r="V38" s="154">
        <v>1.82126921067653</v>
      </c>
      <c r="W38" s="154">
        <v>-1.26770622767436</v>
      </c>
      <c r="X38" s="154">
        <v>2.8721850967638902</v>
      </c>
      <c r="Y38" s="161">
        <v>33.342448879568998</v>
      </c>
      <c r="Z38" s="154"/>
      <c r="AA38" s="162">
        <v>11.702715404729799</v>
      </c>
      <c r="AB38" s="163">
        <v>9.8426664655634202</v>
      </c>
      <c r="AC38" s="164">
        <v>10.785133868543401</v>
      </c>
      <c r="AD38" s="154"/>
      <c r="AE38" s="165">
        <v>28.751567307388701</v>
      </c>
      <c r="AF38" s="30"/>
      <c r="AG38" s="181">
        <v>160.46327012571399</v>
      </c>
      <c r="AH38" s="176">
        <v>164.58994557663601</v>
      </c>
      <c r="AI38" s="176">
        <v>146.97102838060701</v>
      </c>
      <c r="AJ38" s="176">
        <v>141.482554084876</v>
      </c>
      <c r="AK38" s="176">
        <v>130.82428345216999</v>
      </c>
      <c r="AL38" s="182">
        <v>149.01767112222001</v>
      </c>
      <c r="AM38" s="176"/>
      <c r="AN38" s="183">
        <v>128.18826232379601</v>
      </c>
      <c r="AO38" s="184">
        <v>145.549345235978</v>
      </c>
      <c r="AP38" s="185">
        <v>137.071598946319</v>
      </c>
      <c r="AQ38" s="176"/>
      <c r="AR38" s="186">
        <v>145.72181152125501</v>
      </c>
      <c r="AS38" s="159"/>
      <c r="AT38" s="160">
        <v>33.122749768071699</v>
      </c>
      <c r="AU38" s="154">
        <v>26.5193676365434</v>
      </c>
      <c r="AV38" s="154">
        <v>5.4701816528773897</v>
      </c>
      <c r="AW38" s="154">
        <v>2.0707128067985701</v>
      </c>
      <c r="AX38" s="154">
        <v>4.6492107093646302</v>
      </c>
      <c r="AY38" s="161">
        <v>13.422626943660701</v>
      </c>
      <c r="AZ38" s="154"/>
      <c r="BA38" s="162">
        <v>14.8624200935958</v>
      </c>
      <c r="BB38" s="163">
        <v>30.131286243453498</v>
      </c>
      <c r="BC38" s="164">
        <v>22.684034011788601</v>
      </c>
      <c r="BD38" s="154"/>
      <c r="BE38" s="165">
        <v>15.5959473664754</v>
      </c>
    </row>
    <row r="39" spans="1:64" x14ac:dyDescent="0.25">
      <c r="A39" s="22" t="s">
        <v>82</v>
      </c>
      <c r="B39" s="3" t="str">
        <f t="shared" si="0"/>
        <v>Shenandoah Valley</v>
      </c>
      <c r="C39" s="3"/>
      <c r="D39" s="25" t="s">
        <v>16</v>
      </c>
      <c r="E39" s="28" t="s">
        <v>17</v>
      </c>
      <c r="F39" s="3"/>
      <c r="G39" s="187">
        <v>97.285107898596195</v>
      </c>
      <c r="H39" s="188">
        <v>87.5441760299625</v>
      </c>
      <c r="I39" s="188">
        <v>89.142949339206993</v>
      </c>
      <c r="J39" s="188">
        <v>88.155715861460394</v>
      </c>
      <c r="K39" s="188">
        <v>86.679747743577806</v>
      </c>
      <c r="L39" s="189">
        <v>89.896723561656003</v>
      </c>
      <c r="M39" s="176"/>
      <c r="N39" s="190">
        <v>99.025341841385497</v>
      </c>
      <c r="O39" s="191">
        <v>100.42180355791</v>
      </c>
      <c r="P39" s="192">
        <v>99.710540440152201</v>
      </c>
      <c r="Q39" s="176"/>
      <c r="R39" s="193">
        <v>93.079239641050293</v>
      </c>
      <c r="S39" s="159"/>
      <c r="T39" s="166">
        <v>13.797633246143</v>
      </c>
      <c r="U39" s="167">
        <v>-1.2062116945397401</v>
      </c>
      <c r="V39" s="167">
        <v>-1.0261989871507</v>
      </c>
      <c r="W39" s="167">
        <v>-0.38071521648699302</v>
      </c>
      <c r="X39" s="167">
        <v>-2.51556678358049</v>
      </c>
      <c r="Y39" s="168">
        <v>1.60321163864331</v>
      </c>
      <c r="Z39" s="154"/>
      <c r="AA39" s="169">
        <v>-2.2685936927686901</v>
      </c>
      <c r="AB39" s="170">
        <v>-2.1268726764466499</v>
      </c>
      <c r="AC39" s="171">
        <v>-2.2191610669133</v>
      </c>
      <c r="AD39" s="154"/>
      <c r="AE39" s="172">
        <v>0.12271202752149001</v>
      </c>
      <c r="AF39" s="31"/>
      <c r="AG39" s="187">
        <v>91.889460701197805</v>
      </c>
      <c r="AH39" s="188">
        <v>90.611091916908805</v>
      </c>
      <c r="AI39" s="188">
        <v>91.426179466451003</v>
      </c>
      <c r="AJ39" s="188">
        <v>89.031170568561805</v>
      </c>
      <c r="AK39" s="188">
        <v>88.089542797836799</v>
      </c>
      <c r="AL39" s="189">
        <v>90.214403801404799</v>
      </c>
      <c r="AM39" s="176"/>
      <c r="AN39" s="190">
        <v>97.651776067382997</v>
      </c>
      <c r="AO39" s="191">
        <v>99.907505298959904</v>
      </c>
      <c r="AP39" s="192">
        <v>98.769421174746597</v>
      </c>
      <c r="AQ39" s="176"/>
      <c r="AR39" s="193">
        <v>92.8498906034865</v>
      </c>
      <c r="AS39" s="159"/>
      <c r="AT39" s="166">
        <v>-1.8620660759193399</v>
      </c>
      <c r="AU39" s="167">
        <v>2.7130777215300901</v>
      </c>
      <c r="AV39" s="167">
        <v>2.65993110016705</v>
      </c>
      <c r="AW39" s="167">
        <v>0.78419754050537105</v>
      </c>
      <c r="AX39" s="167">
        <v>0.214201534551197</v>
      </c>
      <c r="AY39" s="168">
        <v>0.99724029037130901</v>
      </c>
      <c r="AZ39" s="154"/>
      <c r="BA39" s="169">
        <v>0.279725664028183</v>
      </c>
      <c r="BB39" s="170">
        <v>2.3536916100437299E-2</v>
      </c>
      <c r="BC39" s="171">
        <v>9.8616748249317904E-2</v>
      </c>
      <c r="BD39" s="154"/>
      <c r="BE39" s="172">
        <v>0.67411225380860995</v>
      </c>
    </row>
    <row r="40" spans="1:64" ht="13" x14ac:dyDescent="0.3">
      <c r="A40" s="19" t="s">
        <v>83</v>
      </c>
      <c r="B40" s="3" t="str">
        <f t="shared" si="0"/>
        <v>Southern Virginia</v>
      </c>
      <c r="C40" s="9"/>
      <c r="D40" s="23" t="s">
        <v>16</v>
      </c>
      <c r="E40" s="26" t="s">
        <v>17</v>
      </c>
      <c r="F40" s="3"/>
      <c r="G40" s="173">
        <v>92.633027624309307</v>
      </c>
      <c r="H40" s="174">
        <v>103.53152678571399</v>
      </c>
      <c r="I40" s="174">
        <v>108.397025440313</v>
      </c>
      <c r="J40" s="174">
        <v>108.22239165329</v>
      </c>
      <c r="K40" s="174">
        <v>104.34085304054</v>
      </c>
      <c r="L40" s="175">
        <v>104.082000872219</v>
      </c>
      <c r="M40" s="176"/>
      <c r="N40" s="177">
        <v>103.03906730769199</v>
      </c>
      <c r="O40" s="178">
        <v>103.702220663861</v>
      </c>
      <c r="P40" s="179">
        <v>103.37528087224401</v>
      </c>
      <c r="Q40" s="176"/>
      <c r="R40" s="180">
        <v>103.891893011986</v>
      </c>
      <c r="S40" s="159"/>
      <c r="T40" s="151">
        <v>2.0088089277657399</v>
      </c>
      <c r="U40" s="152">
        <v>1.8111982183259301</v>
      </c>
      <c r="V40" s="152">
        <v>4.7197511034868196</v>
      </c>
      <c r="W40" s="152">
        <v>4.8617531171434498</v>
      </c>
      <c r="X40" s="152">
        <v>2.9789735808385598</v>
      </c>
      <c r="Y40" s="153">
        <v>3.3340456431960699</v>
      </c>
      <c r="Z40" s="154"/>
      <c r="AA40" s="155">
        <v>2.4556732470331202</v>
      </c>
      <c r="AB40" s="156">
        <v>6.6288037151711601</v>
      </c>
      <c r="AC40" s="157">
        <v>4.5111044511292402</v>
      </c>
      <c r="AD40" s="154"/>
      <c r="AE40" s="158">
        <v>3.6330669087560601</v>
      </c>
      <c r="AF40" s="29"/>
      <c r="AG40" s="173">
        <v>93.581334604385106</v>
      </c>
      <c r="AH40" s="174">
        <v>102.391861602982</v>
      </c>
      <c r="AI40" s="174">
        <v>106.668483750665</v>
      </c>
      <c r="AJ40" s="174">
        <v>104.587402840471</v>
      </c>
      <c r="AK40" s="174">
        <v>100.61696279594101</v>
      </c>
      <c r="AL40" s="175">
        <v>101.92125366924699</v>
      </c>
      <c r="AM40" s="176"/>
      <c r="AN40" s="177">
        <v>100.423748337966</v>
      </c>
      <c r="AO40" s="178">
        <v>100.75328596360001</v>
      </c>
      <c r="AP40" s="179">
        <v>100.585979134703</v>
      </c>
      <c r="AQ40" s="176"/>
      <c r="AR40" s="180">
        <v>101.555936366689</v>
      </c>
      <c r="AS40" s="159"/>
      <c r="AT40" s="151">
        <v>3.5908983354955799</v>
      </c>
      <c r="AU40" s="152">
        <v>5.3036840575290602</v>
      </c>
      <c r="AV40" s="152">
        <v>6.4528617454037596</v>
      </c>
      <c r="AW40" s="152">
        <v>3.8334845581659902</v>
      </c>
      <c r="AX40" s="152">
        <v>4.1798161899822004</v>
      </c>
      <c r="AY40" s="153">
        <v>4.5636736739153099</v>
      </c>
      <c r="AZ40" s="154"/>
      <c r="BA40" s="155">
        <v>5.6233411048883504</v>
      </c>
      <c r="BB40" s="156">
        <v>6.76488882832657</v>
      </c>
      <c r="BC40" s="157">
        <v>6.1882957756792596</v>
      </c>
      <c r="BD40" s="154"/>
      <c r="BE40" s="158">
        <v>4.9669350371876204</v>
      </c>
      <c r="BF40" s="68"/>
      <c r="BG40" s="68"/>
      <c r="BH40" s="68"/>
      <c r="BI40" s="68"/>
      <c r="BJ40" s="68"/>
      <c r="BK40" s="68"/>
      <c r="BL40" s="68"/>
    </row>
    <row r="41" spans="1:64" x14ac:dyDescent="0.25">
      <c r="A41" s="20" t="s">
        <v>84</v>
      </c>
      <c r="B41" s="3" t="str">
        <f t="shared" si="0"/>
        <v>Southwest Virginia - Blue Ridge Highlands</v>
      </c>
      <c r="C41" s="10"/>
      <c r="D41" s="24" t="s">
        <v>16</v>
      </c>
      <c r="E41" s="27" t="s">
        <v>17</v>
      </c>
      <c r="F41" s="3"/>
      <c r="G41" s="181">
        <v>101.33812362030901</v>
      </c>
      <c r="H41" s="176">
        <v>96.782573185011699</v>
      </c>
      <c r="I41" s="176">
        <v>97.458859444011395</v>
      </c>
      <c r="J41" s="176">
        <v>96.919526643224202</v>
      </c>
      <c r="K41" s="176">
        <v>98.896392729134604</v>
      </c>
      <c r="L41" s="182">
        <v>98.289994592256093</v>
      </c>
      <c r="M41" s="176"/>
      <c r="N41" s="183">
        <v>117.07201886368701</v>
      </c>
      <c r="O41" s="184">
        <v>117.61179548727701</v>
      </c>
      <c r="P41" s="185">
        <v>117.332920292377</v>
      </c>
      <c r="Q41" s="176"/>
      <c r="R41" s="186">
        <v>104.344030836191</v>
      </c>
      <c r="S41" s="159"/>
      <c r="T41" s="160">
        <v>17.297255019736099</v>
      </c>
      <c r="U41" s="154">
        <v>5.0487813478506602</v>
      </c>
      <c r="V41" s="154">
        <v>3.8020898842781401</v>
      </c>
      <c r="W41" s="154">
        <v>3.87422089499205</v>
      </c>
      <c r="X41" s="154">
        <v>7.0473319510515502</v>
      </c>
      <c r="Y41" s="161">
        <v>6.8768104776818504</v>
      </c>
      <c r="Z41" s="154"/>
      <c r="AA41" s="162">
        <v>15.9947183397054</v>
      </c>
      <c r="AB41" s="163">
        <v>13.632202619318299</v>
      </c>
      <c r="AC41" s="164">
        <v>14.727181775379201</v>
      </c>
      <c r="AD41" s="154"/>
      <c r="AE41" s="165">
        <v>9.7677558772183399</v>
      </c>
      <c r="AF41" s="30"/>
      <c r="AG41" s="181">
        <v>98.514954803907202</v>
      </c>
      <c r="AH41" s="176">
        <v>99.227113748480704</v>
      </c>
      <c r="AI41" s="176">
        <v>101.458977657413</v>
      </c>
      <c r="AJ41" s="176">
        <v>98.407709712278802</v>
      </c>
      <c r="AK41" s="176">
        <v>99.283678618857905</v>
      </c>
      <c r="AL41" s="182">
        <v>99.391819853195202</v>
      </c>
      <c r="AM41" s="176"/>
      <c r="AN41" s="183">
        <v>114.15614057507899</v>
      </c>
      <c r="AO41" s="184">
        <v>115.064877254509</v>
      </c>
      <c r="AP41" s="185">
        <v>114.593433987282</v>
      </c>
      <c r="AQ41" s="176"/>
      <c r="AR41" s="186">
        <v>104.172108335544</v>
      </c>
      <c r="AS41" s="159"/>
      <c r="AT41" s="160">
        <v>3.4200078733387098</v>
      </c>
      <c r="AU41" s="154">
        <v>10.201428704746601</v>
      </c>
      <c r="AV41" s="154">
        <v>11.201007074154299</v>
      </c>
      <c r="AW41" s="154">
        <v>7.9543971959326996</v>
      </c>
      <c r="AX41" s="154">
        <v>9.0143463329518703</v>
      </c>
      <c r="AY41" s="161">
        <v>8.4688034249082094</v>
      </c>
      <c r="AZ41" s="154"/>
      <c r="BA41" s="162">
        <v>12.429792696852999</v>
      </c>
      <c r="BB41" s="163">
        <v>10.8771715327946</v>
      </c>
      <c r="BC41" s="164">
        <v>11.6241726726913</v>
      </c>
      <c r="BD41" s="154"/>
      <c r="BE41" s="165">
        <v>9.6854817386098393</v>
      </c>
      <c r="BF41" s="68"/>
      <c r="BG41" s="68"/>
      <c r="BH41" s="68"/>
      <c r="BI41" s="68"/>
      <c r="BJ41" s="68"/>
      <c r="BK41" s="68"/>
      <c r="BL41" s="68"/>
    </row>
    <row r="42" spans="1:64" x14ac:dyDescent="0.25">
      <c r="A42" s="21" t="s">
        <v>85</v>
      </c>
      <c r="B42" s="3" t="str">
        <f t="shared" si="0"/>
        <v>Southwest Virginia - Heart of Appalachia</v>
      </c>
      <c r="C42" s="3"/>
      <c r="D42" s="24" t="s">
        <v>16</v>
      </c>
      <c r="E42" s="27" t="s">
        <v>17</v>
      </c>
      <c r="F42" s="3"/>
      <c r="G42" s="181">
        <v>76.4663510392609</v>
      </c>
      <c r="H42" s="176">
        <v>80.079166666666595</v>
      </c>
      <c r="I42" s="176">
        <v>80.627160714285694</v>
      </c>
      <c r="J42" s="176">
        <v>82.8685739436619</v>
      </c>
      <c r="K42" s="176">
        <v>82.052100371747201</v>
      </c>
      <c r="L42" s="182">
        <v>80.612531694199006</v>
      </c>
      <c r="M42" s="176"/>
      <c r="N42" s="183">
        <v>82.139427480915998</v>
      </c>
      <c r="O42" s="184">
        <v>78.423833718244794</v>
      </c>
      <c r="P42" s="185">
        <v>80.458286311389699</v>
      </c>
      <c r="Q42" s="176"/>
      <c r="R42" s="186">
        <v>80.571067415730298</v>
      </c>
      <c r="S42" s="159"/>
      <c r="T42" s="160">
        <v>-4.4491940122922298</v>
      </c>
      <c r="U42" s="154">
        <v>-7.3113052979401996</v>
      </c>
      <c r="V42" s="154">
        <v>-7.0180065559698601</v>
      </c>
      <c r="W42" s="154">
        <v>-4.0496180162404398</v>
      </c>
      <c r="X42" s="154">
        <v>-2.5156499267460499</v>
      </c>
      <c r="Y42" s="161">
        <v>-5.2442799263581099</v>
      </c>
      <c r="Z42" s="154"/>
      <c r="AA42" s="162">
        <v>-1.5084302172111399</v>
      </c>
      <c r="AB42" s="163">
        <v>-5.8741720803024799</v>
      </c>
      <c r="AC42" s="164">
        <v>-3.4790057049121299</v>
      </c>
      <c r="AD42" s="154"/>
      <c r="AE42" s="165">
        <v>-4.7926404688583499</v>
      </c>
      <c r="AF42" s="30"/>
      <c r="AG42" s="181">
        <v>78.446208821887197</v>
      </c>
      <c r="AH42" s="176">
        <v>81.794816983894506</v>
      </c>
      <c r="AI42" s="176">
        <v>82.965879396984903</v>
      </c>
      <c r="AJ42" s="176">
        <v>82.6869488372093</v>
      </c>
      <c r="AK42" s="176">
        <v>81.998432979749197</v>
      </c>
      <c r="AL42" s="182">
        <v>81.688163464351803</v>
      </c>
      <c r="AM42" s="176"/>
      <c r="AN42" s="183">
        <v>82.019346781940399</v>
      </c>
      <c r="AO42" s="184">
        <v>80.7021134593993</v>
      </c>
      <c r="AP42" s="185">
        <v>81.408938144329795</v>
      </c>
      <c r="AQ42" s="176"/>
      <c r="AR42" s="186">
        <v>81.611506403452907</v>
      </c>
      <c r="AS42" s="159"/>
      <c r="AT42" s="160">
        <v>-2.2658823280292499</v>
      </c>
      <c r="AU42" s="154">
        <v>-4.2620028964555097</v>
      </c>
      <c r="AV42" s="154">
        <v>-3.9373535009973302</v>
      </c>
      <c r="AW42" s="154">
        <v>-4.24788421933052</v>
      </c>
      <c r="AX42" s="154">
        <v>-2.1995042983794</v>
      </c>
      <c r="AY42" s="161">
        <v>-3.5797015904981699</v>
      </c>
      <c r="AZ42" s="154"/>
      <c r="BA42" s="162">
        <v>3.8077188733713699E-2</v>
      </c>
      <c r="BB42" s="163">
        <v>-0.683727472341497</v>
      </c>
      <c r="BC42" s="164">
        <v>-0.27314994911581197</v>
      </c>
      <c r="BD42" s="154"/>
      <c r="BE42" s="165">
        <v>-2.7581678575420199</v>
      </c>
      <c r="BF42" s="68"/>
      <c r="BG42" s="68"/>
      <c r="BH42" s="68"/>
      <c r="BI42" s="68"/>
      <c r="BJ42" s="68"/>
      <c r="BK42" s="68"/>
      <c r="BL42" s="68"/>
    </row>
    <row r="43" spans="1:64" x14ac:dyDescent="0.25">
      <c r="A43" s="22" t="s">
        <v>86</v>
      </c>
      <c r="B43" s="3" t="str">
        <f t="shared" si="0"/>
        <v>Virginia Mountains</v>
      </c>
      <c r="C43" s="3"/>
      <c r="D43" s="25" t="s">
        <v>16</v>
      </c>
      <c r="E43" s="28" t="s">
        <v>17</v>
      </c>
      <c r="F43" s="3"/>
      <c r="G43" s="181">
        <v>140.989718772826</v>
      </c>
      <c r="H43" s="176">
        <v>105.333539253539</v>
      </c>
      <c r="I43" s="176">
        <v>110.656612066612</v>
      </c>
      <c r="J43" s="176">
        <v>108.867967231324</v>
      </c>
      <c r="K43" s="176">
        <v>105.441973573235</v>
      </c>
      <c r="L43" s="182">
        <v>113.147675646487</v>
      </c>
      <c r="M43" s="176"/>
      <c r="N43" s="183">
        <v>123.65172159090901</v>
      </c>
      <c r="O43" s="184">
        <v>127.018267530936</v>
      </c>
      <c r="P43" s="185">
        <v>125.304318773503</v>
      </c>
      <c r="Q43" s="176"/>
      <c r="R43" s="186">
        <v>116.712029600101</v>
      </c>
      <c r="S43" s="159"/>
      <c r="T43" s="160">
        <v>56.836260465156499</v>
      </c>
      <c r="U43" s="154">
        <v>7.7972707628092</v>
      </c>
      <c r="V43" s="154">
        <v>8.7322805370848702</v>
      </c>
      <c r="W43" s="154">
        <v>4.6853267843607496</v>
      </c>
      <c r="X43" s="154">
        <v>6.5123582392202701</v>
      </c>
      <c r="Y43" s="161">
        <v>14.063915081450199</v>
      </c>
      <c r="Z43" s="154"/>
      <c r="AA43" s="162">
        <v>9.92118171513272</v>
      </c>
      <c r="AB43" s="163">
        <v>9.4810708207703094</v>
      </c>
      <c r="AC43" s="164">
        <v>9.7762905808079399</v>
      </c>
      <c r="AD43" s="154"/>
      <c r="AE43" s="165">
        <v>12.646097319456301</v>
      </c>
      <c r="AF43" s="31"/>
      <c r="AG43" s="181">
        <v>123.718967023172</v>
      </c>
      <c r="AH43" s="176">
        <v>117.027855483271</v>
      </c>
      <c r="AI43" s="176">
        <v>124.32755053932399</v>
      </c>
      <c r="AJ43" s="176">
        <v>108.38993463081199</v>
      </c>
      <c r="AK43" s="176">
        <v>105.99750321263799</v>
      </c>
      <c r="AL43" s="182">
        <v>115.717474468544</v>
      </c>
      <c r="AM43" s="176"/>
      <c r="AN43" s="183">
        <v>121.421549724557</v>
      </c>
      <c r="AO43" s="184">
        <v>126.98346383296</v>
      </c>
      <c r="AP43" s="185">
        <v>124.163050430052</v>
      </c>
      <c r="AQ43" s="176"/>
      <c r="AR43" s="186">
        <v>118.21421828139199</v>
      </c>
      <c r="AS43" s="159"/>
      <c r="AT43" s="160">
        <v>8.3157362254127207</v>
      </c>
      <c r="AU43" s="154">
        <v>20.518095147359201</v>
      </c>
      <c r="AV43" s="154">
        <v>23.551157945595101</v>
      </c>
      <c r="AW43" s="154">
        <v>8.1479267177443297</v>
      </c>
      <c r="AX43" s="154">
        <v>8.6448593931840794</v>
      </c>
      <c r="AY43" s="161">
        <v>14.0368588333418</v>
      </c>
      <c r="AZ43" s="154"/>
      <c r="BA43" s="162">
        <v>10.1598416219047</v>
      </c>
      <c r="BB43" s="163">
        <v>9.5788160291835904</v>
      </c>
      <c r="BC43" s="164">
        <v>9.8690148561690094</v>
      </c>
      <c r="BD43" s="154"/>
      <c r="BE43" s="165">
        <v>12.732607187070601</v>
      </c>
      <c r="BF43" s="68"/>
      <c r="BG43" s="68"/>
      <c r="BH43" s="68"/>
      <c r="BI43" s="68"/>
      <c r="BJ43" s="68"/>
      <c r="BK43" s="68"/>
      <c r="BL43" s="68"/>
    </row>
    <row r="44" spans="1:64" x14ac:dyDescent="0.25">
      <c r="A44" s="75" t="s">
        <v>110</v>
      </c>
      <c r="B44" s="3" t="s">
        <v>116</v>
      </c>
      <c r="D44" s="25" t="s">
        <v>16</v>
      </c>
      <c r="E44" s="28" t="s">
        <v>17</v>
      </c>
      <c r="G44" s="181">
        <v>489.81766778523399</v>
      </c>
      <c r="H44" s="176">
        <v>473.07411405295301</v>
      </c>
      <c r="I44" s="176">
        <v>258.543222370173</v>
      </c>
      <c r="J44" s="176">
        <v>251.28568033273899</v>
      </c>
      <c r="K44" s="176">
        <v>249.28618413082901</v>
      </c>
      <c r="L44" s="182">
        <v>345.24507471903098</v>
      </c>
      <c r="M44" s="176"/>
      <c r="N44" s="183">
        <v>288.562888235294</v>
      </c>
      <c r="O44" s="184">
        <v>292.33991294254201</v>
      </c>
      <c r="P44" s="185">
        <v>290.46408997955001</v>
      </c>
      <c r="Q44" s="176"/>
      <c r="R44" s="186">
        <v>328.96770399305501</v>
      </c>
      <c r="S44" s="159"/>
      <c r="T44" s="160">
        <v>115.299610875944</v>
      </c>
      <c r="U44" s="154">
        <v>103.016764461482</v>
      </c>
      <c r="V44" s="154">
        <v>3.2676936783526598</v>
      </c>
      <c r="W44" s="154">
        <v>-1.60948477909139</v>
      </c>
      <c r="X44" s="154">
        <v>5.6265039842637803</v>
      </c>
      <c r="Y44" s="161">
        <v>42.277458692187402</v>
      </c>
      <c r="Z44" s="154"/>
      <c r="AA44" s="162">
        <v>3.3737618048534501</v>
      </c>
      <c r="AB44" s="163">
        <v>2.33436478335515</v>
      </c>
      <c r="AC44" s="164">
        <v>2.7331725636469701</v>
      </c>
      <c r="AD44" s="154"/>
      <c r="AE44" s="165">
        <v>29.791653839098199</v>
      </c>
      <c r="AG44" s="181">
        <v>353.05610947368399</v>
      </c>
      <c r="AH44" s="176">
        <v>332.68765528819199</v>
      </c>
      <c r="AI44" s="176">
        <v>287.83944204018502</v>
      </c>
      <c r="AJ44" s="176">
        <v>258.74823590453099</v>
      </c>
      <c r="AK44" s="176">
        <v>256.68494354987899</v>
      </c>
      <c r="AL44" s="182">
        <v>295.53508895771802</v>
      </c>
      <c r="AM44" s="176"/>
      <c r="AN44" s="183">
        <v>297.96608594270401</v>
      </c>
      <c r="AO44" s="184">
        <v>330.76925593833499</v>
      </c>
      <c r="AP44" s="185">
        <v>314.83606018930499</v>
      </c>
      <c r="AQ44" s="176"/>
      <c r="AR44" s="186">
        <v>301.48069429561099</v>
      </c>
      <c r="AS44" s="159"/>
      <c r="AT44" s="160">
        <v>21.147547639468701</v>
      </c>
      <c r="AU44" s="154">
        <v>38.733967635790101</v>
      </c>
      <c r="AV44" s="154">
        <v>15.874992034772101</v>
      </c>
      <c r="AW44" s="154">
        <v>4.52862906286295</v>
      </c>
      <c r="AX44" s="154">
        <v>7.7130646376041696</v>
      </c>
      <c r="AY44" s="161">
        <v>16.665986298453198</v>
      </c>
      <c r="AZ44" s="154"/>
      <c r="BA44" s="162">
        <v>9.7350641016409103</v>
      </c>
      <c r="BB44" s="163">
        <v>13.258036159247901</v>
      </c>
      <c r="BC44" s="164">
        <v>11.3312990097668</v>
      </c>
      <c r="BD44" s="154"/>
      <c r="BE44" s="165">
        <v>14.9593289150472</v>
      </c>
    </row>
    <row r="45" spans="1:64" x14ac:dyDescent="0.25">
      <c r="A45" s="75" t="s">
        <v>111</v>
      </c>
      <c r="B45" s="3" t="s">
        <v>117</v>
      </c>
      <c r="D45" s="25" t="s">
        <v>16</v>
      </c>
      <c r="E45" s="28" t="s">
        <v>17</v>
      </c>
      <c r="G45" s="181">
        <v>282.01540625678899</v>
      </c>
      <c r="H45" s="176">
        <v>271.08970048935703</v>
      </c>
      <c r="I45" s="176">
        <v>189.22975426080001</v>
      </c>
      <c r="J45" s="176">
        <v>182.40856381437899</v>
      </c>
      <c r="K45" s="176">
        <v>165.224613301631</v>
      </c>
      <c r="L45" s="182">
        <v>219.84440809494799</v>
      </c>
      <c r="M45" s="176"/>
      <c r="N45" s="183">
        <v>165.05668369921699</v>
      </c>
      <c r="O45" s="184">
        <v>167.02761226083501</v>
      </c>
      <c r="P45" s="185">
        <v>166.02680632968099</v>
      </c>
      <c r="Q45" s="176"/>
      <c r="R45" s="186">
        <v>205.44217677919301</v>
      </c>
      <c r="S45" s="159"/>
      <c r="T45" s="160">
        <v>84.809171574234497</v>
      </c>
      <c r="U45" s="154">
        <v>53.090292865419798</v>
      </c>
      <c r="V45" s="154">
        <v>3.08852456319672</v>
      </c>
      <c r="W45" s="154">
        <v>0.61203579415415799</v>
      </c>
      <c r="X45" s="154">
        <v>0.46827195675910299</v>
      </c>
      <c r="Y45" s="161">
        <v>26.2167133053394</v>
      </c>
      <c r="Z45" s="154"/>
      <c r="AA45" s="162">
        <v>6.3246370296593</v>
      </c>
      <c r="AB45" s="163">
        <v>5.6946216782150501</v>
      </c>
      <c r="AC45" s="164">
        <v>5.9869769540312898</v>
      </c>
      <c r="AD45" s="154"/>
      <c r="AE45" s="165">
        <v>21.116681049854702</v>
      </c>
      <c r="AG45" s="181">
        <v>201.583424235238</v>
      </c>
      <c r="AH45" s="176">
        <v>203.29977715778401</v>
      </c>
      <c r="AI45" s="176">
        <v>189.57291883086901</v>
      </c>
      <c r="AJ45" s="176">
        <v>177.748831755406</v>
      </c>
      <c r="AK45" s="176">
        <v>164.41357274986399</v>
      </c>
      <c r="AL45" s="182">
        <v>187.28724567632901</v>
      </c>
      <c r="AM45" s="176"/>
      <c r="AN45" s="183">
        <v>165.92763780740299</v>
      </c>
      <c r="AO45" s="184">
        <v>186.80207097500801</v>
      </c>
      <c r="AP45" s="185">
        <v>176.61145362340599</v>
      </c>
      <c r="AQ45" s="176"/>
      <c r="AR45" s="186">
        <v>184.114322311032</v>
      </c>
      <c r="AS45" s="159"/>
      <c r="AT45" s="160">
        <v>20.586186127044801</v>
      </c>
      <c r="AU45" s="154">
        <v>21.734906155119599</v>
      </c>
      <c r="AV45" s="154">
        <v>8.7418503884695493</v>
      </c>
      <c r="AW45" s="154">
        <v>3.44602842153378</v>
      </c>
      <c r="AX45" s="154">
        <v>5.0455213656335802</v>
      </c>
      <c r="AY45" s="161">
        <v>11.68787861217</v>
      </c>
      <c r="AZ45" s="154"/>
      <c r="BA45" s="162">
        <v>9.3029454814599504</v>
      </c>
      <c r="BB45" s="163">
        <v>19.488960326049799</v>
      </c>
      <c r="BC45" s="164">
        <v>14.5970398213399</v>
      </c>
      <c r="BD45" s="154"/>
      <c r="BE45" s="165">
        <v>12.394164493639099</v>
      </c>
    </row>
    <row r="46" spans="1:64" x14ac:dyDescent="0.25">
      <c r="A46" s="75" t="s">
        <v>112</v>
      </c>
      <c r="B46" s="3" t="s">
        <v>118</v>
      </c>
      <c r="D46" s="25" t="s">
        <v>16</v>
      </c>
      <c r="E46" s="28" t="s">
        <v>17</v>
      </c>
      <c r="G46" s="181">
        <v>185.54611638954799</v>
      </c>
      <c r="H46" s="176">
        <v>184.17547754314501</v>
      </c>
      <c r="I46" s="176">
        <v>140.835282722247</v>
      </c>
      <c r="J46" s="176">
        <v>137.74684205074999</v>
      </c>
      <c r="K46" s="176">
        <v>130.59239833930499</v>
      </c>
      <c r="L46" s="182">
        <v>156.256840109763</v>
      </c>
      <c r="M46" s="176"/>
      <c r="N46" s="183">
        <v>126.84728000889901</v>
      </c>
      <c r="O46" s="184">
        <v>124.944780373309</v>
      </c>
      <c r="P46" s="185">
        <v>125.898257694023</v>
      </c>
      <c r="Q46" s="176"/>
      <c r="R46" s="186">
        <v>147.96583844689701</v>
      </c>
      <c r="S46" s="159"/>
      <c r="T46" s="160">
        <v>51.8839611758861</v>
      </c>
      <c r="U46" s="154">
        <v>38.809925613837002</v>
      </c>
      <c r="V46" s="154">
        <v>2.3953842445003799</v>
      </c>
      <c r="W46" s="154">
        <v>1.05644584219919</v>
      </c>
      <c r="X46" s="154">
        <v>2.7411611086608598</v>
      </c>
      <c r="Y46" s="161">
        <v>18.304588860835899</v>
      </c>
      <c r="Z46" s="154"/>
      <c r="AA46" s="162">
        <v>4.2770700667262496</v>
      </c>
      <c r="AB46" s="163">
        <v>3.49476526629025</v>
      </c>
      <c r="AC46" s="164">
        <v>3.90002069991856</v>
      </c>
      <c r="AD46" s="154"/>
      <c r="AE46" s="165">
        <v>14.54773396048</v>
      </c>
      <c r="AG46" s="181">
        <v>139.65633404846201</v>
      </c>
      <c r="AH46" s="176">
        <v>142.47961589364499</v>
      </c>
      <c r="AI46" s="176">
        <v>135.41181052431</v>
      </c>
      <c r="AJ46" s="176">
        <v>132.78214109471</v>
      </c>
      <c r="AK46" s="176">
        <v>126.741441435768</v>
      </c>
      <c r="AL46" s="182">
        <v>135.410764699167</v>
      </c>
      <c r="AM46" s="176"/>
      <c r="AN46" s="183">
        <v>127.28556730102</v>
      </c>
      <c r="AO46" s="184">
        <v>135.49870692865099</v>
      </c>
      <c r="AP46" s="185">
        <v>131.45461976315599</v>
      </c>
      <c r="AQ46" s="176"/>
      <c r="AR46" s="186">
        <v>134.25395591314401</v>
      </c>
      <c r="AS46" s="159"/>
      <c r="AT46" s="160">
        <v>14.3900223019279</v>
      </c>
      <c r="AU46" s="154">
        <v>13.3125798963242</v>
      </c>
      <c r="AV46" s="154">
        <v>3.1546243509912602</v>
      </c>
      <c r="AW46" s="154">
        <v>1.6348423498759499</v>
      </c>
      <c r="AX46" s="154">
        <v>2.2820096757938901</v>
      </c>
      <c r="AY46" s="161">
        <v>6.5792770896780102</v>
      </c>
      <c r="AZ46" s="154"/>
      <c r="BA46" s="162">
        <v>5.3059680961659703</v>
      </c>
      <c r="BB46" s="163">
        <v>12.0402892240537</v>
      </c>
      <c r="BC46" s="164">
        <v>8.7247447722443301</v>
      </c>
      <c r="BD46" s="154"/>
      <c r="BE46" s="165">
        <v>7.1849461484009396</v>
      </c>
    </row>
    <row r="47" spans="1:64" x14ac:dyDescent="0.25">
      <c r="A47" s="75" t="s">
        <v>113</v>
      </c>
      <c r="B47" s="3" t="s">
        <v>119</v>
      </c>
      <c r="D47" s="25" t="s">
        <v>16</v>
      </c>
      <c r="E47" s="28" t="s">
        <v>17</v>
      </c>
      <c r="G47" s="181">
        <v>140.140975044649</v>
      </c>
      <c r="H47" s="176">
        <v>132.24584583730601</v>
      </c>
      <c r="I47" s="176">
        <v>110.265995666005</v>
      </c>
      <c r="J47" s="176">
        <v>108.372365933551</v>
      </c>
      <c r="K47" s="176">
        <v>106.72383184812</v>
      </c>
      <c r="L47" s="182">
        <v>119.30574570440101</v>
      </c>
      <c r="M47" s="176"/>
      <c r="N47" s="183">
        <v>110.779268522</v>
      </c>
      <c r="O47" s="184">
        <v>108.99543460365101</v>
      </c>
      <c r="P47" s="185">
        <v>109.90056341387699</v>
      </c>
      <c r="Q47" s="176"/>
      <c r="R47" s="186">
        <v>116.610164417463</v>
      </c>
      <c r="S47" s="159"/>
      <c r="T47" s="160">
        <v>41.747911342321501</v>
      </c>
      <c r="U47" s="154">
        <v>27.116045123747501</v>
      </c>
      <c r="V47" s="154">
        <v>3.9586796496024901</v>
      </c>
      <c r="W47" s="154">
        <v>2.92604665103344</v>
      </c>
      <c r="X47" s="154">
        <v>3.3272550046225402</v>
      </c>
      <c r="Y47" s="161">
        <v>14.8271130252456</v>
      </c>
      <c r="Z47" s="154"/>
      <c r="AA47" s="162">
        <v>3.4692604712044801</v>
      </c>
      <c r="AB47" s="163">
        <v>1.4750110401327901</v>
      </c>
      <c r="AC47" s="164">
        <v>2.4801284988931802</v>
      </c>
      <c r="AD47" s="154"/>
      <c r="AE47" s="165">
        <v>11.2004033964937</v>
      </c>
      <c r="AG47" s="181">
        <v>111.433726889486</v>
      </c>
      <c r="AH47" s="176">
        <v>111.384821592188</v>
      </c>
      <c r="AI47" s="176">
        <v>107.759428222493</v>
      </c>
      <c r="AJ47" s="176">
        <v>105.342905498881</v>
      </c>
      <c r="AK47" s="176">
        <v>103.96901416438</v>
      </c>
      <c r="AL47" s="182">
        <v>107.91211798038</v>
      </c>
      <c r="AM47" s="176"/>
      <c r="AN47" s="183">
        <v>110.26783099926401</v>
      </c>
      <c r="AO47" s="184">
        <v>113.021890369109</v>
      </c>
      <c r="AP47" s="185">
        <v>111.64209900223</v>
      </c>
      <c r="AQ47" s="176"/>
      <c r="AR47" s="186">
        <v>109.017306493294</v>
      </c>
      <c r="AS47" s="159"/>
      <c r="AT47" s="160">
        <v>9.1147170220815799</v>
      </c>
      <c r="AU47" s="154">
        <v>9.6626231230412305</v>
      </c>
      <c r="AV47" s="154">
        <v>4.0119740879955303</v>
      </c>
      <c r="AW47" s="154">
        <v>1.5249605045669099</v>
      </c>
      <c r="AX47" s="154">
        <v>1.7525580569068799</v>
      </c>
      <c r="AY47" s="161">
        <v>5.0654226203781398</v>
      </c>
      <c r="AZ47" s="154"/>
      <c r="BA47" s="162">
        <v>3.7371699729537702</v>
      </c>
      <c r="BB47" s="163">
        <v>5.9460153686762398</v>
      </c>
      <c r="BC47" s="164">
        <v>4.8375208430019603</v>
      </c>
      <c r="BD47" s="154"/>
      <c r="BE47" s="165">
        <v>5.0042670195578296</v>
      </c>
    </row>
    <row r="48" spans="1:64" x14ac:dyDescent="0.25">
      <c r="A48" s="75" t="s">
        <v>114</v>
      </c>
      <c r="B48" s="3" t="s">
        <v>120</v>
      </c>
      <c r="D48" s="25" t="s">
        <v>16</v>
      </c>
      <c r="E48" s="28" t="s">
        <v>17</v>
      </c>
      <c r="G48" s="181">
        <v>95.835923191926696</v>
      </c>
      <c r="H48" s="176">
        <v>89.810506376594105</v>
      </c>
      <c r="I48" s="176">
        <v>80.9146863603209</v>
      </c>
      <c r="J48" s="176">
        <v>79.023108586328902</v>
      </c>
      <c r="K48" s="176">
        <v>77.806784015223499</v>
      </c>
      <c r="L48" s="182">
        <v>84.6767013176066</v>
      </c>
      <c r="M48" s="176"/>
      <c r="N48" s="183">
        <v>80.675067294751003</v>
      </c>
      <c r="O48" s="184">
        <v>80.732034705007393</v>
      </c>
      <c r="P48" s="185">
        <v>80.703110265046107</v>
      </c>
      <c r="Q48" s="176"/>
      <c r="R48" s="186">
        <v>83.577632072796902</v>
      </c>
      <c r="S48" s="159"/>
      <c r="T48" s="160">
        <v>29.7606696297605</v>
      </c>
      <c r="U48" s="154">
        <v>18.327017616621902</v>
      </c>
      <c r="V48" s="154">
        <v>4.4978799328179502</v>
      </c>
      <c r="W48" s="154">
        <v>3.9117637550094302</v>
      </c>
      <c r="X48" s="154">
        <v>1.9841279319577401</v>
      </c>
      <c r="Y48" s="161">
        <v>11.436028079768001</v>
      </c>
      <c r="Z48" s="154"/>
      <c r="AA48" s="162">
        <v>0.88722437510125896</v>
      </c>
      <c r="AB48" s="163">
        <v>0.52852742438245004</v>
      </c>
      <c r="AC48" s="164">
        <v>0.707377306128953</v>
      </c>
      <c r="AD48" s="154"/>
      <c r="AE48" s="165">
        <v>8.2788067617401992</v>
      </c>
      <c r="AG48" s="181">
        <v>81.7042092425514</v>
      </c>
      <c r="AH48" s="176">
        <v>81.227835140676305</v>
      </c>
      <c r="AI48" s="176">
        <v>79.551774571642596</v>
      </c>
      <c r="AJ48" s="176">
        <v>78.364050726240507</v>
      </c>
      <c r="AK48" s="176">
        <v>77.741110455104504</v>
      </c>
      <c r="AL48" s="182">
        <v>79.690796755559305</v>
      </c>
      <c r="AM48" s="176"/>
      <c r="AN48" s="183">
        <v>81.441197792765095</v>
      </c>
      <c r="AO48" s="184">
        <v>82.991427577639698</v>
      </c>
      <c r="AP48" s="185">
        <v>82.211290342486805</v>
      </c>
      <c r="AQ48" s="176"/>
      <c r="AR48" s="186">
        <v>80.414083809685707</v>
      </c>
      <c r="AS48" s="159"/>
      <c r="AT48" s="160">
        <v>8.3526076868975903</v>
      </c>
      <c r="AU48" s="154">
        <v>7.63815954105013</v>
      </c>
      <c r="AV48" s="154">
        <v>4.08810795282551</v>
      </c>
      <c r="AW48" s="154">
        <v>2.4628685409427198</v>
      </c>
      <c r="AX48" s="154">
        <v>2.2785813117503602</v>
      </c>
      <c r="AY48" s="161">
        <v>4.8821158053165297</v>
      </c>
      <c r="AZ48" s="154"/>
      <c r="BA48" s="162">
        <v>3.38736615159528</v>
      </c>
      <c r="BB48" s="163">
        <v>5.0159258660136201</v>
      </c>
      <c r="BC48" s="164">
        <v>4.1959163202451402</v>
      </c>
      <c r="BD48" s="154"/>
      <c r="BE48" s="165">
        <v>4.6801691187114498</v>
      </c>
    </row>
    <row r="49" spans="1:57" x14ac:dyDescent="0.25">
      <c r="A49" s="76" t="s">
        <v>115</v>
      </c>
      <c r="B49" s="3" t="s">
        <v>121</v>
      </c>
      <c r="D49" s="25" t="s">
        <v>16</v>
      </c>
      <c r="E49" s="28" t="s">
        <v>17</v>
      </c>
      <c r="G49" s="187">
        <v>65.8316458584288</v>
      </c>
      <c r="H49" s="188">
        <v>63.588490926703201</v>
      </c>
      <c r="I49" s="188">
        <v>59.983357321588102</v>
      </c>
      <c r="J49" s="188">
        <v>59.572662985170801</v>
      </c>
      <c r="K49" s="188">
        <v>60.000475867366497</v>
      </c>
      <c r="L49" s="189">
        <v>61.784943368843599</v>
      </c>
      <c r="M49" s="176"/>
      <c r="N49" s="190">
        <v>62.344432507997404</v>
      </c>
      <c r="O49" s="191">
        <v>62.512560771765301</v>
      </c>
      <c r="P49" s="192">
        <v>62.428903419075503</v>
      </c>
      <c r="Q49" s="176"/>
      <c r="R49" s="193">
        <v>61.970290761984998</v>
      </c>
      <c r="S49" s="159"/>
      <c r="T49" s="166">
        <v>12.9910773408492</v>
      </c>
      <c r="U49" s="167">
        <v>7.0590848296823099</v>
      </c>
      <c r="V49" s="167">
        <v>1.3059487874223501</v>
      </c>
      <c r="W49" s="167">
        <v>-0.13815171666905501</v>
      </c>
      <c r="X49" s="167">
        <v>1.02564745841274</v>
      </c>
      <c r="Y49" s="168">
        <v>4.3727052204823798</v>
      </c>
      <c r="Z49" s="154"/>
      <c r="AA49" s="169">
        <v>0.49401198859382001</v>
      </c>
      <c r="AB49" s="170">
        <v>-0.73573950334126603</v>
      </c>
      <c r="AC49" s="171">
        <v>-0.13601994040734899</v>
      </c>
      <c r="AD49" s="154"/>
      <c r="AE49" s="172">
        <v>2.96597874367369</v>
      </c>
      <c r="AG49" s="187">
        <v>61.373345977389</v>
      </c>
      <c r="AH49" s="188">
        <v>61.157861544861703</v>
      </c>
      <c r="AI49" s="188">
        <v>60.543679154644799</v>
      </c>
      <c r="AJ49" s="188">
        <v>60.032561849278601</v>
      </c>
      <c r="AK49" s="188">
        <v>59.798500640439102</v>
      </c>
      <c r="AL49" s="189">
        <v>60.569736971004303</v>
      </c>
      <c r="AM49" s="176"/>
      <c r="AN49" s="190">
        <v>62.685320887874298</v>
      </c>
      <c r="AO49" s="191">
        <v>63.301272572199501</v>
      </c>
      <c r="AP49" s="192">
        <v>62.992344954444199</v>
      </c>
      <c r="AQ49" s="176"/>
      <c r="AR49" s="193">
        <v>61.282782190399203</v>
      </c>
      <c r="AS49" s="159"/>
      <c r="AT49" s="166">
        <v>2.6317628280499199</v>
      </c>
      <c r="AU49" s="167">
        <v>2.68018879050218</v>
      </c>
      <c r="AV49" s="167">
        <v>1.59584742178401</v>
      </c>
      <c r="AW49" s="167">
        <v>0.27815162100967999</v>
      </c>
      <c r="AX49" s="167">
        <v>0.14251878974350601</v>
      </c>
      <c r="AY49" s="168">
        <v>1.44408177275746</v>
      </c>
      <c r="AZ49" s="154"/>
      <c r="BA49" s="169">
        <v>1.26080520158666</v>
      </c>
      <c r="BB49" s="170">
        <v>1.24721236359462</v>
      </c>
      <c r="BC49" s="171">
        <v>1.2472803281526601</v>
      </c>
      <c r="BD49" s="154"/>
      <c r="BE49" s="172">
        <v>1.3785078130427499</v>
      </c>
    </row>
    <row r="50" spans="1:57" x14ac:dyDescent="0.25">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24" activePane="bottomRight" state="frozen"/>
      <selection activeCell="AG42" sqref="AG42:BE51"/>
      <selection pane="topRight" activeCell="AG42" sqref="AG42:BE51"/>
      <selection pane="bottomLeft" activeCell="AG42" sqref="AG42:BE51"/>
      <selection pane="bottomRight" activeCell="AG42" sqref="AG42:BE51"/>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20" t="s">
        <v>5</v>
      </c>
      <c r="E2" s="221"/>
      <c r="G2" s="214" t="s">
        <v>106</v>
      </c>
      <c r="H2" s="215"/>
      <c r="I2" s="215"/>
      <c r="J2" s="215"/>
      <c r="K2" s="215"/>
      <c r="L2" s="215"/>
      <c r="M2" s="215"/>
      <c r="N2" s="215"/>
      <c r="O2" s="215"/>
      <c r="P2" s="215"/>
      <c r="Q2" s="215"/>
      <c r="R2" s="215"/>
      <c r="T2" s="214" t="s">
        <v>40</v>
      </c>
      <c r="U2" s="215"/>
      <c r="V2" s="215"/>
      <c r="W2" s="215"/>
      <c r="X2" s="215"/>
      <c r="Y2" s="215"/>
      <c r="Z2" s="215"/>
      <c r="AA2" s="215"/>
      <c r="AB2" s="215"/>
      <c r="AC2" s="215"/>
      <c r="AD2" s="215"/>
      <c r="AE2" s="215"/>
      <c r="AF2" s="4"/>
      <c r="AG2" s="214" t="s">
        <v>41</v>
      </c>
      <c r="AH2" s="215"/>
      <c r="AI2" s="215"/>
      <c r="AJ2" s="215"/>
      <c r="AK2" s="215"/>
      <c r="AL2" s="215"/>
      <c r="AM2" s="215"/>
      <c r="AN2" s="215"/>
      <c r="AO2" s="215"/>
      <c r="AP2" s="215"/>
      <c r="AQ2" s="215"/>
      <c r="AR2" s="215"/>
      <c r="AT2" s="214" t="s">
        <v>42</v>
      </c>
      <c r="AU2" s="215"/>
      <c r="AV2" s="215"/>
      <c r="AW2" s="215"/>
      <c r="AX2" s="215"/>
      <c r="AY2" s="215"/>
      <c r="AZ2" s="215"/>
      <c r="BA2" s="215"/>
      <c r="BB2" s="215"/>
      <c r="BC2" s="215"/>
      <c r="BD2" s="215"/>
      <c r="BE2" s="215"/>
    </row>
    <row r="3" spans="1:57" ht="13" x14ac:dyDescent="0.25">
      <c r="A3" s="32"/>
      <c r="B3" s="32"/>
      <c r="C3" s="3"/>
      <c r="D3" s="222" t="s">
        <v>8</v>
      </c>
      <c r="E3" s="224" t="s">
        <v>9</v>
      </c>
      <c r="F3" s="5"/>
      <c r="G3" s="212" t="s">
        <v>0</v>
      </c>
      <c r="H3" s="208" t="s">
        <v>1</v>
      </c>
      <c r="I3" s="208" t="s">
        <v>10</v>
      </c>
      <c r="J3" s="208" t="s">
        <v>2</v>
      </c>
      <c r="K3" s="208" t="s">
        <v>11</v>
      </c>
      <c r="L3" s="210" t="s">
        <v>12</v>
      </c>
      <c r="M3" s="5"/>
      <c r="N3" s="212" t="s">
        <v>3</v>
      </c>
      <c r="O3" s="208" t="s">
        <v>4</v>
      </c>
      <c r="P3" s="210" t="s">
        <v>13</v>
      </c>
      <c r="Q3" s="2"/>
      <c r="R3" s="216" t="s">
        <v>14</v>
      </c>
      <c r="S3" s="2"/>
      <c r="T3" s="212" t="s">
        <v>0</v>
      </c>
      <c r="U3" s="208" t="s">
        <v>1</v>
      </c>
      <c r="V3" s="208" t="s">
        <v>10</v>
      </c>
      <c r="W3" s="208" t="s">
        <v>2</v>
      </c>
      <c r="X3" s="208" t="s">
        <v>11</v>
      </c>
      <c r="Y3" s="210" t="s">
        <v>12</v>
      </c>
      <c r="Z3" s="2"/>
      <c r="AA3" s="212" t="s">
        <v>3</v>
      </c>
      <c r="AB3" s="208" t="s">
        <v>4</v>
      </c>
      <c r="AC3" s="210" t="s">
        <v>13</v>
      </c>
      <c r="AD3" s="1"/>
      <c r="AE3" s="218" t="s">
        <v>14</v>
      </c>
      <c r="AF3" s="38"/>
      <c r="AG3" s="212" t="s">
        <v>0</v>
      </c>
      <c r="AH3" s="208" t="s">
        <v>1</v>
      </c>
      <c r="AI3" s="208" t="s">
        <v>10</v>
      </c>
      <c r="AJ3" s="208" t="s">
        <v>2</v>
      </c>
      <c r="AK3" s="208" t="s">
        <v>11</v>
      </c>
      <c r="AL3" s="210" t="s">
        <v>12</v>
      </c>
      <c r="AM3" s="5"/>
      <c r="AN3" s="212" t="s">
        <v>3</v>
      </c>
      <c r="AO3" s="208" t="s">
        <v>4</v>
      </c>
      <c r="AP3" s="210" t="s">
        <v>13</v>
      </c>
      <c r="AQ3" s="2"/>
      <c r="AR3" s="216" t="s">
        <v>14</v>
      </c>
      <c r="AS3" s="2"/>
      <c r="AT3" s="212" t="s">
        <v>0</v>
      </c>
      <c r="AU3" s="208" t="s">
        <v>1</v>
      </c>
      <c r="AV3" s="208" t="s">
        <v>10</v>
      </c>
      <c r="AW3" s="208" t="s">
        <v>2</v>
      </c>
      <c r="AX3" s="208" t="s">
        <v>11</v>
      </c>
      <c r="AY3" s="210" t="s">
        <v>12</v>
      </c>
      <c r="AZ3" s="2"/>
      <c r="BA3" s="212" t="s">
        <v>3</v>
      </c>
      <c r="BB3" s="208" t="s">
        <v>4</v>
      </c>
      <c r="BC3" s="210" t="s">
        <v>13</v>
      </c>
      <c r="BD3" s="1"/>
      <c r="BE3" s="218" t="s">
        <v>14</v>
      </c>
    </row>
    <row r="4" spans="1:57" ht="13" x14ac:dyDescent="0.25">
      <c r="A4" s="32"/>
      <c r="B4" s="32"/>
      <c r="C4" s="3"/>
      <c r="D4" s="223"/>
      <c r="E4" s="225"/>
      <c r="F4" s="5"/>
      <c r="G4" s="229"/>
      <c r="H4" s="227"/>
      <c r="I4" s="227"/>
      <c r="J4" s="227"/>
      <c r="K4" s="227"/>
      <c r="L4" s="228"/>
      <c r="M4" s="5"/>
      <c r="N4" s="229"/>
      <c r="O4" s="227"/>
      <c r="P4" s="228"/>
      <c r="Q4" s="2"/>
      <c r="R4" s="230"/>
      <c r="S4" s="2"/>
      <c r="T4" s="229"/>
      <c r="U4" s="227"/>
      <c r="V4" s="227"/>
      <c r="W4" s="227"/>
      <c r="X4" s="227"/>
      <c r="Y4" s="228"/>
      <c r="Z4" s="2"/>
      <c r="AA4" s="229"/>
      <c r="AB4" s="227"/>
      <c r="AC4" s="228"/>
      <c r="AD4" s="1"/>
      <c r="AE4" s="226"/>
      <c r="AF4" s="39"/>
      <c r="AG4" s="229"/>
      <c r="AH4" s="227"/>
      <c r="AI4" s="227"/>
      <c r="AJ4" s="227"/>
      <c r="AK4" s="227"/>
      <c r="AL4" s="228"/>
      <c r="AM4" s="5"/>
      <c r="AN4" s="229"/>
      <c r="AO4" s="227"/>
      <c r="AP4" s="228"/>
      <c r="AQ4" s="2"/>
      <c r="AR4" s="230"/>
      <c r="AS4" s="2"/>
      <c r="AT4" s="229"/>
      <c r="AU4" s="227"/>
      <c r="AV4" s="227"/>
      <c r="AW4" s="227"/>
      <c r="AX4" s="227"/>
      <c r="AY4" s="228"/>
      <c r="AZ4" s="2"/>
      <c r="BA4" s="229"/>
      <c r="BB4" s="227"/>
      <c r="BC4" s="228"/>
      <c r="BD4" s="1"/>
      <c r="BE4" s="22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3">
        <v>80.274484834186097</v>
      </c>
      <c r="H6" s="174">
        <v>75.164345683626195</v>
      </c>
      <c r="I6" s="174">
        <v>84.358220658550593</v>
      </c>
      <c r="J6" s="174">
        <v>88.150947641632598</v>
      </c>
      <c r="K6" s="174">
        <v>82.301761428943706</v>
      </c>
      <c r="L6" s="175">
        <v>82.049816236021996</v>
      </c>
      <c r="M6" s="176"/>
      <c r="N6" s="177">
        <v>86.717565937376804</v>
      </c>
      <c r="O6" s="178">
        <v>89.237581540874302</v>
      </c>
      <c r="P6" s="179">
        <v>87.977579015897902</v>
      </c>
      <c r="Q6" s="176"/>
      <c r="R6" s="180">
        <v>83.743512309394603</v>
      </c>
      <c r="S6" s="159"/>
      <c r="T6" s="151">
        <v>34.386043271187503</v>
      </c>
      <c r="U6" s="152">
        <v>-8.1551435968393893</v>
      </c>
      <c r="V6" s="152">
        <v>-9.4680141368767803</v>
      </c>
      <c r="W6" s="152">
        <v>-4.7078448584757</v>
      </c>
      <c r="X6" s="152">
        <v>-0.33567137588941798</v>
      </c>
      <c r="Y6" s="153">
        <v>0.10011521337269701</v>
      </c>
      <c r="Z6" s="154"/>
      <c r="AA6" s="155">
        <v>-0.83628163097627495</v>
      </c>
      <c r="AB6" s="156">
        <v>-0.64800217054616305</v>
      </c>
      <c r="AC6" s="157">
        <v>-0.74091158513631505</v>
      </c>
      <c r="AD6" s="154"/>
      <c r="AE6" s="158">
        <v>-0.15382379510607999</v>
      </c>
      <c r="AG6" s="173">
        <v>70.557067283230893</v>
      </c>
      <c r="AH6" s="174">
        <v>78.260055205870799</v>
      </c>
      <c r="AI6" s="174">
        <v>91.702059566970902</v>
      </c>
      <c r="AJ6" s="174">
        <v>81.652806199317794</v>
      </c>
      <c r="AK6" s="174">
        <v>75.344323323354203</v>
      </c>
      <c r="AL6" s="175">
        <v>79.503161643505194</v>
      </c>
      <c r="AM6" s="176"/>
      <c r="AN6" s="177">
        <v>82.403786235267603</v>
      </c>
      <c r="AO6" s="178">
        <v>85.692888470209994</v>
      </c>
      <c r="AP6" s="179">
        <v>84.048331345053697</v>
      </c>
      <c r="AQ6" s="176"/>
      <c r="AR6" s="180">
        <v>80.801761061966104</v>
      </c>
      <c r="AS6" s="159"/>
      <c r="AT6" s="151">
        <v>-7.0543648493497999</v>
      </c>
      <c r="AU6" s="152">
        <v>10.086470716063401</v>
      </c>
      <c r="AV6" s="152">
        <v>17.1391786676324</v>
      </c>
      <c r="AW6" s="152">
        <v>2.3975601060531702</v>
      </c>
      <c r="AX6" s="152">
        <v>2.5034637967200801</v>
      </c>
      <c r="AY6" s="153">
        <v>5.0152285609741201</v>
      </c>
      <c r="AZ6" s="154"/>
      <c r="BA6" s="155">
        <v>2.5518550542010501</v>
      </c>
      <c r="BB6" s="156">
        <v>1.0781833757214501</v>
      </c>
      <c r="BC6" s="157">
        <v>1.7952375728888501</v>
      </c>
      <c r="BD6" s="154"/>
      <c r="BE6" s="158">
        <v>4.0371999174086497</v>
      </c>
    </row>
    <row r="7" spans="1:57" x14ac:dyDescent="0.25">
      <c r="A7" s="20" t="s">
        <v>18</v>
      </c>
      <c r="B7" s="3" t="str">
        <f>TRIM(A7)</f>
        <v>Virginia</v>
      </c>
      <c r="C7" s="10"/>
      <c r="D7" s="24" t="s">
        <v>16</v>
      </c>
      <c r="E7" s="27" t="s">
        <v>17</v>
      </c>
      <c r="F7" s="3"/>
      <c r="G7" s="181">
        <v>91.419357626215998</v>
      </c>
      <c r="H7" s="176">
        <v>82.413084680690304</v>
      </c>
      <c r="I7" s="176">
        <v>66.420500998829596</v>
      </c>
      <c r="J7" s="176">
        <v>63.904037692350499</v>
      </c>
      <c r="K7" s="176">
        <v>56.772621751326703</v>
      </c>
      <c r="L7" s="182">
        <v>72.185920549882596</v>
      </c>
      <c r="M7" s="176"/>
      <c r="N7" s="183">
        <v>59.184328283040898</v>
      </c>
      <c r="O7" s="184">
        <v>57.945930584126401</v>
      </c>
      <c r="P7" s="185">
        <v>58.565129433583699</v>
      </c>
      <c r="Q7" s="176"/>
      <c r="R7" s="186">
        <v>68.294265945225803</v>
      </c>
      <c r="S7" s="159"/>
      <c r="T7" s="160">
        <v>127.353278042716</v>
      </c>
      <c r="U7" s="154">
        <v>30.586076969462098</v>
      </c>
      <c r="V7" s="154">
        <v>-8.09810493606766</v>
      </c>
      <c r="W7" s="154">
        <v>-9.0837107173967908</v>
      </c>
      <c r="X7" s="154">
        <v>1.10017260494062</v>
      </c>
      <c r="Y7" s="161">
        <v>19.498318096948001</v>
      </c>
      <c r="Z7" s="154"/>
      <c r="AA7" s="162">
        <v>8.7662727197118908</v>
      </c>
      <c r="AB7" s="163">
        <v>1.761622488547</v>
      </c>
      <c r="AC7" s="164">
        <v>5.1844203005440397</v>
      </c>
      <c r="AD7" s="154"/>
      <c r="AE7" s="165">
        <v>15.6425493998484</v>
      </c>
      <c r="AG7" s="181">
        <v>53.708665110132102</v>
      </c>
      <c r="AH7" s="176">
        <v>59.157477671004798</v>
      </c>
      <c r="AI7" s="176">
        <v>61.768606488740502</v>
      </c>
      <c r="AJ7" s="176">
        <v>55.375820660161601</v>
      </c>
      <c r="AK7" s="176">
        <v>50.994258815442898</v>
      </c>
      <c r="AL7" s="182">
        <v>56.200682416585003</v>
      </c>
      <c r="AM7" s="176"/>
      <c r="AN7" s="183">
        <v>56.034024421949198</v>
      </c>
      <c r="AO7" s="184">
        <v>60.864014817853601</v>
      </c>
      <c r="AP7" s="185">
        <v>58.449019619901399</v>
      </c>
      <c r="AQ7" s="176"/>
      <c r="AR7" s="186">
        <v>56.843128836561199</v>
      </c>
      <c r="AS7" s="159"/>
      <c r="AT7" s="160">
        <v>18.570990125449299</v>
      </c>
      <c r="AU7" s="154">
        <v>21.175289787425498</v>
      </c>
      <c r="AV7" s="154">
        <v>8.2047132167110703</v>
      </c>
      <c r="AW7" s="154">
        <v>-5.6627685667724599</v>
      </c>
      <c r="AX7" s="154">
        <v>0.85069166213362502</v>
      </c>
      <c r="AY7" s="161">
        <v>7.8855707054079103</v>
      </c>
      <c r="AZ7" s="154"/>
      <c r="BA7" s="162">
        <v>9.44486224826111</v>
      </c>
      <c r="BB7" s="163">
        <v>11.889256619605201</v>
      </c>
      <c r="BC7" s="164">
        <v>10.704077202459599</v>
      </c>
      <c r="BD7" s="154"/>
      <c r="BE7" s="165">
        <v>8.6987410234541596</v>
      </c>
    </row>
    <row r="8" spans="1:57" x14ac:dyDescent="0.25">
      <c r="A8" s="21" t="s">
        <v>19</v>
      </c>
      <c r="B8" s="3" t="str">
        <f t="shared" ref="B8:B43" si="0">TRIM(A8)</f>
        <v>Norfolk/Virginia Beach, VA</v>
      </c>
      <c r="C8" s="3"/>
      <c r="D8" s="24" t="s">
        <v>16</v>
      </c>
      <c r="E8" s="27" t="s">
        <v>17</v>
      </c>
      <c r="F8" s="3"/>
      <c r="G8" s="181">
        <v>43.733599372943999</v>
      </c>
      <c r="H8" s="176">
        <v>37.990487949732703</v>
      </c>
      <c r="I8" s="176">
        <v>44.085689052220303</v>
      </c>
      <c r="J8" s="176">
        <v>44.880376688425102</v>
      </c>
      <c r="K8" s="176">
        <v>42.666756756270502</v>
      </c>
      <c r="L8" s="182">
        <v>42.671381963918499</v>
      </c>
      <c r="M8" s="176"/>
      <c r="N8" s="183">
        <v>57.166843811677602</v>
      </c>
      <c r="O8" s="184">
        <v>59.000987253289402</v>
      </c>
      <c r="P8" s="185">
        <v>58.083915532483502</v>
      </c>
      <c r="Q8" s="176"/>
      <c r="R8" s="186">
        <v>47.074962983508499</v>
      </c>
      <c r="S8" s="159"/>
      <c r="T8" s="160">
        <v>30.263720401474</v>
      </c>
      <c r="U8" s="154">
        <v>-14.900921706065599</v>
      </c>
      <c r="V8" s="154">
        <v>-8.3356954184335592</v>
      </c>
      <c r="W8" s="154">
        <v>-7.7883445033343</v>
      </c>
      <c r="X8" s="154">
        <v>-6.9495173650485702</v>
      </c>
      <c r="Y8" s="161">
        <v>-3.3862289796815501</v>
      </c>
      <c r="Z8" s="154"/>
      <c r="AA8" s="162">
        <v>-3.2767592071848402</v>
      </c>
      <c r="AB8" s="163">
        <v>-7.8382165837564104</v>
      </c>
      <c r="AC8" s="164">
        <v>-5.6485412031400699</v>
      </c>
      <c r="AD8" s="154"/>
      <c r="AE8" s="165">
        <v>-4.1960428744296498</v>
      </c>
      <c r="AG8" s="181">
        <v>36.436332315655598</v>
      </c>
      <c r="AH8" s="176">
        <v>37.5038936993462</v>
      </c>
      <c r="AI8" s="176">
        <v>46.606839102177098</v>
      </c>
      <c r="AJ8" s="176">
        <v>39.5753606997391</v>
      </c>
      <c r="AK8" s="176">
        <v>40.565696890619101</v>
      </c>
      <c r="AL8" s="182">
        <v>40.1376009535566</v>
      </c>
      <c r="AM8" s="176"/>
      <c r="AN8" s="183">
        <v>51.615366755322498</v>
      </c>
      <c r="AO8" s="184">
        <v>54.216477947808599</v>
      </c>
      <c r="AP8" s="185">
        <v>52.915922351565598</v>
      </c>
      <c r="AQ8" s="176"/>
      <c r="AR8" s="186">
        <v>43.788000491387997</v>
      </c>
      <c r="AS8" s="159"/>
      <c r="AT8" s="160">
        <v>-14.4193034029113</v>
      </c>
      <c r="AU8" s="154">
        <v>4.6985320846963896</v>
      </c>
      <c r="AV8" s="154">
        <v>17.664621310000999</v>
      </c>
      <c r="AW8" s="154">
        <v>-5.6330242464289997</v>
      </c>
      <c r="AX8" s="154">
        <v>-3.5582969251378498</v>
      </c>
      <c r="AY8" s="161">
        <v>-0.65211921180037102</v>
      </c>
      <c r="AZ8" s="154"/>
      <c r="BA8" s="162">
        <v>-2.24828095682884</v>
      </c>
      <c r="BB8" s="163">
        <v>-4.5341079370371702</v>
      </c>
      <c r="BC8" s="164">
        <v>-3.4327936583385799</v>
      </c>
      <c r="BD8" s="154"/>
      <c r="BE8" s="165">
        <v>-1.6319270530755301</v>
      </c>
    </row>
    <row r="9" spans="1:57" x14ac:dyDescent="0.25">
      <c r="A9" s="21" t="s">
        <v>20</v>
      </c>
      <c r="B9" s="3" t="s">
        <v>71</v>
      </c>
      <c r="C9" s="3"/>
      <c r="D9" s="24" t="s">
        <v>16</v>
      </c>
      <c r="E9" s="27" t="s">
        <v>17</v>
      </c>
      <c r="F9" s="3"/>
      <c r="G9" s="181">
        <v>66.367401613042702</v>
      </c>
      <c r="H9" s="176">
        <v>54.0340172504756</v>
      </c>
      <c r="I9" s="176">
        <v>73.531177279017399</v>
      </c>
      <c r="J9" s="176">
        <v>69.948598650752402</v>
      </c>
      <c r="K9" s="176">
        <v>54.820254934267403</v>
      </c>
      <c r="L9" s="182">
        <v>63.740289945511101</v>
      </c>
      <c r="M9" s="176"/>
      <c r="N9" s="183">
        <v>56.881617527244401</v>
      </c>
      <c r="O9" s="184">
        <v>53.902177741740097</v>
      </c>
      <c r="P9" s="185">
        <v>55.391897634492302</v>
      </c>
      <c r="Q9" s="176"/>
      <c r="R9" s="186">
        <v>61.355034999505698</v>
      </c>
      <c r="S9" s="159"/>
      <c r="T9" s="160">
        <v>52.400234928763297</v>
      </c>
      <c r="U9" s="154">
        <v>-19.6104711581476</v>
      </c>
      <c r="V9" s="154">
        <v>-4.3155676170482797</v>
      </c>
      <c r="W9" s="154">
        <v>-1.3478494193122199</v>
      </c>
      <c r="X9" s="154">
        <v>-1.2327693441134899</v>
      </c>
      <c r="Y9" s="161">
        <v>1.4909077547294101</v>
      </c>
      <c r="Z9" s="154"/>
      <c r="AA9" s="162">
        <v>-1.7452483869312401</v>
      </c>
      <c r="AB9" s="163">
        <v>-10.572495687462499</v>
      </c>
      <c r="AC9" s="164">
        <v>-6.2478694773996502</v>
      </c>
      <c r="AD9" s="154"/>
      <c r="AE9" s="165">
        <v>-0.62499810082311902</v>
      </c>
      <c r="AG9" s="181">
        <v>44.268595376016201</v>
      </c>
      <c r="AH9" s="176">
        <v>49.600530710517198</v>
      </c>
      <c r="AI9" s="176">
        <v>61.396208792812601</v>
      </c>
      <c r="AJ9" s="176">
        <v>54.961676454116898</v>
      </c>
      <c r="AK9" s="176">
        <v>47.404580528887699</v>
      </c>
      <c r="AL9" s="182">
        <v>51.526318372470101</v>
      </c>
      <c r="AM9" s="176"/>
      <c r="AN9" s="183">
        <v>54.019496121994401</v>
      </c>
      <c r="AO9" s="184">
        <v>54.470284805829401</v>
      </c>
      <c r="AP9" s="185">
        <v>54.244890463911901</v>
      </c>
      <c r="AQ9" s="176"/>
      <c r="AR9" s="186">
        <v>52.303053255739201</v>
      </c>
      <c r="AS9" s="159"/>
      <c r="AT9" s="160">
        <v>-7.6221942740296997</v>
      </c>
      <c r="AU9" s="154">
        <v>-3.36282417943606</v>
      </c>
      <c r="AV9" s="154">
        <v>-2.32178427300949E-2</v>
      </c>
      <c r="AW9" s="154">
        <v>-11.233775178269299</v>
      </c>
      <c r="AX9" s="154">
        <v>-8.10589583009207</v>
      </c>
      <c r="AY9" s="161">
        <v>-6.0293249343302699</v>
      </c>
      <c r="AZ9" s="154"/>
      <c r="BA9" s="162">
        <v>-0.83599718812381696</v>
      </c>
      <c r="BB9" s="163">
        <v>-10.482425660479301</v>
      </c>
      <c r="BC9" s="164">
        <v>-5.9257848026075903</v>
      </c>
      <c r="BD9" s="154"/>
      <c r="BE9" s="165">
        <v>-5.99866749558094</v>
      </c>
    </row>
    <row r="10" spans="1:57" x14ac:dyDescent="0.25">
      <c r="A10" s="21" t="s">
        <v>21</v>
      </c>
      <c r="B10" s="3" t="str">
        <f t="shared" si="0"/>
        <v>Virginia Area</v>
      </c>
      <c r="C10" s="3"/>
      <c r="D10" s="24" t="s">
        <v>16</v>
      </c>
      <c r="E10" s="27" t="s">
        <v>17</v>
      </c>
      <c r="F10" s="3"/>
      <c r="G10" s="181">
        <v>42.530810005684998</v>
      </c>
      <c r="H10" s="176">
        <v>39.899968845935099</v>
      </c>
      <c r="I10" s="176">
        <v>46.800134621944203</v>
      </c>
      <c r="J10" s="176">
        <v>46.134305173393898</v>
      </c>
      <c r="K10" s="176">
        <v>44.263376463899903</v>
      </c>
      <c r="L10" s="182">
        <v>43.925719022171599</v>
      </c>
      <c r="M10" s="176"/>
      <c r="N10" s="183">
        <v>53.142667197271102</v>
      </c>
      <c r="O10" s="184">
        <v>51.184568732234197</v>
      </c>
      <c r="P10" s="185">
        <v>52.163617964752703</v>
      </c>
      <c r="Q10" s="176"/>
      <c r="R10" s="186">
        <v>46.2794044343376</v>
      </c>
      <c r="S10" s="159"/>
      <c r="T10" s="160">
        <v>40.245852834598701</v>
      </c>
      <c r="U10" s="154">
        <v>-11.824453224581299</v>
      </c>
      <c r="V10" s="154">
        <v>-6.0690621310246602</v>
      </c>
      <c r="W10" s="154">
        <v>-6.6032516492037097</v>
      </c>
      <c r="X10" s="154">
        <v>9.0361973399620696E-2</v>
      </c>
      <c r="Y10" s="161">
        <v>0.27789500277690898</v>
      </c>
      <c r="Z10" s="154"/>
      <c r="AA10" s="162">
        <v>6.9077145792738799</v>
      </c>
      <c r="AB10" s="163">
        <v>2.35445800879423</v>
      </c>
      <c r="AC10" s="164">
        <v>4.6242768306036304</v>
      </c>
      <c r="AD10" s="154"/>
      <c r="AE10" s="165">
        <v>1.6376539933129599</v>
      </c>
      <c r="AG10" s="181">
        <v>39.416187788784498</v>
      </c>
      <c r="AH10" s="176">
        <v>43.636764363210602</v>
      </c>
      <c r="AI10" s="176">
        <v>47.454123601188897</v>
      </c>
      <c r="AJ10" s="176">
        <v>43.600099488345599</v>
      </c>
      <c r="AK10" s="176">
        <v>42.4925291642978</v>
      </c>
      <c r="AL10" s="182">
        <v>43.3199738535045</v>
      </c>
      <c r="AM10" s="176"/>
      <c r="AN10" s="183">
        <v>49.774174587833897</v>
      </c>
      <c r="AO10" s="184">
        <v>50.166861625923801</v>
      </c>
      <c r="AP10" s="185">
        <v>49.970518106878899</v>
      </c>
      <c r="AQ10" s="176"/>
      <c r="AR10" s="186">
        <v>45.219884015626903</v>
      </c>
      <c r="AS10" s="159"/>
      <c r="AT10" s="160">
        <v>8.8800616223784594</v>
      </c>
      <c r="AU10" s="154">
        <v>12.860762996675801</v>
      </c>
      <c r="AV10" s="154">
        <v>10.0200308757135</v>
      </c>
      <c r="AW10" s="154">
        <v>-4.3812380045689503</v>
      </c>
      <c r="AX10" s="154">
        <v>2.6345964184590001</v>
      </c>
      <c r="AY10" s="161">
        <v>5.66203334337672</v>
      </c>
      <c r="AZ10" s="154"/>
      <c r="BA10" s="162">
        <v>8.8936380998820095</v>
      </c>
      <c r="BB10" s="163">
        <v>5.0532474003358701</v>
      </c>
      <c r="BC10" s="164">
        <v>6.9314330037224803</v>
      </c>
      <c r="BD10" s="154"/>
      <c r="BE10" s="165">
        <v>6.0595215230646504</v>
      </c>
    </row>
    <row r="11" spans="1:57" x14ac:dyDescent="0.25">
      <c r="A11" s="34" t="s">
        <v>22</v>
      </c>
      <c r="B11" s="3" t="str">
        <f t="shared" si="0"/>
        <v>Washington, DC</v>
      </c>
      <c r="C11" s="3"/>
      <c r="D11" s="24" t="s">
        <v>16</v>
      </c>
      <c r="E11" s="27" t="s">
        <v>17</v>
      </c>
      <c r="F11" s="3"/>
      <c r="G11" s="181">
        <v>375.74416022623399</v>
      </c>
      <c r="H11" s="176">
        <v>342.57882104967302</v>
      </c>
      <c r="I11" s="176">
        <v>115.798270041452</v>
      </c>
      <c r="J11" s="176">
        <v>95.270862081079102</v>
      </c>
      <c r="K11" s="176">
        <v>90.7404072402163</v>
      </c>
      <c r="L11" s="182">
        <v>204.02650412773099</v>
      </c>
      <c r="M11" s="176"/>
      <c r="N11" s="183">
        <v>84.750708476779295</v>
      </c>
      <c r="O11" s="184">
        <v>79.696106846764494</v>
      </c>
      <c r="P11" s="185">
        <v>82.223407661771901</v>
      </c>
      <c r="Q11" s="176"/>
      <c r="R11" s="186">
        <v>169.225619423171</v>
      </c>
      <c r="S11" s="159"/>
      <c r="T11" s="160">
        <v>561.36611753468605</v>
      </c>
      <c r="U11" s="154">
        <v>256.51297852816498</v>
      </c>
      <c r="V11" s="154">
        <v>-3.7431750675981901</v>
      </c>
      <c r="W11" s="154">
        <v>-21.4492377940227</v>
      </c>
      <c r="X11" s="154">
        <v>-0.39212290530894001</v>
      </c>
      <c r="Y11" s="161">
        <v>110.081217997774</v>
      </c>
      <c r="Z11" s="154"/>
      <c r="AA11" s="162">
        <v>17.382723012014299</v>
      </c>
      <c r="AB11" s="163">
        <v>4.2830960724988003</v>
      </c>
      <c r="AC11" s="164">
        <v>10.6468234800821</v>
      </c>
      <c r="AD11" s="154"/>
      <c r="AE11" s="165">
        <v>86.779487384375898</v>
      </c>
      <c r="AG11" s="181">
        <v>139.907920955478</v>
      </c>
      <c r="AH11" s="176">
        <v>142.16801511888499</v>
      </c>
      <c r="AI11" s="176">
        <v>98.105934843756799</v>
      </c>
      <c r="AJ11" s="176">
        <v>82.846155256415003</v>
      </c>
      <c r="AK11" s="176">
        <v>77.801985320109793</v>
      </c>
      <c r="AL11" s="182">
        <v>108.15638765406899</v>
      </c>
      <c r="AM11" s="176"/>
      <c r="AN11" s="183">
        <v>94.812673047113407</v>
      </c>
      <c r="AO11" s="184">
        <v>127.275659407975</v>
      </c>
      <c r="AP11" s="185">
        <v>111.044166227544</v>
      </c>
      <c r="AQ11" s="176"/>
      <c r="AR11" s="186">
        <v>108.98177377177301</v>
      </c>
      <c r="AS11" s="159"/>
      <c r="AT11" s="160">
        <v>113.42889474703701</v>
      </c>
      <c r="AU11" s="154">
        <v>104.993150225044</v>
      </c>
      <c r="AV11" s="154">
        <v>12.72881777175</v>
      </c>
      <c r="AW11" s="154">
        <v>-8.1897748807544204</v>
      </c>
      <c r="AX11" s="154">
        <v>3.09145649898604</v>
      </c>
      <c r="AY11" s="161">
        <v>39.509080641771</v>
      </c>
      <c r="AZ11" s="154"/>
      <c r="BA11" s="162">
        <v>39.829235961799597</v>
      </c>
      <c r="BB11" s="163">
        <v>74.956213551281806</v>
      </c>
      <c r="BC11" s="164">
        <v>58.0101640554836</v>
      </c>
      <c r="BD11" s="154"/>
      <c r="BE11" s="165">
        <v>44.432486081865498</v>
      </c>
    </row>
    <row r="12" spans="1:57" x14ac:dyDescent="0.25">
      <c r="A12" s="21" t="s">
        <v>23</v>
      </c>
      <c r="B12" s="3" t="str">
        <f t="shared" si="0"/>
        <v>Arlington, VA</v>
      </c>
      <c r="C12" s="3"/>
      <c r="D12" s="24" t="s">
        <v>16</v>
      </c>
      <c r="E12" s="27" t="s">
        <v>17</v>
      </c>
      <c r="F12" s="3"/>
      <c r="G12" s="181">
        <v>337.860605839416</v>
      </c>
      <c r="H12" s="176">
        <v>312.34138164754899</v>
      </c>
      <c r="I12" s="176">
        <v>127.48372888425401</v>
      </c>
      <c r="J12" s="176">
        <v>107.698249217935</v>
      </c>
      <c r="K12" s="176">
        <v>95.252533889468097</v>
      </c>
      <c r="L12" s="182">
        <v>196.12729989572401</v>
      </c>
      <c r="M12" s="176"/>
      <c r="N12" s="183">
        <v>75.078406673618304</v>
      </c>
      <c r="O12" s="184">
        <v>62.9917705943691</v>
      </c>
      <c r="P12" s="185">
        <v>69.035088633993695</v>
      </c>
      <c r="Q12" s="176"/>
      <c r="R12" s="186">
        <v>159.81523953523001</v>
      </c>
      <c r="S12" s="159"/>
      <c r="T12" s="160">
        <v>410.38821622082901</v>
      </c>
      <c r="U12" s="154">
        <v>158.84444880365101</v>
      </c>
      <c r="V12" s="154">
        <v>-15.9129239379961</v>
      </c>
      <c r="W12" s="154">
        <v>-30.981338384792299</v>
      </c>
      <c r="X12" s="154">
        <v>-14.8229127739419</v>
      </c>
      <c r="Y12" s="161">
        <v>61.729235321698603</v>
      </c>
      <c r="Z12" s="154"/>
      <c r="AA12" s="162">
        <v>24.785046899555901</v>
      </c>
      <c r="AB12" s="163">
        <v>7.8735833334085399</v>
      </c>
      <c r="AC12" s="164">
        <v>16.455703173868201</v>
      </c>
      <c r="AD12" s="154"/>
      <c r="AE12" s="165">
        <v>54.324620263483801</v>
      </c>
      <c r="AG12" s="181">
        <v>127.380553441084</v>
      </c>
      <c r="AH12" s="176">
        <v>142.74944577685</v>
      </c>
      <c r="AI12" s="176">
        <v>113.24462278415</v>
      </c>
      <c r="AJ12" s="176">
        <v>98.647275026068797</v>
      </c>
      <c r="AK12" s="176">
        <v>85.580205683003101</v>
      </c>
      <c r="AL12" s="182">
        <v>113.52042054223099</v>
      </c>
      <c r="AM12" s="176"/>
      <c r="AN12" s="183">
        <v>79.688799530761202</v>
      </c>
      <c r="AO12" s="184">
        <v>104.110989311783</v>
      </c>
      <c r="AP12" s="185">
        <v>91.899894421272094</v>
      </c>
      <c r="AQ12" s="176"/>
      <c r="AR12" s="186">
        <v>107.34312736481399</v>
      </c>
      <c r="AS12" s="159"/>
      <c r="AT12" s="160">
        <v>91.973020662976893</v>
      </c>
      <c r="AU12" s="154">
        <v>56.883135600612398</v>
      </c>
      <c r="AV12" s="154">
        <v>1.3286449225152901</v>
      </c>
      <c r="AW12" s="154">
        <v>-13.175760478110201</v>
      </c>
      <c r="AX12" s="154">
        <v>-1.8662479861599399</v>
      </c>
      <c r="AY12" s="161">
        <v>20.7846606507206</v>
      </c>
      <c r="AZ12" s="154"/>
      <c r="BA12" s="162">
        <v>32.564789281089297</v>
      </c>
      <c r="BB12" s="163">
        <v>86.493251056740803</v>
      </c>
      <c r="BC12" s="164">
        <v>58.531865194239003</v>
      </c>
      <c r="BD12" s="154"/>
      <c r="BE12" s="165">
        <v>28.254541996734599</v>
      </c>
    </row>
    <row r="13" spans="1:57" x14ac:dyDescent="0.25">
      <c r="A13" s="21" t="s">
        <v>24</v>
      </c>
      <c r="B13" s="3" t="str">
        <f t="shared" si="0"/>
        <v>Suburban Virginia Area</v>
      </c>
      <c r="C13" s="3"/>
      <c r="D13" s="24" t="s">
        <v>16</v>
      </c>
      <c r="E13" s="27" t="s">
        <v>17</v>
      </c>
      <c r="F13" s="3"/>
      <c r="G13" s="181">
        <v>161.01776648081301</v>
      </c>
      <c r="H13" s="176">
        <v>144.50901279107899</v>
      </c>
      <c r="I13" s="176">
        <v>79.934647425385293</v>
      </c>
      <c r="J13" s="176">
        <v>82.465964250573904</v>
      </c>
      <c r="K13" s="176">
        <v>77.533753689734297</v>
      </c>
      <c r="L13" s="182">
        <v>109.092228927517</v>
      </c>
      <c r="M13" s="176"/>
      <c r="N13" s="183">
        <v>70.137600852738601</v>
      </c>
      <c r="O13" s="184">
        <v>72.777169563791404</v>
      </c>
      <c r="P13" s="185">
        <v>71.457385208264995</v>
      </c>
      <c r="Q13" s="176"/>
      <c r="R13" s="186">
        <v>98.339416436302301</v>
      </c>
      <c r="S13" s="159"/>
      <c r="T13" s="160">
        <v>255.16700612081999</v>
      </c>
      <c r="U13" s="154">
        <v>103.118152391872</v>
      </c>
      <c r="V13" s="154">
        <v>-5.6069820102324499</v>
      </c>
      <c r="W13" s="154">
        <v>-4.8468673082258897</v>
      </c>
      <c r="X13" s="154">
        <v>19.943130287640798</v>
      </c>
      <c r="Y13" s="161">
        <v>54.752797841458701</v>
      </c>
      <c r="Z13" s="154"/>
      <c r="AA13" s="162">
        <v>18.2224752628881</v>
      </c>
      <c r="AB13" s="163">
        <v>19.032856470199999</v>
      </c>
      <c r="AC13" s="164">
        <v>18.633765942239901</v>
      </c>
      <c r="AD13" s="154"/>
      <c r="AE13" s="165">
        <v>45.552559459508103</v>
      </c>
      <c r="AG13" s="181">
        <v>76.729786492910407</v>
      </c>
      <c r="AH13" s="176">
        <v>83.507664125891296</v>
      </c>
      <c r="AI13" s="176">
        <v>76.373203425948603</v>
      </c>
      <c r="AJ13" s="176">
        <v>69.616395129550597</v>
      </c>
      <c r="AK13" s="176">
        <v>62.100863807805801</v>
      </c>
      <c r="AL13" s="182">
        <v>73.666862529715502</v>
      </c>
      <c r="AM13" s="176"/>
      <c r="AN13" s="183">
        <v>69.3554333387996</v>
      </c>
      <c r="AO13" s="184">
        <v>83.551243440472206</v>
      </c>
      <c r="AP13" s="185">
        <v>76.453338389635903</v>
      </c>
      <c r="AQ13" s="176"/>
      <c r="AR13" s="186">
        <v>74.462858631876003</v>
      </c>
      <c r="AS13" s="159"/>
      <c r="AT13" s="160">
        <v>50.700671792590597</v>
      </c>
      <c r="AU13" s="154">
        <v>53.2589102860087</v>
      </c>
      <c r="AV13" s="154">
        <v>15.453560652957799</v>
      </c>
      <c r="AW13" s="154">
        <v>0.52345185247427395</v>
      </c>
      <c r="AX13" s="154">
        <v>13.3354591103183</v>
      </c>
      <c r="AY13" s="161">
        <v>24.6049607360818</v>
      </c>
      <c r="AZ13" s="154"/>
      <c r="BA13" s="162">
        <v>36.461444576787599</v>
      </c>
      <c r="BB13" s="163">
        <v>42.2204530834709</v>
      </c>
      <c r="BC13" s="164">
        <v>39.549175193391001</v>
      </c>
      <c r="BD13" s="154"/>
      <c r="BE13" s="165">
        <v>28.646113099033801</v>
      </c>
    </row>
    <row r="14" spans="1:57" x14ac:dyDescent="0.25">
      <c r="A14" s="21" t="s">
        <v>25</v>
      </c>
      <c r="B14" s="3" t="str">
        <f t="shared" si="0"/>
        <v>Alexandria, VA</v>
      </c>
      <c r="C14" s="3"/>
      <c r="D14" s="24" t="s">
        <v>16</v>
      </c>
      <c r="E14" s="27" t="s">
        <v>17</v>
      </c>
      <c r="F14" s="3"/>
      <c r="G14" s="181">
        <v>204.09143437391199</v>
      </c>
      <c r="H14" s="176">
        <v>184.61374840431699</v>
      </c>
      <c r="I14" s="176">
        <v>85.407117326215598</v>
      </c>
      <c r="J14" s="176">
        <v>80.556723917836806</v>
      </c>
      <c r="K14" s="176">
        <v>91.062741093187796</v>
      </c>
      <c r="L14" s="182">
        <v>129.14635302309301</v>
      </c>
      <c r="M14" s="176"/>
      <c r="N14" s="183">
        <v>87.849210862248995</v>
      </c>
      <c r="O14" s="184">
        <v>86.732157363351504</v>
      </c>
      <c r="P14" s="185">
        <v>87.290684112800193</v>
      </c>
      <c r="Q14" s="176"/>
      <c r="R14" s="186">
        <v>117.187590477295</v>
      </c>
      <c r="S14" s="159"/>
      <c r="T14" s="160">
        <v>262.68861664569602</v>
      </c>
      <c r="U14" s="154">
        <v>126.295108521237</v>
      </c>
      <c r="V14" s="154">
        <v>-7.4794715773756302</v>
      </c>
      <c r="W14" s="154">
        <v>-6.7354566024878304</v>
      </c>
      <c r="X14" s="154">
        <v>37.457918616086097</v>
      </c>
      <c r="Y14" s="161">
        <v>68.692421740610399</v>
      </c>
      <c r="Z14" s="154"/>
      <c r="AA14" s="162">
        <v>58.859703760741702</v>
      </c>
      <c r="AB14" s="163">
        <v>53.705985492618296</v>
      </c>
      <c r="AC14" s="164">
        <v>56.256841469117099</v>
      </c>
      <c r="AD14" s="154"/>
      <c r="AE14" s="165">
        <v>65.882807986737106</v>
      </c>
      <c r="AG14" s="181">
        <v>85.4169171405361</v>
      </c>
      <c r="AH14" s="176">
        <v>88.143807009400007</v>
      </c>
      <c r="AI14" s="176">
        <v>74.366852152721293</v>
      </c>
      <c r="AJ14" s="176">
        <v>65.221369386097194</v>
      </c>
      <c r="AK14" s="176">
        <v>68.587616339793399</v>
      </c>
      <c r="AL14" s="182">
        <v>76.347312405709602</v>
      </c>
      <c r="AM14" s="176"/>
      <c r="AN14" s="183">
        <v>71.790054543344496</v>
      </c>
      <c r="AO14" s="184">
        <v>85.721478182662096</v>
      </c>
      <c r="AP14" s="185">
        <v>78.755766363003303</v>
      </c>
      <c r="AQ14" s="176"/>
      <c r="AR14" s="186">
        <v>77.0354421077935</v>
      </c>
      <c r="AS14" s="159"/>
      <c r="AT14" s="160">
        <v>47.111385506134702</v>
      </c>
      <c r="AU14" s="154">
        <v>54.853120218514803</v>
      </c>
      <c r="AV14" s="154">
        <v>12.616421704132801</v>
      </c>
      <c r="AW14" s="154">
        <v>-5.6608540467652304</v>
      </c>
      <c r="AX14" s="154">
        <v>10.206023417878701</v>
      </c>
      <c r="AY14" s="161">
        <v>22.203730272504501</v>
      </c>
      <c r="AZ14" s="154"/>
      <c r="BA14" s="162">
        <v>22.419275643623902</v>
      </c>
      <c r="BB14" s="163">
        <v>37.3003399873894</v>
      </c>
      <c r="BC14" s="164">
        <v>30.092763590751002</v>
      </c>
      <c r="BD14" s="154"/>
      <c r="BE14" s="165">
        <v>24.4069077232081</v>
      </c>
    </row>
    <row r="15" spans="1:57" x14ac:dyDescent="0.25">
      <c r="A15" s="21" t="s">
        <v>26</v>
      </c>
      <c r="B15" s="3" t="str">
        <f t="shared" si="0"/>
        <v>Fairfax/Tysons Corner, VA</v>
      </c>
      <c r="C15" s="3"/>
      <c r="D15" s="24" t="s">
        <v>16</v>
      </c>
      <c r="E15" s="27" t="s">
        <v>17</v>
      </c>
      <c r="F15" s="3"/>
      <c r="G15" s="181">
        <v>157.33743969675999</v>
      </c>
      <c r="H15" s="176">
        <v>150.57512864691</v>
      </c>
      <c r="I15" s="176">
        <v>119.3768481507</v>
      </c>
      <c r="J15" s="176">
        <v>122.24623822651</v>
      </c>
      <c r="K15" s="176">
        <v>85.248056512749798</v>
      </c>
      <c r="L15" s="182">
        <v>126.95674224672599</v>
      </c>
      <c r="M15" s="176"/>
      <c r="N15" s="183">
        <v>68.7837353549276</v>
      </c>
      <c r="O15" s="184">
        <v>66.764717436250805</v>
      </c>
      <c r="P15" s="185">
        <v>67.774226395589196</v>
      </c>
      <c r="Q15" s="176"/>
      <c r="R15" s="186">
        <v>110.047452003544</v>
      </c>
      <c r="S15" s="159"/>
      <c r="T15" s="160">
        <v>183.365362789561</v>
      </c>
      <c r="U15" s="154">
        <v>32.077555391058702</v>
      </c>
      <c r="V15" s="154">
        <v>-13.6697595566378</v>
      </c>
      <c r="W15" s="154">
        <v>-5.4146725754767697</v>
      </c>
      <c r="X15" s="154">
        <v>9.8375973886784909</v>
      </c>
      <c r="Y15" s="161">
        <v>23.338919860784301</v>
      </c>
      <c r="Z15" s="154"/>
      <c r="AA15" s="162">
        <v>22.717916111007</v>
      </c>
      <c r="AB15" s="163">
        <v>0.12566337331762301</v>
      </c>
      <c r="AC15" s="164">
        <v>10.443349901221101</v>
      </c>
      <c r="AD15" s="154"/>
      <c r="AE15" s="165">
        <v>20.8558710492111</v>
      </c>
      <c r="AG15" s="181">
        <v>80.0250186652883</v>
      </c>
      <c r="AH15" s="176">
        <v>97.712046577073195</v>
      </c>
      <c r="AI15" s="176">
        <v>108.21855042499401</v>
      </c>
      <c r="AJ15" s="176">
        <v>98.559405582356902</v>
      </c>
      <c r="AK15" s="176">
        <v>75.483639444061495</v>
      </c>
      <c r="AL15" s="182">
        <v>91.999732138754794</v>
      </c>
      <c r="AM15" s="176"/>
      <c r="AN15" s="183">
        <v>66.470339995405396</v>
      </c>
      <c r="AO15" s="184">
        <v>77.100659602572904</v>
      </c>
      <c r="AP15" s="185">
        <v>71.785499798989207</v>
      </c>
      <c r="AQ15" s="176"/>
      <c r="AR15" s="186">
        <v>86.224237184536094</v>
      </c>
      <c r="AS15" s="159"/>
      <c r="AT15" s="160">
        <v>35.637200795441601</v>
      </c>
      <c r="AU15" s="154">
        <v>30.2517575315164</v>
      </c>
      <c r="AV15" s="154">
        <v>12.6247781349999</v>
      </c>
      <c r="AW15" s="154">
        <v>3.3216931073217602</v>
      </c>
      <c r="AX15" s="154">
        <v>10.511270925364901</v>
      </c>
      <c r="AY15" s="161">
        <v>16.7934098581417</v>
      </c>
      <c r="AZ15" s="154"/>
      <c r="BA15" s="162">
        <v>21.3450250631826</v>
      </c>
      <c r="BB15" s="163">
        <v>30.056397316835302</v>
      </c>
      <c r="BC15" s="164">
        <v>25.872727371617099</v>
      </c>
      <c r="BD15" s="154"/>
      <c r="BE15" s="165">
        <v>18.836500271294899</v>
      </c>
    </row>
    <row r="16" spans="1:57" x14ac:dyDescent="0.25">
      <c r="A16" s="21" t="s">
        <v>27</v>
      </c>
      <c r="B16" s="3" t="str">
        <f t="shared" si="0"/>
        <v>I-95 Fredericksburg, VA</v>
      </c>
      <c r="C16" s="3"/>
      <c r="D16" s="24" t="s">
        <v>16</v>
      </c>
      <c r="E16" s="27" t="s">
        <v>17</v>
      </c>
      <c r="F16" s="3"/>
      <c r="G16" s="181">
        <v>66.926216425334303</v>
      </c>
      <c r="H16" s="176">
        <v>59.194236763568</v>
      </c>
      <c r="I16" s="176">
        <v>47.337038797391401</v>
      </c>
      <c r="J16" s="176">
        <v>46.959718138609396</v>
      </c>
      <c r="K16" s="176">
        <v>43.389070410080599</v>
      </c>
      <c r="L16" s="182">
        <v>52.761256106996697</v>
      </c>
      <c r="M16" s="176"/>
      <c r="N16" s="183">
        <v>44.404074278766402</v>
      </c>
      <c r="O16" s="184">
        <v>48.509851884602597</v>
      </c>
      <c r="P16" s="185">
        <v>46.456963081684499</v>
      </c>
      <c r="Q16" s="176"/>
      <c r="R16" s="186">
        <v>50.960029528336101</v>
      </c>
      <c r="S16" s="159"/>
      <c r="T16" s="160">
        <v>88.618564749129206</v>
      </c>
      <c r="U16" s="154">
        <v>27.839774147924</v>
      </c>
      <c r="V16" s="154">
        <v>-6.5080431417691598</v>
      </c>
      <c r="W16" s="154">
        <v>-8.6478073506580095</v>
      </c>
      <c r="X16" s="154">
        <v>-5.8617195840012402</v>
      </c>
      <c r="Y16" s="161">
        <v>14.7413424400529</v>
      </c>
      <c r="Z16" s="154"/>
      <c r="AA16" s="162">
        <v>0.51412651214250105</v>
      </c>
      <c r="AB16" s="163">
        <v>-0.29741975984454699</v>
      </c>
      <c r="AC16" s="164">
        <v>8.8781418382575E-2</v>
      </c>
      <c r="AD16" s="154"/>
      <c r="AE16" s="165">
        <v>10.526814929941001</v>
      </c>
      <c r="AG16" s="181">
        <v>46.523180059688201</v>
      </c>
      <c r="AH16" s="176">
        <v>46.885959157731797</v>
      </c>
      <c r="AI16" s="176">
        <v>45.919794683320397</v>
      </c>
      <c r="AJ16" s="176">
        <v>44.301973306068298</v>
      </c>
      <c r="AK16" s="176">
        <v>42.674358903503901</v>
      </c>
      <c r="AL16" s="182">
        <v>45.2610532220625</v>
      </c>
      <c r="AM16" s="176"/>
      <c r="AN16" s="183">
        <v>46.2732615784237</v>
      </c>
      <c r="AO16" s="184">
        <v>51.352360450978203</v>
      </c>
      <c r="AP16" s="185">
        <v>48.812811014700998</v>
      </c>
      <c r="AQ16" s="176"/>
      <c r="AR16" s="186">
        <v>46.275841162816398</v>
      </c>
      <c r="AS16" s="159"/>
      <c r="AT16" s="160">
        <v>21.065427252112499</v>
      </c>
      <c r="AU16" s="154">
        <v>13.5173952944539</v>
      </c>
      <c r="AV16" s="154">
        <v>4.4249127762046001</v>
      </c>
      <c r="AW16" s="154">
        <v>-2.5633326270195602</v>
      </c>
      <c r="AX16" s="154">
        <v>-2.8455974950673002</v>
      </c>
      <c r="AY16" s="161">
        <v>6.1983799844643803</v>
      </c>
      <c r="AZ16" s="154"/>
      <c r="BA16" s="162">
        <v>1.67683918916453</v>
      </c>
      <c r="BB16" s="163">
        <v>4.7675240508470704</v>
      </c>
      <c r="BC16" s="164">
        <v>3.2794893202057298</v>
      </c>
      <c r="BD16" s="154"/>
      <c r="BE16" s="165">
        <v>5.3014684165387296</v>
      </c>
    </row>
    <row r="17" spans="1:70" x14ac:dyDescent="0.25">
      <c r="A17" s="21" t="s">
        <v>28</v>
      </c>
      <c r="B17" s="3" t="str">
        <f t="shared" si="0"/>
        <v>Dulles Airport Area, VA</v>
      </c>
      <c r="C17" s="3"/>
      <c r="D17" s="24" t="s">
        <v>16</v>
      </c>
      <c r="E17" s="27" t="s">
        <v>17</v>
      </c>
      <c r="F17" s="3"/>
      <c r="G17" s="181">
        <v>146.26911664045801</v>
      </c>
      <c r="H17" s="176">
        <v>129.10921006382301</v>
      </c>
      <c r="I17" s="176">
        <v>110.377321246878</v>
      </c>
      <c r="J17" s="176">
        <v>99.624868189806605</v>
      </c>
      <c r="K17" s="176">
        <v>78.442610304319601</v>
      </c>
      <c r="L17" s="182">
        <v>112.76462528905699</v>
      </c>
      <c r="M17" s="176"/>
      <c r="N17" s="183">
        <v>54.456472111738002</v>
      </c>
      <c r="O17" s="184">
        <v>52.440456017019699</v>
      </c>
      <c r="P17" s="185">
        <v>53.448464064378797</v>
      </c>
      <c r="Q17" s="176"/>
      <c r="R17" s="186">
        <v>95.817150653434894</v>
      </c>
      <c r="S17" s="159"/>
      <c r="T17" s="160">
        <v>177.535779008492</v>
      </c>
      <c r="U17" s="154">
        <v>29.729994298350199</v>
      </c>
      <c r="V17" s="154">
        <v>-5.1955977213697899</v>
      </c>
      <c r="W17" s="154">
        <v>-5.4907323540031401</v>
      </c>
      <c r="X17" s="154">
        <v>5.3340681795556897</v>
      </c>
      <c r="Y17" s="161">
        <v>25.7036097772604</v>
      </c>
      <c r="Z17" s="154"/>
      <c r="AA17" s="162">
        <v>8.9483570901432294</v>
      </c>
      <c r="AB17" s="163">
        <v>0.85456291856029298</v>
      </c>
      <c r="AC17" s="164">
        <v>4.8216025858445803</v>
      </c>
      <c r="AD17" s="154"/>
      <c r="AE17" s="165">
        <v>21.835323563285499</v>
      </c>
      <c r="AG17" s="181">
        <v>77.6636794340764</v>
      </c>
      <c r="AH17" s="176">
        <v>92.371462046819005</v>
      </c>
      <c r="AI17" s="176">
        <v>89.588886536044996</v>
      </c>
      <c r="AJ17" s="176">
        <v>82.574972364191296</v>
      </c>
      <c r="AK17" s="176">
        <v>67.445860178996696</v>
      </c>
      <c r="AL17" s="182">
        <v>81.911820579004996</v>
      </c>
      <c r="AM17" s="176"/>
      <c r="AN17" s="183">
        <v>57.965812867119901</v>
      </c>
      <c r="AO17" s="184">
        <v>64.770378104620505</v>
      </c>
      <c r="AP17" s="185">
        <v>61.368095485870199</v>
      </c>
      <c r="AQ17" s="176"/>
      <c r="AR17" s="186">
        <v>76.026513707070094</v>
      </c>
      <c r="AS17" s="159"/>
      <c r="AT17" s="160">
        <v>51.1771900740913</v>
      </c>
      <c r="AU17" s="154">
        <v>28.251159463154899</v>
      </c>
      <c r="AV17" s="154">
        <v>0.61043522693774199</v>
      </c>
      <c r="AW17" s="154">
        <v>-4.6019854633876198</v>
      </c>
      <c r="AX17" s="154">
        <v>2.0299799910068401</v>
      </c>
      <c r="AY17" s="161">
        <v>12.1759618217585</v>
      </c>
      <c r="AZ17" s="154"/>
      <c r="BA17" s="162">
        <v>13.4503586651254</v>
      </c>
      <c r="BB17" s="163">
        <v>23.454239131167601</v>
      </c>
      <c r="BC17" s="164">
        <v>18.518545187564001</v>
      </c>
      <c r="BD17" s="154"/>
      <c r="BE17" s="165">
        <v>13.554051794415701</v>
      </c>
    </row>
    <row r="18" spans="1:70" x14ac:dyDescent="0.25">
      <c r="A18" s="21" t="s">
        <v>29</v>
      </c>
      <c r="B18" s="3" t="str">
        <f t="shared" si="0"/>
        <v>Williamsburg, VA</v>
      </c>
      <c r="C18" s="3"/>
      <c r="D18" s="24" t="s">
        <v>16</v>
      </c>
      <c r="E18" s="27" t="s">
        <v>17</v>
      </c>
      <c r="F18" s="3"/>
      <c r="G18" s="181">
        <v>48.3331334392374</v>
      </c>
      <c r="H18" s="176">
        <v>28.457366957903002</v>
      </c>
      <c r="I18" s="176">
        <v>24.7693275086047</v>
      </c>
      <c r="J18" s="176">
        <v>25.651190097961301</v>
      </c>
      <c r="K18" s="176">
        <v>35.991809637278202</v>
      </c>
      <c r="L18" s="182">
        <v>32.640565528196902</v>
      </c>
      <c r="M18" s="176"/>
      <c r="N18" s="183">
        <v>51.319891448239296</v>
      </c>
      <c r="O18" s="184">
        <v>56.2729679639925</v>
      </c>
      <c r="P18" s="185">
        <v>53.796429706115902</v>
      </c>
      <c r="Q18" s="176"/>
      <c r="R18" s="186">
        <v>38.685098150459503</v>
      </c>
      <c r="S18" s="159"/>
      <c r="T18" s="160">
        <v>97.898308654094606</v>
      </c>
      <c r="U18" s="154">
        <v>13.397221863064001</v>
      </c>
      <c r="V18" s="154">
        <v>0.86926914207536599</v>
      </c>
      <c r="W18" s="154">
        <v>-10.7129477184567</v>
      </c>
      <c r="X18" s="154">
        <v>-11.7238661655014</v>
      </c>
      <c r="Y18" s="161">
        <v>13.670679691766701</v>
      </c>
      <c r="Z18" s="154"/>
      <c r="AA18" s="162">
        <v>0.44404432552259698</v>
      </c>
      <c r="AB18" s="163">
        <v>-4.66052787110746</v>
      </c>
      <c r="AC18" s="164">
        <v>-2.2920611268042799</v>
      </c>
      <c r="AD18" s="154"/>
      <c r="AE18" s="165">
        <v>6.74193755969113</v>
      </c>
      <c r="AG18" s="181">
        <v>44.741817972046398</v>
      </c>
      <c r="AH18" s="176">
        <v>37.106758636603303</v>
      </c>
      <c r="AI18" s="176">
        <v>37.408401898734098</v>
      </c>
      <c r="AJ18" s="176">
        <v>29.0737840879004</v>
      </c>
      <c r="AK18" s="176">
        <v>35.514202409319502</v>
      </c>
      <c r="AL18" s="182">
        <v>36.776084918119302</v>
      </c>
      <c r="AM18" s="176"/>
      <c r="AN18" s="183">
        <v>49.719649523431201</v>
      </c>
      <c r="AO18" s="184">
        <v>56.419488681493199</v>
      </c>
      <c r="AP18" s="185">
        <v>53.069569102462196</v>
      </c>
      <c r="AQ18" s="176"/>
      <c r="AR18" s="186">
        <v>41.423456143331798</v>
      </c>
      <c r="AS18" s="159"/>
      <c r="AT18" s="160">
        <v>3.3794799968407898</v>
      </c>
      <c r="AU18" s="154">
        <v>42.393327095751602</v>
      </c>
      <c r="AV18" s="154">
        <v>48.685891918651102</v>
      </c>
      <c r="AW18" s="154">
        <v>9.0813766700351195</v>
      </c>
      <c r="AX18" s="154">
        <v>3.8798333878270301</v>
      </c>
      <c r="AY18" s="161">
        <v>18.373664726309901</v>
      </c>
      <c r="AZ18" s="154"/>
      <c r="BA18" s="162">
        <v>-0.65385435361450095</v>
      </c>
      <c r="BB18" s="163">
        <v>-0.974620543095709</v>
      </c>
      <c r="BC18" s="164">
        <v>-0.82461961745123302</v>
      </c>
      <c r="BD18" s="154"/>
      <c r="BE18" s="165">
        <v>10.521231673655</v>
      </c>
    </row>
    <row r="19" spans="1:70" x14ac:dyDescent="0.25">
      <c r="A19" s="21" t="s">
        <v>30</v>
      </c>
      <c r="B19" s="3" t="str">
        <f t="shared" si="0"/>
        <v>Virginia Beach, VA</v>
      </c>
      <c r="C19" s="3"/>
      <c r="D19" s="24" t="s">
        <v>16</v>
      </c>
      <c r="E19" s="27" t="s">
        <v>17</v>
      </c>
      <c r="F19" s="3"/>
      <c r="G19" s="181">
        <v>44.5325816452686</v>
      </c>
      <c r="H19" s="176">
        <v>32.9993200982723</v>
      </c>
      <c r="I19" s="176">
        <v>42.336711816452599</v>
      </c>
      <c r="J19" s="176">
        <v>43.3655274528451</v>
      </c>
      <c r="K19" s="176">
        <v>40.401633008400601</v>
      </c>
      <c r="L19" s="182">
        <v>40.727154804247803</v>
      </c>
      <c r="M19" s="176"/>
      <c r="N19" s="183">
        <v>65.117109541924194</v>
      </c>
      <c r="O19" s="184">
        <v>66.564999128229502</v>
      </c>
      <c r="P19" s="185">
        <v>65.841054335076805</v>
      </c>
      <c r="Q19" s="176"/>
      <c r="R19" s="186">
        <v>47.902554670199002</v>
      </c>
      <c r="S19" s="159"/>
      <c r="T19" s="160">
        <v>39.457554782925001</v>
      </c>
      <c r="U19" s="154">
        <v>-19.060808401717601</v>
      </c>
      <c r="V19" s="154">
        <v>-6.5210830524589101</v>
      </c>
      <c r="W19" s="154">
        <v>-3.4202104933195598</v>
      </c>
      <c r="X19" s="154">
        <v>-4.87522502528671</v>
      </c>
      <c r="Y19" s="161">
        <v>-0.84291196872137797</v>
      </c>
      <c r="Z19" s="154"/>
      <c r="AA19" s="162">
        <v>6.6969220340753797</v>
      </c>
      <c r="AB19" s="163">
        <v>0.52156159513873401</v>
      </c>
      <c r="AC19" s="164">
        <v>3.48331639249513</v>
      </c>
      <c r="AD19" s="154"/>
      <c r="AE19" s="165">
        <v>0.81218013104389497</v>
      </c>
      <c r="AG19" s="181">
        <v>32.940395674860603</v>
      </c>
      <c r="AH19" s="176">
        <v>32.921706737694102</v>
      </c>
      <c r="AI19" s="176">
        <v>49.141115117847697</v>
      </c>
      <c r="AJ19" s="176">
        <v>37.3539771833888</v>
      </c>
      <c r="AK19" s="176">
        <v>37.475823549690901</v>
      </c>
      <c r="AL19" s="182">
        <v>37.966346030203702</v>
      </c>
      <c r="AM19" s="176"/>
      <c r="AN19" s="183">
        <v>57.113772483753301</v>
      </c>
      <c r="AO19" s="184">
        <v>60.582386122998798</v>
      </c>
      <c r="AP19" s="185">
        <v>58.848079303376103</v>
      </c>
      <c r="AQ19" s="176"/>
      <c r="AR19" s="186">
        <v>43.936036267834901</v>
      </c>
      <c r="AS19" s="159"/>
      <c r="AT19" s="160">
        <v>-27.771021401502502</v>
      </c>
      <c r="AU19" s="154">
        <v>2.4357217210999602</v>
      </c>
      <c r="AV19" s="154">
        <v>35.398451218619499</v>
      </c>
      <c r="AW19" s="154">
        <v>-1.2208585353213699</v>
      </c>
      <c r="AX19" s="154">
        <v>-2.9276964381442498</v>
      </c>
      <c r="AY19" s="161">
        <v>-0.32449355185384199</v>
      </c>
      <c r="AZ19" s="154"/>
      <c r="BA19" s="162">
        <v>1.7821755430250901</v>
      </c>
      <c r="BB19" s="163">
        <v>-0.75736770588853697</v>
      </c>
      <c r="BC19" s="164">
        <v>0.45896147717972302</v>
      </c>
      <c r="BD19" s="154"/>
      <c r="BE19" s="165">
        <v>-2.0743697152434199E-2</v>
      </c>
    </row>
    <row r="20" spans="1:70" x14ac:dyDescent="0.25">
      <c r="A20" s="34" t="s">
        <v>31</v>
      </c>
      <c r="B20" s="3" t="str">
        <f t="shared" si="0"/>
        <v>Norfolk/Portsmouth, VA</v>
      </c>
      <c r="C20" s="3"/>
      <c r="D20" s="24" t="s">
        <v>16</v>
      </c>
      <c r="E20" s="27" t="s">
        <v>17</v>
      </c>
      <c r="F20" s="3"/>
      <c r="G20" s="181">
        <v>45.110211811161797</v>
      </c>
      <c r="H20" s="176">
        <v>54.780030045629999</v>
      </c>
      <c r="I20" s="176">
        <v>64.569172621972598</v>
      </c>
      <c r="J20" s="176">
        <v>66.818556879606803</v>
      </c>
      <c r="K20" s="176">
        <v>51.427663320463303</v>
      </c>
      <c r="L20" s="182">
        <v>56.541126935766897</v>
      </c>
      <c r="M20" s="176"/>
      <c r="N20" s="183">
        <v>53.926600035100002</v>
      </c>
      <c r="O20" s="184">
        <v>55.641751983151899</v>
      </c>
      <c r="P20" s="185">
        <v>54.784176009126</v>
      </c>
      <c r="Q20" s="176"/>
      <c r="R20" s="186">
        <v>56.039140956726598</v>
      </c>
      <c r="S20" s="159"/>
      <c r="T20" s="160">
        <v>-0.48133303437744202</v>
      </c>
      <c r="U20" s="154">
        <v>-14.781488752886</v>
      </c>
      <c r="V20" s="154">
        <v>-7.6304892029333402</v>
      </c>
      <c r="W20" s="154">
        <v>-5.2263189292919403</v>
      </c>
      <c r="X20" s="154">
        <v>-4.3375066133836304</v>
      </c>
      <c r="Y20" s="161">
        <v>-6.9361908440443898</v>
      </c>
      <c r="Z20" s="154"/>
      <c r="AA20" s="162">
        <v>-8.2191055847874495</v>
      </c>
      <c r="AB20" s="163">
        <v>-5.2579348772459102</v>
      </c>
      <c r="AC20" s="164">
        <v>-6.7388488838358303</v>
      </c>
      <c r="AD20" s="154"/>
      <c r="AE20" s="165">
        <v>-6.8811542093003499</v>
      </c>
      <c r="AG20" s="181">
        <v>38.142443302494797</v>
      </c>
      <c r="AH20" s="176">
        <v>45.562942530801898</v>
      </c>
      <c r="AI20" s="176">
        <v>56.183485154810903</v>
      </c>
      <c r="AJ20" s="176">
        <v>50.420182435751201</v>
      </c>
      <c r="AK20" s="176">
        <v>46.500910762213799</v>
      </c>
      <c r="AL20" s="182">
        <v>47.361509650061301</v>
      </c>
      <c r="AM20" s="176"/>
      <c r="AN20" s="183">
        <v>49.743186645908203</v>
      </c>
      <c r="AO20" s="184">
        <v>52.136833698798299</v>
      </c>
      <c r="AP20" s="185">
        <v>50.940010172353297</v>
      </c>
      <c r="AQ20" s="176"/>
      <c r="AR20" s="186">
        <v>48.383874318398199</v>
      </c>
      <c r="AS20" s="159"/>
      <c r="AT20" s="160">
        <v>-15.6205034273419</v>
      </c>
      <c r="AU20" s="154">
        <v>-2.5582083214181299</v>
      </c>
      <c r="AV20" s="154">
        <v>5.3146498795901902</v>
      </c>
      <c r="AW20" s="154">
        <v>-14.7182446772395</v>
      </c>
      <c r="AX20" s="154">
        <v>-9.9317857162797996</v>
      </c>
      <c r="AY20" s="161">
        <v>-7.5191733680824697</v>
      </c>
      <c r="AZ20" s="154"/>
      <c r="BA20" s="162">
        <v>-8.3892760388303191</v>
      </c>
      <c r="BB20" s="163">
        <v>-6.8762857100817403</v>
      </c>
      <c r="BC20" s="164">
        <v>-7.6212007286315799</v>
      </c>
      <c r="BD20" s="154"/>
      <c r="BE20" s="165">
        <v>-7.5500101222188203</v>
      </c>
    </row>
    <row r="21" spans="1:70" x14ac:dyDescent="0.25">
      <c r="A21" s="35" t="s">
        <v>32</v>
      </c>
      <c r="B21" s="3" t="str">
        <f t="shared" si="0"/>
        <v>Newport News/Hampton, VA</v>
      </c>
      <c r="C21" s="3"/>
      <c r="D21" s="24" t="s">
        <v>16</v>
      </c>
      <c r="E21" s="27" t="s">
        <v>17</v>
      </c>
      <c r="F21" s="3"/>
      <c r="G21" s="181">
        <v>34.038899900975998</v>
      </c>
      <c r="H21" s="176">
        <v>35.741462328476402</v>
      </c>
      <c r="I21" s="176">
        <v>41.9729042863205</v>
      </c>
      <c r="J21" s="176">
        <v>41.499480817654501</v>
      </c>
      <c r="K21" s="176">
        <v>40.789658834347101</v>
      </c>
      <c r="L21" s="182">
        <v>38.8084812335549</v>
      </c>
      <c r="M21" s="176"/>
      <c r="N21" s="183">
        <v>59.783219055028901</v>
      </c>
      <c r="O21" s="184">
        <v>60.682576842551903</v>
      </c>
      <c r="P21" s="185">
        <v>60.232897948790402</v>
      </c>
      <c r="Q21" s="176"/>
      <c r="R21" s="186">
        <v>44.929743152193602</v>
      </c>
      <c r="S21" s="159"/>
      <c r="T21" s="160">
        <v>2.8012072757711799</v>
      </c>
      <c r="U21" s="154">
        <v>-24.971391983240899</v>
      </c>
      <c r="V21" s="154">
        <v>-16.3688733866299</v>
      </c>
      <c r="W21" s="154">
        <v>-17.212700713553101</v>
      </c>
      <c r="X21" s="154">
        <v>-14.2297537685414</v>
      </c>
      <c r="Y21" s="161">
        <v>-15.124985457283399</v>
      </c>
      <c r="Z21" s="154"/>
      <c r="AA21" s="162">
        <v>-17.7953094284731</v>
      </c>
      <c r="AB21" s="163">
        <v>-23.409177254742499</v>
      </c>
      <c r="AC21" s="164">
        <v>-20.722400273605501</v>
      </c>
      <c r="AD21" s="154"/>
      <c r="AE21" s="165">
        <v>-17.359893442829101</v>
      </c>
      <c r="AG21" s="181">
        <v>31.261639987975599</v>
      </c>
      <c r="AH21" s="176">
        <v>34.834213308105802</v>
      </c>
      <c r="AI21" s="176">
        <v>40.422275572924001</v>
      </c>
      <c r="AJ21" s="176">
        <v>38.576853727542698</v>
      </c>
      <c r="AK21" s="176">
        <v>42.534895200877003</v>
      </c>
      <c r="AL21" s="182">
        <v>37.525975559484998</v>
      </c>
      <c r="AM21" s="176"/>
      <c r="AN21" s="183">
        <v>50.977197605743299</v>
      </c>
      <c r="AO21" s="184">
        <v>48.795034166784497</v>
      </c>
      <c r="AP21" s="185">
        <v>49.886115886263902</v>
      </c>
      <c r="AQ21" s="176"/>
      <c r="AR21" s="186">
        <v>41.057444224279003</v>
      </c>
      <c r="AS21" s="159"/>
      <c r="AT21" s="160">
        <v>-14.939248170534499</v>
      </c>
      <c r="AU21" s="154">
        <v>-7.1607648003850697</v>
      </c>
      <c r="AV21" s="154">
        <v>-3.34856804317304</v>
      </c>
      <c r="AW21" s="154">
        <v>-12.0938872160899</v>
      </c>
      <c r="AX21" s="154">
        <v>-7.4752810166518397</v>
      </c>
      <c r="AY21" s="161">
        <v>-8.8960478143731798</v>
      </c>
      <c r="AZ21" s="154"/>
      <c r="BA21" s="162">
        <v>-7.9463488012755699</v>
      </c>
      <c r="BB21" s="163">
        <v>-14.194237346177299</v>
      </c>
      <c r="BC21" s="164">
        <v>-11.1117383941786</v>
      </c>
      <c r="BD21" s="154"/>
      <c r="BE21" s="165">
        <v>-9.6776391110472098</v>
      </c>
    </row>
    <row r="22" spans="1:70" x14ac:dyDescent="0.25">
      <c r="A22" s="36" t="s">
        <v>33</v>
      </c>
      <c r="B22" s="3" t="str">
        <f t="shared" si="0"/>
        <v>Chesapeake/Suffolk, VA</v>
      </c>
      <c r="C22" s="3"/>
      <c r="D22" s="25" t="s">
        <v>16</v>
      </c>
      <c r="E22" s="28" t="s">
        <v>17</v>
      </c>
      <c r="F22" s="3"/>
      <c r="G22" s="187">
        <v>46.389124945588399</v>
      </c>
      <c r="H22" s="188">
        <v>47.235976510965997</v>
      </c>
      <c r="I22" s="188">
        <v>55.169696417210702</v>
      </c>
      <c r="J22" s="188">
        <v>55.472615988615402</v>
      </c>
      <c r="K22" s="188">
        <v>49.7575723589486</v>
      </c>
      <c r="L22" s="189">
        <v>50.804997244265799</v>
      </c>
      <c r="M22" s="176"/>
      <c r="N22" s="190">
        <v>47.761047329649998</v>
      </c>
      <c r="O22" s="191">
        <v>47.686492298677301</v>
      </c>
      <c r="P22" s="192">
        <v>47.723769814163703</v>
      </c>
      <c r="Q22" s="176"/>
      <c r="R22" s="193">
        <v>49.9246465499509</v>
      </c>
      <c r="S22" s="159"/>
      <c r="T22" s="166">
        <v>21.3657573437462</v>
      </c>
      <c r="U22" s="167">
        <v>-15.610330935202301</v>
      </c>
      <c r="V22" s="167">
        <v>-10.025360948506099</v>
      </c>
      <c r="W22" s="167">
        <v>-7.5312927397340204</v>
      </c>
      <c r="X22" s="167">
        <v>-0.69133134217366699</v>
      </c>
      <c r="Y22" s="168">
        <v>-4.3608774243349098</v>
      </c>
      <c r="Z22" s="154"/>
      <c r="AA22" s="169">
        <v>-3.58001427869557</v>
      </c>
      <c r="AB22" s="170">
        <v>-9.7239679433231494</v>
      </c>
      <c r="AC22" s="171">
        <v>-6.7506893607595</v>
      </c>
      <c r="AD22" s="154"/>
      <c r="AE22" s="172">
        <v>-5.0256546060885903</v>
      </c>
      <c r="AG22" s="187">
        <v>37.761412200736601</v>
      </c>
      <c r="AH22" s="188">
        <v>43.141287585802701</v>
      </c>
      <c r="AI22" s="188">
        <v>51.119403047044997</v>
      </c>
      <c r="AJ22" s="188">
        <v>48.380963648920101</v>
      </c>
      <c r="AK22" s="188">
        <v>45.4866849363803</v>
      </c>
      <c r="AL22" s="189">
        <v>45.177950283776902</v>
      </c>
      <c r="AM22" s="176"/>
      <c r="AN22" s="190">
        <v>44.939482764105101</v>
      </c>
      <c r="AO22" s="191">
        <v>46.383333078017699</v>
      </c>
      <c r="AP22" s="192">
        <v>45.661407921061397</v>
      </c>
      <c r="AQ22" s="176"/>
      <c r="AR22" s="193">
        <v>45.3160810372868</v>
      </c>
      <c r="AS22" s="159"/>
      <c r="AT22" s="166">
        <v>-4.3298142437428702</v>
      </c>
      <c r="AU22" s="167">
        <v>-1.77390232938641</v>
      </c>
      <c r="AV22" s="167">
        <v>2.7837358105032202</v>
      </c>
      <c r="AW22" s="167">
        <v>-6.6991436906674497</v>
      </c>
      <c r="AX22" s="167">
        <v>-0.88550666326313698</v>
      </c>
      <c r="AY22" s="168">
        <v>-2.15868129515927</v>
      </c>
      <c r="AZ22" s="154"/>
      <c r="BA22" s="169">
        <v>0.52192307756448497</v>
      </c>
      <c r="BB22" s="170">
        <v>-3.4112065219056702</v>
      </c>
      <c r="BC22" s="171">
        <v>-1.5149523761846899</v>
      </c>
      <c r="BD22" s="154"/>
      <c r="BE22" s="172">
        <v>-1.9742214115222301</v>
      </c>
    </row>
    <row r="23" spans="1:70" ht="13" x14ac:dyDescent="0.3">
      <c r="A23" s="35" t="s">
        <v>109</v>
      </c>
      <c r="B23" s="3" t="s">
        <v>109</v>
      </c>
      <c r="C23" s="9"/>
      <c r="D23" s="23" t="s">
        <v>16</v>
      </c>
      <c r="E23" s="26" t="s">
        <v>17</v>
      </c>
      <c r="F23" s="3"/>
      <c r="G23" s="173">
        <v>132.892449933244</v>
      </c>
      <c r="H23" s="174">
        <v>99.506995994659505</v>
      </c>
      <c r="I23" s="174">
        <v>158.87678237650201</v>
      </c>
      <c r="J23" s="174">
        <v>146.35713284379099</v>
      </c>
      <c r="K23" s="174">
        <v>91.727523364485904</v>
      </c>
      <c r="L23" s="175">
        <v>125.872176902536</v>
      </c>
      <c r="M23" s="176"/>
      <c r="N23" s="177">
        <v>108.451795727636</v>
      </c>
      <c r="O23" s="178">
        <v>84.425914552736899</v>
      </c>
      <c r="P23" s="179">
        <v>96.438855140186902</v>
      </c>
      <c r="Q23" s="176"/>
      <c r="R23" s="180">
        <v>117.462656399008</v>
      </c>
      <c r="S23" s="159"/>
      <c r="T23" s="151">
        <v>62.440157313423803</v>
      </c>
      <c r="U23" s="152">
        <v>-30.4634433003142</v>
      </c>
      <c r="V23" s="152">
        <v>-3.50255074310531</v>
      </c>
      <c r="W23" s="152">
        <v>1.07921477678332</v>
      </c>
      <c r="X23" s="152">
        <v>-3.8914942244457502</v>
      </c>
      <c r="Y23" s="153">
        <v>-6.8133633396629006E-2</v>
      </c>
      <c r="Z23" s="154"/>
      <c r="AA23" s="155">
        <v>7.0571794319947703</v>
      </c>
      <c r="AB23" s="156">
        <v>-23.431721063868402</v>
      </c>
      <c r="AC23" s="157">
        <v>-8.8328589271724596</v>
      </c>
      <c r="AD23" s="154"/>
      <c r="AE23" s="158">
        <v>-2.2720888856813102</v>
      </c>
      <c r="AF23" s="67"/>
      <c r="AG23" s="173">
        <v>72.990942089452602</v>
      </c>
      <c r="AH23" s="174">
        <v>82.077303070761005</v>
      </c>
      <c r="AI23" s="174">
        <v>112.062998164218</v>
      </c>
      <c r="AJ23" s="174">
        <v>84.991527036047998</v>
      </c>
      <c r="AK23" s="174">
        <v>65.523045727636799</v>
      </c>
      <c r="AL23" s="175">
        <v>83.529163217623406</v>
      </c>
      <c r="AM23" s="176"/>
      <c r="AN23" s="177">
        <v>91.016315086782299</v>
      </c>
      <c r="AO23" s="178">
        <v>88.189997496662201</v>
      </c>
      <c r="AP23" s="179">
        <v>89.6031562917222</v>
      </c>
      <c r="AQ23" s="176"/>
      <c r="AR23" s="180">
        <v>85.2645898102231</v>
      </c>
      <c r="AS23" s="159"/>
      <c r="AT23" s="151">
        <v>-15.1693764751678</v>
      </c>
      <c r="AU23" s="152">
        <v>-9.9817873198574105</v>
      </c>
      <c r="AV23" s="152">
        <v>1.4702101504484999</v>
      </c>
      <c r="AW23" s="152">
        <v>-22.431816714423501</v>
      </c>
      <c r="AX23" s="152">
        <v>-19.50817982605</v>
      </c>
      <c r="AY23" s="153">
        <v>-12.7422175183347</v>
      </c>
      <c r="AZ23" s="154"/>
      <c r="BA23" s="155">
        <v>4.1442734435642699</v>
      </c>
      <c r="BB23" s="156">
        <v>-15.4627637881874</v>
      </c>
      <c r="BC23" s="157">
        <v>-6.5247923514495101</v>
      </c>
      <c r="BD23" s="154"/>
      <c r="BE23" s="158">
        <v>-10.9640775358847</v>
      </c>
      <c r="BF23" s="67"/>
      <c r="BG23" s="68"/>
      <c r="BH23" s="68"/>
      <c r="BI23" s="68"/>
      <c r="BJ23" s="68"/>
      <c r="BK23" s="68"/>
      <c r="BL23" s="68"/>
      <c r="BM23" s="68"/>
      <c r="BN23" s="68"/>
      <c r="BO23" s="68"/>
      <c r="BP23" s="68"/>
      <c r="BQ23" s="68"/>
      <c r="BR23" s="68"/>
    </row>
    <row r="24" spans="1:70" x14ac:dyDescent="0.25">
      <c r="A24" s="35" t="s">
        <v>43</v>
      </c>
      <c r="B24" s="3" t="str">
        <f t="shared" si="0"/>
        <v>Richmond North/Glen Allen, VA</v>
      </c>
      <c r="C24" s="10"/>
      <c r="D24" s="24" t="s">
        <v>16</v>
      </c>
      <c r="E24" s="27" t="s">
        <v>17</v>
      </c>
      <c r="F24" s="3"/>
      <c r="G24" s="181">
        <v>66.357695616788703</v>
      </c>
      <c r="H24" s="176">
        <v>44.0368271131263</v>
      </c>
      <c r="I24" s="176">
        <v>62.011199860481298</v>
      </c>
      <c r="J24" s="176">
        <v>61.684911056853799</v>
      </c>
      <c r="K24" s="176">
        <v>47.8174526217881</v>
      </c>
      <c r="L24" s="182">
        <v>56.381617253807597</v>
      </c>
      <c r="M24" s="176"/>
      <c r="N24" s="183">
        <v>52.727654923846003</v>
      </c>
      <c r="O24" s="184">
        <v>55.238117660737103</v>
      </c>
      <c r="P24" s="185">
        <v>53.982886292291496</v>
      </c>
      <c r="Q24" s="176"/>
      <c r="R24" s="186">
        <v>55.696265550517303</v>
      </c>
      <c r="S24" s="159"/>
      <c r="T24" s="160">
        <v>93.937919128690197</v>
      </c>
      <c r="U24" s="154">
        <v>-25.560729748031498</v>
      </c>
      <c r="V24" s="154">
        <v>-11.896708258593399</v>
      </c>
      <c r="W24" s="154">
        <v>-5.1020749405705503</v>
      </c>
      <c r="X24" s="154">
        <v>-7.7303525312906398</v>
      </c>
      <c r="Y24" s="161">
        <v>0.47205056885385599</v>
      </c>
      <c r="Z24" s="154"/>
      <c r="AA24" s="162">
        <v>-5.8250331649554203</v>
      </c>
      <c r="AB24" s="163">
        <v>-4.7560489523212999</v>
      </c>
      <c r="AC24" s="164">
        <v>-5.2811280042077602</v>
      </c>
      <c r="AD24" s="154"/>
      <c r="AE24" s="165">
        <v>-1.18996229986243</v>
      </c>
      <c r="AF24" s="67"/>
      <c r="AG24" s="181">
        <v>40.092745901639297</v>
      </c>
      <c r="AH24" s="176">
        <v>44.369005638879202</v>
      </c>
      <c r="AI24" s="176">
        <v>58.989543657714201</v>
      </c>
      <c r="AJ24" s="176">
        <v>54.758781246366702</v>
      </c>
      <c r="AK24" s="176">
        <v>44.932333158935002</v>
      </c>
      <c r="AL24" s="182">
        <v>48.628481920706797</v>
      </c>
      <c r="AM24" s="176"/>
      <c r="AN24" s="183">
        <v>51.566779153586701</v>
      </c>
      <c r="AO24" s="184">
        <v>54.649706138821003</v>
      </c>
      <c r="AP24" s="185">
        <v>53.108242646203898</v>
      </c>
      <c r="AQ24" s="176"/>
      <c r="AR24" s="186">
        <v>49.908413556563097</v>
      </c>
      <c r="AS24" s="159"/>
      <c r="AT24" s="160">
        <v>-7.92807275725845</v>
      </c>
      <c r="AU24" s="154">
        <v>-2.3669398229091101</v>
      </c>
      <c r="AV24" s="154">
        <v>6.0517316545794602</v>
      </c>
      <c r="AW24" s="154">
        <v>-3.2168748584195002</v>
      </c>
      <c r="AX24" s="154">
        <v>-5.2860065796554601</v>
      </c>
      <c r="AY24" s="161">
        <v>-2.2078844391275401</v>
      </c>
      <c r="AZ24" s="154"/>
      <c r="BA24" s="162">
        <v>-4.9114348329323398</v>
      </c>
      <c r="BB24" s="163">
        <v>-12.273800238486601</v>
      </c>
      <c r="BC24" s="164">
        <v>-8.8474153854780493</v>
      </c>
      <c r="BD24" s="154"/>
      <c r="BE24" s="165">
        <v>-4.3266338159810998</v>
      </c>
      <c r="BF24" s="67"/>
      <c r="BG24" s="68"/>
      <c r="BH24" s="68"/>
      <c r="BI24" s="68"/>
      <c r="BJ24" s="68"/>
      <c r="BK24" s="68"/>
      <c r="BL24" s="68"/>
      <c r="BM24" s="68"/>
      <c r="BN24" s="68"/>
      <c r="BO24" s="68"/>
      <c r="BP24" s="68"/>
      <c r="BQ24" s="68"/>
      <c r="BR24" s="68"/>
    </row>
    <row r="25" spans="1:70" x14ac:dyDescent="0.25">
      <c r="A25" s="35" t="s">
        <v>44</v>
      </c>
      <c r="B25" s="3" t="str">
        <f t="shared" si="0"/>
        <v>Richmond West/Midlothian, VA</v>
      </c>
      <c r="C25" s="3"/>
      <c r="D25" s="24" t="s">
        <v>16</v>
      </c>
      <c r="E25" s="27" t="s">
        <v>17</v>
      </c>
      <c r="F25" s="3"/>
      <c r="G25" s="181">
        <v>47.485417397494302</v>
      </c>
      <c r="H25" s="176">
        <v>43.678068308656002</v>
      </c>
      <c r="I25" s="176">
        <v>51.315559738041003</v>
      </c>
      <c r="J25" s="176">
        <v>49.093512585421401</v>
      </c>
      <c r="K25" s="176">
        <v>41.9230443906605</v>
      </c>
      <c r="L25" s="182">
        <v>46.699120484054603</v>
      </c>
      <c r="M25" s="176"/>
      <c r="N25" s="183">
        <v>44.182810506833697</v>
      </c>
      <c r="O25" s="184">
        <v>42.967258912300601</v>
      </c>
      <c r="P25" s="185">
        <v>43.575034709567099</v>
      </c>
      <c r="Q25" s="176"/>
      <c r="R25" s="186">
        <v>45.806524548486799</v>
      </c>
      <c r="S25" s="159"/>
      <c r="T25" s="160">
        <v>42.192044959403901</v>
      </c>
      <c r="U25" s="154">
        <v>-3.8495531036939301</v>
      </c>
      <c r="V25" s="154">
        <v>3.0905351663089902</v>
      </c>
      <c r="W25" s="154">
        <v>5.5323905619996596</v>
      </c>
      <c r="X25" s="154">
        <v>1.9408552515450901</v>
      </c>
      <c r="Y25" s="161">
        <v>7.9778567487056797</v>
      </c>
      <c r="Z25" s="154"/>
      <c r="AA25" s="162">
        <v>-14.141982709646101</v>
      </c>
      <c r="AB25" s="163">
        <v>-19.5968125425896</v>
      </c>
      <c r="AC25" s="164">
        <v>-16.920862941603598</v>
      </c>
      <c r="AD25" s="154"/>
      <c r="AE25" s="165">
        <v>-0.155183430527496</v>
      </c>
      <c r="AF25" s="67"/>
      <c r="AG25" s="181">
        <v>36.775569127277898</v>
      </c>
      <c r="AH25" s="176">
        <v>41.253948099373503</v>
      </c>
      <c r="AI25" s="176">
        <v>46.988191400911099</v>
      </c>
      <c r="AJ25" s="176">
        <v>44.333352918564898</v>
      </c>
      <c r="AK25" s="176">
        <v>41.071748818337099</v>
      </c>
      <c r="AL25" s="182">
        <v>42.084562072892901</v>
      </c>
      <c r="AM25" s="176"/>
      <c r="AN25" s="183">
        <v>45.605487008826799</v>
      </c>
      <c r="AO25" s="184">
        <v>46.462056855068298</v>
      </c>
      <c r="AP25" s="185">
        <v>46.033771931947598</v>
      </c>
      <c r="AQ25" s="176"/>
      <c r="AR25" s="186">
        <v>43.212907746908499</v>
      </c>
      <c r="AS25" s="159"/>
      <c r="AT25" s="160">
        <v>-1.7049744757887599</v>
      </c>
      <c r="AU25" s="154">
        <v>6.2473853799933803</v>
      </c>
      <c r="AV25" s="154">
        <v>5.8161579074974599</v>
      </c>
      <c r="AW25" s="154">
        <v>-0.94538681496079102</v>
      </c>
      <c r="AX25" s="154">
        <v>3.5890303259200902</v>
      </c>
      <c r="AY25" s="161">
        <v>2.61905518906199</v>
      </c>
      <c r="AZ25" s="154"/>
      <c r="BA25" s="162">
        <v>3.6627151024975402</v>
      </c>
      <c r="BB25" s="163">
        <v>-5.4701235084003796</v>
      </c>
      <c r="BC25" s="164">
        <v>-1.15650392760615</v>
      </c>
      <c r="BD25" s="154"/>
      <c r="BE25" s="165">
        <v>1.43972271579461</v>
      </c>
      <c r="BF25" s="67"/>
      <c r="BG25" s="68"/>
      <c r="BH25" s="68"/>
      <c r="BI25" s="68"/>
      <c r="BJ25" s="68"/>
      <c r="BK25" s="68"/>
      <c r="BL25" s="68"/>
      <c r="BM25" s="68"/>
      <c r="BN25" s="68"/>
      <c r="BO25" s="68"/>
      <c r="BP25" s="68"/>
      <c r="BQ25" s="68"/>
      <c r="BR25" s="68"/>
    </row>
    <row r="26" spans="1:70" x14ac:dyDescent="0.25">
      <c r="A26" s="21" t="s">
        <v>45</v>
      </c>
      <c r="B26" s="3" t="str">
        <f t="shared" si="0"/>
        <v>Petersburg/Chester, VA</v>
      </c>
      <c r="C26" s="3"/>
      <c r="D26" s="24" t="s">
        <v>16</v>
      </c>
      <c r="E26" s="27" t="s">
        <v>17</v>
      </c>
      <c r="F26" s="3"/>
      <c r="G26" s="181">
        <v>40.996306103461102</v>
      </c>
      <c r="H26" s="176">
        <v>47.618533494603597</v>
      </c>
      <c r="I26" s="176">
        <v>54.3271208783029</v>
      </c>
      <c r="J26" s="176">
        <v>52.172256978042398</v>
      </c>
      <c r="K26" s="176">
        <v>48.632075400074399</v>
      </c>
      <c r="L26" s="182">
        <v>48.749258570896899</v>
      </c>
      <c r="M26" s="176"/>
      <c r="N26" s="183">
        <v>44.899665649423099</v>
      </c>
      <c r="O26" s="184">
        <v>44.989995310755397</v>
      </c>
      <c r="P26" s="185">
        <v>44.944830480089301</v>
      </c>
      <c r="Q26" s="176"/>
      <c r="R26" s="186">
        <v>47.662279116380397</v>
      </c>
      <c r="S26" s="159"/>
      <c r="T26" s="160">
        <v>-7.9159192576693203</v>
      </c>
      <c r="U26" s="154">
        <v>-17.3847333587664</v>
      </c>
      <c r="V26" s="154">
        <v>-11.4557606507854</v>
      </c>
      <c r="W26" s="154">
        <v>-11.535333091285199</v>
      </c>
      <c r="X26" s="154">
        <v>-2.25892043171137</v>
      </c>
      <c r="Y26" s="161">
        <v>-10.4685619848985</v>
      </c>
      <c r="Z26" s="154"/>
      <c r="AA26" s="162">
        <v>-4.9482018723712704</v>
      </c>
      <c r="AB26" s="163">
        <v>-9.6013028991011993</v>
      </c>
      <c r="AC26" s="164">
        <v>-7.3354638040857596</v>
      </c>
      <c r="AD26" s="154"/>
      <c r="AE26" s="165">
        <v>-9.6454720975024397</v>
      </c>
      <c r="AF26" s="67"/>
      <c r="AG26" s="181">
        <v>37.689508876069901</v>
      </c>
      <c r="AH26" s="176">
        <v>42.918851214179298</v>
      </c>
      <c r="AI26" s="176">
        <v>47.678963793263797</v>
      </c>
      <c r="AJ26" s="176">
        <v>47.279390281912903</v>
      </c>
      <c r="AK26" s="176">
        <v>44.320797041310001</v>
      </c>
      <c r="AL26" s="182">
        <v>43.977502241347203</v>
      </c>
      <c r="AM26" s="176"/>
      <c r="AN26" s="183">
        <v>42.981760876442102</v>
      </c>
      <c r="AO26" s="184">
        <v>42.920604703200503</v>
      </c>
      <c r="AP26" s="185">
        <v>42.951182789821303</v>
      </c>
      <c r="AQ26" s="176"/>
      <c r="AR26" s="186">
        <v>43.684268112339801</v>
      </c>
      <c r="AS26" s="159"/>
      <c r="AT26" s="160">
        <v>-10.605246175333701</v>
      </c>
      <c r="AU26" s="154">
        <v>-11.8421377573491</v>
      </c>
      <c r="AV26" s="154">
        <v>-11.8377001820764</v>
      </c>
      <c r="AW26" s="154">
        <v>-14.5420710111283</v>
      </c>
      <c r="AX26" s="154">
        <v>-8.83593782474634</v>
      </c>
      <c r="AY26" s="161">
        <v>-11.6445779600426</v>
      </c>
      <c r="AZ26" s="154"/>
      <c r="BA26" s="162">
        <v>-6.4344327537491504</v>
      </c>
      <c r="BB26" s="163">
        <v>-10.2253457849184</v>
      </c>
      <c r="BC26" s="164">
        <v>-8.3677326234058995</v>
      </c>
      <c r="BD26" s="154"/>
      <c r="BE26" s="165">
        <v>-10.7479594832245</v>
      </c>
      <c r="BF26" s="67"/>
      <c r="BG26" s="68"/>
      <c r="BH26" s="68"/>
      <c r="BI26" s="68"/>
      <c r="BJ26" s="68"/>
      <c r="BK26" s="68"/>
      <c r="BL26" s="68"/>
      <c r="BM26" s="68"/>
      <c r="BN26" s="68"/>
      <c r="BO26" s="68"/>
      <c r="BP26" s="68"/>
      <c r="BQ26" s="68"/>
      <c r="BR26" s="68"/>
    </row>
    <row r="27" spans="1:70" x14ac:dyDescent="0.25">
      <c r="A27" s="21" t="s">
        <v>97</v>
      </c>
      <c r="B27" s="74" t="s">
        <v>70</v>
      </c>
      <c r="C27" s="3"/>
      <c r="D27" s="24" t="s">
        <v>16</v>
      </c>
      <c r="E27" s="27" t="s">
        <v>17</v>
      </c>
      <c r="F27" s="3"/>
      <c r="G27" s="181">
        <v>45.810312987418101</v>
      </c>
      <c r="H27" s="176">
        <v>34.6760393053966</v>
      </c>
      <c r="I27" s="176">
        <v>38.389640220442899</v>
      </c>
      <c r="J27" s="176">
        <v>37.805181449516397</v>
      </c>
      <c r="K27" s="176">
        <v>41.829753561401603</v>
      </c>
      <c r="L27" s="182">
        <v>39.7021855048351</v>
      </c>
      <c r="M27" s="176"/>
      <c r="N27" s="183">
        <v>48.330390974316302</v>
      </c>
      <c r="O27" s="184">
        <v>47.3058271810335</v>
      </c>
      <c r="P27" s="185">
        <v>47.818109077674897</v>
      </c>
      <c r="Q27" s="176"/>
      <c r="R27" s="186">
        <v>42.021020811360799</v>
      </c>
      <c r="S27" s="159"/>
      <c r="T27" s="160">
        <v>61.610154169417903</v>
      </c>
      <c r="U27" s="154">
        <v>-10.6620171899122</v>
      </c>
      <c r="V27" s="154">
        <v>-6.7660603246481097</v>
      </c>
      <c r="W27" s="154">
        <v>-8.1839076003043694</v>
      </c>
      <c r="X27" s="154">
        <v>9.8410770539834207</v>
      </c>
      <c r="Y27" s="161">
        <v>5.8198962281972797</v>
      </c>
      <c r="Z27" s="154"/>
      <c r="AA27" s="162">
        <v>15.7903684935287</v>
      </c>
      <c r="AB27" s="163">
        <v>3.4941008497286301</v>
      </c>
      <c r="AC27" s="164">
        <v>9.3631792775177001</v>
      </c>
      <c r="AD27" s="154"/>
      <c r="AE27" s="165">
        <v>6.9464681475214904</v>
      </c>
      <c r="AF27" s="67"/>
      <c r="AG27" s="181">
        <v>40.598244662913999</v>
      </c>
      <c r="AH27" s="176">
        <v>41.975650696479903</v>
      </c>
      <c r="AI27" s="176">
        <v>44.269310523721799</v>
      </c>
      <c r="AJ27" s="176">
        <v>39.018581418321702</v>
      </c>
      <c r="AK27" s="176">
        <v>39.658126494748799</v>
      </c>
      <c r="AL27" s="182">
        <v>41.105504623836197</v>
      </c>
      <c r="AM27" s="176"/>
      <c r="AN27" s="183">
        <v>47.222976499947997</v>
      </c>
      <c r="AO27" s="184">
        <v>46.701493189144202</v>
      </c>
      <c r="AP27" s="185">
        <v>46.962234844546103</v>
      </c>
      <c r="AQ27" s="176"/>
      <c r="AR27" s="186">
        <v>42.777310193859499</v>
      </c>
      <c r="AS27" s="159"/>
      <c r="AT27" s="160">
        <v>14.078358740865999</v>
      </c>
      <c r="AU27" s="154">
        <v>18.214108497151098</v>
      </c>
      <c r="AV27" s="154">
        <v>14.442860600415001</v>
      </c>
      <c r="AW27" s="154">
        <v>-4.2280263362911503</v>
      </c>
      <c r="AX27" s="154">
        <v>4.4794243019973097</v>
      </c>
      <c r="AY27" s="161">
        <v>9.0487809718999195</v>
      </c>
      <c r="AZ27" s="154"/>
      <c r="BA27" s="162">
        <v>19.605581914163601</v>
      </c>
      <c r="BB27" s="163">
        <v>9.7813159583518203</v>
      </c>
      <c r="BC27" s="164">
        <v>14.5102996862827</v>
      </c>
      <c r="BD27" s="154"/>
      <c r="BE27" s="165">
        <v>10.7017285829318</v>
      </c>
      <c r="BF27" s="67"/>
      <c r="BG27" s="68"/>
      <c r="BH27" s="68"/>
      <c r="BI27" s="68"/>
      <c r="BJ27" s="68"/>
      <c r="BK27" s="68"/>
      <c r="BL27" s="68"/>
      <c r="BM27" s="68"/>
      <c r="BN27" s="68"/>
      <c r="BO27" s="68"/>
      <c r="BP27" s="68"/>
      <c r="BQ27" s="68"/>
      <c r="BR27" s="68"/>
    </row>
    <row r="28" spans="1:70" x14ac:dyDescent="0.25">
      <c r="A28" s="21" t="s">
        <v>47</v>
      </c>
      <c r="B28" s="3" t="str">
        <f t="shared" si="0"/>
        <v>Roanoke, VA</v>
      </c>
      <c r="C28" s="3"/>
      <c r="D28" s="24" t="s">
        <v>16</v>
      </c>
      <c r="E28" s="27" t="s">
        <v>17</v>
      </c>
      <c r="F28" s="3"/>
      <c r="G28" s="181">
        <v>34.268632478632398</v>
      </c>
      <c r="H28" s="176">
        <v>45.948245135479098</v>
      </c>
      <c r="I28" s="176">
        <v>60.6521840334606</v>
      </c>
      <c r="J28" s="176">
        <v>59.2662920531005</v>
      </c>
      <c r="K28" s="176">
        <v>48.306546644844502</v>
      </c>
      <c r="L28" s="182">
        <v>49.688380069103403</v>
      </c>
      <c r="M28" s="176"/>
      <c r="N28" s="183">
        <v>48.565317330423703</v>
      </c>
      <c r="O28" s="184">
        <v>48.102271322058499</v>
      </c>
      <c r="P28" s="185">
        <v>48.333794326241097</v>
      </c>
      <c r="Q28" s="176"/>
      <c r="R28" s="186">
        <v>49.3013555711428</v>
      </c>
      <c r="S28" s="159"/>
      <c r="T28" s="160">
        <v>13.337258585636899</v>
      </c>
      <c r="U28" s="154">
        <v>-7.53438472477416</v>
      </c>
      <c r="V28" s="154">
        <v>2.6912720738156399</v>
      </c>
      <c r="W28" s="154">
        <v>0.95947648281670606</v>
      </c>
      <c r="X28" s="154">
        <v>-2.1527828148650201</v>
      </c>
      <c r="Y28" s="161">
        <v>0.55799834051660802</v>
      </c>
      <c r="Z28" s="154"/>
      <c r="AA28" s="162">
        <v>-12.4086456080378</v>
      </c>
      <c r="AB28" s="163">
        <v>0.35558088498188301</v>
      </c>
      <c r="AC28" s="164">
        <v>-6.4903871132049797</v>
      </c>
      <c r="AD28" s="154"/>
      <c r="AE28" s="165">
        <v>-1.52121969151611</v>
      </c>
      <c r="AF28" s="67"/>
      <c r="AG28" s="181">
        <v>36.739797690489098</v>
      </c>
      <c r="AH28" s="176">
        <v>45.080764684488003</v>
      </c>
      <c r="AI28" s="176">
        <v>54.245659210765503</v>
      </c>
      <c r="AJ28" s="176">
        <v>49.174275322785903</v>
      </c>
      <c r="AK28" s="176">
        <v>44.527211765775498</v>
      </c>
      <c r="AL28" s="182">
        <v>45.953541734860799</v>
      </c>
      <c r="AM28" s="176"/>
      <c r="AN28" s="183">
        <v>47.449792689579901</v>
      </c>
      <c r="AO28" s="184">
        <v>46.695900618294203</v>
      </c>
      <c r="AP28" s="185">
        <v>47.072846653936999</v>
      </c>
      <c r="AQ28" s="176"/>
      <c r="AR28" s="186">
        <v>46.273343140311198</v>
      </c>
      <c r="AS28" s="159"/>
      <c r="AT28" s="160">
        <v>1.3255659579561301</v>
      </c>
      <c r="AU28" s="154">
        <v>2.1502235840420298</v>
      </c>
      <c r="AV28" s="154">
        <v>5.6133688170055596</v>
      </c>
      <c r="AW28" s="154">
        <v>-7.5792647317560498</v>
      </c>
      <c r="AX28" s="154">
        <v>-4.2221270477132302</v>
      </c>
      <c r="AY28" s="161">
        <v>-0.72707947598201195</v>
      </c>
      <c r="AZ28" s="154"/>
      <c r="BA28" s="162">
        <v>-3.2588361857892498</v>
      </c>
      <c r="BB28" s="163">
        <v>-1.0760940562925301</v>
      </c>
      <c r="BC28" s="164">
        <v>-2.1883774359874302</v>
      </c>
      <c r="BD28" s="154"/>
      <c r="BE28" s="165">
        <v>-1.15628855451655</v>
      </c>
      <c r="BF28" s="67"/>
      <c r="BG28" s="68"/>
      <c r="BH28" s="68"/>
      <c r="BI28" s="68"/>
      <c r="BJ28" s="68"/>
      <c r="BK28" s="68"/>
      <c r="BL28" s="68"/>
      <c r="BM28" s="68"/>
      <c r="BN28" s="68"/>
      <c r="BO28" s="68"/>
      <c r="BP28" s="68"/>
      <c r="BQ28" s="68"/>
      <c r="BR28" s="68"/>
    </row>
    <row r="29" spans="1:70" x14ac:dyDescent="0.25">
      <c r="A29" s="21" t="s">
        <v>48</v>
      </c>
      <c r="B29" s="3" t="str">
        <f t="shared" si="0"/>
        <v>Charlottesville, VA</v>
      </c>
      <c r="C29" s="3"/>
      <c r="D29" s="24" t="s">
        <v>16</v>
      </c>
      <c r="E29" s="27" t="s">
        <v>17</v>
      </c>
      <c r="F29" s="3"/>
      <c r="G29" s="181">
        <v>62.4207187063286</v>
      </c>
      <c r="H29" s="176">
        <v>53.0626512277899</v>
      </c>
      <c r="I29" s="176">
        <v>64.984795368336904</v>
      </c>
      <c r="J29" s="176">
        <v>67.584288281094004</v>
      </c>
      <c r="K29" s="176">
        <v>63.408600519065601</v>
      </c>
      <c r="L29" s="182">
        <v>62.292210820523003</v>
      </c>
      <c r="M29" s="176"/>
      <c r="N29" s="183">
        <v>71.692948692353696</v>
      </c>
      <c r="O29" s="184">
        <v>78.864533839089603</v>
      </c>
      <c r="P29" s="185">
        <v>75.278741265721706</v>
      </c>
      <c r="Q29" s="176"/>
      <c r="R29" s="186">
        <v>66.002648090579797</v>
      </c>
      <c r="S29" s="159"/>
      <c r="T29" s="160">
        <v>30.843317764062501</v>
      </c>
      <c r="U29" s="154">
        <v>-23.540381181238502</v>
      </c>
      <c r="V29" s="154">
        <v>-19.3848610756549</v>
      </c>
      <c r="W29" s="154">
        <v>-21.0054338055361</v>
      </c>
      <c r="X29" s="154">
        <v>-14.445944011098</v>
      </c>
      <c r="Y29" s="161">
        <v>-12.850738531495701</v>
      </c>
      <c r="Z29" s="154"/>
      <c r="AA29" s="162">
        <v>3.8783251804092802</v>
      </c>
      <c r="AB29" s="163">
        <v>14.9267171195335</v>
      </c>
      <c r="AC29" s="164">
        <v>9.3866800148475509</v>
      </c>
      <c r="AD29" s="154"/>
      <c r="AE29" s="165">
        <v>-6.6678084284997903</v>
      </c>
      <c r="AF29" s="67"/>
      <c r="AG29" s="181">
        <v>58.895178678378898</v>
      </c>
      <c r="AH29" s="176">
        <v>63.157154621680903</v>
      </c>
      <c r="AI29" s="176">
        <v>68.416972449590702</v>
      </c>
      <c r="AJ29" s="176">
        <v>60.496148432820902</v>
      </c>
      <c r="AK29" s="176">
        <v>59.732078259133502</v>
      </c>
      <c r="AL29" s="182">
        <v>62.139506488320997</v>
      </c>
      <c r="AM29" s="176"/>
      <c r="AN29" s="183">
        <v>68.6028473747254</v>
      </c>
      <c r="AO29" s="184">
        <v>83.922099221401396</v>
      </c>
      <c r="AP29" s="185">
        <v>76.262473298063398</v>
      </c>
      <c r="AQ29" s="176"/>
      <c r="AR29" s="186">
        <v>66.174639862533098</v>
      </c>
      <c r="AS29" s="159"/>
      <c r="AT29" s="160">
        <v>2.7253058962779502</v>
      </c>
      <c r="AU29" s="154">
        <v>22.923040487720101</v>
      </c>
      <c r="AV29" s="154">
        <v>16.8093501519885</v>
      </c>
      <c r="AW29" s="154">
        <v>-4.2284512538978296</v>
      </c>
      <c r="AX29" s="154">
        <v>5.2582810896544299</v>
      </c>
      <c r="AY29" s="161">
        <v>8.18202711816358</v>
      </c>
      <c r="AZ29" s="154"/>
      <c r="BA29" s="162">
        <v>5.7506259666273101</v>
      </c>
      <c r="BB29" s="163">
        <v>16.495293654378301</v>
      </c>
      <c r="BC29" s="164">
        <v>11.4041800529453</v>
      </c>
      <c r="BD29" s="154"/>
      <c r="BE29" s="165">
        <v>9.22220317063144</v>
      </c>
      <c r="BF29" s="67"/>
      <c r="BG29" s="68"/>
      <c r="BH29" s="68"/>
      <c r="BI29" s="68"/>
      <c r="BJ29" s="68"/>
      <c r="BK29" s="68"/>
      <c r="BL29" s="68"/>
      <c r="BM29" s="68"/>
      <c r="BN29" s="68"/>
      <c r="BO29" s="68"/>
      <c r="BP29" s="68"/>
      <c r="BQ29" s="68"/>
      <c r="BR29" s="68"/>
    </row>
    <row r="30" spans="1:70" x14ac:dyDescent="0.25">
      <c r="A30" s="21" t="s">
        <v>49</v>
      </c>
      <c r="B30" t="s">
        <v>72</v>
      </c>
      <c r="C30" s="3"/>
      <c r="D30" s="24" t="s">
        <v>16</v>
      </c>
      <c r="E30" s="27" t="s">
        <v>17</v>
      </c>
      <c r="F30" s="3"/>
      <c r="G30" s="181">
        <v>40.706605948484402</v>
      </c>
      <c r="H30" s="176">
        <v>50.512026469332497</v>
      </c>
      <c r="I30" s="176">
        <v>62.4432602817703</v>
      </c>
      <c r="J30" s="176">
        <v>58.124558132915801</v>
      </c>
      <c r="K30" s="176">
        <v>55.422318201223803</v>
      </c>
      <c r="L30" s="182">
        <v>53.441753806745403</v>
      </c>
      <c r="M30" s="176"/>
      <c r="N30" s="183">
        <v>61.574738864380201</v>
      </c>
      <c r="O30" s="184">
        <v>58.796637256297103</v>
      </c>
      <c r="P30" s="185">
        <v>60.185688060338599</v>
      </c>
      <c r="Q30" s="176"/>
      <c r="R30" s="186">
        <v>55.368592164914901</v>
      </c>
      <c r="S30" s="159"/>
      <c r="T30" s="160">
        <v>54.3957910745102</v>
      </c>
      <c r="U30" s="154">
        <v>15.6124641727398</v>
      </c>
      <c r="V30" s="154">
        <v>27.189856080272499</v>
      </c>
      <c r="W30" s="154">
        <v>23.8638492909317</v>
      </c>
      <c r="X30" s="154">
        <v>39.323489408566601</v>
      </c>
      <c r="Y30" s="161">
        <v>29.803601901551701</v>
      </c>
      <c r="Z30" s="154"/>
      <c r="AA30" s="162">
        <v>53.063634554703</v>
      </c>
      <c r="AB30" s="163">
        <v>66.586881282062194</v>
      </c>
      <c r="AC30" s="164">
        <v>59.383575223756999</v>
      </c>
      <c r="AD30" s="154"/>
      <c r="AE30" s="165">
        <v>37.742958807221399</v>
      </c>
      <c r="AF30" s="67"/>
      <c r="AG30" s="181">
        <v>40.258160666002503</v>
      </c>
      <c r="AH30" s="176">
        <v>49.135764551017502</v>
      </c>
      <c r="AI30" s="176">
        <v>57.293848370570601</v>
      </c>
      <c r="AJ30" s="176">
        <v>53.766930055500197</v>
      </c>
      <c r="AK30" s="176">
        <v>50.153775081827199</v>
      </c>
      <c r="AL30" s="182">
        <v>50.121695744983597</v>
      </c>
      <c r="AM30" s="176"/>
      <c r="AN30" s="183">
        <v>56.067695318058902</v>
      </c>
      <c r="AO30" s="184">
        <v>53.212681443005501</v>
      </c>
      <c r="AP30" s="185">
        <v>54.640188380532202</v>
      </c>
      <c r="AQ30" s="176"/>
      <c r="AR30" s="186">
        <v>51.412693640854599</v>
      </c>
      <c r="AS30" s="159"/>
      <c r="AT30" s="160">
        <v>34.305205898205699</v>
      </c>
      <c r="AU30" s="154">
        <v>35.3448112401299</v>
      </c>
      <c r="AV30" s="154">
        <v>38.3644551533731</v>
      </c>
      <c r="AW30" s="154">
        <v>26.1354236898949</v>
      </c>
      <c r="AX30" s="154">
        <v>39.117183991188298</v>
      </c>
      <c r="AY30" s="161">
        <v>34.4718566978149</v>
      </c>
      <c r="AZ30" s="154"/>
      <c r="BA30" s="162">
        <v>45.422580513252498</v>
      </c>
      <c r="BB30" s="163">
        <v>43.621662945445699</v>
      </c>
      <c r="BC30" s="164">
        <v>44.540039265436498</v>
      </c>
      <c r="BD30" s="154"/>
      <c r="BE30" s="165">
        <v>37.377568411539997</v>
      </c>
      <c r="BF30" s="67"/>
      <c r="BG30" s="68"/>
      <c r="BH30" s="68"/>
      <c r="BI30" s="68"/>
      <c r="BJ30" s="68"/>
      <c r="BK30" s="68"/>
      <c r="BL30" s="68"/>
      <c r="BM30" s="68"/>
      <c r="BN30" s="68"/>
      <c r="BO30" s="68"/>
      <c r="BP30" s="68"/>
      <c r="BQ30" s="68"/>
      <c r="BR30" s="68"/>
    </row>
    <row r="31" spans="1:70" x14ac:dyDescent="0.25">
      <c r="A31" s="21" t="s">
        <v>50</v>
      </c>
      <c r="B31" s="3" t="str">
        <f t="shared" si="0"/>
        <v>Staunton &amp; Harrisonburg, VA</v>
      </c>
      <c r="C31" s="3"/>
      <c r="D31" s="24" t="s">
        <v>16</v>
      </c>
      <c r="E31" s="27" t="s">
        <v>17</v>
      </c>
      <c r="F31" s="3"/>
      <c r="G31" s="181">
        <v>51.692352519275502</v>
      </c>
      <c r="H31" s="176">
        <v>34.4220459028151</v>
      </c>
      <c r="I31" s="176">
        <v>36.018594226286503</v>
      </c>
      <c r="J31" s="176">
        <v>35.962761341222802</v>
      </c>
      <c r="K31" s="176">
        <v>33.924922001075799</v>
      </c>
      <c r="L31" s="182">
        <v>38.404135198135101</v>
      </c>
      <c r="M31" s="176"/>
      <c r="N31" s="183">
        <v>51.4088219472834</v>
      </c>
      <c r="O31" s="184">
        <v>54.30483234714</v>
      </c>
      <c r="P31" s="185">
        <v>52.856827147211703</v>
      </c>
      <c r="Q31" s="176"/>
      <c r="R31" s="186">
        <v>42.533475755014202</v>
      </c>
      <c r="S31" s="159"/>
      <c r="T31" s="160">
        <v>115.386106070568</v>
      </c>
      <c r="U31" s="154">
        <v>5.9109594869916204</v>
      </c>
      <c r="V31" s="154">
        <v>6.4251207524391303</v>
      </c>
      <c r="W31" s="154">
        <v>7.0409535950614401</v>
      </c>
      <c r="X31" s="154">
        <v>-0.78276771635605102</v>
      </c>
      <c r="Y31" s="161">
        <v>21.4286099224575</v>
      </c>
      <c r="Z31" s="154"/>
      <c r="AA31" s="162">
        <v>3.1491903702477901</v>
      </c>
      <c r="AB31" s="163">
        <v>2.7227710136419199</v>
      </c>
      <c r="AC31" s="164">
        <v>2.92969858199098</v>
      </c>
      <c r="AD31" s="154"/>
      <c r="AE31" s="165">
        <v>14.1447185027655</v>
      </c>
      <c r="AF31" s="67"/>
      <c r="AG31" s="181">
        <v>41.469189976689897</v>
      </c>
      <c r="AH31" s="176">
        <v>39.695034516765197</v>
      </c>
      <c r="AI31" s="176">
        <v>38.818559709521203</v>
      </c>
      <c r="AJ31" s="176">
        <v>37.783776672045903</v>
      </c>
      <c r="AK31" s="176">
        <v>38.361811906042597</v>
      </c>
      <c r="AL31" s="182">
        <v>39.225674556213001</v>
      </c>
      <c r="AM31" s="176"/>
      <c r="AN31" s="183">
        <v>49.416166397704799</v>
      </c>
      <c r="AO31" s="184">
        <v>53.181567150797903</v>
      </c>
      <c r="AP31" s="185">
        <v>51.298866774251302</v>
      </c>
      <c r="AQ31" s="176"/>
      <c r="AR31" s="186">
        <v>42.675158047081098</v>
      </c>
      <c r="AS31" s="159"/>
      <c r="AT31" s="160">
        <v>22.522652326938701</v>
      </c>
      <c r="AU31" s="154">
        <v>21.9295504641461</v>
      </c>
      <c r="AV31" s="154">
        <v>14.6778150766722</v>
      </c>
      <c r="AW31" s="154">
        <v>4.3532221465088199</v>
      </c>
      <c r="AX31" s="154">
        <v>9.8594977409075799</v>
      </c>
      <c r="AY31" s="161">
        <v>14.441634070642399</v>
      </c>
      <c r="AZ31" s="154"/>
      <c r="BA31" s="162">
        <v>14.9162766589691</v>
      </c>
      <c r="BB31" s="163">
        <v>7.6450136023220496</v>
      </c>
      <c r="BC31" s="164">
        <v>11.028738119078801</v>
      </c>
      <c r="BD31" s="154"/>
      <c r="BE31" s="165">
        <v>13.246063141733901</v>
      </c>
      <c r="BF31" s="67"/>
      <c r="BG31" s="68"/>
      <c r="BH31" s="68"/>
      <c r="BI31" s="68"/>
      <c r="BJ31" s="68"/>
      <c r="BK31" s="68"/>
      <c r="BL31" s="68"/>
      <c r="BM31" s="68"/>
      <c r="BN31" s="68"/>
      <c r="BO31" s="68"/>
      <c r="BP31" s="68"/>
      <c r="BQ31" s="68"/>
      <c r="BR31" s="68"/>
    </row>
    <row r="32" spans="1:70" x14ac:dyDescent="0.25">
      <c r="A32" s="21" t="s">
        <v>51</v>
      </c>
      <c r="B32" s="3" t="str">
        <f t="shared" si="0"/>
        <v>Blacksburg &amp; Wytheville, VA</v>
      </c>
      <c r="C32" s="3"/>
      <c r="D32" s="24" t="s">
        <v>16</v>
      </c>
      <c r="E32" s="27" t="s">
        <v>17</v>
      </c>
      <c r="F32" s="3"/>
      <c r="G32" s="181">
        <v>37.530738770685502</v>
      </c>
      <c r="H32" s="176">
        <v>31.1410756501182</v>
      </c>
      <c r="I32" s="176">
        <v>33.995902285263902</v>
      </c>
      <c r="J32" s="176">
        <v>33.453140267927502</v>
      </c>
      <c r="K32" s="176">
        <v>38.113490937746199</v>
      </c>
      <c r="L32" s="182">
        <v>34.846869582348297</v>
      </c>
      <c r="M32" s="176"/>
      <c r="N32" s="183">
        <v>52.126028368794302</v>
      </c>
      <c r="O32" s="184">
        <v>46.5012923561859</v>
      </c>
      <c r="P32" s="185">
        <v>49.313660362490097</v>
      </c>
      <c r="Q32" s="176"/>
      <c r="R32" s="186">
        <v>38.9802383766745</v>
      </c>
      <c r="S32" s="159"/>
      <c r="T32" s="160">
        <v>60.345786448116399</v>
      </c>
      <c r="U32" s="154">
        <v>-9.0619508549936594</v>
      </c>
      <c r="V32" s="154">
        <v>-7.4274576088176802</v>
      </c>
      <c r="W32" s="154">
        <v>-5.4075874667273096</v>
      </c>
      <c r="X32" s="154">
        <v>11.572956253468501</v>
      </c>
      <c r="Y32" s="161">
        <v>6.3055068935220202</v>
      </c>
      <c r="Z32" s="154"/>
      <c r="AA32" s="162">
        <v>37.158233938862203</v>
      </c>
      <c r="AB32" s="163">
        <v>3.5301415860072498</v>
      </c>
      <c r="AC32" s="164">
        <v>18.942732813621699</v>
      </c>
      <c r="AD32" s="154"/>
      <c r="AE32" s="165">
        <v>10.5510312819902</v>
      </c>
      <c r="AF32" s="67"/>
      <c r="AG32" s="181">
        <v>31.6368671666831</v>
      </c>
      <c r="AH32" s="176">
        <v>32.878718543373097</v>
      </c>
      <c r="AI32" s="176">
        <v>34.1946955491956</v>
      </c>
      <c r="AJ32" s="176">
        <v>35.065000985027503</v>
      </c>
      <c r="AK32" s="176">
        <v>36.061872537431</v>
      </c>
      <c r="AL32" s="182">
        <v>33.9686271029327</v>
      </c>
      <c r="AM32" s="176"/>
      <c r="AN32" s="183">
        <v>46.976313041765103</v>
      </c>
      <c r="AO32" s="184">
        <v>43.078822399527098</v>
      </c>
      <c r="AP32" s="185">
        <v>45.027567720646097</v>
      </c>
      <c r="AQ32" s="176"/>
      <c r="AR32" s="186">
        <v>37.130860830622296</v>
      </c>
      <c r="AS32" s="159"/>
      <c r="AT32" s="160">
        <v>17.588590829103399</v>
      </c>
      <c r="AU32" s="154">
        <v>10.301569095713999</v>
      </c>
      <c r="AV32" s="154">
        <v>4.4940860515788499</v>
      </c>
      <c r="AW32" s="154">
        <v>-0.2842183400028</v>
      </c>
      <c r="AX32" s="154">
        <v>2.5314025668842799</v>
      </c>
      <c r="AY32" s="161">
        <v>6.3025993799700704</v>
      </c>
      <c r="AZ32" s="154"/>
      <c r="BA32" s="162">
        <v>14.6741913075364</v>
      </c>
      <c r="BB32" s="163">
        <v>2.51062148483105</v>
      </c>
      <c r="BC32" s="164">
        <v>8.51481739736729</v>
      </c>
      <c r="BD32" s="154"/>
      <c r="BE32" s="165">
        <v>7.0661650991438796</v>
      </c>
      <c r="BF32" s="67"/>
      <c r="BG32" s="68"/>
      <c r="BH32" s="68"/>
      <c r="BI32" s="68"/>
      <c r="BJ32" s="68"/>
      <c r="BK32" s="68"/>
      <c r="BL32" s="68"/>
      <c r="BM32" s="68"/>
      <c r="BN32" s="68"/>
      <c r="BO32" s="68"/>
      <c r="BP32" s="68"/>
      <c r="BQ32" s="68"/>
      <c r="BR32" s="68"/>
    </row>
    <row r="33" spans="1:70" x14ac:dyDescent="0.25">
      <c r="A33" s="21" t="s">
        <v>52</v>
      </c>
      <c r="B33" s="3" t="str">
        <f t="shared" si="0"/>
        <v>Lynchburg, VA</v>
      </c>
      <c r="C33" s="3"/>
      <c r="D33" s="24" t="s">
        <v>16</v>
      </c>
      <c r="E33" s="27" t="s">
        <v>17</v>
      </c>
      <c r="F33" s="3"/>
      <c r="G33" s="181">
        <v>32.305065398335302</v>
      </c>
      <c r="H33" s="176">
        <v>44.8788822829964</v>
      </c>
      <c r="I33" s="176">
        <v>57.8037395957193</v>
      </c>
      <c r="J33" s="176">
        <v>53.678920927467303</v>
      </c>
      <c r="K33" s="176">
        <v>49.113017241379303</v>
      </c>
      <c r="L33" s="182">
        <v>47.555925089179503</v>
      </c>
      <c r="M33" s="176"/>
      <c r="N33" s="183">
        <v>66.414675980975005</v>
      </c>
      <c r="O33" s="184">
        <v>44.1652110582639</v>
      </c>
      <c r="P33" s="185">
        <v>55.289943519619499</v>
      </c>
      <c r="Q33" s="176"/>
      <c r="R33" s="186">
        <v>49.765644640733797</v>
      </c>
      <c r="S33" s="159"/>
      <c r="T33" s="160">
        <v>6.8910960761083402</v>
      </c>
      <c r="U33" s="154">
        <v>-14.818689705515</v>
      </c>
      <c r="V33" s="154">
        <v>-2.9469263428171701</v>
      </c>
      <c r="W33" s="154">
        <v>-2.5610752510942398</v>
      </c>
      <c r="X33" s="154">
        <v>2.4583354007221598</v>
      </c>
      <c r="Y33" s="161">
        <v>-3.1416166026749401</v>
      </c>
      <c r="Z33" s="154"/>
      <c r="AA33" s="162">
        <v>10.9870466014066</v>
      </c>
      <c r="AB33" s="163">
        <v>-11.771432651937699</v>
      </c>
      <c r="AC33" s="164">
        <v>0.62070457711184501</v>
      </c>
      <c r="AD33" s="154"/>
      <c r="AE33" s="165">
        <v>-1.97818807850898</v>
      </c>
      <c r="AF33" s="67"/>
      <c r="AG33" s="181">
        <v>30.881989447086799</v>
      </c>
      <c r="AH33" s="176">
        <v>45.856394916765701</v>
      </c>
      <c r="AI33" s="176">
        <v>54.159618014268702</v>
      </c>
      <c r="AJ33" s="176">
        <v>49.084183263971397</v>
      </c>
      <c r="AK33" s="176">
        <v>43.566105826397099</v>
      </c>
      <c r="AL33" s="182">
        <v>44.709658293697899</v>
      </c>
      <c r="AM33" s="176"/>
      <c r="AN33" s="183">
        <v>54.616157847800203</v>
      </c>
      <c r="AO33" s="184">
        <v>48.025798156956</v>
      </c>
      <c r="AP33" s="185">
        <v>51.320978002378098</v>
      </c>
      <c r="AQ33" s="176"/>
      <c r="AR33" s="186">
        <v>46.5986067818923</v>
      </c>
      <c r="AS33" s="159"/>
      <c r="AT33" s="160">
        <v>-6.6835466302977302</v>
      </c>
      <c r="AU33" s="154">
        <v>14.7271847742498</v>
      </c>
      <c r="AV33" s="154">
        <v>10.6864006398733</v>
      </c>
      <c r="AW33" s="154">
        <v>-6.3441153561391399</v>
      </c>
      <c r="AX33" s="154">
        <v>-1.5969382035927899</v>
      </c>
      <c r="AY33" s="161">
        <v>2.2277773518572199</v>
      </c>
      <c r="AZ33" s="154"/>
      <c r="BA33" s="162">
        <v>-1.9023658821874601</v>
      </c>
      <c r="BB33" s="163">
        <v>-7.2590131611066102</v>
      </c>
      <c r="BC33" s="164">
        <v>-4.4837247604138302</v>
      </c>
      <c r="BD33" s="154"/>
      <c r="BE33" s="165">
        <v>1.6376778444794401E-2</v>
      </c>
      <c r="BF33" s="67"/>
      <c r="BG33" s="68"/>
      <c r="BH33" s="68"/>
      <c r="BI33" s="68"/>
      <c r="BJ33" s="68"/>
      <c r="BK33" s="68"/>
      <c r="BL33" s="68"/>
      <c r="BM33" s="68"/>
      <c r="BN33" s="68"/>
      <c r="BO33" s="68"/>
      <c r="BP33" s="68"/>
      <c r="BQ33" s="68"/>
      <c r="BR33" s="68"/>
    </row>
    <row r="34" spans="1:70" x14ac:dyDescent="0.25">
      <c r="A34" s="21" t="s">
        <v>77</v>
      </c>
      <c r="B34" s="3" t="str">
        <f t="shared" si="0"/>
        <v>Central Virginia</v>
      </c>
      <c r="C34" s="3"/>
      <c r="D34" s="24" t="s">
        <v>16</v>
      </c>
      <c r="E34" s="27" t="s">
        <v>17</v>
      </c>
      <c r="F34" s="3"/>
      <c r="G34" s="181">
        <v>61.581074727888002</v>
      </c>
      <c r="H34" s="176">
        <v>52.464637946278799</v>
      </c>
      <c r="I34" s="176">
        <v>69.524683374493094</v>
      </c>
      <c r="J34" s="176">
        <v>66.872114393731493</v>
      </c>
      <c r="K34" s="176">
        <v>55.462375682185403</v>
      </c>
      <c r="L34" s="182">
        <v>61.180977224915303</v>
      </c>
      <c r="M34" s="176"/>
      <c r="N34" s="183">
        <v>59.999236866977597</v>
      </c>
      <c r="O34" s="184">
        <v>56.715090094210098</v>
      </c>
      <c r="P34" s="185">
        <v>58.357163480593897</v>
      </c>
      <c r="Q34" s="176"/>
      <c r="R34" s="186">
        <v>60.374173297966401</v>
      </c>
      <c r="S34" s="159"/>
      <c r="T34" s="160">
        <v>44.9427079951096</v>
      </c>
      <c r="U34" s="154">
        <v>-19.476998514096401</v>
      </c>
      <c r="V34" s="154">
        <v>-6.96784192222428</v>
      </c>
      <c r="W34" s="154">
        <v>-5.4907266778439796</v>
      </c>
      <c r="X34" s="154">
        <v>-2.9283221079145201</v>
      </c>
      <c r="Y34" s="161">
        <v>-1.4055758035741499</v>
      </c>
      <c r="Z34" s="154"/>
      <c r="AA34" s="162">
        <v>1.7885121082515001</v>
      </c>
      <c r="AB34" s="163">
        <v>-5.0955523270383098</v>
      </c>
      <c r="AC34" s="164">
        <v>-1.67715815205043</v>
      </c>
      <c r="AD34" s="154"/>
      <c r="AE34" s="165">
        <v>-1.4807282707707601</v>
      </c>
      <c r="AF34" s="67"/>
      <c r="AG34" s="181">
        <v>44.994127031311898</v>
      </c>
      <c r="AH34" s="176">
        <v>51.0836419555474</v>
      </c>
      <c r="AI34" s="176">
        <v>61.058398045672099</v>
      </c>
      <c r="AJ34" s="176">
        <v>54.760014101039602</v>
      </c>
      <c r="AK34" s="176">
        <v>48.764195859629801</v>
      </c>
      <c r="AL34" s="182">
        <v>52.132075398640197</v>
      </c>
      <c r="AM34" s="176"/>
      <c r="AN34" s="183">
        <v>56.096133037592601</v>
      </c>
      <c r="AO34" s="184">
        <v>58.0186800664654</v>
      </c>
      <c r="AP34" s="185">
        <v>57.057406552029001</v>
      </c>
      <c r="AQ34" s="176"/>
      <c r="AR34" s="186">
        <v>53.539312871036998</v>
      </c>
      <c r="AS34" s="159"/>
      <c r="AT34" s="160">
        <v>-4.9720381810491601</v>
      </c>
      <c r="AU34" s="154">
        <v>2.30550151681763</v>
      </c>
      <c r="AV34" s="154">
        <v>2.9667996715235501</v>
      </c>
      <c r="AW34" s="154">
        <v>-9.8497551572818498</v>
      </c>
      <c r="AX34" s="154">
        <v>-5.2065558750081102</v>
      </c>
      <c r="AY34" s="161">
        <v>-3.0156867343088698</v>
      </c>
      <c r="AZ34" s="154"/>
      <c r="BA34" s="162">
        <v>0.987602048279138</v>
      </c>
      <c r="BB34" s="163">
        <v>-4.6122180809189697</v>
      </c>
      <c r="BC34" s="164">
        <v>-1.9392604001609399</v>
      </c>
      <c r="BD34" s="154"/>
      <c r="BE34" s="165">
        <v>-2.6904378179676698</v>
      </c>
      <c r="BF34" s="67"/>
      <c r="BG34" s="68"/>
      <c r="BH34" s="68"/>
      <c r="BI34" s="68"/>
      <c r="BJ34" s="68"/>
      <c r="BK34" s="68"/>
      <c r="BL34" s="68"/>
      <c r="BM34" s="68"/>
      <c r="BN34" s="68"/>
      <c r="BO34" s="68"/>
      <c r="BP34" s="68"/>
      <c r="BQ34" s="68"/>
      <c r="BR34" s="68"/>
    </row>
    <row r="35" spans="1:70" x14ac:dyDescent="0.25">
      <c r="A35" s="21" t="s">
        <v>78</v>
      </c>
      <c r="B35" s="3" t="str">
        <f t="shared" si="0"/>
        <v>Chesapeake Bay</v>
      </c>
      <c r="C35" s="3"/>
      <c r="D35" s="24" t="s">
        <v>16</v>
      </c>
      <c r="E35" s="27" t="s">
        <v>17</v>
      </c>
      <c r="F35" s="3"/>
      <c r="G35" s="181">
        <v>35.572595777951499</v>
      </c>
      <c r="H35" s="176">
        <v>41.7099061767005</v>
      </c>
      <c r="I35" s="176">
        <v>52.327247849882703</v>
      </c>
      <c r="J35" s="176">
        <v>54.536051602814602</v>
      </c>
      <c r="K35" s="176">
        <v>48.788225175918598</v>
      </c>
      <c r="L35" s="182">
        <v>46.586805316653603</v>
      </c>
      <c r="M35" s="176"/>
      <c r="N35" s="183">
        <v>54.454292415949901</v>
      </c>
      <c r="O35" s="184">
        <v>51.096106333072697</v>
      </c>
      <c r="P35" s="185">
        <v>52.775199374511303</v>
      </c>
      <c r="Q35" s="176"/>
      <c r="R35" s="186">
        <v>48.354917904612897</v>
      </c>
      <c r="S35" s="159"/>
      <c r="T35" s="160">
        <v>-8.5227391535829806</v>
      </c>
      <c r="U35" s="154">
        <v>-22.569371115820498</v>
      </c>
      <c r="V35" s="154">
        <v>-3.3045876124667601</v>
      </c>
      <c r="W35" s="154">
        <v>-1.9178657370241701</v>
      </c>
      <c r="X35" s="154">
        <v>-5.2768709863251297</v>
      </c>
      <c r="Y35" s="161">
        <v>-8.2858843483227798</v>
      </c>
      <c r="Z35" s="154"/>
      <c r="AA35" s="162">
        <v>8.32089106545628</v>
      </c>
      <c r="AB35" s="163">
        <v>-3.7250178549120401</v>
      </c>
      <c r="AC35" s="164">
        <v>2.1346456702444798</v>
      </c>
      <c r="AD35" s="154"/>
      <c r="AE35" s="165">
        <v>-5.2720738598550296</v>
      </c>
      <c r="AF35" s="67"/>
      <c r="AG35" s="181">
        <v>36.502986708365903</v>
      </c>
      <c r="AH35" s="176">
        <v>42.934843627834198</v>
      </c>
      <c r="AI35" s="176">
        <v>47.978060985144602</v>
      </c>
      <c r="AJ35" s="176">
        <v>44.621534401876403</v>
      </c>
      <c r="AK35" s="176">
        <v>43.9101172791243</v>
      </c>
      <c r="AL35" s="182">
        <v>43.189508600469097</v>
      </c>
      <c r="AM35" s="176"/>
      <c r="AN35" s="183">
        <v>44.524878811571497</v>
      </c>
      <c r="AO35" s="184">
        <v>43.906868647380698</v>
      </c>
      <c r="AP35" s="185">
        <v>44.215873729476101</v>
      </c>
      <c r="AQ35" s="176"/>
      <c r="AR35" s="186">
        <v>43.4827557801854</v>
      </c>
      <c r="AS35" s="159"/>
      <c r="AT35" s="160">
        <v>1.51968625158844</v>
      </c>
      <c r="AU35" s="154">
        <v>7.3545730733855201</v>
      </c>
      <c r="AV35" s="154">
        <v>1.5154752977844901</v>
      </c>
      <c r="AW35" s="154">
        <v>-16.667003113035399</v>
      </c>
      <c r="AX35" s="154">
        <v>-5.2312887044698098</v>
      </c>
      <c r="AY35" s="161">
        <v>-3.2024328423874202</v>
      </c>
      <c r="AZ35" s="154"/>
      <c r="BA35" s="162">
        <v>5.28917173781762</v>
      </c>
      <c r="BB35" s="163">
        <v>0.469038062496693</v>
      </c>
      <c r="BC35" s="164">
        <v>2.8394825829717099</v>
      </c>
      <c r="BD35" s="154"/>
      <c r="BE35" s="165">
        <v>-1.52150422196569</v>
      </c>
      <c r="BF35" s="67"/>
      <c r="BG35" s="68"/>
      <c r="BH35" s="68"/>
      <c r="BI35" s="68"/>
      <c r="BJ35" s="68"/>
      <c r="BK35" s="68"/>
      <c r="BL35" s="68"/>
      <c r="BM35" s="68"/>
      <c r="BN35" s="68"/>
      <c r="BO35" s="68"/>
      <c r="BP35" s="68"/>
      <c r="BQ35" s="68"/>
      <c r="BR35" s="68"/>
    </row>
    <row r="36" spans="1:70" x14ac:dyDescent="0.25">
      <c r="A36" s="21" t="s">
        <v>79</v>
      </c>
      <c r="B36" s="3" t="str">
        <f t="shared" si="0"/>
        <v>Coastal Virginia - Eastern Shore</v>
      </c>
      <c r="C36" s="3"/>
      <c r="D36" s="24" t="s">
        <v>16</v>
      </c>
      <c r="E36" s="27" t="s">
        <v>17</v>
      </c>
      <c r="F36" s="3"/>
      <c r="G36" s="181">
        <v>27.847837434750101</v>
      </c>
      <c r="H36" s="176">
        <v>31.042982848620401</v>
      </c>
      <c r="I36" s="176">
        <v>38.0719388516032</v>
      </c>
      <c r="J36" s="176">
        <v>37.282162565249799</v>
      </c>
      <c r="K36" s="176">
        <v>34.248873974645697</v>
      </c>
      <c r="L36" s="182">
        <v>33.698759134973898</v>
      </c>
      <c r="M36" s="176"/>
      <c r="N36" s="183">
        <v>35.3715883668903</v>
      </c>
      <c r="O36" s="184">
        <v>33.592953020134203</v>
      </c>
      <c r="P36" s="185">
        <v>34.482270693512298</v>
      </c>
      <c r="Q36" s="176"/>
      <c r="R36" s="186">
        <v>33.922619580270499</v>
      </c>
      <c r="S36" s="159"/>
      <c r="T36" s="160">
        <v>-1.5851309831585001</v>
      </c>
      <c r="U36" s="154">
        <v>-27.631683967143601</v>
      </c>
      <c r="V36" s="154">
        <v>-10.802814386468199</v>
      </c>
      <c r="W36" s="154">
        <v>-15.1512093621277</v>
      </c>
      <c r="X36" s="154">
        <v>-8.3609221826121498</v>
      </c>
      <c r="Y36" s="161">
        <v>-13.676271695219</v>
      </c>
      <c r="Z36" s="154"/>
      <c r="AA36" s="162">
        <v>-18.497887300749198</v>
      </c>
      <c r="AB36" s="163">
        <v>-30.053883681308601</v>
      </c>
      <c r="AC36" s="164">
        <v>-24.568323275540799</v>
      </c>
      <c r="AD36" s="154"/>
      <c r="AE36" s="165">
        <v>-17.1506988270758</v>
      </c>
      <c r="AF36" s="67"/>
      <c r="AG36" s="181">
        <v>27.964218866517498</v>
      </c>
      <c r="AH36" s="176">
        <v>34.748379940343</v>
      </c>
      <c r="AI36" s="176">
        <v>38.1894612229679</v>
      </c>
      <c r="AJ36" s="176">
        <v>34.639138702460798</v>
      </c>
      <c r="AK36" s="176">
        <v>32.098585011185598</v>
      </c>
      <c r="AL36" s="182">
        <v>33.527956748694997</v>
      </c>
      <c r="AM36" s="176"/>
      <c r="AN36" s="183">
        <v>34.376178225205003</v>
      </c>
      <c r="AO36" s="184">
        <v>32.412326621923903</v>
      </c>
      <c r="AP36" s="185">
        <v>33.394252423564502</v>
      </c>
      <c r="AQ36" s="176"/>
      <c r="AR36" s="186">
        <v>33.489755512943397</v>
      </c>
      <c r="AS36" s="159"/>
      <c r="AT36" s="160">
        <v>-8.26449631074499</v>
      </c>
      <c r="AU36" s="154">
        <v>3.2860170284249999</v>
      </c>
      <c r="AV36" s="154">
        <v>5.1167334120769299</v>
      </c>
      <c r="AW36" s="154">
        <v>-10.630379590192801</v>
      </c>
      <c r="AX36" s="154">
        <v>-5.09238296943919</v>
      </c>
      <c r="AY36" s="161">
        <v>-3.11922769949265</v>
      </c>
      <c r="AZ36" s="154"/>
      <c r="BA36" s="162">
        <v>-2.0469142841712999</v>
      </c>
      <c r="BB36" s="163">
        <v>-13.4235328961686</v>
      </c>
      <c r="BC36" s="164">
        <v>-7.9189932053760401</v>
      </c>
      <c r="BD36" s="154"/>
      <c r="BE36" s="165">
        <v>-4.5369043253866703</v>
      </c>
      <c r="BF36" s="67"/>
      <c r="BG36" s="68"/>
      <c r="BH36" s="68"/>
      <c r="BI36" s="68"/>
      <c r="BJ36" s="68"/>
      <c r="BK36" s="68"/>
      <c r="BL36" s="68"/>
      <c r="BM36" s="68"/>
      <c r="BN36" s="68"/>
      <c r="BO36" s="68"/>
      <c r="BP36" s="68"/>
      <c r="BQ36" s="68"/>
      <c r="BR36" s="68"/>
    </row>
    <row r="37" spans="1:70" x14ac:dyDescent="0.25">
      <c r="A37" s="21" t="s">
        <v>80</v>
      </c>
      <c r="B37" s="3" t="str">
        <f t="shared" si="0"/>
        <v>Coastal Virginia - Hampton Roads</v>
      </c>
      <c r="C37" s="3"/>
      <c r="D37" s="24" t="s">
        <v>16</v>
      </c>
      <c r="E37" s="27" t="s">
        <v>17</v>
      </c>
      <c r="F37" s="3"/>
      <c r="G37" s="181">
        <v>43.605871376207901</v>
      </c>
      <c r="H37" s="176">
        <v>37.856169225642702</v>
      </c>
      <c r="I37" s="176">
        <v>43.872414067105801</v>
      </c>
      <c r="J37" s="176">
        <v>44.679096455027803</v>
      </c>
      <c r="K37" s="176">
        <v>42.447308589444503</v>
      </c>
      <c r="L37" s="182">
        <v>42.492171942685701</v>
      </c>
      <c r="M37" s="176"/>
      <c r="N37" s="183">
        <v>56.866032860841202</v>
      </c>
      <c r="O37" s="184">
        <v>58.808321328787798</v>
      </c>
      <c r="P37" s="185">
        <v>57.8371770948145</v>
      </c>
      <c r="Q37" s="176"/>
      <c r="R37" s="186">
        <v>46.876459129008197</v>
      </c>
      <c r="S37" s="159"/>
      <c r="T37" s="160">
        <v>30.230027115554201</v>
      </c>
      <c r="U37" s="154">
        <v>-14.706092444099401</v>
      </c>
      <c r="V37" s="154">
        <v>-8.31392772142814</v>
      </c>
      <c r="W37" s="154">
        <v>-7.75107706597539</v>
      </c>
      <c r="X37" s="154">
        <v>-6.9485465870843104</v>
      </c>
      <c r="Y37" s="161">
        <v>-3.3248632135716001</v>
      </c>
      <c r="Z37" s="154"/>
      <c r="AA37" s="162">
        <v>-3.3498753221255999</v>
      </c>
      <c r="AB37" s="163">
        <v>-7.7399155222792499</v>
      </c>
      <c r="AC37" s="164">
        <v>-5.6327272989550599</v>
      </c>
      <c r="AD37" s="154"/>
      <c r="AE37" s="165">
        <v>-4.1512050224854198</v>
      </c>
      <c r="AF37" s="67"/>
      <c r="AG37" s="181">
        <v>36.276745282414502</v>
      </c>
      <c r="AH37" s="176">
        <v>37.3328064669032</v>
      </c>
      <c r="AI37" s="176">
        <v>46.392646655649003</v>
      </c>
      <c r="AJ37" s="176">
        <v>39.421202086350199</v>
      </c>
      <c r="AK37" s="176">
        <v>40.371475054785897</v>
      </c>
      <c r="AL37" s="182">
        <v>39.958951124572998</v>
      </c>
      <c r="AM37" s="176"/>
      <c r="AN37" s="183">
        <v>51.433948174443401</v>
      </c>
      <c r="AO37" s="184">
        <v>54.047815419512702</v>
      </c>
      <c r="AP37" s="185">
        <v>52.740881796978101</v>
      </c>
      <c r="AQ37" s="176"/>
      <c r="AR37" s="186">
        <v>43.610383150985001</v>
      </c>
      <c r="AS37" s="159"/>
      <c r="AT37" s="160">
        <v>-14.537062218375899</v>
      </c>
      <c r="AU37" s="154">
        <v>4.7151983698180899</v>
      </c>
      <c r="AV37" s="154">
        <v>17.805615597317999</v>
      </c>
      <c r="AW37" s="154">
        <v>-5.35474033181083</v>
      </c>
      <c r="AX37" s="154">
        <v>-3.5769735418667001</v>
      </c>
      <c r="AY37" s="161">
        <v>-0.59934916692001805</v>
      </c>
      <c r="AZ37" s="154"/>
      <c r="BA37" s="162">
        <v>-2.2647739094383201</v>
      </c>
      <c r="BB37" s="163">
        <v>-4.5318532581939603</v>
      </c>
      <c r="BC37" s="164">
        <v>-3.4396921145105499</v>
      </c>
      <c r="BD37" s="154"/>
      <c r="BE37" s="165">
        <v>-1.6012815845372601</v>
      </c>
      <c r="BF37" s="67"/>
      <c r="BG37" s="68"/>
      <c r="BH37" s="68"/>
      <c r="BI37" s="68"/>
      <c r="BJ37" s="68"/>
      <c r="BK37" s="68"/>
      <c r="BL37" s="68"/>
      <c r="BM37" s="68"/>
      <c r="BN37" s="68"/>
      <c r="BO37" s="68"/>
      <c r="BP37" s="68"/>
      <c r="BQ37" s="68"/>
      <c r="BR37" s="68"/>
    </row>
    <row r="38" spans="1:70" x14ac:dyDescent="0.25">
      <c r="A38" s="20" t="s">
        <v>81</v>
      </c>
      <c r="B38" s="3" t="str">
        <f t="shared" si="0"/>
        <v>Northern Virginia</v>
      </c>
      <c r="C38" s="3"/>
      <c r="D38" s="24" t="s">
        <v>16</v>
      </c>
      <c r="E38" s="27" t="s">
        <v>17</v>
      </c>
      <c r="F38" s="3"/>
      <c r="G38" s="181">
        <v>178.96125719427801</v>
      </c>
      <c r="H38" s="176">
        <v>163.435036650981</v>
      </c>
      <c r="I38" s="176">
        <v>95.908827543540596</v>
      </c>
      <c r="J38" s="176">
        <v>90.077071670947305</v>
      </c>
      <c r="K38" s="176">
        <v>78.051908663129595</v>
      </c>
      <c r="L38" s="182">
        <v>121.28682034457501</v>
      </c>
      <c r="M38" s="176"/>
      <c r="N38" s="183">
        <v>65.678722558632103</v>
      </c>
      <c r="O38" s="184">
        <v>63.585502146566398</v>
      </c>
      <c r="P38" s="185">
        <v>64.632112352599293</v>
      </c>
      <c r="Q38" s="176"/>
      <c r="R38" s="186">
        <v>105.099760918296</v>
      </c>
      <c r="S38" s="159"/>
      <c r="T38" s="160">
        <v>242.11884868942201</v>
      </c>
      <c r="U38" s="154">
        <v>80.830427606748302</v>
      </c>
      <c r="V38" s="154">
        <v>-10.8015780718752</v>
      </c>
      <c r="W38" s="154">
        <v>-13.399133862551601</v>
      </c>
      <c r="X38" s="154">
        <v>4.95094138209899</v>
      </c>
      <c r="Y38" s="161">
        <v>41.492877337954397</v>
      </c>
      <c r="Z38" s="154"/>
      <c r="AA38" s="162">
        <v>22.440017470008598</v>
      </c>
      <c r="AB38" s="163">
        <v>12.296002653980899</v>
      </c>
      <c r="AC38" s="164">
        <v>17.2308622723484</v>
      </c>
      <c r="AD38" s="154"/>
      <c r="AE38" s="165">
        <v>36.528257109690202</v>
      </c>
      <c r="AF38" s="67"/>
      <c r="AG38" s="181">
        <v>82.357300519933901</v>
      </c>
      <c r="AH38" s="176">
        <v>92.244329341542098</v>
      </c>
      <c r="AI38" s="176">
        <v>84.8822793565583</v>
      </c>
      <c r="AJ38" s="176">
        <v>76.751406020781602</v>
      </c>
      <c r="AK38" s="176">
        <v>66.989494049990299</v>
      </c>
      <c r="AL38" s="182">
        <v>80.640731130526703</v>
      </c>
      <c r="AM38" s="176"/>
      <c r="AN38" s="183">
        <v>64.485853900882006</v>
      </c>
      <c r="AO38" s="184">
        <v>76.722395553097499</v>
      </c>
      <c r="AP38" s="185">
        <v>70.604124726989795</v>
      </c>
      <c r="AQ38" s="176"/>
      <c r="AR38" s="186">
        <v>77.771638597816903</v>
      </c>
      <c r="AS38" s="159"/>
      <c r="AT38" s="160">
        <v>52.286202473557999</v>
      </c>
      <c r="AU38" s="154">
        <v>39.439358359965098</v>
      </c>
      <c r="AV38" s="154">
        <v>5.8807230366278898</v>
      </c>
      <c r="AW38" s="154">
        <v>-5.2411087316792404</v>
      </c>
      <c r="AX38" s="154">
        <v>3.9275266383068499</v>
      </c>
      <c r="AY38" s="161">
        <v>16.581125141226501</v>
      </c>
      <c r="AZ38" s="154"/>
      <c r="BA38" s="162">
        <v>20.710699833796301</v>
      </c>
      <c r="BB38" s="163">
        <v>37.583064650922502</v>
      </c>
      <c r="BC38" s="164">
        <v>29.327881039868</v>
      </c>
      <c r="BD38" s="154"/>
      <c r="BE38" s="165">
        <v>19.637389518903301</v>
      </c>
      <c r="BF38" s="67"/>
      <c r="BG38" s="68"/>
      <c r="BH38" s="68"/>
      <c r="BI38" s="68"/>
      <c r="BJ38" s="68"/>
      <c r="BK38" s="68"/>
      <c r="BL38" s="68"/>
      <c r="BM38" s="68"/>
      <c r="BN38" s="68"/>
      <c r="BO38" s="68"/>
      <c r="BP38" s="68"/>
      <c r="BQ38" s="68"/>
      <c r="BR38" s="68"/>
    </row>
    <row r="39" spans="1:70" x14ac:dyDescent="0.25">
      <c r="A39" s="22" t="s">
        <v>82</v>
      </c>
      <c r="B39" s="3" t="str">
        <f t="shared" si="0"/>
        <v>Shenandoah Valley</v>
      </c>
      <c r="C39" s="3"/>
      <c r="D39" s="25" t="s">
        <v>16</v>
      </c>
      <c r="E39" s="28" t="s">
        <v>17</v>
      </c>
      <c r="F39" s="3"/>
      <c r="G39" s="187">
        <v>39.181657244114398</v>
      </c>
      <c r="H39" s="188">
        <v>31.557566450088601</v>
      </c>
      <c r="I39" s="188">
        <v>34.149775546367302</v>
      </c>
      <c r="J39" s="188">
        <v>33.719505526959701</v>
      </c>
      <c r="K39" s="188">
        <v>31.6043532191376</v>
      </c>
      <c r="L39" s="189">
        <v>34.042571597333499</v>
      </c>
      <c r="M39" s="176"/>
      <c r="N39" s="190">
        <v>45.831912918740997</v>
      </c>
      <c r="O39" s="191">
        <v>44.775024048603399</v>
      </c>
      <c r="P39" s="192">
        <v>45.303468483672198</v>
      </c>
      <c r="Q39" s="176"/>
      <c r="R39" s="193">
        <v>37.259970707716001</v>
      </c>
      <c r="S39" s="159"/>
      <c r="T39" s="166">
        <v>59.3805513767783</v>
      </c>
      <c r="U39" s="167">
        <v>-8.8523991743408601</v>
      </c>
      <c r="V39" s="167">
        <v>-5.6922893501002099</v>
      </c>
      <c r="W39" s="167">
        <v>-3.9826917497428802</v>
      </c>
      <c r="X39" s="167">
        <v>-3.9620557131279601</v>
      </c>
      <c r="Y39" s="168">
        <v>4.1416738989559203</v>
      </c>
      <c r="Z39" s="154"/>
      <c r="AA39" s="169">
        <v>-0.199981940656625</v>
      </c>
      <c r="AB39" s="170">
        <v>-6.5284227388560296</v>
      </c>
      <c r="AC39" s="171">
        <v>-3.43092713446933</v>
      </c>
      <c r="AD39" s="154"/>
      <c r="AE39" s="172">
        <v>1.37995167830655</v>
      </c>
      <c r="AF39" s="67"/>
      <c r="AG39" s="187">
        <v>35.440363893342301</v>
      </c>
      <c r="AH39" s="188">
        <v>35.518844612269</v>
      </c>
      <c r="AI39" s="188">
        <v>35.786278795038299</v>
      </c>
      <c r="AJ39" s="188">
        <v>34.255326976626399</v>
      </c>
      <c r="AK39" s="188">
        <v>34.019392034427398</v>
      </c>
      <c r="AL39" s="189">
        <v>35.004041262340699</v>
      </c>
      <c r="AM39" s="176"/>
      <c r="AN39" s="190">
        <v>42.555277824656102</v>
      </c>
      <c r="AO39" s="191">
        <v>42.756382583748199</v>
      </c>
      <c r="AP39" s="192">
        <v>42.655830204202097</v>
      </c>
      <c r="AQ39" s="176"/>
      <c r="AR39" s="193">
        <v>37.1902666743011</v>
      </c>
      <c r="AS39" s="159"/>
      <c r="AT39" s="166">
        <v>12.8611537639876</v>
      </c>
      <c r="AU39" s="167">
        <v>9.38604330352325</v>
      </c>
      <c r="AV39" s="167">
        <v>5.3314865419344803</v>
      </c>
      <c r="AW39" s="167">
        <v>-3.9463117584421998</v>
      </c>
      <c r="AX39" s="167">
        <v>2.16638239860298</v>
      </c>
      <c r="AY39" s="168">
        <v>4.9228596364072201</v>
      </c>
      <c r="AZ39" s="154"/>
      <c r="BA39" s="169">
        <v>7.2976864009549702</v>
      </c>
      <c r="BB39" s="170">
        <v>-1.4718355108610299</v>
      </c>
      <c r="BC39" s="171">
        <v>2.7157896918512701</v>
      </c>
      <c r="BD39" s="154"/>
      <c r="BE39" s="172">
        <v>4.1892200852399997</v>
      </c>
      <c r="BF39" s="67"/>
      <c r="BG39" s="68"/>
      <c r="BH39" s="68"/>
      <c r="BI39" s="68"/>
      <c r="BJ39" s="68"/>
      <c r="BK39" s="68"/>
      <c r="BL39" s="68"/>
      <c r="BM39" s="68"/>
      <c r="BN39" s="68"/>
      <c r="BO39" s="68"/>
      <c r="BP39" s="68"/>
      <c r="BQ39" s="68"/>
      <c r="BR39" s="68"/>
    </row>
    <row r="40" spans="1:70" ht="13" x14ac:dyDescent="0.3">
      <c r="A40" s="19" t="s">
        <v>83</v>
      </c>
      <c r="B40" s="3" t="str">
        <f t="shared" si="0"/>
        <v>Southern Virginia</v>
      </c>
      <c r="C40" s="9"/>
      <c r="D40" s="23" t="s">
        <v>16</v>
      </c>
      <c r="E40" s="26" t="s">
        <v>17</v>
      </c>
      <c r="F40" s="3"/>
      <c r="G40" s="173">
        <v>37.234239395958198</v>
      </c>
      <c r="H40" s="174">
        <v>51.501359093937303</v>
      </c>
      <c r="I40" s="174">
        <v>61.504419276038099</v>
      </c>
      <c r="J40" s="174">
        <v>59.891228070175401</v>
      </c>
      <c r="K40" s="174">
        <v>54.869895625138703</v>
      </c>
      <c r="L40" s="175">
        <v>53.000228292249602</v>
      </c>
      <c r="M40" s="176"/>
      <c r="N40" s="177">
        <v>47.595216522318402</v>
      </c>
      <c r="O40" s="178">
        <v>49.260282034199399</v>
      </c>
      <c r="P40" s="179">
        <v>48.427749278258901</v>
      </c>
      <c r="Q40" s="176"/>
      <c r="R40" s="180">
        <v>51.693805716823697</v>
      </c>
      <c r="S40" s="159"/>
      <c r="T40" s="151">
        <v>1.8497059127320401</v>
      </c>
      <c r="U40" s="152">
        <v>-9.8787777536081105</v>
      </c>
      <c r="V40" s="152">
        <v>-1.6626240422570999</v>
      </c>
      <c r="W40" s="152">
        <v>-0.95598819525003698</v>
      </c>
      <c r="X40" s="152">
        <v>4.3395997433896802</v>
      </c>
      <c r="Y40" s="153">
        <v>-1.59856769265763</v>
      </c>
      <c r="Z40" s="154"/>
      <c r="AA40" s="155">
        <v>-0.24361904782032501</v>
      </c>
      <c r="AB40" s="156">
        <v>6.8702079836445797</v>
      </c>
      <c r="AC40" s="157">
        <v>3.2519469767063298</v>
      </c>
      <c r="AD40" s="154"/>
      <c r="AE40" s="158">
        <v>-0.34550090893646201</v>
      </c>
      <c r="AF40" s="67"/>
      <c r="AG40" s="173">
        <v>38.150551854319303</v>
      </c>
      <c r="AH40" s="174">
        <v>48.797009771263603</v>
      </c>
      <c r="AI40" s="174">
        <v>55.578709749056102</v>
      </c>
      <c r="AJ40" s="174">
        <v>52.740805018876301</v>
      </c>
      <c r="AK40" s="174">
        <v>49.548770819453601</v>
      </c>
      <c r="AL40" s="175">
        <v>48.963169442593802</v>
      </c>
      <c r="AM40" s="176"/>
      <c r="AN40" s="177">
        <v>46.125120475238703</v>
      </c>
      <c r="AO40" s="178">
        <v>44.872466133688597</v>
      </c>
      <c r="AP40" s="179">
        <v>45.498793304463597</v>
      </c>
      <c r="AQ40" s="176"/>
      <c r="AR40" s="180">
        <v>47.973347688842303</v>
      </c>
      <c r="AS40" s="159"/>
      <c r="AT40" s="151">
        <v>7.4929759558281903</v>
      </c>
      <c r="AU40" s="152">
        <v>2.5848482656442302</v>
      </c>
      <c r="AV40" s="152">
        <v>0.61175259517374903</v>
      </c>
      <c r="AW40" s="152">
        <v>-9.7395028070386491</v>
      </c>
      <c r="AX40" s="152">
        <v>-0.215938159759577</v>
      </c>
      <c r="AY40" s="153">
        <v>-0.6116758823981</v>
      </c>
      <c r="AZ40" s="154"/>
      <c r="BA40" s="155">
        <v>7.3036026660880102</v>
      </c>
      <c r="BB40" s="156">
        <v>5.7076949541172803</v>
      </c>
      <c r="BC40" s="157">
        <v>6.5106554258843303</v>
      </c>
      <c r="BD40" s="154"/>
      <c r="BE40" s="158">
        <v>1.2198095363866499</v>
      </c>
      <c r="BF40" s="67"/>
    </row>
    <row r="41" spans="1:70" x14ac:dyDescent="0.25">
      <c r="A41" s="20" t="s">
        <v>84</v>
      </c>
      <c r="B41" s="3" t="str">
        <f t="shared" si="0"/>
        <v>Southwest Virginia - Blue Ridge Highlands</v>
      </c>
      <c r="C41" s="10"/>
      <c r="D41" s="24" t="s">
        <v>16</v>
      </c>
      <c r="E41" s="27" t="s">
        <v>17</v>
      </c>
      <c r="F41" s="3"/>
      <c r="G41" s="181">
        <v>41.478355545516102</v>
      </c>
      <c r="H41" s="176">
        <v>37.340102778405203</v>
      </c>
      <c r="I41" s="176">
        <v>42.367195617799801</v>
      </c>
      <c r="J41" s="176">
        <v>40.468882990738599</v>
      </c>
      <c r="K41" s="176">
        <v>43.628790377230601</v>
      </c>
      <c r="L41" s="182">
        <v>41.056665461938103</v>
      </c>
      <c r="M41" s="176"/>
      <c r="N41" s="183">
        <v>58.879794443189503</v>
      </c>
      <c r="O41" s="184">
        <v>55.338913485430297</v>
      </c>
      <c r="P41" s="185">
        <v>57.109353964309904</v>
      </c>
      <c r="Q41" s="176"/>
      <c r="R41" s="186">
        <v>45.643147891187098</v>
      </c>
      <c r="S41" s="159"/>
      <c r="T41" s="160">
        <v>70.280435541515502</v>
      </c>
      <c r="U41" s="154">
        <v>1.26032359226364</v>
      </c>
      <c r="V41" s="154">
        <v>9.1336836326765702</v>
      </c>
      <c r="W41" s="154">
        <v>6.2628209326520103</v>
      </c>
      <c r="X41" s="154">
        <v>21.808688166452399</v>
      </c>
      <c r="Y41" s="161">
        <v>18.008213557327799</v>
      </c>
      <c r="Z41" s="154"/>
      <c r="AA41" s="162">
        <v>50.342298163446202</v>
      </c>
      <c r="AB41" s="163">
        <v>26.336226342211699</v>
      </c>
      <c r="AC41" s="164">
        <v>37.668115734147797</v>
      </c>
      <c r="AD41" s="154"/>
      <c r="AE41" s="165">
        <v>24.356863144583301</v>
      </c>
      <c r="AF41" s="67"/>
      <c r="AG41" s="181">
        <v>38.191040241903501</v>
      </c>
      <c r="AH41" s="176">
        <v>39.221433335217299</v>
      </c>
      <c r="AI41" s="176">
        <v>42.348643531340002</v>
      </c>
      <c r="AJ41" s="176">
        <v>41.140291111361996</v>
      </c>
      <c r="AK41" s="176">
        <v>42.218550937429399</v>
      </c>
      <c r="AL41" s="182">
        <v>40.624349624272497</v>
      </c>
      <c r="AM41" s="176"/>
      <c r="AN41" s="183">
        <v>55.488986898576897</v>
      </c>
      <c r="AO41" s="184">
        <v>51.8792624802349</v>
      </c>
      <c r="AP41" s="185">
        <v>53.684124689405898</v>
      </c>
      <c r="AQ41" s="176"/>
      <c r="AR41" s="186">
        <v>44.3570690253488</v>
      </c>
      <c r="AS41" s="159"/>
      <c r="AT41" s="160">
        <v>30.031545323575301</v>
      </c>
      <c r="AU41" s="154">
        <v>23.061212310404301</v>
      </c>
      <c r="AV41" s="154">
        <v>22.206759894521301</v>
      </c>
      <c r="AW41" s="154">
        <v>11.8888615480996</v>
      </c>
      <c r="AX41" s="154">
        <v>20.624702145742901</v>
      </c>
      <c r="AY41" s="161">
        <v>21.1479804023373</v>
      </c>
      <c r="AZ41" s="154"/>
      <c r="BA41" s="162">
        <v>37.874005903128499</v>
      </c>
      <c r="BB41" s="163">
        <v>25.254115874974399</v>
      </c>
      <c r="BC41" s="164">
        <v>31.473423995488702</v>
      </c>
      <c r="BD41" s="154"/>
      <c r="BE41" s="165">
        <v>24.533779430945302</v>
      </c>
      <c r="BF41" s="67"/>
    </row>
    <row r="42" spans="1:70" x14ac:dyDescent="0.25">
      <c r="A42" s="21" t="s">
        <v>85</v>
      </c>
      <c r="B42" s="3" t="str">
        <f t="shared" si="0"/>
        <v>Southwest Virginia - Heart of Appalachia</v>
      </c>
      <c r="C42" s="3"/>
      <c r="D42" s="24" t="s">
        <v>16</v>
      </c>
      <c r="E42" s="27" t="s">
        <v>17</v>
      </c>
      <c r="F42" s="3"/>
      <c r="G42" s="181">
        <v>22.6006348122866</v>
      </c>
      <c r="H42" s="176">
        <v>27.549419795221802</v>
      </c>
      <c r="I42" s="176">
        <v>30.819938566552899</v>
      </c>
      <c r="J42" s="176">
        <v>32.129249146757601</v>
      </c>
      <c r="K42" s="176">
        <v>30.132443686006798</v>
      </c>
      <c r="L42" s="182">
        <v>28.6463372013651</v>
      </c>
      <c r="M42" s="176"/>
      <c r="N42" s="183">
        <v>29.379563139931701</v>
      </c>
      <c r="O42" s="184">
        <v>23.179194539249099</v>
      </c>
      <c r="P42" s="185">
        <v>26.2793788395904</v>
      </c>
      <c r="Q42" s="176"/>
      <c r="R42" s="186">
        <v>27.9700633837152</v>
      </c>
      <c r="S42" s="159"/>
      <c r="T42" s="160">
        <v>-16.794460538048099</v>
      </c>
      <c r="U42" s="154">
        <v>-33.507161087081798</v>
      </c>
      <c r="V42" s="154">
        <v>-30.338528106695598</v>
      </c>
      <c r="W42" s="154">
        <v>-25.814120606999399</v>
      </c>
      <c r="X42" s="154">
        <v>-19.990852279125701</v>
      </c>
      <c r="Y42" s="161">
        <v>-26.095858198985599</v>
      </c>
      <c r="Z42" s="154"/>
      <c r="AA42" s="162">
        <v>-13.507372606128</v>
      </c>
      <c r="AB42" s="163">
        <v>-29.679757212896501</v>
      </c>
      <c r="AC42" s="164">
        <v>-21.472100272822299</v>
      </c>
      <c r="AD42" s="154"/>
      <c r="AE42" s="165">
        <v>-24.908961788605399</v>
      </c>
      <c r="AF42" s="67"/>
      <c r="AG42" s="181">
        <v>23.640780750462699</v>
      </c>
      <c r="AH42" s="176">
        <v>28.200837960625901</v>
      </c>
      <c r="AI42" s="176">
        <v>30.559029109877098</v>
      </c>
      <c r="AJ42" s="176">
        <v>30.337361774744</v>
      </c>
      <c r="AK42" s="176">
        <v>29.021288395904399</v>
      </c>
      <c r="AL42" s="182">
        <v>28.344402179430698</v>
      </c>
      <c r="AM42" s="176"/>
      <c r="AN42" s="183">
        <v>29.1406621160409</v>
      </c>
      <c r="AO42" s="184">
        <v>24.761501706484601</v>
      </c>
      <c r="AP42" s="185">
        <v>26.951081911262701</v>
      </c>
      <c r="AQ42" s="176"/>
      <c r="AR42" s="186">
        <v>27.948712592987398</v>
      </c>
      <c r="AS42" s="159"/>
      <c r="AT42" s="160">
        <v>-9.7745061354685507</v>
      </c>
      <c r="AU42" s="154">
        <v>-21.830421615757899</v>
      </c>
      <c r="AV42" s="154">
        <v>-23.871689447803</v>
      </c>
      <c r="AW42" s="154">
        <v>-27.461451185289999</v>
      </c>
      <c r="AX42" s="154">
        <v>-20.333937048083801</v>
      </c>
      <c r="AY42" s="161">
        <v>-21.492759068259101</v>
      </c>
      <c r="AZ42" s="154"/>
      <c r="BA42" s="162">
        <v>-6.2689547614000301</v>
      </c>
      <c r="BB42" s="163">
        <v>-15.5758388462576</v>
      </c>
      <c r="BC42" s="164">
        <v>-10.786860382885299</v>
      </c>
      <c r="BD42" s="154"/>
      <c r="BE42" s="165">
        <v>-18.809688688798399</v>
      </c>
      <c r="BF42" s="67"/>
    </row>
    <row r="43" spans="1:70" x14ac:dyDescent="0.25">
      <c r="A43" s="22" t="s">
        <v>86</v>
      </c>
      <c r="B43" s="3" t="str">
        <f t="shared" si="0"/>
        <v>Virginia Mountains</v>
      </c>
      <c r="C43" s="3"/>
      <c r="D43" s="25" t="s">
        <v>16</v>
      </c>
      <c r="E43" s="28" t="s">
        <v>17</v>
      </c>
      <c r="F43" s="3"/>
      <c r="G43" s="181">
        <v>53.245496551724102</v>
      </c>
      <c r="H43" s="176">
        <v>45.155398620689603</v>
      </c>
      <c r="I43" s="176">
        <v>55.908299310344802</v>
      </c>
      <c r="J43" s="176">
        <v>54.073593103448196</v>
      </c>
      <c r="K43" s="176">
        <v>51.732013793103398</v>
      </c>
      <c r="L43" s="182">
        <v>52.022960275861998</v>
      </c>
      <c r="M43" s="176"/>
      <c r="N43" s="183">
        <v>60.035042758620598</v>
      </c>
      <c r="O43" s="184">
        <v>59.462068965517197</v>
      </c>
      <c r="P43" s="185">
        <v>59.748555862068898</v>
      </c>
      <c r="Q43" s="176"/>
      <c r="R43" s="186">
        <v>54.230273300492598</v>
      </c>
      <c r="S43" s="159"/>
      <c r="T43" s="160">
        <v>78.413000349257203</v>
      </c>
      <c r="U43" s="154">
        <v>-3.3500172204996299</v>
      </c>
      <c r="V43" s="154">
        <v>2.60367724417774</v>
      </c>
      <c r="W43" s="154">
        <v>-0.842999548013731</v>
      </c>
      <c r="X43" s="154">
        <v>7.9066767910810301</v>
      </c>
      <c r="Y43" s="161">
        <v>11.3844564392093</v>
      </c>
      <c r="Z43" s="154"/>
      <c r="AA43" s="162">
        <v>1.9101593244735999</v>
      </c>
      <c r="AB43" s="163">
        <v>10.852915038203999</v>
      </c>
      <c r="AC43" s="164">
        <v>6.1722008551612504</v>
      </c>
      <c r="AD43" s="154"/>
      <c r="AE43" s="165">
        <v>9.6893502004139496</v>
      </c>
      <c r="AF43" s="67"/>
      <c r="AG43" s="181">
        <v>47.8664417241379</v>
      </c>
      <c r="AH43" s="176">
        <v>52.105643793103397</v>
      </c>
      <c r="AI43" s="176">
        <v>60.015909655172401</v>
      </c>
      <c r="AJ43" s="176">
        <v>50.315355172413703</v>
      </c>
      <c r="AK43" s="176">
        <v>48.353136896551703</v>
      </c>
      <c r="AL43" s="182">
        <v>51.731297448275797</v>
      </c>
      <c r="AM43" s="176"/>
      <c r="AN43" s="183">
        <v>57.763162068965499</v>
      </c>
      <c r="AO43" s="184">
        <v>58.718905172413699</v>
      </c>
      <c r="AP43" s="185">
        <v>58.241033620689599</v>
      </c>
      <c r="AQ43" s="176"/>
      <c r="AR43" s="186">
        <v>53.5912220689655</v>
      </c>
      <c r="AS43" s="159"/>
      <c r="AT43" s="160">
        <v>10.776838604571299</v>
      </c>
      <c r="AU43" s="154">
        <v>21.4266269368606</v>
      </c>
      <c r="AV43" s="154">
        <v>22.958819035747499</v>
      </c>
      <c r="AW43" s="154">
        <v>-0.943423497259676</v>
      </c>
      <c r="AX43" s="154">
        <v>4.8962170536262501</v>
      </c>
      <c r="AY43" s="161">
        <v>11.575708669462699</v>
      </c>
      <c r="AZ43" s="154"/>
      <c r="BA43" s="162">
        <v>8.6522491468021503</v>
      </c>
      <c r="BB43" s="163">
        <v>8.3024041908917106</v>
      </c>
      <c r="BC43" s="164">
        <v>8.4756093740182195</v>
      </c>
      <c r="BD43" s="154"/>
      <c r="BE43" s="165">
        <v>10.5943140465123</v>
      </c>
      <c r="BF43" s="67"/>
    </row>
    <row r="44" spans="1:70" x14ac:dyDescent="0.25">
      <c r="A44" s="75" t="s">
        <v>110</v>
      </c>
      <c r="B44" s="3" t="s">
        <v>116</v>
      </c>
      <c r="D44" s="25" t="s">
        <v>16</v>
      </c>
      <c r="E44" s="28" t="s">
        <v>17</v>
      </c>
      <c r="G44" s="181">
        <v>303.88410478834101</v>
      </c>
      <c r="H44" s="176">
        <v>241.78978834142899</v>
      </c>
      <c r="I44" s="176">
        <v>134.74390006939601</v>
      </c>
      <c r="J44" s="176">
        <v>146.743164469118</v>
      </c>
      <c r="K44" s="176">
        <v>142.80759541984699</v>
      </c>
      <c r="L44" s="182">
        <v>193.99371061762599</v>
      </c>
      <c r="M44" s="176"/>
      <c r="N44" s="183">
        <v>170.214056210964</v>
      </c>
      <c r="O44" s="184">
        <v>174.775041637751</v>
      </c>
      <c r="P44" s="185">
        <v>172.49454892435801</v>
      </c>
      <c r="Q44" s="176"/>
      <c r="R44" s="186">
        <v>187.851092990978</v>
      </c>
      <c r="S44" s="159"/>
      <c r="T44" s="160">
        <v>264.84200175605298</v>
      </c>
      <c r="U44" s="154">
        <v>82.728186364780896</v>
      </c>
      <c r="V44" s="154">
        <v>-22.260583438834299</v>
      </c>
      <c r="W44" s="154">
        <v>-15.6357762464666</v>
      </c>
      <c r="X44" s="154">
        <v>34.379627939630701</v>
      </c>
      <c r="Y44" s="161">
        <v>44.954560376221202</v>
      </c>
      <c r="Z44" s="154"/>
      <c r="AA44" s="162">
        <v>33.269077725481203</v>
      </c>
      <c r="AB44" s="163">
        <v>9.2763262977308099</v>
      </c>
      <c r="AC44" s="164">
        <v>19.929169607616899</v>
      </c>
      <c r="AD44" s="154"/>
      <c r="AE44" s="165">
        <v>37.430820285049897</v>
      </c>
      <c r="AF44" s="70"/>
      <c r="AG44" s="181">
        <v>145.37244452149699</v>
      </c>
      <c r="AH44" s="176">
        <v>154.60632108183</v>
      </c>
      <c r="AI44" s="176">
        <v>161.435609396671</v>
      </c>
      <c r="AJ44" s="176">
        <v>129.77813150589799</v>
      </c>
      <c r="AK44" s="176">
        <v>120.304367626648</v>
      </c>
      <c r="AL44" s="182">
        <v>142.30416342952199</v>
      </c>
      <c r="AM44" s="176"/>
      <c r="AN44" s="183">
        <v>155.18636190145699</v>
      </c>
      <c r="AO44" s="184">
        <v>182.39938931297701</v>
      </c>
      <c r="AP44" s="185">
        <v>168.79287560721701</v>
      </c>
      <c r="AQ44" s="176"/>
      <c r="AR44" s="186">
        <v>149.87011669970201</v>
      </c>
      <c r="AS44" s="159"/>
      <c r="AT44" s="160">
        <v>12.5021952306055</v>
      </c>
      <c r="AU44" s="154">
        <v>61.679473945353003</v>
      </c>
      <c r="AV44" s="154">
        <v>34.088885464712497</v>
      </c>
      <c r="AW44" s="154">
        <v>2.8400461826813799</v>
      </c>
      <c r="AX44" s="154">
        <v>22.610709098607298</v>
      </c>
      <c r="AY44" s="161">
        <v>24.926788255458199</v>
      </c>
      <c r="AZ44" s="154"/>
      <c r="BA44" s="162">
        <v>29.558846419042801</v>
      </c>
      <c r="BB44" s="163">
        <v>16.399663850073502</v>
      </c>
      <c r="BC44" s="164">
        <v>22.1006400042228</v>
      </c>
      <c r="BD44" s="154"/>
      <c r="BE44" s="165">
        <v>24.0013466552534</v>
      </c>
    </row>
    <row r="45" spans="1:70" x14ac:dyDescent="0.25">
      <c r="A45" s="75" t="s">
        <v>111</v>
      </c>
      <c r="B45" s="3" t="s">
        <v>117</v>
      </c>
      <c r="D45" s="25" t="s">
        <v>16</v>
      </c>
      <c r="E45" s="28" t="s">
        <v>17</v>
      </c>
      <c r="G45" s="181">
        <v>187.36577274203401</v>
      </c>
      <c r="H45" s="176">
        <v>165.91319633385001</v>
      </c>
      <c r="I45" s="176">
        <v>120.592743116948</v>
      </c>
      <c r="J45" s="176">
        <v>113.612897196261</v>
      </c>
      <c r="K45" s="176">
        <v>90.270482084220404</v>
      </c>
      <c r="L45" s="182">
        <v>135.55101829466301</v>
      </c>
      <c r="M45" s="176"/>
      <c r="N45" s="183">
        <v>94.413399848446502</v>
      </c>
      <c r="O45" s="184">
        <v>92.611636776963806</v>
      </c>
      <c r="P45" s="185">
        <v>93.512518312705197</v>
      </c>
      <c r="Q45" s="176"/>
      <c r="R45" s="186">
        <v>123.540018299818</v>
      </c>
      <c r="S45" s="159"/>
      <c r="T45" s="160">
        <v>209.56832481023699</v>
      </c>
      <c r="U45" s="154">
        <v>41.9548932024884</v>
      </c>
      <c r="V45" s="154">
        <v>-12.9290685999194</v>
      </c>
      <c r="W45" s="154">
        <v>-14.335526431918</v>
      </c>
      <c r="X45" s="154">
        <v>-5.3152842718349902</v>
      </c>
      <c r="Y45" s="161">
        <v>24.618233740716398</v>
      </c>
      <c r="Z45" s="154"/>
      <c r="AA45" s="162">
        <v>12.117826530590399</v>
      </c>
      <c r="AB45" s="163">
        <v>5.7597643101502296</v>
      </c>
      <c r="AC45" s="164">
        <v>8.8766342380780792</v>
      </c>
      <c r="AD45" s="154"/>
      <c r="AE45" s="165">
        <v>20.8397459542043</v>
      </c>
      <c r="AF45" s="70"/>
      <c r="AG45" s="181">
        <v>92.022945909861704</v>
      </c>
      <c r="AH45" s="176">
        <v>103.203265254573</v>
      </c>
      <c r="AI45" s="176">
        <v>111.28593187312801</v>
      </c>
      <c r="AJ45" s="176">
        <v>92.304257027387806</v>
      </c>
      <c r="AK45" s="176">
        <v>79.378360336304198</v>
      </c>
      <c r="AL45" s="182">
        <v>95.638952080251102</v>
      </c>
      <c r="AM45" s="176"/>
      <c r="AN45" s="183">
        <v>87.464814888319495</v>
      </c>
      <c r="AO45" s="184">
        <v>103.233876429834</v>
      </c>
      <c r="AP45" s="185">
        <v>95.349345659076903</v>
      </c>
      <c r="AQ45" s="176"/>
      <c r="AR45" s="186">
        <v>95.556207388486996</v>
      </c>
      <c r="AS45" s="159"/>
      <c r="AT45" s="160">
        <v>23.1790230328787</v>
      </c>
      <c r="AU45" s="154">
        <v>29.623727204452099</v>
      </c>
      <c r="AV45" s="154">
        <v>12.8531707504066</v>
      </c>
      <c r="AW45" s="154">
        <v>-8.5143280882591306</v>
      </c>
      <c r="AX45" s="154">
        <v>0.62392938102919704</v>
      </c>
      <c r="AY45" s="161">
        <v>10.509960039714301</v>
      </c>
      <c r="AZ45" s="154"/>
      <c r="BA45" s="162">
        <v>13.975210357710701</v>
      </c>
      <c r="BB45" s="163">
        <v>25.483471795387</v>
      </c>
      <c r="BC45" s="164">
        <v>19.929410302330201</v>
      </c>
      <c r="BD45" s="154"/>
      <c r="BE45" s="165">
        <v>13.041164637292599</v>
      </c>
    </row>
    <row r="46" spans="1:70" x14ac:dyDescent="0.25">
      <c r="A46" s="75" t="s">
        <v>112</v>
      </c>
      <c r="B46" s="3" t="s">
        <v>118</v>
      </c>
      <c r="D46" s="25" t="s">
        <v>16</v>
      </c>
      <c r="E46" s="28" t="s">
        <v>17</v>
      </c>
      <c r="G46" s="181">
        <v>113.66302655510999</v>
      </c>
      <c r="H46" s="176">
        <v>104.169578634655</v>
      </c>
      <c r="I46" s="176">
        <v>84.186096156177996</v>
      </c>
      <c r="J46" s="176">
        <v>80.632094094822307</v>
      </c>
      <c r="K46" s="176">
        <v>69.607315993694598</v>
      </c>
      <c r="L46" s="182">
        <v>90.451622286892203</v>
      </c>
      <c r="M46" s="176"/>
      <c r="N46" s="183">
        <v>69.129998787437799</v>
      </c>
      <c r="O46" s="184">
        <v>67.775006062810704</v>
      </c>
      <c r="P46" s="185">
        <v>68.452502425124194</v>
      </c>
      <c r="Q46" s="176"/>
      <c r="R46" s="186">
        <v>84.166159469244207</v>
      </c>
      <c r="S46" s="159"/>
      <c r="T46" s="160">
        <v>125.78315142928</v>
      </c>
      <c r="U46" s="154">
        <v>30.648550550035999</v>
      </c>
      <c r="V46" s="154">
        <v>-10.1704045372847</v>
      </c>
      <c r="W46" s="154">
        <v>-11.834779616617499</v>
      </c>
      <c r="X46" s="154">
        <v>-3.8412230196088402</v>
      </c>
      <c r="Y46" s="161">
        <v>16.6709835985355</v>
      </c>
      <c r="Z46" s="154"/>
      <c r="AA46" s="162">
        <v>9.6281060799458</v>
      </c>
      <c r="AB46" s="163">
        <v>2.5258137331383801</v>
      </c>
      <c r="AC46" s="164">
        <v>5.99319700415335</v>
      </c>
      <c r="AD46" s="154"/>
      <c r="AE46" s="165">
        <v>14.0022787068749</v>
      </c>
      <c r="AF46" s="70"/>
      <c r="AG46" s="181">
        <v>63.8017559281855</v>
      </c>
      <c r="AH46" s="176">
        <v>72.7970302468526</v>
      </c>
      <c r="AI46" s="176">
        <v>75.6057934765265</v>
      </c>
      <c r="AJ46" s="176">
        <v>68.923905586879997</v>
      </c>
      <c r="AK46" s="176">
        <v>61.011703952952502</v>
      </c>
      <c r="AL46" s="182">
        <v>68.424518538758704</v>
      </c>
      <c r="AM46" s="176"/>
      <c r="AN46" s="183">
        <v>65.3376480083666</v>
      </c>
      <c r="AO46" s="184">
        <v>71.702836713350294</v>
      </c>
      <c r="AP46" s="185">
        <v>68.520242360858404</v>
      </c>
      <c r="AQ46" s="176"/>
      <c r="AR46" s="186">
        <v>68.451897992649506</v>
      </c>
      <c r="AS46" s="159"/>
      <c r="AT46" s="160">
        <v>22.621126178752299</v>
      </c>
      <c r="AU46" s="154">
        <v>23.345915562480599</v>
      </c>
      <c r="AV46" s="154">
        <v>6.4283206417838503</v>
      </c>
      <c r="AW46" s="154">
        <v>-5.2257999436615101</v>
      </c>
      <c r="AX46" s="154">
        <v>-0.46624371306339202</v>
      </c>
      <c r="AY46" s="161">
        <v>8.2300880774676894</v>
      </c>
      <c r="AZ46" s="154"/>
      <c r="BA46" s="162">
        <v>8.7325420959215201</v>
      </c>
      <c r="BB46" s="163">
        <v>11.6148998430115</v>
      </c>
      <c r="BC46" s="164">
        <v>10.2218373538447</v>
      </c>
      <c r="BD46" s="154"/>
      <c r="BE46" s="165">
        <v>8.7923573848293408</v>
      </c>
    </row>
    <row r="47" spans="1:70" x14ac:dyDescent="0.25">
      <c r="A47" s="75" t="s">
        <v>113</v>
      </c>
      <c r="B47" s="3" t="s">
        <v>119</v>
      </c>
      <c r="D47" s="25" t="s">
        <v>16</v>
      </c>
      <c r="E47" s="28" t="s">
        <v>17</v>
      </c>
      <c r="G47" s="181">
        <v>69.536802548380905</v>
      </c>
      <c r="H47" s="176">
        <v>63.117047566583601</v>
      </c>
      <c r="I47" s="176">
        <v>57.280110653381797</v>
      </c>
      <c r="J47" s="176">
        <v>55.468419716420698</v>
      </c>
      <c r="K47" s="176">
        <v>52.779116689020803</v>
      </c>
      <c r="L47" s="182">
        <v>59.636299434757603</v>
      </c>
      <c r="M47" s="176"/>
      <c r="N47" s="183">
        <v>56.440328607012802</v>
      </c>
      <c r="O47" s="184">
        <v>53.910344893657701</v>
      </c>
      <c r="P47" s="185">
        <v>55.175336750335298</v>
      </c>
      <c r="Q47" s="176"/>
      <c r="R47" s="186">
        <v>58.361738667779797</v>
      </c>
      <c r="S47" s="159"/>
      <c r="T47" s="160">
        <v>96.465921862989404</v>
      </c>
      <c r="U47" s="154">
        <v>15.699787596238201</v>
      </c>
      <c r="V47" s="154">
        <v>-6.2755789082116102</v>
      </c>
      <c r="W47" s="154">
        <v>-6.2987624576055703</v>
      </c>
      <c r="X47" s="154">
        <v>4.64642623761541</v>
      </c>
      <c r="Y47" s="161">
        <v>14.3796739557393</v>
      </c>
      <c r="Z47" s="154"/>
      <c r="AA47" s="162">
        <v>5.2374509875828696</v>
      </c>
      <c r="AB47" s="163">
        <v>-3.04310506217882</v>
      </c>
      <c r="AC47" s="164">
        <v>1.0224673220721601</v>
      </c>
      <c r="AD47" s="154"/>
      <c r="AE47" s="165">
        <v>10.4355084135452</v>
      </c>
      <c r="AF47" s="70"/>
      <c r="AG47" s="181">
        <v>46.374894136807796</v>
      </c>
      <c r="AH47" s="176">
        <v>50.953113623299402</v>
      </c>
      <c r="AI47" s="176">
        <v>52.304695164303503</v>
      </c>
      <c r="AJ47" s="176">
        <v>48.785305733857001</v>
      </c>
      <c r="AK47" s="176">
        <v>47.203406603276399</v>
      </c>
      <c r="AL47" s="182">
        <v>49.124283052308797</v>
      </c>
      <c r="AM47" s="176"/>
      <c r="AN47" s="183">
        <v>52.945170890017202</v>
      </c>
      <c r="AO47" s="184">
        <v>54.0502990275914</v>
      </c>
      <c r="AP47" s="185">
        <v>53.497734958804301</v>
      </c>
      <c r="AQ47" s="176"/>
      <c r="AR47" s="186">
        <v>50.373840739879</v>
      </c>
      <c r="AS47" s="159"/>
      <c r="AT47" s="160">
        <v>17.2406794818062</v>
      </c>
      <c r="AU47" s="154">
        <v>13.6641987577698</v>
      </c>
      <c r="AV47" s="154">
        <v>1.8209732978156301</v>
      </c>
      <c r="AW47" s="154">
        <v>-7.93301152960069</v>
      </c>
      <c r="AX47" s="154">
        <v>-2.19267602693763</v>
      </c>
      <c r="AY47" s="161">
        <v>3.6360257145763701</v>
      </c>
      <c r="AZ47" s="154"/>
      <c r="BA47" s="162">
        <v>5.52140749082655</v>
      </c>
      <c r="BB47" s="163">
        <v>3.4646997792517298</v>
      </c>
      <c r="BC47" s="164">
        <v>4.4723137445847296</v>
      </c>
      <c r="BD47" s="154"/>
      <c r="BE47" s="165">
        <v>3.88832133741092</v>
      </c>
    </row>
    <row r="48" spans="1:70" x14ac:dyDescent="0.25">
      <c r="A48" s="75" t="s">
        <v>114</v>
      </c>
      <c r="B48" s="3" t="s">
        <v>120</v>
      </c>
      <c r="D48" s="25" t="s">
        <v>16</v>
      </c>
      <c r="E48" s="28" t="s">
        <v>17</v>
      </c>
      <c r="G48" s="181">
        <v>47.164354364020902</v>
      </c>
      <c r="H48" s="176">
        <v>44.042087740273999</v>
      </c>
      <c r="I48" s="176">
        <v>40.810828658143997</v>
      </c>
      <c r="J48" s="176">
        <v>39.020975811643503</v>
      </c>
      <c r="K48" s="176">
        <v>37.604584751218603</v>
      </c>
      <c r="L48" s="182">
        <v>41.728566265060202</v>
      </c>
      <c r="M48" s="176"/>
      <c r="N48" s="183">
        <v>38.590179803182103</v>
      </c>
      <c r="O48" s="184">
        <v>37.440567000827699</v>
      </c>
      <c r="P48" s="185">
        <v>38.015373402004897</v>
      </c>
      <c r="Q48" s="176"/>
      <c r="R48" s="186">
        <v>40.667654018473002</v>
      </c>
      <c r="S48" s="159"/>
      <c r="T48" s="160">
        <v>56.086173584095398</v>
      </c>
      <c r="U48" s="154">
        <v>16.761295073901699</v>
      </c>
      <c r="V48" s="154">
        <v>3.2552024417249799</v>
      </c>
      <c r="W48" s="154">
        <v>0.29703543382393699</v>
      </c>
      <c r="X48" s="154">
        <v>3.5206861662039599</v>
      </c>
      <c r="Y48" s="161">
        <v>14.2047177202939</v>
      </c>
      <c r="Z48" s="154"/>
      <c r="AA48" s="162">
        <v>-1.6006649836096201</v>
      </c>
      <c r="AB48" s="163">
        <v>-4.5537376129827702</v>
      </c>
      <c r="AC48" s="164">
        <v>-3.0773693394717898</v>
      </c>
      <c r="AD48" s="154"/>
      <c r="AE48" s="165">
        <v>9.0132246572697401</v>
      </c>
      <c r="AF48" s="70"/>
      <c r="AG48" s="181">
        <v>35.730714678962201</v>
      </c>
      <c r="AH48" s="176">
        <v>37.7164504622301</v>
      </c>
      <c r="AI48" s="176">
        <v>37.7553176505671</v>
      </c>
      <c r="AJ48" s="176">
        <v>36.656797342039901</v>
      </c>
      <c r="AK48" s="176">
        <v>36.3305451577301</v>
      </c>
      <c r="AL48" s="182">
        <v>36.838286535622302</v>
      </c>
      <c r="AM48" s="176"/>
      <c r="AN48" s="183">
        <v>38.1767318127471</v>
      </c>
      <c r="AO48" s="184">
        <v>38.402521843097503</v>
      </c>
      <c r="AP48" s="185">
        <v>38.289626827922298</v>
      </c>
      <c r="AQ48" s="176"/>
      <c r="AR48" s="186">
        <v>37.252542219378299</v>
      </c>
      <c r="AS48" s="159"/>
      <c r="AT48" s="160">
        <v>12.737517857801</v>
      </c>
      <c r="AU48" s="154">
        <v>9.0070645133598806</v>
      </c>
      <c r="AV48" s="154">
        <v>1.8930466436470901</v>
      </c>
      <c r="AW48" s="154">
        <v>-4.2771810152358301</v>
      </c>
      <c r="AX48" s="154">
        <v>0.95731946779302801</v>
      </c>
      <c r="AY48" s="161">
        <v>3.6969600183715898</v>
      </c>
      <c r="AZ48" s="154"/>
      <c r="BA48" s="162">
        <v>3.46094965963034</v>
      </c>
      <c r="BB48" s="163">
        <v>2.90415366898063</v>
      </c>
      <c r="BC48" s="164">
        <v>3.1809796857552102</v>
      </c>
      <c r="BD48" s="154"/>
      <c r="BE48" s="165">
        <v>3.5439298592211501</v>
      </c>
    </row>
    <row r="49" spans="1:57" x14ac:dyDescent="0.25">
      <c r="A49" s="76" t="s">
        <v>115</v>
      </c>
      <c r="B49" s="3" t="s">
        <v>121</v>
      </c>
      <c r="D49" s="25" t="s">
        <v>16</v>
      </c>
      <c r="E49" s="28" t="s">
        <v>17</v>
      </c>
      <c r="G49" s="187">
        <v>29.542735517902798</v>
      </c>
      <c r="H49" s="188">
        <v>28.617408219018799</v>
      </c>
      <c r="I49" s="188">
        <v>27.310488136479801</v>
      </c>
      <c r="J49" s="188">
        <v>26.8534062688909</v>
      </c>
      <c r="K49" s="188">
        <v>27.241555277842298</v>
      </c>
      <c r="L49" s="189">
        <v>27.913118684026902</v>
      </c>
      <c r="M49" s="176"/>
      <c r="N49" s="190">
        <v>28.320259244942999</v>
      </c>
      <c r="O49" s="191">
        <v>28.672786389793</v>
      </c>
      <c r="P49" s="192">
        <v>28.496522817368</v>
      </c>
      <c r="Q49" s="176"/>
      <c r="R49" s="193">
        <v>28.079805579267202</v>
      </c>
      <c r="S49" s="159"/>
      <c r="T49" s="166">
        <v>27.719218091340601</v>
      </c>
      <c r="U49" s="167">
        <v>12.276447520718801</v>
      </c>
      <c r="V49" s="167">
        <v>7.4629515841394696</v>
      </c>
      <c r="W49" s="167">
        <v>4.8123605889146299</v>
      </c>
      <c r="X49" s="167">
        <v>8.4881279092902897</v>
      </c>
      <c r="Y49" s="168">
        <v>11.863816398282699</v>
      </c>
      <c r="Z49" s="154"/>
      <c r="AA49" s="169">
        <v>3.5724205401876801</v>
      </c>
      <c r="AB49" s="170">
        <v>0.25875388041577602</v>
      </c>
      <c r="AC49" s="171">
        <v>1.8784077000847199</v>
      </c>
      <c r="AD49" s="154"/>
      <c r="AE49" s="172">
        <v>8.7725755908765493</v>
      </c>
      <c r="AG49" s="187">
        <v>25.7987829765434</v>
      </c>
      <c r="AH49" s="188">
        <v>26.172165897134001</v>
      </c>
      <c r="AI49" s="188">
        <v>26.990379294533099</v>
      </c>
      <c r="AJ49" s="188">
        <v>26.2411020938832</v>
      </c>
      <c r="AK49" s="188">
        <v>26.5923657335493</v>
      </c>
      <c r="AL49" s="189">
        <v>26.3589584732917</v>
      </c>
      <c r="AM49" s="176"/>
      <c r="AN49" s="190">
        <v>28.529927649665701</v>
      </c>
      <c r="AO49" s="191">
        <v>28.632742137459999</v>
      </c>
      <c r="AP49" s="192">
        <v>28.5813348935629</v>
      </c>
      <c r="AQ49" s="176"/>
      <c r="AR49" s="193">
        <v>26.993975232639301</v>
      </c>
      <c r="AS49" s="159"/>
      <c r="AT49" s="166">
        <v>6.0760807855408201</v>
      </c>
      <c r="AU49" s="167">
        <v>5.61594438041472</v>
      </c>
      <c r="AV49" s="167">
        <v>6.2627072328124296</v>
      </c>
      <c r="AW49" s="167">
        <v>-0.280141649487338</v>
      </c>
      <c r="AX49" s="167">
        <v>1.6726953888402201</v>
      </c>
      <c r="AY49" s="168">
        <v>3.7990835564985899</v>
      </c>
      <c r="AZ49" s="154"/>
      <c r="BA49" s="169">
        <v>4.2919668504018098</v>
      </c>
      <c r="BB49" s="170">
        <v>1.5237567080108601</v>
      </c>
      <c r="BC49" s="171">
        <v>2.8867566600363199</v>
      </c>
      <c r="BD49" s="154"/>
      <c r="BE49" s="172">
        <v>3.5215283118083498</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19" sqref="J19"/>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32" t="str">
        <f>HYPERLINK("http://www.str.com/data-insights/resources/glossary", "For all STR definitions, please visit www.str.com/data-insights/resources/glossary")</f>
        <v>For all STR definitions, please visit www.str.com/data-insights/resources/glossary</v>
      </c>
      <c r="B5" s="232"/>
      <c r="C5" s="232"/>
      <c r="D5" s="232"/>
      <c r="E5" s="232"/>
      <c r="F5" s="232"/>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32" t="str">
        <f>HYPERLINK("http://www.str.com/data-insights/resources/FAQ", "For all STR FAQs, please click here or visit http://www.str.com/data-insights/resources/FAQ")</f>
        <v>For all STR FAQs, please click here or visit http://www.str.com/data-insights/resources/FAQ</v>
      </c>
      <c r="B9" s="232"/>
      <c r="C9" s="232"/>
      <c r="D9" s="232"/>
      <c r="E9" s="232"/>
      <c r="F9" s="232"/>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32" t="str">
        <f>HYPERLINK("http://www.str.com/contact", "For additional support, please contact your regional office")</f>
        <v>For additional support, please contact your regional office</v>
      </c>
      <c r="B12" s="232"/>
      <c r="C12" s="232"/>
      <c r="D12" s="232"/>
      <c r="E12" s="232"/>
      <c r="F12" s="232"/>
      <c r="G12" s="232"/>
      <c r="H12" s="232"/>
      <c r="I12" s="232"/>
      <c r="J12" s="232"/>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31" t="str">
        <f>HYPERLINK("http://www.hotelnewsnow.com/", "For the latest in industry news, visit HotelNewsNow.com.")</f>
        <v>For the latest in industry news, visit HotelNewsNow.com.</v>
      </c>
      <c r="B14" s="231"/>
      <c r="C14" s="231"/>
      <c r="D14" s="231"/>
      <c r="E14" s="231"/>
      <c r="F14" s="231"/>
      <c r="G14" s="231"/>
      <c r="H14" s="231"/>
      <c r="I14" s="231"/>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31" t="str">
        <f>HYPERLINK("http://www.hoteldataconference.com/", "To learn more about the Hotel Data Conference, visit HotelDataConference.com.")</f>
        <v>To learn more about the Hotel Data Conference, visit HotelDataConference.com.</v>
      </c>
      <c r="B15" s="231"/>
      <c r="C15" s="231"/>
      <c r="D15" s="231"/>
      <c r="E15" s="231"/>
      <c r="F15" s="231"/>
      <c r="G15" s="231"/>
      <c r="H15" s="231"/>
      <c r="I15" s="231"/>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546A964B-C781-4DE9-980F-425D4B8390C5}"/>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2025-01-30T17:54:11Z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