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55" documentId="8_{73E98F2B-4C95-4F41-A13A-FA46B78C5545}" xr6:coauthVersionLast="47" xr6:coauthVersionMax="47" xr10:uidLastSave="{65FFC316-2B87-4624-A101-3A4453ED2322}"/>
  <workbookProtection workbookAlgorithmName="SHA-512" workbookHashValue="/ZfaFcb40oD5E/6cAHbjvViwxrooHTqyNaXrAMv5oRGAIPj3Y9aJ1s5a8BoJlHbeDna2IjA49gQKMkZaz54ARQ==" workbookSaltValue="Gs6xrJtQRV+gCJpBFTt+Jw==" workbookSpinCount="100000" lockStructure="1"/>
  <bookViews>
    <workbookView xWindow="13470" yWindow="-163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<sst xmlns="http://schemas.openxmlformats.org/spreadsheetml/2006/main" count="931" uniqueCount="145">
  <si>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</si>
  <si>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</si>
  <si>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</si>
  <si>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</si>
  <si>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</si>
  <si>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</si>
  <si>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</si>
  <si>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</si>
  <si>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</si>
  <si>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</si>
  <si>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</si>
  <si>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</si>
  <si>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</si>
  <si>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</si>
  <si>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</si>
  <si>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</si>
  <si>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</si>
  <si>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</si>
  <si>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</si>
  <si>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</si>
  <si>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</si>
  <si>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</si>
  <si>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</si>
  <si>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</si>
  <si>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</si>
  <si>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</si>
  <si>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</si>
  <si>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</si>
  <si>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</si>
  <si>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</si>
  <si>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</si>
  <si>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</si>
  <si>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</si>
  <si>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</si>
  <si>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</si>
  <si>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</si>
  <si>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</si>
  <si>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</si>
  <si>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</si>
  <si>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</si>
  <si>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</si>
  <si>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</si>
  <si>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</si>
  <si>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</si>
  <si>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</si>
  <si>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</si>
  <si>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</si>
  <si>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</si>
  <si>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</si>
  <si>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</si>
  <si>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</si>
  <si>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</si>
  <si>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</si>
  <si>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</si>
  <si>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</si>
  <si>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</si>
  <si>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</si>
  <si>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</si>
  <si>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</si>
  <si>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</si>
  <si>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</si>
  <si>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</si>
  <si>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</si>
  <si>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</si>
  <si>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</si>
  <si>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</si>
  <si>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</si>
  <si>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</si>
  <si>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</si>
  <si>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</si>
  <si>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</si>
  <si>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</si>
  <si>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</si>
  <si>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May</t>
  </si>
  <si>
    <t>May / Jun</t>
  </si>
  <si>
    <t>Jun</t>
  </si>
  <si>
    <t>This Year</t>
  </si>
  <si>
    <t>Last Year</t>
  </si>
  <si>
    <t>Sunday, May 11th</t>
  </si>
  <si>
    <t xml:space="preserve"> - Mother's Day</t>
  </si>
  <si>
    <t>Sunday, May 12th</t>
  </si>
  <si>
    <t>Monday, May 26th</t>
  </si>
  <si>
    <t xml:space="preserve"> - Memorial Day</t>
  </si>
  <si>
    <t>Monday, May 27th</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</si>
  <si>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</si>
  <si>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</si>
  <si>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</si>
  <si>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</si>
  <si>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</si>
  <si>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</si>
  <si>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</si>
  <si>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</si>
  <si>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</si>
  <si>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</si>
  <si>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</si>
  <si>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</si>
  <si>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</si>
  <si>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</si>
  <si>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</si>
  <si>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</si>
  <si>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</si>
  <si>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</si>
  <si>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</si>
  <si>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</si>
  <si>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</si>
  <si>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</si>
  <si>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</si>
  <si>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</si>
  <si>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</si>
  <si>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</si>
  <si>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</si>
  <si>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</si>
  <si>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</si>
  <si>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</si>
  <si>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</si>
  <si>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</si>
  <si>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</si>
  <si>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</si>
  <si>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</si>
  <si>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</si>
  <si>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</si>
  <si>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</si>
  <si>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</si>
  <si>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</si>
  <si>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</si>
  <si>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</si>
  <si>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</si>
  <si>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</si>
  <si>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</si>
  <si>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</si>
  <si>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</si>
  <si>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</si>
  <si>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</si>
  <si>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</si>
  <si>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</si>
  <si>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For the Week of June 01, 2025 to June 07, 2025</t>
  </si>
  <si>
    <t>Sunday, Jun 15th</t>
  </si>
  <si>
    <t xml:space="preserve"> - Father's Day</t>
  </si>
  <si>
    <t>Sunday, June 16th</t>
  </si>
  <si>
    <t>Thursday, Jun 19th</t>
  </si>
  <si>
    <t xml:space="preserve"> - Juneteenth</t>
  </si>
  <si>
    <t>Wednesday, June 19th</t>
  </si>
  <si>
    <r>
      <t>Note:</t>
    </r>
    <r>
      <rPr>
        <sz val="10"/>
        <rFont val="Arial"/>
        <family val="2"/>
      </rPr>
      <t xml:space="preserve"> Weekdays - Sunday through Thursday,  Weekends - Friday and Saturday</t>
    </r>
  </si>
  <si>
    <t>Week of June 1 to June 7, 2025</t>
  </si>
  <si>
    <t>May 11 - June 7,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</si>
</sst>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amily val="2"/>
    </font>
    <font>
      <sz val="26"/>
      <name val="Arial"/>
      <family val="2"/>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39">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5" borderId="0" xfId="0" applyFont="1" applyFill="1"/>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49" fontId="20"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5" fillId="3" borderId="0" xfId="0" applyFont="1" applyFill="1" applyAlignment="1">
      <alignment horizontal="center"/>
    </xf>
    <xf numFmtId="0" fontId="30" fillId="0" borderId="0" xfId="0" applyFont="1" applyAlignment="1">
      <alignment horizontal="right"/>
    </xf>
    <xf numFmtId="0" fontId="6" fillId="3" borderId="0" xfId="0" applyFont="1" applyFill="1" applyAlignment="1">
      <alignment horizontal="left"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R4" activePane="bottomRight" state="frozen"/>
      <selection pane="topRight" activeCell="B1" sqref="B1"/>
      <selection pane="bottomLeft" activeCell="A4" sqref="A4"/>
      <selection pane="bottomRight" activeCell="S18" sqref="S18"/>
    </sheetView>
  </sheetViews>
  <sheetFormatPr defaultColWidth="9.1796875" defaultRowHeight="15" x14ac:dyDescent="0.25"/>
  <cols>
    <col min="1" max="1" width="44.7265625" style="94" customWidth="1"/>
    <col min="2" max="6" width="9" style="94" customWidth="1"/>
    <col min="7" max="7" width="9" style="100" customWidth="1"/>
    <col min="8" max="9" width="9" style="94" customWidth="1"/>
    <col min="10" max="11" width="9" style="100" customWidth="1"/>
    <col min="12" max="12" width="2.7265625" style="94" customWidth="1"/>
    <col min="13" max="17" width="9" style="94" customWidth="1"/>
    <col min="18" max="18" width="9" style="100" customWidth="1"/>
    <col min="19" max="22" width="9" style="94" customWidth="1"/>
    <col min="23" max="23" width="2.7265625" style="94" customWidth="1"/>
    <col min="24" max="33" width="9" style="94" customWidth="1"/>
    <col min="34" max="16384" width="9.1796875" style="94"/>
  </cols>
  <sheetData>
    <row r="1" spans="1:34" x14ac:dyDescent="0.25">
      <c r="A1" s="156" t="str">
        <f>'Occupancy Raw Data'!B1</f>
        <v>Week of June 1 to June 7, 2025</v>
      </c>
      <c r="B1" s="163" t="s">
        <v>0</v>
      </c>
      <c r="C1" s="164"/>
      <c r="D1" s="164"/>
      <c r="E1" s="164"/>
      <c r="F1" s="164"/>
      <c r="G1" s="164"/>
      <c r="H1" s="164"/>
      <c r="I1" s="164"/>
      <c r="J1" s="164"/>
      <c r="K1" s="165"/>
      <c r="L1" s="98"/>
      <c r="M1" s="163" t="s">
        <v>1</v>
      </c>
      <c r="N1" s="164"/>
      <c r="O1" s="164"/>
      <c r="P1" s="164"/>
      <c r="Q1" s="164"/>
      <c r="R1" s="164"/>
      <c r="S1" s="164"/>
      <c r="T1" s="164"/>
      <c r="U1" s="164"/>
      <c r="V1" s="165"/>
      <c r="W1" s="98"/>
      <c r="X1" s="163" t="s">
        <v>2</v>
      </c>
      <c r="Y1" s="164"/>
      <c r="Z1" s="164"/>
      <c r="AA1" s="164"/>
      <c r="AB1" s="164"/>
      <c r="AC1" s="164"/>
      <c r="AD1" s="164"/>
      <c r="AE1" s="164"/>
      <c r="AF1" s="164"/>
      <c r="AG1" s="165"/>
      <c r="AH1" s="95"/>
    </row>
    <row r="2" spans="1:34" x14ac:dyDescent="0.25">
      <c r="A2" s="157"/>
      <c r="B2" s="99"/>
      <c r="C2" s="100"/>
      <c r="D2" s="100"/>
      <c r="E2" s="100"/>
      <c r="F2" s="101"/>
      <c r="G2" s="159" t="s">
        <v>3</v>
      </c>
      <c r="H2" s="100"/>
      <c r="I2" s="100"/>
      <c r="J2" s="159" t="s">
        <v>4</v>
      </c>
      <c r="K2" s="161" t="s">
        <v>5</v>
      </c>
      <c r="L2" s="95"/>
      <c r="M2" s="99"/>
      <c r="N2" s="100"/>
      <c r="O2" s="100"/>
      <c r="P2" s="100"/>
      <c r="Q2" s="100"/>
      <c r="R2" s="159" t="s">
        <v>3</v>
      </c>
      <c r="S2" s="100"/>
      <c r="T2" s="100"/>
      <c r="U2" s="159" t="s">
        <v>4</v>
      </c>
      <c r="V2" s="161" t="s">
        <v>5</v>
      </c>
      <c r="W2" s="95"/>
      <c r="X2" s="102"/>
      <c r="Y2" s="103"/>
      <c r="Z2" s="103"/>
      <c r="AA2" s="103"/>
      <c r="AB2" s="103"/>
      <c r="AC2" s="166" t="s">
        <v>3</v>
      </c>
      <c r="AD2" s="104"/>
      <c r="AE2" s="104"/>
      <c r="AF2" s="166" t="s">
        <v>4</v>
      </c>
      <c r="AG2" s="167" t="s">
        <v>5</v>
      </c>
      <c r="AH2" s="95"/>
    </row>
    <row r="3" spans="1:34" x14ac:dyDescent="0.25">
      <c r="A3" s="158"/>
      <c r="B3" s="105" t="s">
        <v>6</v>
      </c>
      <c r="C3" s="106" t="s">
        <v>7</v>
      </c>
      <c r="D3" s="106" t="s">
        <v>8</v>
      </c>
      <c r="E3" s="106" t="s">
        <v>9</v>
      </c>
      <c r="F3" s="107" t="s">
        <v>10</v>
      </c>
      <c r="G3" s="160"/>
      <c r="H3" s="106" t="s">
        <v>11</v>
      </c>
      <c r="I3" s="106" t="s">
        <v>12</v>
      </c>
      <c r="J3" s="160"/>
      <c r="K3" s="162"/>
      <c r="L3" s="95"/>
      <c r="M3" s="105" t="s">
        <v>6</v>
      </c>
      <c r="N3" s="106" t="s">
        <v>7</v>
      </c>
      <c r="O3" s="106" t="s">
        <v>8</v>
      </c>
      <c r="P3" s="106" t="s">
        <v>9</v>
      </c>
      <c r="Q3" s="106" t="s">
        <v>10</v>
      </c>
      <c r="R3" s="160"/>
      <c r="S3" s="106" t="s">
        <v>11</v>
      </c>
      <c r="T3" s="106" t="s">
        <v>12</v>
      </c>
      <c r="U3" s="160"/>
      <c r="V3" s="162"/>
      <c r="W3" s="95"/>
      <c r="X3" s="105" t="s">
        <v>6</v>
      </c>
      <c r="Y3" s="106" t="s">
        <v>7</v>
      </c>
      <c r="Z3" s="106" t="s">
        <v>8</v>
      </c>
      <c r="AA3" s="106" t="s">
        <v>9</v>
      </c>
      <c r="AB3" s="106" t="s">
        <v>10</v>
      </c>
      <c r="AC3" s="160"/>
      <c r="AD3" s="107" t="s">
        <v>11</v>
      </c>
      <c r="AE3" s="107" t="s">
        <v>12</v>
      </c>
      <c r="AF3" s="160"/>
      <c r="AG3" s="162"/>
      <c r="AH3" s="95"/>
    </row>
    <row r="4" spans="1:34" x14ac:dyDescent="0.25">
      <c r="A4" s="126" t="s">
        <v>13</v>
      </c>
      <c r="B4" s="109">
        <f>(VLOOKUP($A4,'Occupancy Raw Data'!$B$8:$BE$45,'Occupancy Raw Data'!G$3,FALSE))/100</f>
        <v>0.53266260025753398</v>
      </c>
      <c r="C4" s="110">
        <f>(VLOOKUP($A4,'Occupancy Raw Data'!$B$8:$BE$45,'Occupancy Raw Data'!H$3,FALSE))/100</f>
        <v>0.63682697185090198</v>
      </c>
      <c r="D4" s="110">
        <f>(VLOOKUP($A4,'Occupancy Raw Data'!$B$8:$BE$45,'Occupancy Raw Data'!I$3,FALSE))/100</f>
        <v>0.67976331663895095</v>
      </c>
      <c r="E4" s="110">
        <f>(VLOOKUP($A4,'Occupancy Raw Data'!$B$8:$BE$45,'Occupancy Raw Data'!J$3,FALSE))/100</f>
        <v>0.68253016716736292</v>
      </c>
      <c r="F4" s="110">
        <f>(VLOOKUP($A4,'Occupancy Raw Data'!$B$8:$BE$45,'Occupancy Raw Data'!K$3,FALSE))/100</f>
        <v>0.66743186623425499</v>
      </c>
      <c r="G4" s="111">
        <f>(VLOOKUP($A4,'Occupancy Raw Data'!$B$8:$BE$45,'Occupancy Raw Data'!L$3,FALSE))/100</f>
        <v>0.63984299923679799</v>
      </c>
      <c r="H4" s="91">
        <f>(VLOOKUP($A4,'Occupancy Raw Data'!$B$8:$BE$45,'Occupancy Raw Data'!N$3,FALSE))/100</f>
        <v>0.73375129458835697</v>
      </c>
      <c r="I4" s="91">
        <f>(VLOOKUP($A4,'Occupancy Raw Data'!$B$8:$BE$45,'Occupancy Raw Data'!O$3,FALSE))/100</f>
        <v>0.75605866273590094</v>
      </c>
      <c r="J4" s="111">
        <f>(VLOOKUP($A4,'Occupancy Raw Data'!$B$8:$BE$45,'Occupancy Raw Data'!P$3,FALSE))/100</f>
        <v>0.74490497866212901</v>
      </c>
      <c r="K4" s="112">
        <f>(VLOOKUP($A4,'Occupancy Raw Data'!$B$8:$BE$45,'Occupancy Raw Data'!R$3,FALSE))/100</f>
        <v>0.66986125050210599</v>
      </c>
      <c r="M4" s="113">
        <f>VLOOKUP($A4,'ADR Raw Data'!$B$6:$BE$43,'ADR Raw Data'!G$1,FALSE)</f>
        <v>145.512881983895</v>
      </c>
      <c r="N4" s="114">
        <f>VLOOKUP($A4,'ADR Raw Data'!$B$6:$BE$43,'ADR Raw Data'!H$1,FALSE)</f>
        <v>155.30144814080299</v>
      </c>
      <c r="O4" s="114">
        <f>VLOOKUP($A4,'ADR Raw Data'!$B$6:$BE$43,'ADR Raw Data'!I$1,FALSE)</f>
        <v>162.27363539059399</v>
      </c>
      <c r="P4" s="114">
        <f>VLOOKUP($A4,'ADR Raw Data'!$B$6:$BE$43,'ADR Raw Data'!J$1,FALSE)</f>
        <v>160.88326402157799</v>
      </c>
      <c r="Q4" s="114">
        <f>VLOOKUP($A4,'ADR Raw Data'!$B$6:$BE$43,'ADR Raw Data'!K$1,FALSE)</f>
        <v>154.616074690776</v>
      </c>
      <c r="R4" s="115">
        <f>VLOOKUP($A4,'ADR Raw Data'!$B$6:$BE$43,'ADR Raw Data'!L$1,FALSE)</f>
        <v>156.20096774922001</v>
      </c>
      <c r="S4" s="114">
        <f>VLOOKUP($A4,'ADR Raw Data'!$B$6:$BE$43,'ADR Raw Data'!N$1,FALSE)</f>
        <v>171.624525858287</v>
      </c>
      <c r="T4" s="114">
        <f>VLOOKUP($A4,'ADR Raw Data'!$B$6:$BE$43,'ADR Raw Data'!O$1,FALSE)</f>
        <v>174.51448788539301</v>
      </c>
      <c r="U4" s="115">
        <f>VLOOKUP($A4,'ADR Raw Data'!$B$6:$BE$43,'ADR Raw Data'!P$1,FALSE)</f>
        <v>173.09114300286299</v>
      </c>
      <c r="V4" s="116">
        <f>VLOOKUP($A4,'ADR Raw Data'!$B$6:$BE$43,'ADR Raw Data'!R$1,FALSE)</f>
        <v>161.567453574316</v>
      </c>
      <c r="X4" s="113">
        <f>VLOOKUP($A4,'RevPAR Raw Data'!$B$6:$BE$43,'RevPAR Raw Data'!G$1,FALSE)</f>
        <v>77.509270088509595</v>
      </c>
      <c r="Y4" s="114">
        <f>VLOOKUP($A4,'RevPAR Raw Data'!$B$6:$BE$43,'RevPAR Raw Data'!H$1,FALSE)</f>
        <v>98.900150943567795</v>
      </c>
      <c r="Z4" s="114">
        <f>VLOOKUP($A4,'RevPAR Raw Data'!$B$6:$BE$43,'RevPAR Raw Data'!I$1,FALSE)</f>
        <v>110.30766459617</v>
      </c>
      <c r="AA4" s="114">
        <f>VLOOKUP($A4,'RevPAR Raw Data'!$B$6:$BE$43,'RevPAR Raw Data'!J$1,FALSE)</f>
        <v>109.807681087078</v>
      </c>
      <c r="AB4" s="114">
        <f>VLOOKUP($A4,'RevPAR Raw Data'!$B$6:$BE$43,'RevPAR Raw Data'!K$1,FALSE)</f>
        <v>103.195695280679</v>
      </c>
      <c r="AC4" s="115">
        <f>VLOOKUP($A4,'RevPAR Raw Data'!$B$6:$BE$43,'RevPAR Raw Data'!L$1,FALSE)</f>
        <v>99.944095688351595</v>
      </c>
      <c r="AD4" s="114">
        <f>VLOOKUP($A4,'RevPAR Raw Data'!$B$6:$BE$43,'RevPAR Raw Data'!N$1,FALSE)</f>
        <v>125.929718031631</v>
      </c>
      <c r="AE4" s="114">
        <f>VLOOKUP($A4,'RevPAR Raw Data'!$B$6:$BE$43,'RevPAR Raw Data'!O$1,FALSE)</f>
        <v>131.943190338671</v>
      </c>
      <c r="AF4" s="115">
        <f>VLOOKUP($A4,'RevPAR Raw Data'!$B$6:$BE$43,'RevPAR Raw Data'!P$1,FALSE)</f>
        <v>128.93645418515101</v>
      </c>
      <c r="AG4" s="116">
        <f>VLOOKUP($A4,'RevPAR Raw Data'!$B$6:$BE$43,'RevPAR Raw Data'!R$1,FALSE)</f>
        <v>108.227776491732</v>
      </c>
    </row>
    <row r="5" spans="1:34" x14ac:dyDescent="0.25">
      <c r="A5" s="93" t="s">
        <v>14</v>
      </c>
      <c r="B5" s="81">
        <f>(VLOOKUP($A4,'Occupancy Raw Data'!$B$8:$BE$51,'Occupancy Raw Data'!T$3,FALSE))/100</f>
        <v>-4.1826255431568503E-2</v>
      </c>
      <c r="C5" s="82">
        <f>(VLOOKUP($A4,'Occupancy Raw Data'!$B$8:$BE$51,'Occupancy Raw Data'!U$3,FALSE))/100</f>
        <v>-4.06727456190277E-2</v>
      </c>
      <c r="D5" s="82">
        <f>(VLOOKUP($A4,'Occupancy Raw Data'!$B$8:$BE$51,'Occupancy Raw Data'!V$3,FALSE))/100</f>
        <v>-4.31143325818963E-2</v>
      </c>
      <c r="E5" s="82">
        <f>(VLOOKUP($A4,'Occupancy Raw Data'!$B$8:$BE$51,'Occupancy Raw Data'!W$3,FALSE))/100</f>
        <v>-4.2765724917706097E-2</v>
      </c>
      <c r="F5" s="82">
        <f>(VLOOKUP($A4,'Occupancy Raw Data'!$B$8:$BE$51,'Occupancy Raw Data'!X$3,FALSE))/100</f>
        <v>-2.9634280039969499E-2</v>
      </c>
      <c r="G5" s="82">
        <f>(VLOOKUP($A4,'Occupancy Raw Data'!$B$8:$BE$51,'Occupancy Raw Data'!Y$3,FALSE))/100</f>
        <v>-3.9554308531455501E-2</v>
      </c>
      <c r="H5" s="83">
        <f>(VLOOKUP($A4,'Occupancy Raw Data'!$B$8:$BE$51,'Occupancy Raw Data'!AA$3,FALSE))/100</f>
        <v>-1.08267617889822E-2</v>
      </c>
      <c r="I5" s="83">
        <f>(VLOOKUP($A4,'Occupancy Raw Data'!$B$8:$BE$51,'Occupancy Raw Data'!AB$3,FALSE))/100</f>
        <v>-1.7854531024703798E-2</v>
      </c>
      <c r="J5" s="82">
        <f>(VLOOKUP($A4,'Occupancy Raw Data'!$B$8:$BE$51,'Occupancy Raw Data'!AC$3,FALSE))/100</f>
        <v>-1.44057844014049E-2</v>
      </c>
      <c r="K5" s="84">
        <f>(VLOOKUP($A4,'Occupancy Raw Data'!$B$8:$BE$51,'Occupancy Raw Data'!AE$3,FALSE))/100</f>
        <v>-3.1703316857332305E-2</v>
      </c>
      <c r="M5" s="81">
        <f>(VLOOKUP($A4,'ADR Raw Data'!$B$6:$BE$43,'ADR Raw Data'!T$1,FALSE))/100</f>
        <v>-2.2208408012367502E-2</v>
      </c>
      <c r="N5" s="82">
        <f>(VLOOKUP($A4,'ADR Raw Data'!$B$6:$BE$43,'ADR Raw Data'!U$1,FALSE))/100</f>
        <v>-1.0609470391540601E-2</v>
      </c>
      <c r="O5" s="82">
        <f>(VLOOKUP($A4,'ADR Raw Data'!$B$6:$BE$43,'ADR Raw Data'!V$1,FALSE))/100</f>
        <v>-2.63058059619705E-3</v>
      </c>
      <c r="P5" s="82">
        <f>(VLOOKUP($A4,'ADR Raw Data'!$B$6:$BE$43,'ADR Raw Data'!W$1,FALSE))/100</f>
        <v>-1.07628296141111E-3</v>
      </c>
      <c r="Q5" s="82">
        <f>(VLOOKUP($A4,'ADR Raw Data'!$B$6:$BE$43,'ADR Raw Data'!X$1,FALSE))/100</f>
        <v>-1.7646966319511E-3</v>
      </c>
      <c r="R5" s="82">
        <f>(VLOOKUP($A4,'ADR Raw Data'!$B$6:$BE$43,'ADR Raw Data'!Y$1,FALSE))/100</f>
        <v>-6.8375359266511608E-3</v>
      </c>
      <c r="S5" s="83">
        <f>(VLOOKUP($A4,'ADR Raw Data'!$B$6:$BE$43,'ADR Raw Data'!AA$1,FALSE))/100</f>
        <v>1.6766894847514899E-2</v>
      </c>
      <c r="T5" s="83">
        <f>(VLOOKUP($A4,'ADR Raw Data'!$B$6:$BE$43,'ADR Raw Data'!AB$1,FALSE))/100</f>
        <v>6.8311122515035509E-3</v>
      </c>
      <c r="U5" s="82">
        <f>(VLOOKUP($A4,'ADR Raw Data'!$B$6:$BE$43,'ADR Raw Data'!AC$1,FALSE))/100</f>
        <v>1.16109857116989E-2</v>
      </c>
      <c r="V5" s="84">
        <f>(VLOOKUP($A4,'ADR Raw Data'!$B$6:$BE$43,'ADR Raw Data'!AE$1,FALSE))/100</f>
        <v>-1.5635393668567198E-4</v>
      </c>
      <c r="X5" s="81">
        <f>(VLOOKUP($A4,'RevPAR Raw Data'!$B$6:$BE$43,'RevPAR Raw Data'!T$1,FALSE))/100</f>
        <v>-6.3105768897682296E-2</v>
      </c>
      <c r="Y5" s="82">
        <f>(VLOOKUP($A4,'RevPAR Raw Data'!$B$6:$BE$43,'RevPAR Raw Data'!U$1,FALSE))/100</f>
        <v>-5.0850699720180595E-2</v>
      </c>
      <c r="Z5" s="82">
        <f>(VLOOKUP($A4,'RevPAR Raw Data'!$B$6:$BE$43,'RevPAR Raw Data'!V$1,FALSE))/100</f>
        <v>-4.5631497451385401E-2</v>
      </c>
      <c r="AA5" s="82">
        <f>(VLOOKUP($A4,'RevPAR Raw Data'!$B$6:$BE$43,'RevPAR Raw Data'!W$1,FALSE))/100</f>
        <v>-4.3795979858055896E-2</v>
      </c>
      <c r="AB5" s="82">
        <f>(VLOOKUP($A4,'RevPAR Raw Data'!$B$6:$BE$43,'RevPAR Raw Data'!X$1,FALSE))/100</f>
        <v>-3.1346681157743798E-2</v>
      </c>
      <c r="AC5" s="82">
        <f>(VLOOKUP($A4,'RevPAR Raw Data'!$B$6:$BE$43,'RevPAR Raw Data'!Y$1,FALSE))/100</f>
        <v>-4.6121390452469005E-2</v>
      </c>
      <c r="AD5" s="83">
        <f>(VLOOKUP($A4,'RevPAR Raw Data'!$B$6:$BE$43,'RevPAR Raw Data'!AA$1,FALSE))/100</f>
        <v>5.7586018820776699E-3</v>
      </c>
      <c r="AE5" s="83">
        <f>(VLOOKUP($A4,'RevPAR Raw Data'!$B$6:$BE$43,'RevPAR Raw Data'!AB$1,FALSE))/100</f>
        <v>-1.1145385078828E-2</v>
      </c>
      <c r="AF5" s="82">
        <f>(VLOOKUP($A4,'RevPAR Raw Data'!$B$6:$BE$43,'RevPAR Raw Data'!AC$1,FALSE))/100</f>
        <v>-2.9620640465565203E-3</v>
      </c>
      <c r="AG5" s="84">
        <f>(VLOOKUP($A4,'RevPAR Raw Data'!$B$6:$BE$43,'RevPAR Raw Data'!AE$1,FALSE))/100</f>
        <v>-3.18547138556214E-2</v>
      </c>
    </row>
    <row r="6" spans="1:34" x14ac:dyDescent="0.25">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4" x14ac:dyDescent="0.25">
      <c r="A7" s="126" t="s">
        <v>15</v>
      </c>
      <c r="B7" s="117">
        <f>(VLOOKUP($A7,'Occupancy Raw Data'!$B$8:$BE$45,'Occupancy Raw Data'!G$3,FALSE))/100</f>
        <v>0.55555555555555503</v>
      </c>
      <c r="C7" s="118">
        <f>(VLOOKUP($A7,'Occupancy Raw Data'!$B$8:$BE$45,'Occupancy Raw Data'!H$3,FALSE))/100</f>
        <v>0.68950395177906898</v>
      </c>
      <c r="D7" s="118">
        <f>(VLOOKUP($A7,'Occupancy Raw Data'!$B$8:$BE$45,'Occupancy Raw Data'!I$3,FALSE))/100</f>
        <v>0.74106467386290209</v>
      </c>
      <c r="E7" s="118">
        <f>(VLOOKUP($A7,'Occupancy Raw Data'!$B$8:$BE$45,'Occupancy Raw Data'!J$3,FALSE))/100</f>
        <v>0.74821170464679998</v>
      </c>
      <c r="F7" s="118">
        <f>(VLOOKUP($A7,'Occupancy Raw Data'!$B$8:$BE$45,'Occupancy Raw Data'!K$3,FALSE))/100</f>
        <v>0.71051271957880202</v>
      </c>
      <c r="G7" s="119">
        <f>(VLOOKUP($A7,'Occupancy Raw Data'!$B$8:$BE$45,'Occupancy Raw Data'!L$3,FALSE))/100</f>
        <v>0.68896969458399493</v>
      </c>
      <c r="H7" s="91">
        <f>(VLOOKUP($A7,'Occupancy Raw Data'!$B$8:$BE$45,'Occupancy Raw Data'!N$3,FALSE))/100</f>
        <v>0.79839959651626202</v>
      </c>
      <c r="I7" s="91">
        <f>(VLOOKUP($A7,'Occupancy Raw Data'!$B$8:$BE$45,'Occupancy Raw Data'!O$3,FALSE))/100</f>
        <v>0.79318383112729407</v>
      </c>
      <c r="J7" s="119">
        <f>(VLOOKUP($A7,'Occupancy Raw Data'!$B$8:$BE$45,'Occupancy Raw Data'!P$3,FALSE))/100</f>
        <v>0.79579171382177805</v>
      </c>
      <c r="K7" s="120">
        <f>(VLOOKUP($A7,'Occupancy Raw Data'!$B$8:$BE$45,'Occupancy Raw Data'!R$3,FALSE))/100</f>
        <v>0.71949016423979695</v>
      </c>
      <c r="M7" s="113">
        <f>VLOOKUP($A7,'ADR Raw Data'!$B$6:$BE$43,'ADR Raw Data'!G$1,FALSE)</f>
        <v>125.74845136230201</v>
      </c>
      <c r="N7" s="114">
        <f>VLOOKUP($A7,'ADR Raw Data'!$B$6:$BE$43,'ADR Raw Data'!H$1,FALSE)</f>
        <v>141.13344392299899</v>
      </c>
      <c r="O7" s="114">
        <f>VLOOKUP($A7,'ADR Raw Data'!$B$6:$BE$43,'ADR Raw Data'!I$1,FALSE)</f>
        <v>148.14827459953801</v>
      </c>
      <c r="P7" s="114">
        <f>VLOOKUP($A7,'ADR Raw Data'!$B$6:$BE$43,'ADR Raw Data'!J$1,FALSE)</f>
        <v>145.85730157832401</v>
      </c>
      <c r="Q7" s="114">
        <f>VLOOKUP($A7,'ADR Raw Data'!$B$6:$BE$43,'ADR Raw Data'!K$1,FALSE)</f>
        <v>135.767193492789</v>
      </c>
      <c r="R7" s="115">
        <f>VLOOKUP($A7,'ADR Raw Data'!$B$6:$BE$43,'ADR Raw Data'!L$1,FALSE)</f>
        <v>140.08053854288599</v>
      </c>
      <c r="S7" s="114">
        <f>VLOOKUP($A7,'ADR Raw Data'!$B$6:$BE$43,'ADR Raw Data'!N$1,FALSE)</f>
        <v>154.602049495019</v>
      </c>
      <c r="T7" s="114">
        <f>VLOOKUP($A7,'ADR Raw Data'!$B$6:$BE$43,'ADR Raw Data'!O$1,FALSE)</f>
        <v>156.20973958157199</v>
      </c>
      <c r="U7" s="115">
        <f>VLOOKUP($A7,'ADR Raw Data'!$B$6:$BE$43,'ADR Raw Data'!P$1,FALSE)</f>
        <v>155.403260264099</v>
      </c>
      <c r="V7" s="116">
        <f>VLOOKUP($A7,'ADR Raw Data'!$B$6:$BE$43,'ADR Raw Data'!R$1,FALSE)</f>
        <v>144.92271815774799</v>
      </c>
      <c r="X7" s="113">
        <f>VLOOKUP($A7,'RevPAR Raw Data'!$B$6:$BE$43,'RevPAR Raw Data'!G$1,FALSE)</f>
        <v>69.860250756834802</v>
      </c>
      <c r="Y7" s="114">
        <f>VLOOKUP($A7,'RevPAR Raw Data'!$B$6:$BE$43,'RevPAR Raw Data'!H$1,FALSE)</f>
        <v>97.3120673130977</v>
      </c>
      <c r="Z7" s="114">
        <f>VLOOKUP($A7,'RevPAR Raw Data'!$B$6:$BE$43,'RevPAR Raw Data'!I$1,FALSE)</f>
        <v>109.78745279945799</v>
      </c>
      <c r="AA7" s="114">
        <f>VLOOKUP($A7,'RevPAR Raw Data'!$B$6:$BE$43,'RevPAR Raw Data'!J$1,FALSE)</f>
        <v>109.1321402491</v>
      </c>
      <c r="AB7" s="114">
        <f>VLOOKUP($A7,'RevPAR Raw Data'!$B$6:$BE$43,'RevPAR Raw Data'!K$1,FALSE)</f>
        <v>96.464317878142893</v>
      </c>
      <c r="AC7" s="115">
        <f>VLOOKUP($A7,'RevPAR Raw Data'!$B$6:$BE$43,'RevPAR Raw Data'!L$1,FALSE)</f>
        <v>96.511245857054206</v>
      </c>
      <c r="AD7" s="114">
        <f>VLOOKUP($A7,'RevPAR Raw Data'!$B$6:$BE$43,'RevPAR Raw Data'!N$1,FALSE)</f>
        <v>123.43421393740999</v>
      </c>
      <c r="AE7" s="114">
        <f>VLOOKUP($A7,'RevPAR Raw Data'!$B$6:$BE$43,'RevPAR Raw Data'!O$1,FALSE)</f>
        <v>123.90303970070801</v>
      </c>
      <c r="AF7" s="115">
        <f>VLOOKUP($A7,'RevPAR Raw Data'!$B$6:$BE$43,'RevPAR Raw Data'!P$1,FALSE)</f>
        <v>123.668626819059</v>
      </c>
      <c r="AG7" s="116">
        <f>VLOOKUP($A7,'RevPAR Raw Data'!$B$6:$BE$43,'RevPAR Raw Data'!R$1,FALSE)</f>
        <v>104.270470289396</v>
      </c>
    </row>
    <row r="8" spans="1:34" x14ac:dyDescent="0.25">
      <c r="A8" s="93" t="s">
        <v>14</v>
      </c>
      <c r="B8" s="81">
        <f>(VLOOKUP($A7,'Occupancy Raw Data'!$B$8:$BE$51,'Occupancy Raw Data'!T$3,FALSE))/100</f>
        <v>-2.6577447155064399E-2</v>
      </c>
      <c r="C8" s="82">
        <f>(VLOOKUP($A7,'Occupancy Raw Data'!$B$8:$BE$51,'Occupancy Raw Data'!U$3,FALSE))/100</f>
        <v>-2.7400089653441401E-2</v>
      </c>
      <c r="D8" s="82">
        <f>(VLOOKUP($A7,'Occupancy Raw Data'!$B$8:$BE$51,'Occupancy Raw Data'!V$3,FALSE))/100</f>
        <v>-2.9584569227733001E-2</v>
      </c>
      <c r="E8" s="82">
        <f>(VLOOKUP($A7,'Occupancy Raw Data'!$B$8:$BE$51,'Occupancy Raw Data'!W$3,FALSE))/100</f>
        <v>-2.8235646160733898E-2</v>
      </c>
      <c r="F8" s="82">
        <f>(VLOOKUP($A7,'Occupancy Raw Data'!$B$8:$BE$51,'Occupancy Raw Data'!X$3,FALSE))/100</f>
        <v>-2.6309424127141798E-2</v>
      </c>
      <c r="G8" s="82">
        <f>(VLOOKUP($A7,'Occupancy Raw Data'!$B$8:$BE$51,'Occupancy Raw Data'!Y$3,FALSE))/100</f>
        <v>-2.7688552558530102E-2</v>
      </c>
      <c r="H8" s="83">
        <f>(VLOOKUP($A7,'Occupancy Raw Data'!$B$8:$BE$51,'Occupancy Raw Data'!AA$3,FALSE))/100</f>
        <v>2.8927858067313E-2</v>
      </c>
      <c r="I8" s="83">
        <f>(VLOOKUP($A7,'Occupancy Raw Data'!$B$8:$BE$51,'Occupancy Raw Data'!AB$3,FALSE))/100</f>
        <v>5.7270019272521499E-3</v>
      </c>
      <c r="J8" s="82">
        <f>(VLOOKUP($A7,'Occupancy Raw Data'!$B$8:$BE$51,'Occupancy Raw Data'!AC$3,FALSE))/100</f>
        <v>1.7233164249850601E-2</v>
      </c>
      <c r="K8" s="84">
        <f>(VLOOKUP($A7,'Occupancy Raw Data'!$B$8:$BE$51,'Occupancy Raw Data'!AE$3,FALSE))/100</f>
        <v>-1.3926927619744501E-2</v>
      </c>
      <c r="M8" s="81">
        <f>(VLOOKUP($A7,'ADR Raw Data'!$B$6:$BE$43,'ADR Raw Data'!T$1,FALSE))/100</f>
        <v>-5.2898330877904499E-2</v>
      </c>
      <c r="N8" s="82">
        <f>(VLOOKUP($A7,'ADR Raw Data'!$B$6:$BE$43,'ADR Raw Data'!U$1,FALSE))/100</f>
        <v>-4.0287891760659E-2</v>
      </c>
      <c r="O8" s="82">
        <f>(VLOOKUP($A7,'ADR Raw Data'!$B$6:$BE$43,'ADR Raw Data'!V$1,FALSE))/100</f>
        <v>-3.8451552220086803E-2</v>
      </c>
      <c r="P8" s="82">
        <f>(VLOOKUP($A7,'ADR Raw Data'!$B$6:$BE$43,'ADR Raw Data'!W$1,FALSE))/100</f>
        <v>-3.1929530465064998E-2</v>
      </c>
      <c r="Q8" s="82">
        <f>(VLOOKUP($A7,'ADR Raw Data'!$B$6:$BE$43,'ADR Raw Data'!X$1,FALSE))/100</f>
        <v>-3.3556760503085502E-2</v>
      </c>
      <c r="R8" s="82">
        <f>(VLOOKUP($A7,'ADR Raw Data'!$B$6:$BE$43,'ADR Raw Data'!Y$1,FALSE))/100</f>
        <v>-3.85573211872886E-2</v>
      </c>
      <c r="S8" s="83">
        <f>(VLOOKUP($A7,'ADR Raw Data'!$B$6:$BE$43,'ADR Raw Data'!AA$1,FALSE))/100</f>
        <v>3.9449799991717197E-3</v>
      </c>
      <c r="T8" s="83">
        <f>(VLOOKUP($A7,'ADR Raw Data'!$B$6:$BE$43,'ADR Raw Data'!AB$1,FALSE))/100</f>
        <v>9.4700489453799601E-3</v>
      </c>
      <c r="U8" s="82">
        <f>(VLOOKUP($A7,'ADR Raw Data'!$B$6:$BE$43,'ADR Raw Data'!AC$1,FALSE))/100</f>
        <v>6.6772928718856293E-3</v>
      </c>
      <c r="V8" s="84">
        <f>(VLOOKUP($A7,'ADR Raw Data'!$B$6:$BE$43,'ADR Raw Data'!AE$1,FALSE))/100</f>
        <v>-2.3138269833833398E-2</v>
      </c>
      <c r="X8" s="81">
        <f>(VLOOKUP($A7,'RevPAR Raw Data'!$B$6:$BE$43,'RevPAR Raw Data'!T$1,FALSE))/100</f>
        <v>-7.8069875439470304E-2</v>
      </c>
      <c r="Y8" s="82">
        <f>(VLOOKUP($A7,'RevPAR Raw Data'!$B$6:$BE$43,'RevPAR Raw Data'!U$1,FALSE))/100</f>
        <v>-6.6584089567910301E-2</v>
      </c>
      <c r="Z8" s="82">
        <f>(VLOOKUP($A7,'RevPAR Raw Data'!$B$6:$BE$43,'RevPAR Raw Data'!V$1,FALSE))/100</f>
        <v>-6.6898548839250893E-2</v>
      </c>
      <c r="AA8" s="82">
        <f>(VLOOKUP($A7,'RevPAR Raw Data'!$B$6:$BE$43,'RevPAR Raw Data'!W$1,FALSE))/100</f>
        <v>-5.9263625701508997E-2</v>
      </c>
      <c r="AB8" s="82">
        <f>(VLOOKUP($A7,'RevPAR Raw Data'!$B$6:$BE$43,'RevPAR Raw Data'!X$1,FALSE))/100</f>
        <v>-5.8983325585818799E-2</v>
      </c>
      <c r="AC8" s="82">
        <f>(VLOOKUP($A7,'RevPAR Raw Data'!$B$6:$BE$43,'RevPAR Raw Data'!Y$1,FALSE))/100</f>
        <v>-6.51782773316084E-2</v>
      </c>
      <c r="AD8" s="83">
        <f>(VLOOKUP($A7,'RevPAR Raw Data'!$B$6:$BE$43,'RevPAR Raw Data'!AA$1,FALSE))/100</f>
        <v>3.2986957887979201E-2</v>
      </c>
      <c r="AE8" s="83">
        <f>(VLOOKUP($A7,'RevPAR Raw Data'!$B$6:$BE$43,'RevPAR Raw Data'!AB$1,FALSE))/100</f>
        <v>1.5251285861193399E-2</v>
      </c>
      <c r="AF8" s="82">
        <f>(VLOOKUP($A7,'RevPAR Raw Data'!$B$6:$BE$43,'RevPAR Raw Data'!AC$1,FALSE))/100</f>
        <v>2.4025528006541799E-2</v>
      </c>
      <c r="AG8" s="84">
        <f>(VLOOKUP($A7,'RevPAR Raw Data'!$B$6:$BE$43,'RevPAR Raw Data'!AE$1,FALSE))/100</f>
        <v>-3.6742952444355999E-2</v>
      </c>
    </row>
    <row r="9" spans="1:34" x14ac:dyDescent="0.25">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4" x14ac:dyDescent="0.25">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4" x14ac:dyDescent="0.25">
      <c r="A11" s="108" t="s">
        <v>17</v>
      </c>
      <c r="B11" s="85">
        <f>(VLOOKUP($A11,'Occupancy Raw Data'!$B$8:$BE$51,'Occupancy Raw Data'!G$3,FALSE))/100</f>
        <v>0.49306037473976405</v>
      </c>
      <c r="C11" s="91">
        <f>(VLOOKUP($A11,'Occupancy Raw Data'!$B$8:$BE$51,'Occupancy Raw Data'!H$3,FALSE))/100</f>
        <v>0.70818875780707802</v>
      </c>
      <c r="D11" s="91">
        <f>(VLOOKUP($A11,'Occupancy Raw Data'!$B$8:$BE$51,'Occupancy Raw Data'!I$3,FALSE))/100</f>
        <v>0.75780707841776507</v>
      </c>
      <c r="E11" s="91">
        <f>(VLOOKUP($A11,'Occupancy Raw Data'!$B$8:$BE$51,'Occupancy Raw Data'!J$3,FALSE))/100</f>
        <v>0.78070784177654406</v>
      </c>
      <c r="F11" s="91">
        <f>(VLOOKUP($A11,'Occupancy Raw Data'!$B$8:$BE$51,'Occupancy Raw Data'!K$3,FALSE))/100</f>
        <v>0.726231783483691</v>
      </c>
      <c r="G11" s="92">
        <f>(VLOOKUP($A11,'Occupancy Raw Data'!$B$8:$BE$51,'Occupancy Raw Data'!L$3,FALSE))/100</f>
        <v>0.69319916724496811</v>
      </c>
      <c r="H11" s="91">
        <f>(VLOOKUP($A11,'Occupancy Raw Data'!$B$8:$BE$51,'Occupancy Raw Data'!N$3,FALSE))/100</f>
        <v>0.81054823039555801</v>
      </c>
      <c r="I11" s="91">
        <f>(VLOOKUP($A11,'Occupancy Raw Data'!$B$8:$BE$51,'Occupancy Raw Data'!O$3,FALSE))/100</f>
        <v>0.827203331020124</v>
      </c>
      <c r="J11" s="92">
        <f>(VLOOKUP($A11,'Occupancy Raw Data'!$B$8:$BE$51,'Occupancy Raw Data'!P$3,FALSE))/100</f>
        <v>0.81887578070784106</v>
      </c>
      <c r="K11" s="86">
        <f>(VLOOKUP($A11,'Occupancy Raw Data'!$B$8:$BE$51,'Occupancy Raw Data'!R$3,FALSE))/100</f>
        <v>0.72910677109150301</v>
      </c>
      <c r="M11" s="113">
        <f>VLOOKUP($A11,'ADR Raw Data'!$B$6:$BE$49,'ADR Raw Data'!G$1,FALSE)</f>
        <v>317.034468684025</v>
      </c>
      <c r="N11" s="114">
        <f>VLOOKUP($A11,'ADR Raw Data'!$B$6:$BE$49,'ADR Raw Data'!H$1,FALSE)</f>
        <v>321.18540421362002</v>
      </c>
      <c r="O11" s="114">
        <f>VLOOKUP($A11,'ADR Raw Data'!$B$6:$BE$49,'ADR Raw Data'!I$1,FALSE)</f>
        <v>328.62222985347898</v>
      </c>
      <c r="P11" s="114">
        <f>VLOOKUP($A11,'ADR Raw Data'!$B$6:$BE$49,'ADR Raw Data'!J$1,FALSE)</f>
        <v>323.28583111111101</v>
      </c>
      <c r="Q11" s="114">
        <f>VLOOKUP($A11,'ADR Raw Data'!$B$6:$BE$49,'ADR Raw Data'!K$1,FALSE)</f>
        <v>332.59346392737598</v>
      </c>
      <c r="R11" s="115">
        <f>VLOOKUP($A11,'ADR Raw Data'!$B$6:$BE$49,'ADR Raw Data'!L$1,FALSE)</f>
        <v>325.08435078586399</v>
      </c>
      <c r="S11" s="114">
        <f>VLOOKUP($A11,'ADR Raw Data'!$B$6:$BE$49,'ADR Raw Data'!N$1,FALSE)</f>
        <v>394.03089469178002</v>
      </c>
      <c r="T11" s="114">
        <f>VLOOKUP($A11,'ADR Raw Data'!$B$6:$BE$49,'ADR Raw Data'!O$1,FALSE)</f>
        <v>404.45736577181202</v>
      </c>
      <c r="U11" s="115">
        <f>VLOOKUP($A11,'ADR Raw Data'!$B$6:$BE$49,'ADR Raw Data'!P$1,FALSE)</f>
        <v>399.29714618643999</v>
      </c>
      <c r="V11" s="116">
        <f>VLOOKUP($A11,'ADR Raw Data'!$B$6:$BE$49,'ADR Raw Data'!R$1,FALSE)</f>
        <v>348.89864096811402</v>
      </c>
      <c r="X11" s="113">
        <f>VLOOKUP($A11,'RevPAR Raw Data'!$B$6:$BE$49,'RevPAR Raw Data'!G$1,FALSE)</f>
        <v>156.31713393476701</v>
      </c>
      <c r="Y11" s="114">
        <f>VLOOKUP($A11,'RevPAR Raw Data'!$B$6:$BE$49,'RevPAR Raw Data'!H$1,FALSE)</f>
        <v>227.459892435808</v>
      </c>
      <c r="Z11" s="114">
        <f>VLOOKUP($A11,'RevPAR Raw Data'!$B$6:$BE$49,'RevPAR Raw Data'!I$1,FALSE)</f>
        <v>249.03225190839601</v>
      </c>
      <c r="AA11" s="114">
        <f>VLOOKUP($A11,'RevPAR Raw Data'!$B$6:$BE$49,'RevPAR Raw Data'!J$1,FALSE)</f>
        <v>252.391783483691</v>
      </c>
      <c r="AB11" s="114">
        <f>VLOOKUP($A11,'RevPAR Raw Data'!$B$6:$BE$49,'RevPAR Raw Data'!K$1,FALSE)</f>
        <v>241.53994448299699</v>
      </c>
      <c r="AC11" s="115">
        <f>VLOOKUP($A11,'RevPAR Raw Data'!$B$6:$BE$49,'RevPAR Raw Data'!L$1,FALSE)</f>
        <v>225.34820124913199</v>
      </c>
      <c r="AD11" s="114">
        <f>VLOOKUP($A11,'RevPAR Raw Data'!$B$6:$BE$49,'RevPAR Raw Data'!N$1,FALSE)</f>
        <v>319.38104441360099</v>
      </c>
      <c r="AE11" s="114">
        <f>VLOOKUP($A11,'RevPAR Raw Data'!$B$6:$BE$49,'RevPAR Raw Data'!O$1,FALSE)</f>
        <v>334.56848022206799</v>
      </c>
      <c r="AF11" s="115">
        <f>VLOOKUP($A11,'RevPAR Raw Data'!$B$6:$BE$49,'RevPAR Raw Data'!P$1,FALSE)</f>
        <v>326.97476231783401</v>
      </c>
      <c r="AG11" s="116">
        <f>VLOOKUP($A11,'RevPAR Raw Data'!$B$6:$BE$49,'RevPAR Raw Data'!R$1,FALSE)</f>
        <v>254.38436155447599</v>
      </c>
    </row>
    <row r="12" spans="1:34" x14ac:dyDescent="0.25">
      <c r="A12" s="93" t="s">
        <v>14</v>
      </c>
      <c r="B12" s="81">
        <f>(VLOOKUP($A11,'Occupancy Raw Data'!$B$8:$BE$51,'Occupancy Raw Data'!T$3,FALSE))/100</f>
        <v>-0.19266601529862901</v>
      </c>
      <c r="C12" s="82">
        <f>(VLOOKUP($A11,'Occupancy Raw Data'!$B$8:$BE$51,'Occupancy Raw Data'!U$3,FALSE))/100</f>
        <v>-7.2227783289910794E-2</v>
      </c>
      <c r="D12" s="82">
        <f>(VLOOKUP($A11,'Occupancy Raw Data'!$B$8:$BE$51,'Occupancy Raw Data'!V$3,FALSE))/100</f>
        <v>-9.9851024814080508E-2</v>
      </c>
      <c r="E12" s="82">
        <f>(VLOOKUP($A11,'Occupancy Raw Data'!$B$8:$BE$51,'Occupancy Raw Data'!W$3,FALSE))/100</f>
        <v>-6.6509862335865796E-2</v>
      </c>
      <c r="F12" s="82">
        <f>(VLOOKUP($A11,'Occupancy Raw Data'!$B$8:$BE$51,'Occupancy Raw Data'!X$3,FALSE))/100</f>
        <v>-5.4164103529576499E-2</v>
      </c>
      <c r="G12" s="82">
        <f>(VLOOKUP($A11,'Occupancy Raw Data'!$B$8:$BE$51,'Occupancy Raw Data'!Y$3,FALSE))/100</f>
        <v>-9.2687684176648605E-2</v>
      </c>
      <c r="H12" s="83">
        <f>(VLOOKUP($A11,'Occupancy Raw Data'!$B$8:$BE$51,'Occupancy Raw Data'!AA$3,FALSE))/100</f>
        <v>-2.3964839232014801E-2</v>
      </c>
      <c r="I12" s="83">
        <f>(VLOOKUP($A11,'Occupancy Raw Data'!$B$8:$BE$51,'Occupancy Raw Data'!AB$3,FALSE))/100</f>
        <v>2.3380833325411299E-2</v>
      </c>
      <c r="J12" s="82">
        <f>(VLOOKUP($A11,'Occupancy Raw Data'!$B$8:$BE$51,'Occupancy Raw Data'!AC$3,FALSE))/100</f>
        <v>-6.1190614625729095E-4</v>
      </c>
      <c r="K12" s="84">
        <f>(VLOOKUP($A11,'Occupancy Raw Data'!$B$8:$BE$51,'Occupancy Raw Data'!AE$3,FALSE))/100</f>
        <v>-6.5046274139127502E-2</v>
      </c>
      <c r="M12" s="81">
        <f>(VLOOKUP($A11,'ADR Raw Data'!$B$6:$BE$49,'ADR Raw Data'!T$1,FALSE))/100</f>
        <v>2.6777513835102199E-2</v>
      </c>
      <c r="N12" s="82">
        <f>(VLOOKUP($A11,'ADR Raw Data'!$B$6:$BE$49,'ADR Raw Data'!U$1,FALSE))/100</f>
        <v>-1.83737478818876E-2</v>
      </c>
      <c r="O12" s="82">
        <f>(VLOOKUP($A11,'ADR Raw Data'!$B$6:$BE$49,'ADR Raw Data'!V$1,FALSE))/100</f>
        <v>-2.5166359782139498E-2</v>
      </c>
      <c r="P12" s="82">
        <f>(VLOOKUP($A11,'ADR Raw Data'!$B$6:$BE$49,'ADR Raw Data'!W$1,FALSE))/100</f>
        <v>-3.0713639705864E-2</v>
      </c>
      <c r="Q12" s="82">
        <f>(VLOOKUP($A11,'ADR Raw Data'!$B$6:$BE$49,'ADR Raw Data'!X$1,FALSE))/100</f>
        <v>3.17666850564789E-3</v>
      </c>
      <c r="R12" s="82">
        <f>(VLOOKUP($A11,'ADR Raw Data'!$B$6:$BE$49,'ADR Raw Data'!Y$1,FALSE))/100</f>
        <v>-1.09807647185537E-2</v>
      </c>
      <c r="S12" s="83">
        <f>(VLOOKUP($A11,'ADR Raw Data'!$B$6:$BE$49,'ADR Raw Data'!AA$1,FALSE))/100</f>
        <v>8.8535557191342211E-4</v>
      </c>
      <c r="T12" s="83">
        <f>(VLOOKUP($A11,'ADR Raw Data'!$B$6:$BE$49,'ADR Raw Data'!AB$1,FALSE))/100</f>
        <v>-8.2091799165405297E-3</v>
      </c>
      <c r="U12" s="82">
        <f>(VLOOKUP($A11,'ADR Raw Data'!$B$6:$BE$49,'ADR Raw Data'!AC$1,FALSE))/100</f>
        <v>-3.37242982140319E-3</v>
      </c>
      <c r="V12" s="84">
        <f>(VLOOKUP($A11,'ADR Raw Data'!$B$6:$BE$49,'ADR Raw Data'!AE$1,FALSE))/100</f>
        <v>-3.98523530835692E-3</v>
      </c>
      <c r="X12" s="81">
        <f>(VLOOKUP($A11,'RevPAR Raw Data'!$B$6:$BE$49,'RevPAR Raw Data'!T$1,FALSE))/100</f>
        <v>-0.17104761835373999</v>
      </c>
      <c r="Y12" s="82">
        <f>(VLOOKUP($A11,'RevPAR Raw Data'!$B$6:$BE$49,'RevPAR Raw Data'!U$1,FALSE))/100</f>
        <v>-8.9274436091561993E-2</v>
      </c>
      <c r="Z12" s="82">
        <f>(VLOOKUP($A11,'RevPAR Raw Data'!$B$6:$BE$49,'RevPAR Raw Data'!V$1,FALSE))/100</f>
        <v>-0.122504497781133</v>
      </c>
      <c r="AA12" s="82">
        <f>(VLOOKUP($A11,'RevPAR Raw Data'!$B$6:$BE$49,'RevPAR Raw Data'!W$1,FALSE))/100</f>
        <v>-9.5180742093059406E-2</v>
      </c>
      <c r="AB12" s="82">
        <f>(VLOOKUP($A11,'RevPAR Raw Data'!$B$6:$BE$49,'RevPAR Raw Data'!X$1,FALSE))/100</f>
        <v>-5.11594964257477E-2</v>
      </c>
      <c r="AC12" s="82">
        <f>(VLOOKUP($A11,'RevPAR Raw Data'!$B$6:$BE$49,'RevPAR Raw Data'!Y$1,FALSE))/100</f>
        <v>-0.10265066724295099</v>
      </c>
      <c r="AD12" s="83">
        <f>(VLOOKUP($A11,'RevPAR Raw Data'!$B$6:$BE$49,'RevPAR Raw Data'!AA$1,FALSE))/100</f>
        <v>-2.3100701064045399E-2</v>
      </c>
      <c r="AE12" s="83">
        <f>(VLOOKUP($A11,'RevPAR Raw Data'!$B$6:$BE$49,'RevPAR Raw Data'!AB$1,FALSE))/100</f>
        <v>1.49797159415039E-2</v>
      </c>
      <c r="AF12" s="82">
        <f>(VLOOKUP($A11,'RevPAR Raw Data'!$B$6:$BE$49,'RevPAR Raw Data'!AC$1,FALSE))/100</f>
        <v>-3.9822723571249401E-3</v>
      </c>
      <c r="AG12" s="84">
        <f>(VLOOKUP($A11,'RevPAR Raw Data'!$B$6:$BE$49,'RevPAR Raw Data'!AE$1,FALSE))/100</f>
        <v>-6.8772284739108097E-2</v>
      </c>
    </row>
    <row r="13" spans="1:34" x14ac:dyDescent="0.25">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4" x14ac:dyDescent="0.25">
      <c r="A14" s="108" t="s">
        <v>18</v>
      </c>
      <c r="B14" s="85">
        <f>(VLOOKUP($A14,'Occupancy Raw Data'!$B$8:$BE$51,'Occupancy Raw Data'!G$3,FALSE))/100</f>
        <v>0.56200584858659097</v>
      </c>
      <c r="C14" s="91">
        <f>(VLOOKUP($A14,'Occupancy Raw Data'!$B$8:$BE$51,'Occupancy Raw Data'!H$3,FALSE))/100</f>
        <v>0.77551536156539891</v>
      </c>
      <c r="D14" s="91">
        <f>(VLOOKUP($A14,'Occupancy Raw Data'!$B$8:$BE$51,'Occupancy Raw Data'!I$3,FALSE))/100</f>
        <v>0.84425430520957401</v>
      </c>
      <c r="E14" s="91">
        <f>(VLOOKUP($A14,'Occupancy Raw Data'!$B$8:$BE$51,'Occupancy Raw Data'!J$3,FALSE))/100</f>
        <v>0.83345969168561995</v>
      </c>
      <c r="F14" s="91">
        <f>(VLOOKUP($A14,'Occupancy Raw Data'!$B$8:$BE$51,'Occupancy Raw Data'!K$3,FALSE))/100</f>
        <v>0.73118163110581602</v>
      </c>
      <c r="G14" s="92">
        <f>(VLOOKUP($A14,'Occupancy Raw Data'!$B$8:$BE$51,'Occupancy Raw Data'!L$3,FALSE))/100</f>
        <v>0.74928336763059999</v>
      </c>
      <c r="H14" s="91">
        <f>(VLOOKUP($A14,'Occupancy Raw Data'!$B$8:$BE$51,'Occupancy Raw Data'!N$3,FALSE))/100</f>
        <v>0.838333513845265</v>
      </c>
      <c r="I14" s="91">
        <f>(VLOOKUP($A14,'Occupancy Raw Data'!$B$8:$BE$51,'Occupancy Raw Data'!O$3,FALSE))/100</f>
        <v>0.84468753384598694</v>
      </c>
      <c r="J14" s="92">
        <f>(VLOOKUP($A14,'Occupancy Raw Data'!$B$8:$BE$51,'Occupancy Raw Data'!P$3,FALSE))/100</f>
        <v>0.84151052384562608</v>
      </c>
      <c r="K14" s="86">
        <f>(VLOOKUP($A14,'Occupancy Raw Data'!$B$8:$BE$51,'Occupancy Raw Data'!R$3,FALSE))/100</f>
        <v>0.77563398369203596</v>
      </c>
      <c r="M14" s="113">
        <f>VLOOKUP($A14,'ADR Raw Data'!$B$6:$BE$49,'ADR Raw Data'!G$1,FALSE)</f>
        <v>194.84817948223801</v>
      </c>
      <c r="N14" s="114">
        <f>VLOOKUP($A14,'ADR Raw Data'!$B$6:$BE$49,'ADR Raw Data'!H$1,FALSE)</f>
        <v>222.06379637819401</v>
      </c>
      <c r="O14" s="114">
        <f>VLOOKUP($A14,'ADR Raw Data'!$B$6:$BE$49,'ADR Raw Data'!I$1,FALSE)</f>
        <v>231.883841351293</v>
      </c>
      <c r="P14" s="114">
        <f>VLOOKUP($A14,'ADR Raw Data'!$B$6:$BE$49,'ADR Raw Data'!J$1,FALSE)</f>
        <v>228.02244867018899</v>
      </c>
      <c r="Q14" s="114">
        <f>VLOOKUP($A14,'ADR Raw Data'!$B$6:$BE$49,'ADR Raw Data'!K$1,FALSE)</f>
        <v>203.52729768429299</v>
      </c>
      <c r="R14" s="115">
        <f>VLOOKUP($A14,'ADR Raw Data'!$B$6:$BE$49,'ADR Raw Data'!L$1,FALSE)</f>
        <v>217.90196064448901</v>
      </c>
      <c r="S14" s="114">
        <f>VLOOKUP($A14,'ADR Raw Data'!$B$6:$BE$49,'ADR Raw Data'!N$1,FALSE)</f>
        <v>215.26140950002099</v>
      </c>
      <c r="T14" s="114">
        <f>VLOOKUP($A14,'ADR Raw Data'!$B$6:$BE$49,'ADR Raw Data'!O$1,FALSE)</f>
        <v>218.237382143009</v>
      </c>
      <c r="U14" s="115">
        <f>VLOOKUP($A14,'ADR Raw Data'!$B$6:$BE$49,'ADR Raw Data'!P$1,FALSE)</f>
        <v>216.75501351409301</v>
      </c>
      <c r="V14" s="116">
        <f>VLOOKUP($A14,'ADR Raw Data'!$B$6:$BE$49,'ADR Raw Data'!R$1,FALSE)</f>
        <v>217.54642915087399</v>
      </c>
      <c r="X14" s="113">
        <f>VLOOKUP($A14,'RevPAR Raw Data'!$B$6:$BE$49,'RevPAR Raw Data'!G$1,FALSE)</f>
        <v>109.505816455467</v>
      </c>
      <c r="Y14" s="114">
        <f>VLOOKUP($A14,'RevPAR Raw Data'!$B$6:$BE$49,'RevPAR Raw Data'!H$1,FALSE)</f>
        <v>172.21388533882001</v>
      </c>
      <c r="Z14" s="114">
        <f>VLOOKUP($A14,'RevPAR Raw Data'!$B$6:$BE$49,'RevPAR Raw Data'!I$1,FALSE)</f>
        <v>195.768931369363</v>
      </c>
      <c r="AA14" s="114">
        <f>VLOOKUP($A14,'RevPAR Raw Data'!$B$6:$BE$49,'RevPAR Raw Data'!J$1,FALSE)</f>
        <v>190.04751976605601</v>
      </c>
      <c r="AB14" s="114">
        <f>VLOOKUP($A14,'RevPAR Raw Data'!$B$6:$BE$49,'RevPAR Raw Data'!K$1,FALSE)</f>
        <v>148.81542149536</v>
      </c>
      <c r="AC14" s="115">
        <f>VLOOKUP($A14,'RevPAR Raw Data'!$B$6:$BE$49,'RevPAR Raw Data'!L$1,FALSE)</f>
        <v>163.27031488501299</v>
      </c>
      <c r="AD14" s="114">
        <f>VLOOKUP($A14,'RevPAR Raw Data'!$B$6:$BE$49,'RevPAR Raw Data'!N$1,FALSE)</f>
        <v>180.46085382143701</v>
      </c>
      <c r="AE14" s="114">
        <f>VLOOKUP($A14,'RevPAR Raw Data'!$B$6:$BE$49,'RevPAR Raw Data'!O$1,FALSE)</f>
        <v>184.342396115383</v>
      </c>
      <c r="AF14" s="115">
        <f>VLOOKUP($A14,'RevPAR Raw Data'!$B$6:$BE$49,'RevPAR Raw Data'!P$1,FALSE)</f>
        <v>182.40162496841</v>
      </c>
      <c r="AG14" s="116">
        <f>VLOOKUP($A14,'RevPAR Raw Data'!$B$6:$BE$49,'RevPAR Raw Data'!R$1,FALSE)</f>
        <v>168.73640348027001</v>
      </c>
    </row>
    <row r="15" spans="1:34" x14ac:dyDescent="0.25">
      <c r="A15" s="93" t="s">
        <v>14</v>
      </c>
      <c r="B15" s="81">
        <f>(VLOOKUP($A14,'Occupancy Raw Data'!$B$8:$BE$51,'Occupancy Raw Data'!T$3,FALSE))/100</f>
        <v>-8.5059856547426801E-2</v>
      </c>
      <c r="C15" s="82">
        <f>(VLOOKUP($A14,'Occupancy Raw Data'!$B$8:$BE$51,'Occupancy Raw Data'!U$3,FALSE))/100</f>
        <v>-6.7517972355765801E-2</v>
      </c>
      <c r="D15" s="82">
        <f>(VLOOKUP($A14,'Occupancy Raw Data'!$B$8:$BE$51,'Occupancy Raw Data'!V$3,FALSE))/100</f>
        <v>-6.6360518899625603E-2</v>
      </c>
      <c r="E15" s="82">
        <f>(VLOOKUP($A14,'Occupancy Raw Data'!$B$8:$BE$51,'Occupancy Raw Data'!W$3,FALSE))/100</f>
        <v>-6.2142504849830998E-2</v>
      </c>
      <c r="F15" s="82">
        <f>(VLOOKUP($A14,'Occupancy Raw Data'!$B$8:$BE$51,'Occupancy Raw Data'!X$3,FALSE))/100</f>
        <v>-7.0702526091407994E-2</v>
      </c>
      <c r="G15" s="82">
        <f>(VLOOKUP($A14,'Occupancy Raw Data'!$B$8:$BE$51,'Occupancy Raw Data'!Y$3,FALSE))/100</f>
        <v>-6.9370350755850005E-2</v>
      </c>
      <c r="H15" s="83">
        <f>(VLOOKUP($A14,'Occupancy Raw Data'!$B$8:$BE$51,'Occupancy Raw Data'!AA$3,FALSE))/100</f>
        <v>3.3021197232599199E-2</v>
      </c>
      <c r="I15" s="83">
        <f>(VLOOKUP($A14,'Occupancy Raw Data'!$B$8:$BE$51,'Occupancy Raw Data'!AB$3,FALSE))/100</f>
        <v>3.2438018468242999E-2</v>
      </c>
      <c r="J15" s="82">
        <f>(VLOOKUP($A14,'Occupancy Raw Data'!$B$8:$BE$51,'Occupancy Raw Data'!AC$3,FALSE))/100</f>
        <v>3.2728424665371701E-2</v>
      </c>
      <c r="K15" s="84">
        <f>(VLOOKUP($A14,'Occupancy Raw Data'!$B$8:$BE$51,'Occupancy Raw Data'!AE$3,FALSE))/100</f>
        <v>-3.9948945668864901E-2</v>
      </c>
      <c r="M15" s="81">
        <f>(VLOOKUP($A14,'ADR Raw Data'!$B$6:$BE$49,'ADR Raw Data'!T$1,FALSE))/100</f>
        <v>-3.8591774876013299E-2</v>
      </c>
      <c r="N15" s="82">
        <f>(VLOOKUP($A14,'ADR Raw Data'!$B$6:$BE$49,'ADR Raw Data'!U$1,FALSE))/100</f>
        <v>-2.03792488095315E-2</v>
      </c>
      <c r="O15" s="82">
        <f>(VLOOKUP($A14,'ADR Raw Data'!$B$6:$BE$49,'ADR Raw Data'!V$1,FALSE))/100</f>
        <v>-2.8275769319589701E-2</v>
      </c>
      <c r="P15" s="82">
        <f>(VLOOKUP($A14,'ADR Raw Data'!$B$6:$BE$49,'ADR Raw Data'!W$1,FALSE))/100</f>
        <v>-1.4357260922822902E-2</v>
      </c>
      <c r="Q15" s="82">
        <f>(VLOOKUP($A14,'ADR Raw Data'!$B$6:$BE$49,'ADR Raw Data'!X$1,FALSE))/100</f>
        <v>-2.019880002946E-2</v>
      </c>
      <c r="R15" s="82">
        <f>(VLOOKUP($A14,'ADR Raw Data'!$B$6:$BE$49,'ADR Raw Data'!Y$1,FALSE))/100</f>
        <v>-2.2975632184995903E-2</v>
      </c>
      <c r="S15" s="83">
        <f>(VLOOKUP($A14,'ADR Raw Data'!$B$6:$BE$49,'ADR Raw Data'!AA$1,FALSE))/100</f>
        <v>3.6916482050679399E-2</v>
      </c>
      <c r="T15" s="83">
        <f>(VLOOKUP($A14,'ADR Raw Data'!$B$6:$BE$49,'ADR Raw Data'!AB$1,FALSE))/100</f>
        <v>4.0824821081305494E-2</v>
      </c>
      <c r="U15" s="82">
        <f>(VLOOKUP($A14,'ADR Raw Data'!$B$6:$BE$49,'ADR Raw Data'!AC$1,FALSE))/100</f>
        <v>3.8886306668006201E-2</v>
      </c>
      <c r="V15" s="84">
        <f>(VLOOKUP($A14,'ADR Raw Data'!$B$6:$BE$49,'ADR Raw Data'!AE$1,FALSE))/100</f>
        <v>-6.0973581175326093E-3</v>
      </c>
      <c r="X15" s="81">
        <f>(VLOOKUP($A14,'RevPAR Raw Data'!$B$6:$BE$49,'RevPAR Raw Data'!T$1,FALSE))/100</f>
        <v>-0.120369020588575</v>
      </c>
      <c r="Y15" s="82">
        <f>(VLOOKUP($A14,'RevPAR Raw Data'!$B$6:$BE$49,'RevPAR Raw Data'!U$1,FALSE))/100</f>
        <v>-8.6521255607544104E-2</v>
      </c>
      <c r="Z15" s="82">
        <f>(VLOOKUP($A14,'RevPAR Raw Data'!$B$6:$BE$49,'RevPAR Raw Data'!V$1,FALSE))/100</f>
        <v>-9.2759893494881299E-2</v>
      </c>
      <c r="AA15" s="82">
        <f>(VLOOKUP($A14,'RevPAR Raw Data'!$B$6:$BE$49,'RevPAR Raw Data'!W$1,FALSE))/100</f>
        <v>-7.5607569616127093E-2</v>
      </c>
      <c r="AB15" s="82">
        <f>(VLOOKUP($A14,'RevPAR Raw Data'!$B$6:$BE$49,'RevPAR Raw Data'!X$1,FALSE))/100</f>
        <v>-8.9473219934770004E-2</v>
      </c>
      <c r="AC15" s="82">
        <f>(VLOOKUP($A14,'RevPAR Raw Data'!$B$6:$BE$49,'RevPAR Raw Data'!Y$1,FALSE))/100</f>
        <v>-9.0752155277335406E-2</v>
      </c>
      <c r="AD15" s="83">
        <f>(VLOOKUP($A14,'RevPAR Raw Data'!$B$6:$BE$49,'RevPAR Raw Data'!AA$1,FALSE))/100</f>
        <v>7.1156705718207799E-2</v>
      </c>
      <c r="AE15" s="83">
        <f>(VLOOKUP($A14,'RevPAR Raw Data'!$B$6:$BE$49,'RevPAR Raw Data'!AB$1,FALSE))/100</f>
        <v>7.4587115849746602E-2</v>
      </c>
      <c r="AF15" s="82">
        <f>(VLOOKUP($A14,'RevPAR Raw Data'!$B$6:$BE$49,'RevPAR Raw Data'!AC$1,FALSE))/100</f>
        <v>7.2887418891676395E-2</v>
      </c>
      <c r="AG15" s="84">
        <f>(VLOOKUP($A14,'RevPAR Raw Data'!$B$6:$BE$49,'RevPAR Raw Data'!AE$1,FALSE))/100</f>
        <v>-4.5802720758236604E-2</v>
      </c>
    </row>
    <row r="16" spans="1:34" x14ac:dyDescent="0.25">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5">
      <c r="A17" s="108" t="s">
        <v>19</v>
      </c>
      <c r="B17" s="85">
        <f>(VLOOKUP($A17,'Occupancy Raw Data'!$B$8:$BE$51,'Occupancy Raw Data'!G$3,FALSE))/100</f>
        <v>0.59309117865085204</v>
      </c>
      <c r="C17" s="91">
        <f>(VLOOKUP($A17,'Occupancy Raw Data'!$B$8:$BE$51,'Occupancy Raw Data'!H$3,FALSE))/100</f>
        <v>0.76551519644180799</v>
      </c>
      <c r="D17" s="91">
        <f>(VLOOKUP($A17,'Occupancy Raw Data'!$B$8:$BE$51,'Occupancy Raw Data'!I$3,FALSE))/100</f>
        <v>0.83911045218680502</v>
      </c>
      <c r="E17" s="91">
        <f>(VLOOKUP($A17,'Occupancy Raw Data'!$B$8:$BE$51,'Occupancy Raw Data'!J$3,FALSE))/100</f>
        <v>0.84489251297257195</v>
      </c>
      <c r="F17" s="91">
        <f>(VLOOKUP($A17,'Occupancy Raw Data'!$B$8:$BE$51,'Occupancy Raw Data'!K$3,FALSE))/100</f>
        <v>0.79697553743513694</v>
      </c>
      <c r="G17" s="92">
        <f>(VLOOKUP($A17,'Occupancy Raw Data'!$B$8:$BE$51,'Occupancy Raw Data'!L$3,FALSE))/100</f>
        <v>0.76791697553743499</v>
      </c>
      <c r="H17" s="91">
        <f>(VLOOKUP($A17,'Occupancy Raw Data'!$B$8:$BE$51,'Occupancy Raw Data'!N$3,FALSE))/100</f>
        <v>0.86888065233506295</v>
      </c>
      <c r="I17" s="91">
        <f>(VLOOKUP($A17,'Occupancy Raw Data'!$B$8:$BE$51,'Occupancy Raw Data'!O$3,FALSE))/100</f>
        <v>0.85275018532246094</v>
      </c>
      <c r="J17" s="92">
        <f>(VLOOKUP($A17,'Occupancy Raw Data'!$B$8:$BE$51,'Occupancy Raw Data'!P$3,FALSE))/100</f>
        <v>0.860815418828762</v>
      </c>
      <c r="K17" s="86">
        <f>(VLOOKUP($A17,'Occupancy Raw Data'!$B$8:$BE$51,'Occupancy Raw Data'!R$3,FALSE))/100</f>
        <v>0.79445938790638493</v>
      </c>
      <c r="M17" s="113">
        <f>VLOOKUP($A17,'ADR Raw Data'!$B$6:$BE$49,'ADR Raw Data'!G$1,FALSE)</f>
        <v>146.82243075692401</v>
      </c>
      <c r="N17" s="114">
        <f>VLOOKUP($A17,'ADR Raw Data'!$B$6:$BE$49,'ADR Raw Data'!H$1,FALSE)</f>
        <v>162.31691869698199</v>
      </c>
      <c r="O17" s="114">
        <f>VLOOKUP($A17,'ADR Raw Data'!$B$6:$BE$49,'ADR Raw Data'!I$1,FALSE)</f>
        <v>172.83687444786</v>
      </c>
      <c r="P17" s="114">
        <f>VLOOKUP($A17,'ADR Raw Data'!$B$6:$BE$49,'ADR Raw Data'!J$1,FALSE)</f>
        <v>170.28016880746799</v>
      </c>
      <c r="Q17" s="114">
        <f>VLOOKUP($A17,'ADR Raw Data'!$B$6:$BE$49,'ADR Raw Data'!K$1,FALSE)</f>
        <v>157.32136170845999</v>
      </c>
      <c r="R17" s="115">
        <f>VLOOKUP($A17,'ADR Raw Data'!$B$6:$BE$49,'ADR Raw Data'!L$1,FALSE)</f>
        <v>162.93795312379299</v>
      </c>
      <c r="S17" s="114">
        <f>VLOOKUP($A17,'ADR Raw Data'!$B$6:$BE$49,'ADR Raw Data'!N$1,FALSE)</f>
        <v>172.535906903729</v>
      </c>
      <c r="T17" s="114">
        <f>VLOOKUP($A17,'ADR Raw Data'!$B$6:$BE$49,'ADR Raw Data'!O$1,FALSE)</f>
        <v>173.66453388504399</v>
      </c>
      <c r="U17" s="115">
        <f>VLOOKUP($A17,'ADR Raw Data'!$B$6:$BE$49,'ADR Raw Data'!P$1,FALSE)</f>
        <v>173.09493317488199</v>
      </c>
      <c r="V17" s="116">
        <f>VLOOKUP($A17,'ADR Raw Data'!$B$6:$BE$49,'ADR Raw Data'!R$1,FALSE)</f>
        <v>166.08233215321599</v>
      </c>
      <c r="X17" s="113">
        <f>VLOOKUP($A17,'RevPAR Raw Data'!$B$6:$BE$49,'RevPAR Raw Data'!G$1,FALSE)</f>
        <v>87.079088510007395</v>
      </c>
      <c r="Y17" s="114">
        <f>VLOOKUP($A17,'RevPAR Raw Data'!$B$6:$BE$49,'RevPAR Raw Data'!H$1,FALSE)</f>
        <v>124.256067902149</v>
      </c>
      <c r="Z17" s="114">
        <f>VLOOKUP($A17,'RevPAR Raw Data'!$B$6:$BE$49,'RevPAR Raw Data'!I$1,FALSE)</f>
        <v>145.02922787249801</v>
      </c>
      <c r="AA17" s="114">
        <f>VLOOKUP($A17,'RevPAR Raw Data'!$B$6:$BE$49,'RevPAR Raw Data'!J$1,FALSE)</f>
        <v>143.86843973313501</v>
      </c>
      <c r="AB17" s="114">
        <f>VLOOKUP($A17,'RevPAR Raw Data'!$B$6:$BE$49,'RevPAR Raw Data'!K$1,FALSE)</f>
        <v>125.381276797627</v>
      </c>
      <c r="AC17" s="115">
        <f>VLOOKUP($A17,'RevPAR Raw Data'!$B$6:$BE$49,'RevPAR Raw Data'!L$1,FALSE)</f>
        <v>125.12282016308301</v>
      </c>
      <c r="AD17" s="114">
        <f>VLOOKUP($A17,'RevPAR Raw Data'!$B$6:$BE$49,'RevPAR Raw Data'!N$1,FALSE)</f>
        <v>149.91311134173401</v>
      </c>
      <c r="AE17" s="114">
        <f>VLOOKUP($A17,'RevPAR Raw Data'!$B$6:$BE$49,'RevPAR Raw Data'!O$1,FALSE)</f>
        <v>148.09246345440999</v>
      </c>
      <c r="AF17" s="115">
        <f>VLOOKUP($A17,'RevPAR Raw Data'!$B$6:$BE$49,'RevPAR Raw Data'!P$1,FALSE)</f>
        <v>149.002787398072</v>
      </c>
      <c r="AG17" s="116">
        <f>VLOOKUP($A17,'RevPAR Raw Data'!$B$6:$BE$49,'RevPAR Raw Data'!R$1,FALSE)</f>
        <v>131.94566794450901</v>
      </c>
    </row>
    <row r="18" spans="1:33" x14ac:dyDescent="0.25">
      <c r="A18" s="93" t="s">
        <v>14</v>
      </c>
      <c r="B18" s="81">
        <f>(VLOOKUP($A17,'Occupancy Raw Data'!$B$8:$BE$51,'Occupancy Raw Data'!T$3,FALSE))/100</f>
        <v>-3.2954662847350297E-2</v>
      </c>
      <c r="C18" s="82">
        <f>(VLOOKUP($A17,'Occupancy Raw Data'!$B$8:$BE$51,'Occupancy Raw Data'!U$3,FALSE))/100</f>
        <v>-4.4021968551263696E-2</v>
      </c>
      <c r="D18" s="82">
        <f>(VLOOKUP($A17,'Occupancy Raw Data'!$B$8:$BE$51,'Occupancy Raw Data'!V$3,FALSE))/100</f>
        <v>-2.1377430960681402E-2</v>
      </c>
      <c r="E18" s="82">
        <f>(VLOOKUP($A17,'Occupancy Raw Data'!$B$8:$BE$51,'Occupancy Raw Data'!W$3,FALSE))/100</f>
        <v>-1.8158751451091401E-2</v>
      </c>
      <c r="F18" s="82">
        <f>(VLOOKUP($A17,'Occupancy Raw Data'!$B$8:$BE$51,'Occupancy Raw Data'!X$3,FALSE))/100</f>
        <v>-2.37550501261223E-2</v>
      </c>
      <c r="G18" s="82">
        <f>(VLOOKUP($A17,'Occupancy Raw Data'!$B$8:$BE$51,'Occupancy Raw Data'!Y$3,FALSE))/100</f>
        <v>-2.75583233317542E-2</v>
      </c>
      <c r="H18" s="83">
        <f>(VLOOKUP($A17,'Occupancy Raw Data'!$B$8:$BE$51,'Occupancy Raw Data'!AA$3,FALSE))/100</f>
        <v>2.60904553252666E-2</v>
      </c>
      <c r="I18" s="83">
        <f>(VLOOKUP($A17,'Occupancy Raw Data'!$B$8:$BE$51,'Occupancy Raw Data'!AB$3,FALSE))/100</f>
        <v>-1.0865902722262899E-2</v>
      </c>
      <c r="J18" s="82">
        <f>(VLOOKUP($A17,'Occupancy Raw Data'!$B$8:$BE$51,'Occupancy Raw Data'!AC$3,FALSE))/100</f>
        <v>7.4465117513840395E-3</v>
      </c>
      <c r="K18" s="84">
        <f>(VLOOKUP($A17,'Occupancy Raw Data'!$B$8:$BE$51,'Occupancy Raw Data'!AE$3,FALSE))/100</f>
        <v>-1.69843856519191E-2</v>
      </c>
      <c r="M18" s="81">
        <f>(VLOOKUP($A17,'ADR Raw Data'!$B$6:$BE$49,'ADR Raw Data'!T$1,FALSE))/100</f>
        <v>-5.3369685237791703E-2</v>
      </c>
      <c r="N18" s="82">
        <f>(VLOOKUP($A17,'ADR Raw Data'!$B$6:$BE$49,'ADR Raw Data'!U$1,FALSE))/100</f>
        <v>-5.0300689470430801E-2</v>
      </c>
      <c r="O18" s="82">
        <f>(VLOOKUP($A17,'ADR Raw Data'!$B$6:$BE$49,'ADR Raw Data'!V$1,FALSE))/100</f>
        <v>-3.3444995357180402E-2</v>
      </c>
      <c r="P18" s="82">
        <f>(VLOOKUP($A17,'ADR Raw Data'!$B$6:$BE$49,'ADR Raw Data'!W$1,FALSE))/100</f>
        <v>-3.6670950281393701E-2</v>
      </c>
      <c r="Q18" s="82">
        <f>(VLOOKUP($A17,'ADR Raw Data'!$B$6:$BE$49,'ADR Raw Data'!X$1,FALSE))/100</f>
        <v>-3.74457111294145E-2</v>
      </c>
      <c r="R18" s="82">
        <f>(VLOOKUP($A17,'ADR Raw Data'!$B$6:$BE$49,'ADR Raw Data'!Y$1,FALSE))/100</f>
        <v>-4.0997180863171806E-2</v>
      </c>
      <c r="S18" s="83">
        <f>(VLOOKUP($A17,'ADR Raw Data'!$B$6:$BE$49,'ADR Raw Data'!AA$1,FALSE))/100</f>
        <v>-1.17582122367948E-3</v>
      </c>
      <c r="T18" s="83">
        <f>(VLOOKUP($A17,'ADR Raw Data'!$B$6:$BE$49,'ADR Raw Data'!AB$1,FALSE))/100</f>
        <v>7.7158906596670393E-3</v>
      </c>
      <c r="U18" s="82">
        <f>(VLOOKUP($A17,'ADR Raw Data'!$B$6:$BE$49,'ADR Raw Data'!AC$1,FALSE))/100</f>
        <v>3.2447251170930301E-3</v>
      </c>
      <c r="V18" s="84">
        <f>(VLOOKUP($A17,'ADR Raw Data'!$B$6:$BE$49,'ADR Raw Data'!AE$1,FALSE))/100</f>
        <v>-2.7042492645733097E-2</v>
      </c>
      <c r="X18" s="81">
        <f>(VLOOKUP($A17,'RevPAR Raw Data'!$B$6:$BE$49,'RevPAR Raw Data'!T$1,FALSE))/100</f>
        <v>-8.4565568101861388E-2</v>
      </c>
      <c r="Y18" s="82">
        <f>(VLOOKUP($A17,'RevPAR Raw Data'!$B$6:$BE$49,'RevPAR Raw Data'!U$1,FALSE))/100</f>
        <v>-9.2108322651720406E-2</v>
      </c>
      <c r="Z18" s="82">
        <f>(VLOOKUP($A17,'RevPAR Raw Data'!$B$6:$BE$49,'RevPAR Raw Data'!V$1,FALSE))/100</f>
        <v>-5.4107458238633395E-2</v>
      </c>
      <c r="AA18" s="82">
        <f>(VLOOKUP($A17,'RevPAR Raw Data'!$B$6:$BE$49,'RevPAR Raw Data'!W$1,FALSE))/100</f>
        <v>-5.4163803060849905E-2</v>
      </c>
      <c r="AB18" s="82">
        <f>(VLOOKUP($A17,'RevPAR Raw Data'!$B$6:$BE$49,'RevPAR Raw Data'!X$1,FALSE))/100</f>
        <v>-6.0311236510649201E-2</v>
      </c>
      <c r="AC18" s="82">
        <f>(VLOOKUP($A17,'RevPAR Raw Data'!$B$6:$BE$49,'RevPAR Raw Data'!Y$1,FALSE))/100</f>
        <v>-6.74256906290083E-2</v>
      </c>
      <c r="AD18" s="83">
        <f>(VLOOKUP($A17,'RevPAR Raw Data'!$B$6:$BE$49,'RevPAR Raw Data'!AA$1,FALSE))/100</f>
        <v>2.4883956390480199E-2</v>
      </c>
      <c r="AE18" s="83">
        <f>(VLOOKUP($A17,'RevPAR Raw Data'!$B$6:$BE$49,'RevPAR Raw Data'!AB$1,FALSE))/100</f>
        <v>-3.2338521799194298E-3</v>
      </c>
      <c r="AF18" s="82">
        <f>(VLOOKUP($A17,'RevPAR Raw Data'!$B$6:$BE$49,'RevPAR Raw Data'!AC$1,FALSE))/100</f>
        <v>1.0715398752191501E-2</v>
      </c>
      <c r="AG18" s="84">
        <f>(VLOOKUP($A17,'RevPAR Raw Data'!$B$6:$BE$49,'RevPAR Raw Data'!AE$1,FALSE))/100</f>
        <v>-4.3567578173568003E-2</v>
      </c>
    </row>
    <row r="19" spans="1:33" x14ac:dyDescent="0.25">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5">
      <c r="A20" s="108" t="s">
        <v>20</v>
      </c>
      <c r="B20" s="85">
        <f>(VLOOKUP($A20,'Occupancy Raw Data'!$B$8:$BE$51,'Occupancy Raw Data'!G$3,FALSE))/100</f>
        <v>0.55194461804720907</v>
      </c>
      <c r="C20" s="91">
        <f>(VLOOKUP($A20,'Occupancy Raw Data'!$B$8:$BE$51,'Occupancy Raw Data'!H$3,FALSE))/100</f>
        <v>0.70037498197201997</v>
      </c>
      <c r="D20" s="91">
        <f>(VLOOKUP($A20,'Occupancy Raw Data'!$B$8:$BE$51,'Occupancy Raw Data'!I$3,FALSE))/100</f>
        <v>0.75530022595067503</v>
      </c>
      <c r="E20" s="91">
        <f>(VLOOKUP($A20,'Occupancy Raw Data'!$B$8:$BE$51,'Occupancy Raw Data'!J$3,FALSE))/100</f>
        <v>0.76167011201384494</v>
      </c>
      <c r="F20" s="91">
        <f>(VLOOKUP($A20,'Occupancy Raw Data'!$B$8:$BE$51,'Occupancy Raw Data'!K$3,FALSE))/100</f>
        <v>0.72907552521513297</v>
      </c>
      <c r="G20" s="92">
        <f>(VLOOKUP($A20,'Occupancy Raw Data'!$B$8:$BE$51,'Occupancy Raw Data'!L$3,FALSE))/100</f>
        <v>0.69967309263977595</v>
      </c>
      <c r="H20" s="91">
        <f>(VLOOKUP($A20,'Occupancy Raw Data'!$B$8:$BE$51,'Occupancy Raw Data'!N$3,FALSE))/100</f>
        <v>0.81327820777847193</v>
      </c>
      <c r="I20" s="91">
        <f>(VLOOKUP($A20,'Occupancy Raw Data'!$B$8:$BE$51,'Occupancy Raw Data'!O$3,FALSE))/100</f>
        <v>0.80875919426950604</v>
      </c>
      <c r="J20" s="92">
        <f>(VLOOKUP($A20,'Occupancy Raw Data'!$B$8:$BE$51,'Occupancy Raw Data'!P$3,FALSE))/100</f>
        <v>0.8110187010239891</v>
      </c>
      <c r="K20" s="86">
        <f>(VLOOKUP($A20,'Occupancy Raw Data'!$B$8:$BE$51,'Occupancy Raw Data'!R$3,FALSE))/100</f>
        <v>0.73148612360669407</v>
      </c>
      <c r="M20" s="113">
        <f>VLOOKUP($A20,'ADR Raw Data'!$B$6:$BE$49,'ADR Raw Data'!G$1,FALSE)</f>
        <v>117.91417951397899</v>
      </c>
      <c r="N20" s="114">
        <f>VLOOKUP($A20,'ADR Raw Data'!$B$6:$BE$49,'ADR Raw Data'!H$1,FALSE)</f>
        <v>125.175269931701</v>
      </c>
      <c r="O20" s="114">
        <f>VLOOKUP($A20,'ADR Raw Data'!$B$6:$BE$49,'ADR Raw Data'!I$1,FALSE)</f>
        <v>130.46668894405099</v>
      </c>
      <c r="P20" s="114">
        <f>VLOOKUP($A20,'ADR Raw Data'!$B$6:$BE$49,'ADR Raw Data'!J$1,FALSE)</f>
        <v>129.40314734749199</v>
      </c>
      <c r="Q20" s="114">
        <f>VLOOKUP($A20,'ADR Raw Data'!$B$6:$BE$49,'ADR Raw Data'!K$1,FALSE)</f>
        <v>126.924106689525</v>
      </c>
      <c r="R20" s="115">
        <f>VLOOKUP($A20,'ADR Raw Data'!$B$6:$BE$49,'ADR Raw Data'!L$1,FALSE)</f>
        <v>126.457060581699</v>
      </c>
      <c r="S20" s="114">
        <f>VLOOKUP($A20,'ADR Raw Data'!$B$6:$BE$49,'ADR Raw Data'!N$1,FALSE)</f>
        <v>155.225082165868</v>
      </c>
      <c r="T20" s="114">
        <f>VLOOKUP($A20,'ADR Raw Data'!$B$6:$BE$49,'ADR Raw Data'!O$1,FALSE)</f>
        <v>154.526569577364</v>
      </c>
      <c r="U20" s="115">
        <f>VLOOKUP($A20,'ADR Raw Data'!$B$6:$BE$49,'ADR Raw Data'!P$1,FALSE)</f>
        <v>154.87679890337799</v>
      </c>
      <c r="V20" s="116">
        <f>VLOOKUP($A20,'ADR Raw Data'!$B$6:$BE$49,'ADR Raw Data'!R$1,FALSE)</f>
        <v>135.45984409841299</v>
      </c>
      <c r="X20" s="113">
        <f>VLOOKUP($A20,'RevPAR Raw Data'!$B$6:$BE$49,'RevPAR Raw Data'!G$1,FALSE)</f>
        <v>65.082096774193502</v>
      </c>
      <c r="Y20" s="114">
        <f>VLOOKUP($A20,'RevPAR Raw Data'!$B$6:$BE$49,'RevPAR Raw Data'!H$1,FALSE)</f>
        <v>87.669627421758506</v>
      </c>
      <c r="Z20" s="114">
        <f>VLOOKUP($A20,'RevPAR Raw Data'!$B$6:$BE$49,'RevPAR Raw Data'!I$1,FALSE)</f>
        <v>98.541519638478903</v>
      </c>
      <c r="AA20" s="114">
        <f>VLOOKUP($A20,'RevPAR Raw Data'!$B$6:$BE$49,'RevPAR Raw Data'!J$1,FALSE)</f>
        <v>98.562509735108804</v>
      </c>
      <c r="AB20" s="114">
        <f>VLOOKUP($A20,'RevPAR Raw Data'!$B$6:$BE$49,'RevPAR Raw Data'!K$1,FALSE)</f>
        <v>92.537259747127507</v>
      </c>
      <c r="AC20" s="115">
        <f>VLOOKUP($A20,'RevPAR Raw Data'!$B$6:$BE$49,'RevPAR Raw Data'!L$1,FALSE)</f>
        <v>88.478602663333405</v>
      </c>
      <c r="AD20" s="114">
        <f>VLOOKUP($A20,'RevPAR Raw Data'!$B$6:$BE$49,'RevPAR Raw Data'!N$1,FALSE)</f>
        <v>126.24117662612301</v>
      </c>
      <c r="AE20" s="114">
        <f>VLOOKUP($A20,'RevPAR Raw Data'!$B$6:$BE$49,'RevPAR Raw Data'!O$1,FALSE)</f>
        <v>124.974783904619</v>
      </c>
      <c r="AF20" s="115">
        <f>VLOOKUP($A20,'RevPAR Raw Data'!$B$6:$BE$49,'RevPAR Raw Data'!P$1,FALSE)</f>
        <v>125.607980265371</v>
      </c>
      <c r="AG20" s="116">
        <f>VLOOKUP($A20,'RevPAR Raw Data'!$B$6:$BE$49,'RevPAR Raw Data'!R$1,FALSE)</f>
        <v>99.086996263915793</v>
      </c>
    </row>
    <row r="21" spans="1:33" x14ac:dyDescent="0.25">
      <c r="A21" s="93" t="s">
        <v>14</v>
      </c>
      <c r="B21" s="81">
        <f>(VLOOKUP($A20,'Occupancy Raw Data'!$B$8:$BE$51,'Occupancy Raw Data'!T$3,FALSE))/100</f>
        <v>-4.9763046945344698E-3</v>
      </c>
      <c r="C21" s="82">
        <f>(VLOOKUP($A20,'Occupancy Raw Data'!$B$8:$BE$51,'Occupancy Raw Data'!U$3,FALSE))/100</f>
        <v>-3.0490497373768098E-2</v>
      </c>
      <c r="D21" s="82">
        <f>(VLOOKUP($A20,'Occupancy Raw Data'!$B$8:$BE$51,'Occupancy Raw Data'!V$3,FALSE))/100</f>
        <v>-4.2242820322167002E-2</v>
      </c>
      <c r="E21" s="82">
        <f>(VLOOKUP($A20,'Occupancy Raw Data'!$B$8:$BE$51,'Occupancy Raw Data'!W$3,FALSE))/100</f>
        <v>-4.5574867658179599E-2</v>
      </c>
      <c r="F21" s="82">
        <f>(VLOOKUP($A20,'Occupancy Raw Data'!$B$8:$BE$51,'Occupancy Raw Data'!X$3,FALSE))/100</f>
        <v>-3.3474144654596201E-2</v>
      </c>
      <c r="G21" s="82">
        <f>(VLOOKUP($A20,'Occupancy Raw Data'!$B$8:$BE$51,'Occupancy Raw Data'!Y$3,FALSE))/100</f>
        <v>-3.30895989347645E-2</v>
      </c>
      <c r="H21" s="83">
        <f>(VLOOKUP($A20,'Occupancy Raw Data'!$B$8:$BE$51,'Occupancy Raw Data'!AA$3,FALSE))/100</f>
        <v>1.5023769581469299E-2</v>
      </c>
      <c r="I21" s="83">
        <f>(VLOOKUP($A20,'Occupancy Raw Data'!$B$8:$BE$51,'Occupancy Raw Data'!AB$3,FALSE))/100</f>
        <v>-8.1665121472098701E-3</v>
      </c>
      <c r="J21" s="82">
        <f>(VLOOKUP($A20,'Occupancy Raw Data'!$B$8:$BE$51,'Occupancy Raw Data'!AC$3,FALSE))/100</f>
        <v>3.3269417326921504E-3</v>
      </c>
      <c r="K21" s="84">
        <f>(VLOOKUP($A20,'Occupancy Raw Data'!$B$8:$BE$51,'Occupancy Raw Data'!AE$3,FALSE))/100</f>
        <v>-2.1842991995258802E-2</v>
      </c>
      <c r="M21" s="81">
        <f>(VLOOKUP($A20,'ADR Raw Data'!$B$6:$BE$49,'ADR Raw Data'!T$1,FALSE))/100</f>
        <v>-3.8517528259525001E-2</v>
      </c>
      <c r="N21" s="82">
        <f>(VLOOKUP($A20,'ADR Raw Data'!$B$6:$BE$49,'ADR Raw Data'!U$1,FALSE))/100</f>
        <v>-3.0395356970393597E-2</v>
      </c>
      <c r="O21" s="82">
        <f>(VLOOKUP($A20,'ADR Raw Data'!$B$6:$BE$49,'ADR Raw Data'!V$1,FALSE))/100</f>
        <v>-2.97818916553548E-2</v>
      </c>
      <c r="P21" s="82">
        <f>(VLOOKUP($A20,'ADR Raw Data'!$B$6:$BE$49,'ADR Raw Data'!W$1,FALSE))/100</f>
        <v>-2.53408694872201E-2</v>
      </c>
      <c r="Q21" s="82">
        <f>(VLOOKUP($A20,'ADR Raw Data'!$B$6:$BE$49,'ADR Raw Data'!X$1,FALSE))/100</f>
        <v>-2.6862583111167501E-2</v>
      </c>
      <c r="R21" s="82">
        <f>(VLOOKUP($A20,'ADR Raw Data'!$B$6:$BE$49,'ADR Raw Data'!Y$1,FALSE))/100</f>
        <v>-2.9982076880066801E-2</v>
      </c>
      <c r="S21" s="83">
        <f>(VLOOKUP($A20,'ADR Raw Data'!$B$6:$BE$49,'ADR Raw Data'!AA$1,FALSE))/100</f>
        <v>7.3291715061078204E-3</v>
      </c>
      <c r="T21" s="83">
        <f>(VLOOKUP($A20,'ADR Raw Data'!$B$6:$BE$49,'ADR Raw Data'!AB$1,FALSE))/100</f>
        <v>-1.0788727414006701E-3</v>
      </c>
      <c r="U21" s="82">
        <f>(VLOOKUP($A20,'ADR Raw Data'!$B$6:$BE$49,'ADR Raw Data'!AC$1,FALSE))/100</f>
        <v>3.1062832657277402E-3</v>
      </c>
      <c r="V21" s="84">
        <f>(VLOOKUP($A20,'ADR Raw Data'!$B$6:$BE$49,'ADR Raw Data'!AE$1,FALSE))/100</f>
        <v>-1.6892378444075498E-2</v>
      </c>
      <c r="X21" s="81">
        <f>(VLOOKUP($A20,'RevPAR Raw Data'!$B$6:$BE$49,'RevPAR Raw Data'!T$1,FALSE))/100</f>
        <v>-4.3302157997359793E-2</v>
      </c>
      <c r="Y21" s="82">
        <f>(VLOOKUP($A20,'RevPAR Raw Data'!$B$6:$BE$49,'RevPAR Raw Data'!U$1,FALSE))/100</f>
        <v>-5.9959084792281202E-2</v>
      </c>
      <c r="Z21" s="82">
        <f>(VLOOKUP($A20,'RevPAR Raw Data'!$B$6:$BE$49,'RevPAR Raw Data'!V$1,FALSE))/100</f>
        <v>-7.0766640879470405E-2</v>
      </c>
      <c r="AA21" s="82">
        <f>(VLOOKUP($A20,'RevPAR Raw Data'!$B$6:$BE$49,'RevPAR Raw Data'!W$1,FALSE))/100</f>
        <v>-6.9760830372176397E-2</v>
      </c>
      <c r="AB21" s="82">
        <f>(VLOOKUP($A20,'RevPAR Raw Data'!$B$6:$BE$49,'RevPAR Raw Data'!X$1,FALSE))/100</f>
        <v>-5.9437525772904294E-2</v>
      </c>
      <c r="AC21" s="82">
        <f>(VLOOKUP($A20,'RevPAR Raw Data'!$B$6:$BE$49,'RevPAR Raw Data'!Y$1,FALSE))/100</f>
        <v>-6.2079580915638699E-2</v>
      </c>
      <c r="AD21" s="83">
        <f>(VLOOKUP($A20,'RevPAR Raw Data'!$B$6:$BE$49,'RevPAR Raw Data'!AA$1,FALSE))/100</f>
        <v>2.2463052871507898E-2</v>
      </c>
      <c r="AE21" s="83">
        <f>(VLOOKUP($A20,'RevPAR Raw Data'!$B$6:$BE$49,'RevPAR Raw Data'!AB$1,FALSE))/100</f>
        <v>-9.2365742612625992E-3</v>
      </c>
      <c r="AF21" s="82">
        <f>(VLOOKUP($A20,'RevPAR Raw Data'!$B$6:$BE$49,'RevPAR Raw Data'!AC$1,FALSE))/100</f>
        <v>6.4435594218502099E-3</v>
      </c>
      <c r="AG21" s="84">
        <f>(VLOOKUP($A20,'RevPAR Raw Data'!$B$6:$BE$49,'RevPAR Raw Data'!AE$1,FALSE))/100</f>
        <v>-3.8366390352199499E-2</v>
      </c>
    </row>
    <row r="22" spans="1:33" x14ac:dyDescent="0.25">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5">
      <c r="A23" s="108" t="s">
        <v>21</v>
      </c>
      <c r="B23" s="85">
        <f>(VLOOKUP($A23,'Occupancy Raw Data'!$B$8:$BE$51,'Occupancy Raw Data'!G$3,FALSE))/100</f>
        <v>0.56743999643763599</v>
      </c>
      <c r="C23" s="91">
        <f>(VLOOKUP($A23,'Occupancy Raw Data'!$B$8:$BE$51,'Occupancy Raw Data'!H$3,FALSE))/100</f>
        <v>0.64763770761900508</v>
      </c>
      <c r="D23" s="91">
        <f>(VLOOKUP($A23,'Occupancy Raw Data'!$B$8:$BE$51,'Occupancy Raw Data'!I$3,FALSE))/100</f>
        <v>0.68620029389499904</v>
      </c>
      <c r="E23" s="91">
        <f>(VLOOKUP($A23,'Occupancy Raw Data'!$B$8:$BE$51,'Occupancy Raw Data'!J$3,FALSE))/100</f>
        <v>0.70116222113372206</v>
      </c>
      <c r="F23" s="91">
        <f>(VLOOKUP($A23,'Occupancy Raw Data'!$B$8:$BE$51,'Occupancy Raw Data'!K$3,FALSE))/100</f>
        <v>0.69277698610616301</v>
      </c>
      <c r="G23" s="92">
        <f>(VLOOKUP($A23,'Occupancy Raw Data'!$B$8:$BE$51,'Occupancy Raw Data'!L$3,FALSE))/100</f>
        <v>0.65904314060774394</v>
      </c>
      <c r="H23" s="91">
        <f>(VLOOKUP($A23,'Occupancy Raw Data'!$B$8:$BE$51,'Occupancy Raw Data'!N$3,FALSE))/100</f>
        <v>0.76705557534734492</v>
      </c>
      <c r="I23" s="91">
        <f>(VLOOKUP($A23,'Occupancy Raw Data'!$B$8:$BE$51,'Occupancy Raw Data'!O$3,FALSE))/100</f>
        <v>0.764161026006412</v>
      </c>
      <c r="J23" s="92">
        <f>(VLOOKUP($A23,'Occupancy Raw Data'!$B$8:$BE$51,'Occupancy Raw Data'!P$3,FALSE))/100</f>
        <v>0.76560830067687902</v>
      </c>
      <c r="K23" s="86">
        <f>(VLOOKUP($A23,'Occupancy Raw Data'!$B$8:$BE$51,'Occupancy Raw Data'!R$3,FALSE))/100</f>
        <v>0.68948955444158799</v>
      </c>
      <c r="M23" s="113">
        <f>VLOOKUP($A23,'ADR Raw Data'!$B$6:$BE$49,'ADR Raw Data'!G$1,FALSE)</f>
        <v>85.136840618378699</v>
      </c>
      <c r="N23" s="114">
        <f>VLOOKUP($A23,'ADR Raw Data'!$B$6:$BE$49,'ADR Raw Data'!H$1,FALSE)</f>
        <v>89.804295242024196</v>
      </c>
      <c r="O23" s="114">
        <f>VLOOKUP($A23,'ADR Raw Data'!$B$6:$BE$49,'ADR Raw Data'!I$1,FALSE)</f>
        <v>91.890768332251696</v>
      </c>
      <c r="P23" s="114">
        <f>VLOOKUP($A23,'ADR Raw Data'!$B$6:$BE$49,'ADR Raw Data'!J$1,FALSE)</f>
        <v>92.553940683348102</v>
      </c>
      <c r="Q23" s="114">
        <f>VLOOKUP($A23,'ADR Raw Data'!$B$6:$BE$49,'ADR Raw Data'!K$1,FALSE)</f>
        <v>91.602398277302797</v>
      </c>
      <c r="R23" s="115">
        <f>VLOOKUP($A23,'ADR Raw Data'!$B$6:$BE$49,'ADR Raw Data'!L$1,FALSE)</f>
        <v>90.398135540540494</v>
      </c>
      <c r="S23" s="114">
        <f>VLOOKUP($A23,'ADR Raw Data'!$B$6:$BE$49,'ADR Raw Data'!N$1,FALSE)</f>
        <v>109.245839767779</v>
      </c>
      <c r="T23" s="114">
        <f>VLOOKUP($A23,'ADR Raw Data'!$B$6:$BE$49,'ADR Raw Data'!O$1,FALSE)</f>
        <v>109.41256876456799</v>
      </c>
      <c r="U23" s="115">
        <f>VLOOKUP($A23,'ADR Raw Data'!$B$6:$BE$49,'ADR Raw Data'!P$1,FALSE)</f>
        <v>109.32904667733</v>
      </c>
      <c r="V23" s="116">
        <f>VLOOKUP($A23,'ADR Raw Data'!$B$6:$BE$49,'ADR Raw Data'!R$1,FALSE)</f>
        <v>96.403942427457594</v>
      </c>
      <c r="X23" s="113">
        <f>VLOOKUP($A23,'RevPAR Raw Data'!$B$6:$BE$49,'RevPAR Raw Data'!G$1,FALSE)</f>
        <v>48.310048537204402</v>
      </c>
      <c r="Y23" s="114">
        <f>VLOOKUP($A23,'RevPAR Raw Data'!$B$6:$BE$49,'RevPAR Raw Data'!H$1,FALSE)</f>
        <v>58.160647904884797</v>
      </c>
      <c r="Z23" s="114">
        <f>VLOOKUP($A23,'RevPAR Raw Data'!$B$6:$BE$49,'RevPAR Raw Data'!I$1,FALSE)</f>
        <v>63.055472235828397</v>
      </c>
      <c r="AA23" s="114">
        <f>VLOOKUP($A23,'RevPAR Raw Data'!$B$6:$BE$49,'RevPAR Raw Data'!J$1,FALSE)</f>
        <v>64.895326624215102</v>
      </c>
      <c r="AB23" s="114">
        <f>VLOOKUP($A23,'RevPAR Raw Data'!$B$6:$BE$49,'RevPAR Raw Data'!K$1,FALSE)</f>
        <v>63.460033398646203</v>
      </c>
      <c r="AC23" s="115">
        <f>VLOOKUP($A23,'RevPAR Raw Data'!$B$6:$BE$49,'RevPAR Raw Data'!L$1,FALSE)</f>
        <v>59.576271151722402</v>
      </c>
      <c r="AD23" s="114">
        <f>VLOOKUP($A23,'RevPAR Raw Data'!$B$6:$BE$49,'RevPAR Raw Data'!N$1,FALSE)</f>
        <v>83.797630477377893</v>
      </c>
      <c r="AE23" s="114">
        <f>VLOOKUP($A23,'RevPAR Raw Data'!$B$6:$BE$49,'RevPAR Raw Data'!O$1,FALSE)</f>
        <v>83.608820805129994</v>
      </c>
      <c r="AF23" s="115">
        <f>VLOOKUP($A23,'RevPAR Raw Data'!$B$6:$BE$49,'RevPAR Raw Data'!P$1,FALSE)</f>
        <v>83.703225641253994</v>
      </c>
      <c r="AG23" s="116">
        <f>VLOOKUP($A23,'RevPAR Raw Data'!$B$6:$BE$49,'RevPAR Raw Data'!R$1,FALSE)</f>
        <v>66.469511310720307</v>
      </c>
    </row>
    <row r="24" spans="1:33" x14ac:dyDescent="0.25">
      <c r="A24" s="93" t="s">
        <v>14</v>
      </c>
      <c r="B24" s="81">
        <f>(VLOOKUP($A23,'Occupancy Raw Data'!$B$8:$BE$51,'Occupancy Raw Data'!T$3,FALSE))/100</f>
        <v>2.2734384905094197E-2</v>
      </c>
      <c r="C24" s="82">
        <f>(VLOOKUP($A23,'Occupancy Raw Data'!$B$8:$BE$51,'Occupancy Raw Data'!U$3,FALSE))/100</f>
        <v>-3.0395272927154297E-4</v>
      </c>
      <c r="D24" s="82">
        <f>(VLOOKUP($A23,'Occupancy Raw Data'!$B$8:$BE$51,'Occupancy Raw Data'!V$3,FALSE))/100</f>
        <v>-1.6694543544263599E-2</v>
      </c>
      <c r="E24" s="82">
        <f>(VLOOKUP($A23,'Occupancy Raw Data'!$B$8:$BE$51,'Occupancy Raw Data'!W$3,FALSE))/100</f>
        <v>-4.8855083093746598E-3</v>
      </c>
      <c r="F24" s="82">
        <f>(VLOOKUP($A23,'Occupancy Raw Data'!$B$8:$BE$51,'Occupancy Raw Data'!X$3,FALSE))/100</f>
        <v>2.23292378321472E-3</v>
      </c>
      <c r="G24" s="82">
        <f>(VLOOKUP($A23,'Occupancy Raw Data'!$B$8:$BE$51,'Occupancy Raw Data'!Y$3,FALSE))/100</f>
        <v>-3.0209481425117401E-4</v>
      </c>
      <c r="H24" s="83">
        <f>(VLOOKUP($A23,'Occupancy Raw Data'!$B$8:$BE$51,'Occupancy Raw Data'!AA$3,FALSE))/100</f>
        <v>3.7240902350286403E-2</v>
      </c>
      <c r="I24" s="83">
        <f>(VLOOKUP($A23,'Occupancy Raw Data'!$B$8:$BE$51,'Occupancy Raw Data'!AB$3,FALSE))/100</f>
        <v>1.0992004037826299E-2</v>
      </c>
      <c r="J24" s="82">
        <f>(VLOOKUP($A23,'Occupancy Raw Data'!$B$8:$BE$51,'Occupancy Raw Data'!AC$3,FALSE))/100</f>
        <v>2.3973064741971098E-2</v>
      </c>
      <c r="K24" s="84">
        <f>(VLOOKUP($A23,'Occupancy Raw Data'!$B$8:$BE$51,'Occupancy Raw Data'!AE$3,FALSE))/100</f>
        <v>7.2796541743580601E-3</v>
      </c>
      <c r="M24" s="81">
        <f>(VLOOKUP($A23,'ADR Raw Data'!$B$6:$BE$49,'ADR Raw Data'!T$1,FALSE))/100</f>
        <v>-2.72515208059598E-2</v>
      </c>
      <c r="N24" s="82">
        <f>(VLOOKUP($A23,'ADR Raw Data'!$B$6:$BE$49,'ADR Raw Data'!U$1,FALSE))/100</f>
        <v>-1.75935283707529E-3</v>
      </c>
      <c r="O24" s="82">
        <f>(VLOOKUP($A23,'ADR Raw Data'!$B$6:$BE$49,'ADR Raw Data'!V$1,FALSE))/100</f>
        <v>-1.8444367996015301E-2</v>
      </c>
      <c r="P24" s="82">
        <f>(VLOOKUP($A23,'ADR Raw Data'!$B$6:$BE$49,'ADR Raw Data'!W$1,FALSE))/100</f>
        <v>-1.1947127877974499E-2</v>
      </c>
      <c r="Q24" s="82">
        <f>(VLOOKUP($A23,'ADR Raw Data'!$B$6:$BE$49,'ADR Raw Data'!X$1,FALSE))/100</f>
        <v>-1.54218218812499E-2</v>
      </c>
      <c r="R24" s="82">
        <f>(VLOOKUP($A23,'ADR Raw Data'!$B$6:$BE$49,'ADR Raw Data'!Y$1,FALSE))/100</f>
        <v>-1.4868007791370298E-2</v>
      </c>
      <c r="S24" s="83">
        <f>(VLOOKUP($A23,'ADR Raw Data'!$B$6:$BE$49,'ADR Raw Data'!AA$1,FALSE))/100</f>
        <v>-9.0132294568703794E-3</v>
      </c>
      <c r="T24" s="83">
        <f>(VLOOKUP($A23,'ADR Raw Data'!$B$6:$BE$49,'ADR Raw Data'!AB$1,FALSE))/100</f>
        <v>-8.4452159679942393E-3</v>
      </c>
      <c r="U24" s="82">
        <f>(VLOOKUP($A23,'ADR Raw Data'!$B$6:$BE$49,'ADR Raw Data'!AC$1,FALSE))/100</f>
        <v>-8.7356713829895103E-3</v>
      </c>
      <c r="V24" s="84">
        <f>(VLOOKUP($A23,'ADR Raw Data'!$B$6:$BE$49,'ADR Raw Data'!AE$1,FALSE))/100</f>
        <v>-1.16908318837844E-2</v>
      </c>
      <c r="X24" s="81">
        <f>(VLOOKUP($A23,'RevPAR Raw Data'!$B$6:$BE$49,'RevPAR Raw Data'!T$1,FALSE))/100</f>
        <v>-5.1366824641174503E-3</v>
      </c>
      <c r="Y24" s="82">
        <f>(VLOOKUP($A23,'RevPAR Raw Data'!$B$6:$BE$49,'RevPAR Raw Data'!U$1,FALSE))/100</f>
        <v>-2.06277080625025E-3</v>
      </c>
      <c r="Z24" s="82">
        <f>(VLOOKUP($A23,'RevPAR Raw Data'!$B$6:$BE$49,'RevPAR Raw Data'!V$1,FALSE))/100</f>
        <v>-3.4830991235623096E-2</v>
      </c>
      <c r="AA24" s="82">
        <f>(VLOOKUP($A23,'RevPAR Raw Data'!$B$6:$BE$49,'RevPAR Raw Data'!W$1,FALSE))/100</f>
        <v>-1.67742683948282E-2</v>
      </c>
      <c r="AB24" s="82">
        <f>(VLOOKUP($A23,'RevPAR Raw Data'!$B$6:$BE$49,'RevPAR Raw Data'!X$1,FALSE))/100</f>
        <v>-1.32233338508944E-2</v>
      </c>
      <c r="AC24" s="82">
        <f>(VLOOKUP($A23,'RevPAR Raw Data'!$B$6:$BE$49,'RevPAR Raw Data'!Y$1,FALSE))/100</f>
        <v>-1.5165611057569498E-2</v>
      </c>
      <c r="AD24" s="83">
        <f>(VLOOKUP($A23,'RevPAR Raw Data'!$B$6:$BE$49,'RevPAR Raw Data'!AA$1,FALSE))/100</f>
        <v>2.7892012095351901E-2</v>
      </c>
      <c r="AE24" s="83">
        <f>(VLOOKUP($A23,'RevPAR Raw Data'!$B$6:$BE$49,'RevPAR Raw Data'!AB$1,FALSE))/100</f>
        <v>2.4539582218115999E-3</v>
      </c>
      <c r="AF24" s="82">
        <f>(VLOOKUP($A23,'RevPAR Raw Data'!$B$6:$BE$49,'RevPAR Raw Data'!AC$1,FALSE))/100</f>
        <v>1.5027972543352499E-2</v>
      </c>
      <c r="AG24" s="84">
        <f>(VLOOKUP($A23,'RevPAR Raw Data'!$B$6:$BE$49,'RevPAR Raw Data'!AE$1,FALSE))/100</f>
        <v>-4.4962829225508602E-3</v>
      </c>
    </row>
    <row r="25" spans="1:33" x14ac:dyDescent="0.25">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5">
      <c r="A26" s="108" t="s">
        <v>22</v>
      </c>
      <c r="B26" s="85">
        <f>(VLOOKUP($A26,'Occupancy Raw Data'!$B$8:$BE$51,'Occupancy Raw Data'!G$3,FALSE))/100</f>
        <v>0.51519579193454101</v>
      </c>
      <c r="C26" s="91">
        <f>(VLOOKUP($A26,'Occupancy Raw Data'!$B$8:$BE$51,'Occupancy Raw Data'!H$3,FALSE))/100</f>
        <v>0.55765634132086395</v>
      </c>
      <c r="D26" s="91">
        <f>(VLOOKUP($A26,'Occupancy Raw Data'!$B$8:$BE$51,'Occupancy Raw Data'!I$3,FALSE))/100</f>
        <v>0.57819988310929193</v>
      </c>
      <c r="E26" s="91">
        <f>(VLOOKUP($A26,'Occupancy Raw Data'!$B$8:$BE$51,'Occupancy Raw Data'!J$3,FALSE))/100</f>
        <v>0.59570426651081199</v>
      </c>
      <c r="F26" s="91">
        <f>(VLOOKUP($A26,'Occupancy Raw Data'!$B$8:$BE$51,'Occupancy Raw Data'!K$3,FALSE))/100</f>
        <v>0.59631794272355299</v>
      </c>
      <c r="G26" s="92">
        <f>(VLOOKUP($A26,'Occupancy Raw Data'!$B$8:$BE$51,'Occupancy Raw Data'!L$3,FALSE))/100</f>
        <v>0.56861484511981208</v>
      </c>
      <c r="H26" s="91">
        <f>(VLOOKUP($A26,'Occupancy Raw Data'!$B$8:$BE$51,'Occupancy Raw Data'!N$3,FALSE))/100</f>
        <v>0.69807130333138501</v>
      </c>
      <c r="I26" s="91">
        <f>(VLOOKUP($A26,'Occupancy Raw Data'!$B$8:$BE$51,'Occupancy Raw Data'!O$3,FALSE))/100</f>
        <v>0.69003506721215602</v>
      </c>
      <c r="J26" s="92">
        <f>(VLOOKUP($A26,'Occupancy Raw Data'!$B$8:$BE$51,'Occupancy Raw Data'!P$3,FALSE))/100</f>
        <v>0.69405318527177007</v>
      </c>
      <c r="K26" s="86">
        <f>(VLOOKUP($A26,'Occupancy Raw Data'!$B$8:$BE$51,'Occupancy Raw Data'!R$3,FALSE))/100</f>
        <v>0.60445437087751497</v>
      </c>
      <c r="M26" s="113">
        <f>VLOOKUP($A26,'ADR Raw Data'!$B$6:$BE$49,'ADR Raw Data'!G$1,FALSE)</f>
        <v>64.965108865570002</v>
      </c>
      <c r="N26" s="114">
        <f>VLOOKUP($A26,'ADR Raw Data'!$B$6:$BE$49,'ADR Raw Data'!H$1,FALSE)</f>
        <v>65.603377042393703</v>
      </c>
      <c r="O26" s="114">
        <f>VLOOKUP($A26,'ADR Raw Data'!$B$6:$BE$49,'ADR Raw Data'!I$1,FALSE)</f>
        <v>65.8448743252805</v>
      </c>
      <c r="P26" s="114">
        <f>VLOOKUP($A26,'ADR Raw Data'!$B$6:$BE$49,'ADR Raw Data'!J$1,FALSE)</f>
        <v>65.833438430218195</v>
      </c>
      <c r="Q26" s="114">
        <f>VLOOKUP($A26,'ADR Raw Data'!$B$6:$BE$49,'ADR Raw Data'!K$1,FALSE)</f>
        <v>66.7510059737332</v>
      </c>
      <c r="R26" s="115">
        <f>VLOOKUP($A26,'ADR Raw Data'!$B$6:$BE$49,'ADR Raw Data'!L$1,FALSE)</f>
        <v>65.825742286977004</v>
      </c>
      <c r="S26" s="114">
        <f>VLOOKUP($A26,'ADR Raw Data'!$B$6:$BE$49,'ADR Raw Data'!N$1,FALSE)</f>
        <v>82.046306882116497</v>
      </c>
      <c r="T26" s="114">
        <f>VLOOKUP($A26,'ADR Raw Data'!$B$6:$BE$49,'ADR Raw Data'!O$1,FALSE)</f>
        <v>84.834051018506699</v>
      </c>
      <c r="U26" s="115">
        <f>VLOOKUP($A26,'ADR Raw Data'!$B$6:$BE$49,'ADR Raw Data'!P$1,FALSE)</f>
        <v>83.4321093345403</v>
      </c>
      <c r="V26" s="116">
        <f>VLOOKUP($A26,'ADR Raw Data'!$B$6:$BE$49,'ADR Raw Data'!R$1,FALSE)</f>
        <v>71.601792187359706</v>
      </c>
      <c r="X26" s="113">
        <f>VLOOKUP($A26,'RevPAR Raw Data'!$B$6:$BE$49,'RevPAR Raw Data'!G$1,FALSE)</f>
        <v>33.469750710111001</v>
      </c>
      <c r="Y26" s="114">
        <f>VLOOKUP($A26,'RevPAR Raw Data'!$B$6:$BE$49,'RevPAR Raw Data'!H$1,FALSE)</f>
        <v>36.584139219754498</v>
      </c>
      <c r="Z26" s="114">
        <f>VLOOKUP($A26,'RevPAR Raw Data'!$B$6:$BE$49,'RevPAR Raw Data'!I$1,FALSE)</f>
        <v>38.071498638223197</v>
      </c>
      <c r="AA26" s="114">
        <f>VLOOKUP($A26,'RevPAR Raw Data'!$B$6:$BE$49,'RevPAR Raw Data'!J$1,FALSE)</f>
        <v>39.217260151957902</v>
      </c>
      <c r="AB26" s="114">
        <f>VLOOKUP($A26,'RevPAR Raw Data'!$B$6:$BE$49,'RevPAR Raw Data'!K$1,FALSE)</f>
        <v>39.804822556984199</v>
      </c>
      <c r="AC26" s="115">
        <f>VLOOKUP($A26,'RevPAR Raw Data'!$B$6:$BE$49,'RevPAR Raw Data'!L$1,FALSE)</f>
        <v>37.429494255406098</v>
      </c>
      <c r="AD26" s="114">
        <f>VLOOKUP($A26,'RevPAR Raw Data'!$B$6:$BE$49,'RevPAR Raw Data'!N$1,FALSE)</f>
        <v>57.274172378725801</v>
      </c>
      <c r="AE26" s="114">
        <f>VLOOKUP($A26,'RevPAR Raw Data'!$B$6:$BE$49,'RevPAR Raw Data'!O$1,FALSE)</f>
        <v>58.5384700964348</v>
      </c>
      <c r="AF26" s="115">
        <f>VLOOKUP($A26,'RevPAR Raw Data'!$B$6:$BE$49,'RevPAR Raw Data'!P$1,FALSE)</f>
        <v>57.9063212375803</v>
      </c>
      <c r="AG26" s="116">
        <f>VLOOKUP($A26,'RevPAR Raw Data'!$B$6:$BE$49,'RevPAR Raw Data'!R$1,FALSE)</f>
        <v>43.280016250313103</v>
      </c>
    </row>
    <row r="27" spans="1:33" x14ac:dyDescent="0.25">
      <c r="A27" s="93" t="s">
        <v>14</v>
      </c>
      <c r="B27" s="81">
        <f>(VLOOKUP($A26,'Occupancy Raw Data'!$B$8:$BE$51,'Occupancy Raw Data'!T$3,FALSE))/100</f>
        <v>-1.09288924010979E-2</v>
      </c>
      <c r="C27" s="82">
        <f>(VLOOKUP($A26,'Occupancy Raw Data'!$B$8:$BE$51,'Occupancy Raw Data'!U$3,FALSE))/100</f>
        <v>2.97799939804522E-2</v>
      </c>
      <c r="D27" s="82">
        <f>(VLOOKUP($A26,'Occupancy Raw Data'!$B$8:$BE$51,'Occupancy Raw Data'!V$3,FALSE))/100</f>
        <v>1.8596152678279701E-2</v>
      </c>
      <c r="E27" s="82">
        <f>(VLOOKUP($A26,'Occupancy Raw Data'!$B$8:$BE$51,'Occupancy Raw Data'!W$3,FALSE))/100</f>
        <v>7.3276153389403194E-3</v>
      </c>
      <c r="F27" s="82">
        <f>(VLOOKUP($A26,'Occupancy Raw Data'!$B$8:$BE$51,'Occupancy Raw Data'!X$3,FALSE))/100</f>
        <v>5.4449742102561502E-3</v>
      </c>
      <c r="G27" s="82">
        <f>(VLOOKUP($A26,'Occupancy Raw Data'!$B$8:$BE$51,'Occupancy Raw Data'!Y$3,FALSE))/100</f>
        <v>1.0144778177647799E-2</v>
      </c>
      <c r="H27" s="83">
        <f>(VLOOKUP($A26,'Occupancy Raw Data'!$B$8:$BE$51,'Occupancy Raw Data'!AA$3,FALSE))/100</f>
        <v>4.4749736313439398E-2</v>
      </c>
      <c r="I27" s="83">
        <f>(VLOOKUP($A26,'Occupancy Raw Data'!$B$8:$BE$51,'Occupancy Raw Data'!AB$3,FALSE))/100</f>
        <v>1.16528457753368E-2</v>
      </c>
      <c r="J27" s="82">
        <f>(VLOOKUP($A26,'Occupancy Raw Data'!$B$8:$BE$51,'Occupancy Raw Data'!AC$3,FALSE))/100</f>
        <v>2.80307400129391E-2</v>
      </c>
      <c r="K27" s="84">
        <f>(VLOOKUP($A26,'Occupancy Raw Data'!$B$8:$BE$51,'Occupancy Raw Data'!AE$3,FALSE))/100</f>
        <v>1.59435626391231E-2</v>
      </c>
      <c r="M27" s="81">
        <f>(VLOOKUP($A26,'ADR Raw Data'!$B$6:$BE$49,'ADR Raw Data'!T$1,FALSE))/100</f>
        <v>-4.8582645618603794E-2</v>
      </c>
      <c r="N27" s="82">
        <f>(VLOOKUP($A26,'ADR Raw Data'!$B$6:$BE$49,'ADR Raw Data'!U$1,FALSE))/100</f>
        <v>-1.59501429358152E-2</v>
      </c>
      <c r="O27" s="82">
        <f>(VLOOKUP($A26,'ADR Raw Data'!$B$6:$BE$49,'ADR Raw Data'!V$1,FALSE))/100</f>
        <v>-3.2422850983995798E-2</v>
      </c>
      <c r="P27" s="82">
        <f>(VLOOKUP($A26,'ADR Raw Data'!$B$6:$BE$49,'ADR Raw Data'!W$1,FALSE))/100</f>
        <v>-3.3266571260055E-2</v>
      </c>
      <c r="Q27" s="82">
        <f>(VLOOKUP($A26,'ADR Raw Data'!$B$6:$BE$49,'ADR Raw Data'!X$1,FALSE))/100</f>
        <v>-3.10474450698973E-2</v>
      </c>
      <c r="R27" s="82">
        <f>(VLOOKUP($A26,'ADR Raw Data'!$B$6:$BE$49,'ADR Raw Data'!Y$1,FALSE))/100</f>
        <v>-3.2178956754915305E-2</v>
      </c>
      <c r="S27" s="83">
        <f>(VLOOKUP($A26,'ADR Raw Data'!$B$6:$BE$49,'ADR Raw Data'!AA$1,FALSE))/100</f>
        <v>-3.6694700823739101E-2</v>
      </c>
      <c r="T27" s="83">
        <f>(VLOOKUP($A26,'ADR Raw Data'!$B$6:$BE$49,'ADR Raw Data'!AB$1,FALSE))/100</f>
        <v>-2.8340386783898101E-2</v>
      </c>
      <c r="U27" s="82">
        <f>(VLOOKUP($A26,'ADR Raw Data'!$B$6:$BE$49,'ADR Raw Data'!AC$1,FALSE))/100</f>
        <v>-3.26828710781936E-2</v>
      </c>
      <c r="V27" s="84">
        <f>(VLOOKUP($A26,'ADR Raw Data'!$B$6:$BE$49,'ADR Raw Data'!AE$1,FALSE))/100</f>
        <v>-3.1450921296599696E-2</v>
      </c>
      <c r="X27" s="81">
        <f>(VLOOKUP($A26,'RevPAR Raw Data'!$B$6:$BE$49,'RevPAR Raw Data'!T$1,FALSE))/100</f>
        <v>-5.8980583513175304E-2</v>
      </c>
      <c r="Y27" s="82">
        <f>(VLOOKUP($A26,'RevPAR Raw Data'!$B$6:$BE$49,'RevPAR Raw Data'!U$1,FALSE))/100</f>
        <v>1.3354855884020999E-2</v>
      </c>
      <c r="Z27" s="82">
        <f>(VLOOKUP($A26,'RevPAR Raw Data'!$B$6:$BE$49,'RevPAR Raw Data'!V$1,FALSE))/100</f>
        <v>-1.4429638592879499E-2</v>
      </c>
      <c r="AA27" s="82">
        <f>(VLOOKUP($A26,'RevPAR Raw Data'!$B$6:$BE$49,'RevPAR Raw Data'!W$1,FALSE))/100</f>
        <v>-2.61827205589538E-2</v>
      </c>
      <c r="AB27" s="82">
        <f>(VLOOKUP($A26,'RevPAR Raw Data'!$B$6:$BE$49,'RevPAR Raw Data'!X$1,FALSE))/100</f>
        <v>-2.5771523397341102E-2</v>
      </c>
      <c r="AC27" s="82">
        <f>(VLOOKUP($A26,'RevPAR Raw Data'!$B$6:$BE$49,'RevPAR Raw Data'!Y$1,FALSE))/100</f>
        <v>-2.2360626955534202E-2</v>
      </c>
      <c r="AD27" s="83">
        <f>(VLOOKUP($A26,'RevPAR Raw Data'!$B$6:$BE$49,'RevPAR Raw Data'!AA$1,FALSE))/100</f>
        <v>6.4129573037374297E-3</v>
      </c>
      <c r="AE27" s="83">
        <f>(VLOOKUP($A26,'RevPAR Raw Data'!$B$6:$BE$49,'RevPAR Raw Data'!AB$1,FALSE))/100</f>
        <v>-1.70177871649674E-2</v>
      </c>
      <c r="AF27" s="82">
        <f>(VLOOKUP($A26,'RevPAR Raw Data'!$B$6:$BE$49,'RevPAR Raw Data'!AC$1,FALSE))/100</f>
        <v>-5.5682561273237893E-3</v>
      </c>
      <c r="AG27" s="84">
        <f>(VLOOKUP($A26,'RevPAR Raw Data'!$B$6:$BE$49,'RevPAR Raw Data'!AE$1,FALSE))/100</f>
        <v>-1.6008798391227E-2</v>
      </c>
    </row>
    <row r="28" spans="1:33" x14ac:dyDescent="0.25">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5">
      <c r="A29" s="108" t="s">
        <v>24</v>
      </c>
      <c r="B29" s="109">
        <f>(VLOOKUP($A29,'Occupancy Raw Data'!$B$8:$BE$45,'Occupancy Raw Data'!G$3,FALSE))/100</f>
        <v>0.49625394914999199</v>
      </c>
      <c r="C29" s="110">
        <f>(VLOOKUP($A29,'Occupancy Raw Data'!$B$8:$BE$45,'Occupancy Raw Data'!H$3,FALSE))/100</f>
        <v>0.63279675041371997</v>
      </c>
      <c r="D29" s="110">
        <f>(VLOOKUP($A29,'Occupancy Raw Data'!$B$8:$BE$45,'Occupancy Raw Data'!I$3,FALSE))/100</f>
        <v>0.68012637279975907</v>
      </c>
      <c r="E29" s="110">
        <f>(VLOOKUP($A29,'Occupancy Raw Data'!$B$8:$BE$45,'Occupancy Raw Data'!J$3,FALSE))/100</f>
        <v>0.685391906123063</v>
      </c>
      <c r="F29" s="110">
        <f>(VLOOKUP($A29,'Occupancy Raw Data'!$B$8:$BE$45,'Occupancy Raw Data'!K$3,FALSE))/100</f>
        <v>0.66739882653828697</v>
      </c>
      <c r="G29" s="111">
        <f>(VLOOKUP($A29,'Occupancy Raw Data'!$B$8:$BE$45,'Occupancy Raw Data'!L$3,FALSE))/100</f>
        <v>0.63239356100496402</v>
      </c>
      <c r="H29" s="91">
        <f>(VLOOKUP($A29,'Occupancy Raw Data'!$B$8:$BE$45,'Occupancy Raw Data'!N$3,FALSE))/100</f>
        <v>0.76314126673687299</v>
      </c>
      <c r="I29" s="91">
        <f>(VLOOKUP($A29,'Occupancy Raw Data'!$B$8:$BE$45,'Occupancy Raw Data'!O$3,FALSE))/100</f>
        <v>0.74397472544004795</v>
      </c>
      <c r="J29" s="111">
        <f>(VLOOKUP($A29,'Occupancy Raw Data'!$B$8:$BE$45,'Occupancy Raw Data'!P$3,FALSE))/100</f>
        <v>0.75355799608845997</v>
      </c>
      <c r="K29" s="112">
        <f>(VLOOKUP($A29,'Occupancy Raw Data'!$B$8:$BE$45,'Occupancy Raw Data'!R$3,FALSE))/100</f>
        <v>0.66701197102882004</v>
      </c>
      <c r="M29" s="113">
        <f>VLOOKUP($A29,'ADR Raw Data'!$B$6:$BE$43,'ADR Raw Data'!G$1,FALSE)</f>
        <v>109.185912205177</v>
      </c>
      <c r="N29" s="114">
        <f>VLOOKUP($A29,'ADR Raw Data'!$B$6:$BE$43,'ADR Raw Data'!H$1,FALSE)</f>
        <v>115.804369739907</v>
      </c>
      <c r="O29" s="114">
        <f>VLOOKUP($A29,'ADR Raw Data'!$B$6:$BE$43,'ADR Raw Data'!I$1,FALSE)</f>
        <v>118.270495487524</v>
      </c>
      <c r="P29" s="114">
        <f>VLOOKUP($A29,'ADR Raw Data'!$B$6:$BE$43,'ADR Raw Data'!J$1,FALSE)</f>
        <v>118.24192106765</v>
      </c>
      <c r="Q29" s="114">
        <f>VLOOKUP($A29,'ADR Raw Data'!$B$6:$BE$43,'ADR Raw Data'!K$1,FALSE)</f>
        <v>120.64181867363899</v>
      </c>
      <c r="R29" s="115">
        <f>VLOOKUP($A29,'ADR Raw Data'!$B$6:$BE$43,'ADR Raw Data'!L$1,FALSE)</f>
        <v>116.845502150578</v>
      </c>
      <c r="S29" s="114">
        <f>VLOOKUP($A29,'ADR Raw Data'!$B$6:$BE$43,'ADR Raw Data'!N$1,FALSE)</f>
        <v>150.294269211055</v>
      </c>
      <c r="T29" s="114">
        <f>VLOOKUP($A29,'ADR Raw Data'!$B$6:$BE$43,'ADR Raw Data'!O$1,FALSE)</f>
        <v>151.40183976381101</v>
      </c>
      <c r="U29" s="115">
        <f>VLOOKUP($A29,'ADR Raw Data'!$B$6:$BE$43,'ADR Raw Data'!P$1,FALSE)</f>
        <v>150.84101179899699</v>
      </c>
      <c r="V29" s="116">
        <f>VLOOKUP($A29,'ADR Raw Data'!$B$6:$BE$43,'ADR Raw Data'!R$1,FALSE)</f>
        <v>127.81878480702601</v>
      </c>
      <c r="X29" s="113">
        <f>VLOOKUP($A29,'RevPAR Raw Data'!$B$6:$BE$43,'RevPAR Raw Data'!G$1,FALSE)</f>
        <v>54.183940123363897</v>
      </c>
      <c r="Y29" s="114">
        <f>VLOOKUP($A29,'RevPAR Raw Data'!$B$6:$BE$43,'RevPAR Raw Data'!H$1,FALSE)</f>
        <v>73.2806288551226</v>
      </c>
      <c r="Z29" s="114">
        <f>VLOOKUP($A29,'RevPAR Raw Data'!$B$6:$BE$43,'RevPAR Raw Data'!I$1,FALSE)</f>
        <v>80.438883105160201</v>
      </c>
      <c r="AA29" s="114">
        <f>VLOOKUP($A29,'RevPAR Raw Data'!$B$6:$BE$43,'RevPAR Raw Data'!J$1,FALSE)</f>
        <v>81.0420556642094</v>
      </c>
      <c r="AB29" s="114">
        <f>VLOOKUP($A29,'RevPAR Raw Data'!$B$6:$BE$43,'RevPAR Raw Data'!K$1,FALSE)</f>
        <v>80.516208214231895</v>
      </c>
      <c r="AC29" s="115">
        <f>VLOOKUP($A29,'RevPAR Raw Data'!$B$6:$BE$43,'RevPAR Raw Data'!L$1,FALSE)</f>
        <v>73.892343192417599</v>
      </c>
      <c r="AD29" s="114">
        <f>VLOOKUP($A29,'RevPAR Raw Data'!$B$6:$BE$43,'RevPAR Raw Data'!N$1,FALSE)</f>
        <v>114.69575898901699</v>
      </c>
      <c r="AE29" s="114">
        <f>VLOOKUP($A29,'RevPAR Raw Data'!$B$6:$BE$43,'RevPAR Raw Data'!O$1,FALSE)</f>
        <v>112.63914216939899</v>
      </c>
      <c r="AF29" s="115">
        <f>VLOOKUP($A29,'RevPAR Raw Data'!$B$6:$BE$43,'RevPAR Raw Data'!P$1,FALSE)</f>
        <v>113.66745057920799</v>
      </c>
      <c r="AG29" s="116">
        <f>VLOOKUP($A29,'RevPAR Raw Data'!$B$6:$BE$43,'RevPAR Raw Data'!R$1,FALSE)</f>
        <v>85.256659588643601</v>
      </c>
    </row>
    <row r="30" spans="1:33" x14ac:dyDescent="0.25">
      <c r="A30" s="93" t="s">
        <v>14</v>
      </c>
      <c r="B30" s="81">
        <f>(VLOOKUP($A29,'Occupancy Raw Data'!$B$8:$BE$51,'Occupancy Raw Data'!T$3,FALSE))/100</f>
        <v>3.5558762887339199E-3</v>
      </c>
      <c r="C30" s="82">
        <f>(VLOOKUP($A29,'Occupancy Raw Data'!$B$8:$BE$51,'Occupancy Raw Data'!U$3,FALSE))/100</f>
        <v>-1.98356307175531E-2</v>
      </c>
      <c r="D30" s="82">
        <f>(VLOOKUP($A29,'Occupancy Raw Data'!$B$8:$BE$51,'Occupancy Raw Data'!V$3,FALSE))/100</f>
        <v>-3.1008256812181601E-2</v>
      </c>
      <c r="E30" s="82">
        <f>(VLOOKUP($A29,'Occupancy Raw Data'!$B$8:$BE$51,'Occupancy Raw Data'!W$3,FALSE))/100</f>
        <v>-2.85850611207151E-2</v>
      </c>
      <c r="F30" s="82">
        <f>(VLOOKUP($A29,'Occupancy Raw Data'!$B$8:$BE$51,'Occupancy Raw Data'!X$3,FALSE))/100</f>
        <v>-1.5826989536586799E-2</v>
      </c>
      <c r="G30" s="82">
        <f>(VLOOKUP($A29,'Occupancy Raw Data'!$B$8:$BE$51,'Occupancy Raw Data'!Y$3,FALSE))/100</f>
        <v>-1.9751875262682902E-2</v>
      </c>
      <c r="H30" s="83">
        <f>(VLOOKUP($A29,'Occupancy Raw Data'!$B$8:$BE$51,'Occupancy Raw Data'!AA$3,FALSE))/100</f>
        <v>3.2592912820993601E-2</v>
      </c>
      <c r="I30" s="83">
        <f>(VLOOKUP($A29,'Occupancy Raw Data'!$B$8:$BE$51,'Occupancy Raw Data'!AB$3,FALSE))/100</f>
        <v>4.3768114215621103E-3</v>
      </c>
      <c r="J30" s="82">
        <f>(VLOOKUP($A29,'Occupancy Raw Data'!$B$8:$BE$51,'Occupancy Raw Data'!AC$3,FALSE))/100</f>
        <v>1.8468851808193899E-2</v>
      </c>
      <c r="K30" s="84">
        <f>(VLOOKUP($A29,'Occupancy Raw Data'!$B$8:$BE$51,'Occupancy Raw Data'!AE$3,FALSE))/100</f>
        <v>-7.7321336944972396E-3</v>
      </c>
      <c r="M30" s="81">
        <f>(VLOOKUP($A29,'ADR Raw Data'!$B$6:$BE$49,'ADR Raw Data'!T$1,FALSE))/100</f>
        <v>2.1406943899103998E-3</v>
      </c>
      <c r="N30" s="82">
        <f>(VLOOKUP($A29,'ADR Raw Data'!$B$6:$BE$49,'ADR Raw Data'!U$1,FALSE))/100</f>
        <v>-1.1575462022941801E-2</v>
      </c>
      <c r="O30" s="82">
        <f>(VLOOKUP($A29,'ADR Raw Data'!$B$6:$BE$49,'ADR Raw Data'!V$1,FALSE))/100</f>
        <v>-2.12945669862111E-2</v>
      </c>
      <c r="P30" s="82">
        <f>(VLOOKUP($A29,'ADR Raw Data'!$B$6:$BE$49,'ADR Raw Data'!W$1,FALSE))/100</f>
        <v>-2.1867517655989103E-2</v>
      </c>
      <c r="Q30" s="82">
        <f>(VLOOKUP($A29,'ADR Raw Data'!$B$6:$BE$49,'ADR Raw Data'!X$1,FALSE))/100</f>
        <v>-1.24908425469617E-2</v>
      </c>
      <c r="R30" s="82">
        <f>(VLOOKUP($A29,'ADR Raw Data'!$B$6:$BE$49,'ADR Raw Data'!Y$1,FALSE))/100</f>
        <v>-1.4553738528589899E-2</v>
      </c>
      <c r="S30" s="83">
        <f>(VLOOKUP($A29,'ADR Raw Data'!$B$6:$BE$49,'ADR Raw Data'!AA$1,FALSE))/100</f>
        <v>3.5239169042818E-2</v>
      </c>
      <c r="T30" s="83">
        <f>(VLOOKUP($A29,'ADR Raw Data'!$B$6:$BE$49,'ADR Raw Data'!AB$1,FALSE))/100</f>
        <v>4.2700712421056303E-2</v>
      </c>
      <c r="U30" s="82">
        <f>(VLOOKUP($A29,'ADR Raw Data'!$B$6:$BE$49,'ADR Raw Data'!AC$1,FALSE))/100</f>
        <v>3.8921638949546401E-2</v>
      </c>
      <c r="V30" s="84">
        <f>(VLOOKUP($A29,'ADR Raw Data'!$B$6:$BE$49,'ADR Raw Data'!AE$1,FALSE))/100</f>
        <v>6.9045575795694007E-3</v>
      </c>
      <c r="X30" s="81">
        <f>(VLOOKUP($A29,'RevPAR Raw Data'!$B$6:$BE$43,'RevPAR Raw Data'!T$1,FALSE))/100</f>
        <v>5.7041827230668299E-3</v>
      </c>
      <c r="Y30" s="82">
        <f>(VLOOKUP($A29,'RevPAR Raw Data'!$B$6:$BE$43,'RevPAR Raw Data'!U$1,FALSE))/100</f>
        <v>-3.1181486150422901E-2</v>
      </c>
      <c r="Z30" s="82">
        <f>(VLOOKUP($A29,'RevPAR Raw Data'!$B$6:$BE$43,'RevPAR Raw Data'!V$1,FALSE))/100</f>
        <v>-5.1642516396580102E-2</v>
      </c>
      <c r="AA30" s="82">
        <f>(VLOOKUP($A29,'RevPAR Raw Data'!$B$6:$BE$43,'RevPAR Raw Data'!W$1,FALSE))/100</f>
        <v>-4.98274944479494E-2</v>
      </c>
      <c r="AB30" s="82">
        <f>(VLOOKUP($A29,'RevPAR Raw Data'!$B$6:$BE$43,'RevPAR Raw Data'!X$1,FALSE))/100</f>
        <v>-2.8120139649254701E-2</v>
      </c>
      <c r="AC30" s="82">
        <f>(VLOOKUP($A29,'RevPAR Raw Data'!$B$6:$BE$43,'RevPAR Raw Data'!Y$1,FALSE))/100</f>
        <v>-3.4018150163250403E-2</v>
      </c>
      <c r="AD30" s="83">
        <f>(VLOOKUP($A29,'RevPAR Raw Data'!$B$6:$BE$43,'RevPAR Raw Data'!AA$1,FALSE))/100</f>
        <v>6.898062902830851E-2</v>
      </c>
      <c r="AE30" s="83">
        <f>(VLOOKUP($A29,'RevPAR Raw Data'!$B$6:$BE$43,'RevPAR Raw Data'!AB$1,FALSE))/100</f>
        <v>4.7264416808451698E-2</v>
      </c>
      <c r="AF30" s="82">
        <f>(VLOOKUP($A29,'RevPAR Raw Data'!$B$6:$BE$43,'RevPAR Raw Data'!AC$1,FALSE))/100</f>
        <v>5.8109328739631601E-2</v>
      </c>
      <c r="AG30" s="84">
        <f>(VLOOKUP($A29,'RevPAR Raw Data'!$B$6:$BE$43,'RevPAR Raw Data'!AE$1,FALSE))/100</f>
        <v>-8.8096307723442503E-4</v>
      </c>
    </row>
    <row r="31" spans="1:33" x14ac:dyDescent="0.25">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5">
      <c r="A32" s="108" t="s">
        <v>25</v>
      </c>
      <c r="B32" s="109">
        <f>(VLOOKUP($A32,'Occupancy Raw Data'!$B$8:$BE$45,'Occupancy Raw Data'!G$3,FALSE))/100</f>
        <v>0.48084440969507397</v>
      </c>
      <c r="C32" s="110">
        <f>(VLOOKUP($A32,'Occupancy Raw Data'!$B$8:$BE$45,'Occupancy Raw Data'!H$3,FALSE))/100</f>
        <v>0.65676309616888107</v>
      </c>
      <c r="D32" s="110">
        <f>(VLOOKUP($A32,'Occupancy Raw Data'!$B$8:$BE$45,'Occupancy Raw Data'!I$3,FALSE))/100</f>
        <v>0.67630961688819302</v>
      </c>
      <c r="E32" s="110">
        <f>(VLOOKUP($A32,'Occupancy Raw Data'!$B$8:$BE$45,'Occupancy Raw Data'!J$3,FALSE))/100</f>
        <v>0.67474589523064799</v>
      </c>
      <c r="F32" s="110">
        <f>(VLOOKUP($A32,'Occupancy Raw Data'!$B$8:$BE$45,'Occupancy Raw Data'!K$3,FALSE))/100</f>
        <v>0.65676309616888107</v>
      </c>
      <c r="G32" s="111">
        <f>(VLOOKUP($A32,'Occupancy Raw Data'!$B$8:$BE$45,'Occupancy Raw Data'!L$3,FALSE))/100</f>
        <v>0.62908522283033597</v>
      </c>
      <c r="H32" s="91">
        <f>(VLOOKUP($A32,'Occupancy Raw Data'!$B$8:$BE$45,'Occupancy Raw Data'!N$3,FALSE))/100</f>
        <v>0.72478498827208693</v>
      </c>
      <c r="I32" s="91">
        <f>(VLOOKUP($A32,'Occupancy Raw Data'!$B$8:$BE$45,'Occupancy Raw Data'!O$3,FALSE))/100</f>
        <v>0.737294761532447</v>
      </c>
      <c r="J32" s="111">
        <f>(VLOOKUP($A32,'Occupancy Raw Data'!$B$8:$BE$45,'Occupancy Raw Data'!P$3,FALSE))/100</f>
        <v>0.73103987490226696</v>
      </c>
      <c r="K32" s="112">
        <f>(VLOOKUP($A32,'Occupancy Raw Data'!$B$8:$BE$45,'Occupancy Raw Data'!R$3,FALSE))/100</f>
        <v>0.65821512342231603</v>
      </c>
      <c r="M32" s="113">
        <f>VLOOKUP($A32,'ADR Raw Data'!$B$6:$BE$43,'ADR Raw Data'!G$1,FALSE)</f>
        <v>111.179349593495</v>
      </c>
      <c r="N32" s="114">
        <f>VLOOKUP($A32,'ADR Raw Data'!$B$6:$BE$43,'ADR Raw Data'!H$1,FALSE)</f>
        <v>117.05572619047599</v>
      </c>
      <c r="O32" s="114">
        <f>VLOOKUP($A32,'ADR Raw Data'!$B$6:$BE$43,'ADR Raw Data'!I$1,FALSE)</f>
        <v>116.888011560693</v>
      </c>
      <c r="P32" s="114">
        <f>VLOOKUP($A32,'ADR Raw Data'!$B$6:$BE$43,'ADR Raw Data'!J$1,FALSE)</f>
        <v>111.959629200463</v>
      </c>
      <c r="Q32" s="114">
        <f>VLOOKUP($A32,'ADR Raw Data'!$B$6:$BE$43,'ADR Raw Data'!K$1,FALSE)</f>
        <v>113.63265476190401</v>
      </c>
      <c r="R32" s="115">
        <f>VLOOKUP($A32,'ADR Raw Data'!$B$6:$BE$43,'ADR Raw Data'!L$1,FALSE)</f>
        <v>114.313405418841</v>
      </c>
      <c r="S32" s="114">
        <f>VLOOKUP($A32,'ADR Raw Data'!$B$6:$BE$43,'ADR Raw Data'!N$1,FALSE)</f>
        <v>156.49935275080901</v>
      </c>
      <c r="T32" s="114">
        <f>VLOOKUP($A32,'ADR Raw Data'!$B$6:$BE$43,'ADR Raw Data'!O$1,FALSE)</f>
        <v>164.451049840933</v>
      </c>
      <c r="U32" s="115">
        <f>VLOOKUP($A32,'ADR Raw Data'!$B$6:$BE$43,'ADR Raw Data'!P$1,FALSE)</f>
        <v>160.50921925133599</v>
      </c>
      <c r="V32" s="116">
        <f>VLOOKUP($A32,'ADR Raw Data'!$B$6:$BE$43,'ADR Raw Data'!R$1,FALSE)</f>
        <v>128.972521635839</v>
      </c>
      <c r="X32" s="113">
        <f>VLOOKUP($A32,'RevPAR Raw Data'!$B$6:$BE$43,'RevPAR Raw Data'!G$1,FALSE)</f>
        <v>53.459968725566803</v>
      </c>
      <c r="Y32" s="114">
        <f>VLOOKUP($A32,'RevPAR Raw Data'!$B$6:$BE$43,'RevPAR Raw Data'!H$1,FALSE)</f>
        <v>76.877881157153993</v>
      </c>
      <c r="Z32" s="114">
        <f>VLOOKUP($A32,'RevPAR Raw Data'!$B$6:$BE$43,'RevPAR Raw Data'!I$1,FALSE)</f>
        <v>79.052486317435395</v>
      </c>
      <c r="AA32" s="114">
        <f>VLOOKUP($A32,'RevPAR Raw Data'!$B$6:$BE$43,'RevPAR Raw Data'!J$1,FALSE)</f>
        <v>75.544300234558193</v>
      </c>
      <c r="AB32" s="114">
        <f>VLOOKUP($A32,'RevPAR Raw Data'!$B$6:$BE$43,'RevPAR Raw Data'!K$1,FALSE)</f>
        <v>74.629734167318205</v>
      </c>
      <c r="AC32" s="115">
        <f>VLOOKUP($A32,'RevPAR Raw Data'!$B$6:$BE$43,'RevPAR Raw Data'!L$1,FALSE)</f>
        <v>71.912874120406499</v>
      </c>
      <c r="AD32" s="114">
        <f>VLOOKUP($A32,'RevPAR Raw Data'!$B$6:$BE$43,'RevPAR Raw Data'!N$1,FALSE)</f>
        <v>113.428381548084</v>
      </c>
      <c r="AE32" s="114">
        <f>VLOOKUP($A32,'RevPAR Raw Data'!$B$6:$BE$43,'RevPAR Raw Data'!O$1,FALSE)</f>
        <v>121.248897576231</v>
      </c>
      <c r="AF32" s="115">
        <f>VLOOKUP($A32,'RevPAR Raw Data'!$B$6:$BE$43,'RevPAR Raw Data'!P$1,FALSE)</f>
        <v>117.338639562157</v>
      </c>
      <c r="AG32" s="116">
        <f>VLOOKUP($A32,'RevPAR Raw Data'!$B$6:$BE$43,'RevPAR Raw Data'!R$1,FALSE)</f>
        <v>84.891664246621204</v>
      </c>
    </row>
    <row r="33" spans="1:33" x14ac:dyDescent="0.25">
      <c r="A33" s="93" t="s">
        <v>14</v>
      </c>
      <c r="B33" s="81">
        <f>(VLOOKUP($A32,'Occupancy Raw Data'!$B$8:$BE$51,'Occupancy Raw Data'!T$3,FALSE))/100</f>
        <v>-9.6618357487922701E-3</v>
      </c>
      <c r="C33" s="82">
        <f>(VLOOKUP($A32,'Occupancy Raw Data'!$B$8:$BE$51,'Occupancy Raw Data'!U$3,FALSE))/100</f>
        <v>1.4492753623188399E-2</v>
      </c>
      <c r="D33" s="82">
        <f>(VLOOKUP($A32,'Occupancy Raw Data'!$B$8:$BE$51,'Occupancy Raw Data'!V$3,FALSE))/100</f>
        <v>-2.6996625421822198E-2</v>
      </c>
      <c r="E33" s="82">
        <f>(VLOOKUP($A32,'Occupancy Raw Data'!$B$8:$BE$51,'Occupancy Raw Data'!W$3,FALSE))/100</f>
        <v>2.98329355608591E-2</v>
      </c>
      <c r="F33" s="82">
        <f>(VLOOKUP($A32,'Occupancy Raw Data'!$B$8:$BE$51,'Occupancy Raw Data'!X$3,FALSE))/100</f>
        <v>4.4776119402985003E-2</v>
      </c>
      <c r="G33" s="82">
        <f>(VLOOKUP($A32,'Occupancy Raw Data'!$B$8:$BE$51,'Occupancy Raw Data'!Y$3,FALSE))/100</f>
        <v>1.08040201005025E-2</v>
      </c>
      <c r="H33" s="83">
        <f>(VLOOKUP($A32,'Occupancy Raw Data'!$B$8:$BE$51,'Occupancy Raw Data'!AA$3,FALSE))/100</f>
        <v>1.20087336244541E-2</v>
      </c>
      <c r="I33" s="83">
        <f>(VLOOKUP($A32,'Occupancy Raw Data'!$B$8:$BE$51,'Occupancy Raw Data'!AB$3,FALSE))/100</f>
        <v>-2.6831785345717202E-2</v>
      </c>
      <c r="J33" s="82">
        <f>(VLOOKUP($A32,'Occupancy Raw Data'!$B$8:$BE$51,'Occupancy Raw Data'!AC$3,FALSE))/100</f>
        <v>-7.957559681697611E-3</v>
      </c>
      <c r="K33" s="84">
        <f>(VLOOKUP($A32,'Occupancy Raw Data'!$B$8:$BE$51,'Occupancy Raw Data'!AE$3,FALSE))/100</f>
        <v>4.7740835464620598E-3</v>
      </c>
      <c r="M33" s="81">
        <f>(VLOOKUP($A32,'ADR Raw Data'!$B$6:$BE$49,'ADR Raw Data'!T$1,FALSE))/100</f>
        <v>2.0479329391394199E-2</v>
      </c>
      <c r="N33" s="82">
        <f>(VLOOKUP($A32,'ADR Raw Data'!$B$6:$BE$49,'ADR Raw Data'!U$1,FALSE))/100</f>
        <v>7.5641664551780096E-3</v>
      </c>
      <c r="O33" s="82">
        <f>(VLOOKUP($A32,'ADR Raw Data'!$B$6:$BE$49,'ADR Raw Data'!V$1,FALSE))/100</f>
        <v>6.9832598571940097E-3</v>
      </c>
      <c r="P33" s="82">
        <f>(VLOOKUP($A32,'ADR Raw Data'!$B$6:$BE$49,'ADR Raw Data'!W$1,FALSE))/100</f>
        <v>-6.1576640120077596E-2</v>
      </c>
      <c r="Q33" s="82">
        <f>(VLOOKUP($A32,'ADR Raw Data'!$B$6:$BE$49,'ADR Raw Data'!X$1,FALSE))/100</f>
        <v>-6.8049596333802795E-2</v>
      </c>
      <c r="R33" s="82">
        <f>(VLOOKUP($A32,'ADR Raw Data'!$B$6:$BE$49,'ADR Raw Data'!Y$1,FALSE))/100</f>
        <v>-2.1689867181558901E-2</v>
      </c>
      <c r="S33" s="83">
        <f>(VLOOKUP($A32,'ADR Raw Data'!$B$6:$BE$49,'ADR Raw Data'!AA$1,FALSE))/100</f>
        <v>4.8018098442062104E-2</v>
      </c>
      <c r="T33" s="83">
        <f>(VLOOKUP($A32,'ADR Raw Data'!$B$6:$BE$49,'ADR Raw Data'!AB$1,FALSE))/100</f>
        <v>7.3267192088460706E-2</v>
      </c>
      <c r="U33" s="82">
        <f>(VLOOKUP($A32,'ADR Raw Data'!$B$6:$BE$49,'ADR Raw Data'!AC$1,FALSE))/100</f>
        <v>6.0646075515990799E-2</v>
      </c>
      <c r="V33" s="84">
        <f>(VLOOKUP($A32,'ADR Raw Data'!$B$6:$BE$49,'ADR Raw Data'!AE$1,FALSE))/100</f>
        <v>8.1426402165019392E-3</v>
      </c>
      <c r="X33" s="81">
        <f>(VLOOKUP($A32,'RevPAR Raw Data'!$B$6:$BE$43,'RevPAR Raw Data'!T$1,FALSE))/100</f>
        <v>1.0619625725776899E-2</v>
      </c>
      <c r="Y33" s="82">
        <f>(VLOOKUP($A32,'RevPAR Raw Data'!$B$6:$BE$43,'RevPAR Raw Data'!U$1,FALSE))/100</f>
        <v>2.2166545679166001E-2</v>
      </c>
      <c r="Z33" s="82">
        <f>(VLOOKUP($A32,'RevPAR Raw Data'!$B$6:$BE$43,'RevPAR Raw Data'!V$1,FALSE))/100</f>
        <v>-2.0201890015216103E-2</v>
      </c>
      <c r="AA33" s="82">
        <f>(VLOOKUP($A32,'RevPAR Raw Data'!$B$6:$BE$43,'RevPAR Raw Data'!W$1,FALSE))/100</f>
        <v>-3.3580716495974897E-2</v>
      </c>
      <c r="AB33" s="82">
        <f>(VLOOKUP($A32,'RevPAR Raw Data'!$B$6:$BE$43,'RevPAR Raw Data'!X$1,FALSE))/100</f>
        <v>-2.6320473781585002E-2</v>
      </c>
      <c r="AC33" s="82">
        <f>(VLOOKUP($A32,'RevPAR Raw Data'!$B$6:$BE$43,'RevPAR Raw Data'!Y$1,FALSE))/100</f>
        <v>-1.1120184842063102E-2</v>
      </c>
      <c r="AD33" s="83">
        <f>(VLOOKUP($A32,'RevPAR Raw Data'!$B$6:$BE$43,'RevPAR Raw Data'!AA$1,FALSE))/100</f>
        <v>6.0603468619859803E-2</v>
      </c>
      <c r="AE33" s="83">
        <f>(VLOOKUP($A32,'RevPAR Raw Data'!$B$6:$BE$43,'RevPAR Raw Data'!AB$1,FALSE))/100</f>
        <v>4.4469517171742405E-2</v>
      </c>
      <c r="AF33" s="82">
        <f>(VLOOKUP($A32,'RevPAR Raw Data'!$B$6:$BE$43,'RevPAR Raw Data'!AC$1,FALSE))/100</f>
        <v>5.2205921068913995E-2</v>
      </c>
      <c r="AG33" s="84">
        <f>(VLOOKUP($A32,'RevPAR Raw Data'!$B$6:$BE$43,'RevPAR Raw Data'!AE$1,FALSE))/100</f>
        <v>1.29555974076463E-2</v>
      </c>
    </row>
    <row r="34" spans="1:33" x14ac:dyDescent="0.25">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5">
      <c r="A35" s="108" t="s">
        <v>26</v>
      </c>
      <c r="B35" s="109">
        <f>(VLOOKUP($A35,'Occupancy Raw Data'!$B$8:$BE$45,'Occupancy Raw Data'!G$3,FALSE))/100</f>
        <v>0.51297814207650194</v>
      </c>
      <c r="C35" s="110">
        <f>(VLOOKUP($A35,'Occupancy Raw Data'!$B$8:$BE$45,'Occupancy Raw Data'!H$3,FALSE))/100</f>
        <v>0.632513661202185</v>
      </c>
      <c r="D35" s="110">
        <f>(VLOOKUP($A35,'Occupancy Raw Data'!$B$8:$BE$45,'Occupancy Raw Data'!I$3,FALSE))/100</f>
        <v>0.67486338797814194</v>
      </c>
      <c r="E35" s="110">
        <f>(VLOOKUP($A35,'Occupancy Raw Data'!$B$8:$BE$45,'Occupancy Raw Data'!J$3,FALSE))/100</f>
        <v>0.68920765027322406</v>
      </c>
      <c r="F35" s="110">
        <f>(VLOOKUP($A35,'Occupancy Raw Data'!$B$8:$BE$45,'Occupancy Raw Data'!K$3,FALSE))/100</f>
        <v>0.67964480874316902</v>
      </c>
      <c r="G35" s="111">
        <f>(VLOOKUP($A35,'Occupancy Raw Data'!$B$8:$BE$45,'Occupancy Raw Data'!L$3,FALSE))/100</f>
        <v>0.63784153005464395</v>
      </c>
      <c r="H35" s="91">
        <f>(VLOOKUP($A35,'Occupancy Raw Data'!$B$8:$BE$45,'Occupancy Raw Data'!N$3,FALSE))/100</f>
        <v>0.74658469945355099</v>
      </c>
      <c r="I35" s="91">
        <f>(VLOOKUP($A35,'Occupancy Raw Data'!$B$8:$BE$45,'Occupancy Raw Data'!O$3,FALSE))/100</f>
        <v>0.73292349726775896</v>
      </c>
      <c r="J35" s="111">
        <f>(VLOOKUP($A35,'Occupancy Raw Data'!$B$8:$BE$45,'Occupancy Raw Data'!P$3,FALSE))/100</f>
        <v>0.73975409836065498</v>
      </c>
      <c r="K35" s="112">
        <f>(VLOOKUP($A35,'Occupancy Raw Data'!$B$8:$BE$45,'Occupancy Raw Data'!R$3,FALSE))/100</f>
        <v>0.66695940671350495</v>
      </c>
      <c r="M35" s="113">
        <f>VLOOKUP($A35,'ADR Raw Data'!$B$6:$BE$43,'ADR Raw Data'!G$1,FALSE)</f>
        <v>117.181824234354</v>
      </c>
      <c r="N35" s="114">
        <f>VLOOKUP($A35,'ADR Raw Data'!$B$6:$BE$43,'ADR Raw Data'!H$1,FALSE)</f>
        <v>117.700010799136</v>
      </c>
      <c r="O35" s="114">
        <f>VLOOKUP($A35,'ADR Raw Data'!$B$6:$BE$43,'ADR Raw Data'!I$1,FALSE)</f>
        <v>119.779139676113</v>
      </c>
      <c r="P35" s="114">
        <f>VLOOKUP($A35,'ADR Raw Data'!$B$6:$BE$43,'ADR Raw Data'!J$1,FALSE)</f>
        <v>120.50660059464801</v>
      </c>
      <c r="Q35" s="114">
        <f>VLOOKUP($A35,'ADR Raw Data'!$B$6:$BE$43,'ADR Raw Data'!K$1,FALSE)</f>
        <v>119.086683417085</v>
      </c>
      <c r="R35" s="115">
        <f>VLOOKUP($A35,'ADR Raw Data'!$B$6:$BE$43,'ADR Raw Data'!L$1,FALSE)</f>
        <v>118.958654958235</v>
      </c>
      <c r="S35" s="114">
        <f>VLOOKUP($A35,'ADR Raw Data'!$B$6:$BE$43,'ADR Raw Data'!N$1,FALSE)</f>
        <v>141.357740164684</v>
      </c>
      <c r="T35" s="114">
        <f>VLOOKUP($A35,'ADR Raw Data'!$B$6:$BE$43,'ADR Raw Data'!O$1,FALSE)</f>
        <v>145.66345759552601</v>
      </c>
      <c r="U35" s="115">
        <f>VLOOKUP($A35,'ADR Raw Data'!$B$6:$BE$43,'ADR Raw Data'!P$1,FALSE)</f>
        <v>143.49072022160601</v>
      </c>
      <c r="V35" s="116">
        <f>VLOOKUP($A35,'ADR Raw Data'!$B$6:$BE$43,'ADR Raw Data'!R$1,FALSE)</f>
        <v>126.732825164594</v>
      </c>
      <c r="X35" s="113">
        <f>VLOOKUP($A35,'RevPAR Raw Data'!$B$6:$BE$43,'RevPAR Raw Data'!G$1,FALSE)</f>
        <v>60.111714480874298</v>
      </c>
      <c r="Y35" s="114">
        <f>VLOOKUP($A35,'RevPAR Raw Data'!$B$6:$BE$43,'RevPAR Raw Data'!H$1,FALSE)</f>
        <v>74.4468647540983</v>
      </c>
      <c r="Z35" s="114">
        <f>VLOOKUP($A35,'RevPAR Raw Data'!$B$6:$BE$43,'RevPAR Raw Data'!I$1,FALSE)</f>
        <v>80.834556010928907</v>
      </c>
      <c r="AA35" s="114">
        <f>VLOOKUP($A35,'RevPAR Raw Data'!$B$6:$BE$43,'RevPAR Raw Data'!J$1,FALSE)</f>
        <v>83.054071038251294</v>
      </c>
      <c r="AB35" s="114">
        <f>VLOOKUP($A35,'RevPAR Raw Data'!$B$6:$BE$43,'RevPAR Raw Data'!K$1,FALSE)</f>
        <v>80.936646174863299</v>
      </c>
      <c r="AC35" s="115">
        <f>VLOOKUP($A35,'RevPAR Raw Data'!$B$6:$BE$43,'RevPAR Raw Data'!L$1,FALSE)</f>
        <v>75.8767704918032</v>
      </c>
      <c r="AD35" s="114">
        <f>VLOOKUP($A35,'RevPAR Raw Data'!$B$6:$BE$43,'RevPAR Raw Data'!N$1,FALSE)</f>
        <v>105.535525956284</v>
      </c>
      <c r="AE35" s="114">
        <f>VLOOKUP($A35,'RevPAR Raw Data'!$B$6:$BE$43,'RevPAR Raw Data'!O$1,FALSE)</f>
        <v>106.760170765027</v>
      </c>
      <c r="AF35" s="115">
        <f>VLOOKUP($A35,'RevPAR Raw Data'!$B$6:$BE$43,'RevPAR Raw Data'!P$1,FALSE)</f>
        <v>106.147848360655</v>
      </c>
      <c r="AG35" s="116">
        <f>VLOOKUP($A35,'RevPAR Raw Data'!$B$6:$BE$43,'RevPAR Raw Data'!R$1,FALSE)</f>
        <v>84.525649882903906</v>
      </c>
    </row>
    <row r="36" spans="1:33" x14ac:dyDescent="0.25">
      <c r="A36" s="93" t="s">
        <v>14</v>
      </c>
      <c r="B36" s="81">
        <f>(VLOOKUP($A35,'Occupancy Raw Data'!$B$8:$BE$51,'Occupancy Raw Data'!T$3,FALSE))/100</f>
        <v>0.15360983102918499</v>
      </c>
      <c r="C36" s="82">
        <f>(VLOOKUP($A35,'Occupancy Raw Data'!$B$8:$BE$51,'Occupancy Raw Data'!U$3,FALSE))/100</f>
        <v>0.14462299134734199</v>
      </c>
      <c r="D36" s="82">
        <f>(VLOOKUP($A35,'Occupancy Raw Data'!$B$8:$BE$51,'Occupancy Raw Data'!V$3,FALSE))/100</f>
        <v>0.16784869976359298</v>
      </c>
      <c r="E36" s="82">
        <f>(VLOOKUP($A35,'Occupancy Raw Data'!$B$8:$BE$51,'Occupancy Raw Data'!W$3,FALSE))/100</f>
        <v>0.236519607843137</v>
      </c>
      <c r="F36" s="82">
        <f>(VLOOKUP($A35,'Occupancy Raw Data'!$B$8:$BE$51,'Occupancy Raw Data'!X$3,FALSE))/100</f>
        <v>0.24686716791979901</v>
      </c>
      <c r="G36" s="82">
        <f>(VLOOKUP($A35,'Occupancy Raw Data'!$B$8:$BE$51,'Occupancy Raw Data'!Y$3,FALSE))/100</f>
        <v>0.191071428571428</v>
      </c>
      <c r="H36" s="83">
        <f>(VLOOKUP($A35,'Occupancy Raw Data'!$B$8:$BE$51,'Occupancy Raw Data'!AA$3,FALSE))/100</f>
        <v>0.107396149949341</v>
      </c>
      <c r="I36" s="83">
        <f>(VLOOKUP($A35,'Occupancy Raw Data'!$B$8:$BE$51,'Occupancy Raw Data'!AB$3,FALSE))/100</f>
        <v>4.0737148399611997E-2</v>
      </c>
      <c r="J36" s="82">
        <f>(VLOOKUP($A35,'Occupancy Raw Data'!$B$8:$BE$51,'Occupancy Raw Data'!AC$3,FALSE))/100</f>
        <v>7.3339940535183293E-2</v>
      </c>
      <c r="K36" s="84">
        <f>(VLOOKUP($A35,'Occupancy Raw Data'!$B$8:$BE$51,'Occupancy Raw Data'!AE$3,FALSE))/100</f>
        <v>0.15106096328730201</v>
      </c>
      <c r="M36" s="81">
        <f>(VLOOKUP($A35,'ADR Raw Data'!$B$6:$BE$49,'ADR Raw Data'!T$1,FALSE))/100</f>
        <v>2.20337761419141E-2</v>
      </c>
      <c r="N36" s="82">
        <f>(VLOOKUP($A35,'ADR Raw Data'!$B$6:$BE$49,'ADR Raw Data'!U$1,FALSE))/100</f>
        <v>9.9986426811753109E-3</v>
      </c>
      <c r="O36" s="82">
        <f>(VLOOKUP($A35,'ADR Raw Data'!$B$6:$BE$49,'ADR Raw Data'!V$1,FALSE))/100</f>
        <v>3.2405838978551101E-2</v>
      </c>
      <c r="P36" s="82">
        <f>(VLOOKUP($A35,'ADR Raw Data'!$B$6:$BE$49,'ADR Raw Data'!W$1,FALSE))/100</f>
        <v>5.3381632661021597E-2</v>
      </c>
      <c r="Q36" s="82">
        <f>(VLOOKUP($A35,'ADR Raw Data'!$B$6:$BE$49,'ADR Raw Data'!X$1,FALSE))/100</f>
        <v>4.5991965969899497E-2</v>
      </c>
      <c r="R36" s="82">
        <f>(VLOOKUP($A35,'ADR Raw Data'!$B$6:$BE$49,'ADR Raw Data'!Y$1,FALSE))/100</f>
        <v>3.3339455505958203E-2</v>
      </c>
      <c r="S36" s="83">
        <f>(VLOOKUP($A35,'ADR Raw Data'!$B$6:$BE$49,'ADR Raw Data'!AA$1,FALSE))/100</f>
        <v>-4.7490413005738204E-2</v>
      </c>
      <c r="T36" s="83">
        <f>(VLOOKUP($A35,'ADR Raw Data'!$B$6:$BE$49,'ADR Raw Data'!AB$1,FALSE))/100</f>
        <v>-4.3421574321314799E-2</v>
      </c>
      <c r="U36" s="82">
        <f>(VLOOKUP($A35,'ADR Raw Data'!$B$6:$BE$49,'ADR Raw Data'!AC$1,FALSE))/100</f>
        <v>-4.5829798308800705E-2</v>
      </c>
      <c r="V36" s="84">
        <f>(VLOOKUP($A35,'ADR Raw Data'!$B$6:$BE$49,'ADR Raw Data'!AE$1,FALSE))/100</f>
        <v>-2.9222769407361297E-3</v>
      </c>
      <c r="X36" s="81">
        <f>(VLOOKUP($A35,'RevPAR Raw Data'!$B$6:$BE$43,'RevPAR Raw Data'!T$1,FALSE))/100</f>
        <v>0.17902821180119399</v>
      </c>
      <c r="Y36" s="82">
        <f>(VLOOKUP($A35,'RevPAR Raw Data'!$B$6:$BE$43,'RevPAR Raw Data'!U$1,FALSE))/100</f>
        <v>0.15606766764248201</v>
      </c>
      <c r="Z36" s="82">
        <f>(VLOOKUP($A35,'RevPAR Raw Data'!$B$6:$BE$43,'RevPAR Raw Data'!V$1,FALSE))/100</f>
        <v>0.205693816679442</v>
      </c>
      <c r="AA36" s="82">
        <f>(VLOOKUP($A35,'RevPAR Raw Data'!$B$6:$BE$43,'RevPAR Raw Data'!W$1,FALSE))/100</f>
        <v>0.30252704332717001</v>
      </c>
      <c r="AB36" s="82">
        <f>(VLOOKUP($A35,'RevPAR Raw Data'!$B$6:$BE$43,'RevPAR Raw Data'!X$1,FALSE))/100</f>
        <v>0.30421304027575102</v>
      </c>
      <c r="AC36" s="82">
        <f>(VLOOKUP($A35,'RevPAR Raw Data'!$B$6:$BE$43,'RevPAR Raw Data'!Y$1,FALSE))/100</f>
        <v>0.23078110146870301</v>
      </c>
      <c r="AD36" s="83">
        <f>(VLOOKUP($A35,'RevPAR Raw Data'!$B$6:$BE$43,'RevPAR Raw Data'!AA$1,FALSE))/100</f>
        <v>5.4805449427282805E-2</v>
      </c>
      <c r="AE36" s="83">
        <f>(VLOOKUP($A35,'RevPAR Raw Data'!$B$6:$BE$43,'RevPAR Raw Data'!AB$1,FALSE))/100</f>
        <v>-4.4532970385749802E-3</v>
      </c>
      <c r="AF36" s="82">
        <f>(VLOOKUP($A35,'RevPAR Raw Data'!$B$6:$BE$43,'RevPAR Raw Data'!AC$1,FALSE))/100</f>
        <v>2.4148987543675702E-2</v>
      </c>
      <c r="AG36" s="84">
        <f>(VLOOKUP($A35,'RevPAR Raw Data'!$B$6:$BE$43,'RevPAR Raw Data'!AE$1,FALSE))/100</f>
        <v>0.14769724437690601</v>
      </c>
    </row>
    <row r="37" spans="1:33" x14ac:dyDescent="0.25">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5">
      <c r="A38" s="108" t="s">
        <v>27</v>
      </c>
      <c r="B38" s="109">
        <f>(VLOOKUP($A38,'Occupancy Raw Data'!$B$8:$BE$45,'Occupancy Raw Data'!G$3,FALSE))/100</f>
        <v>0.63258484307221208</v>
      </c>
      <c r="C38" s="110">
        <f>(VLOOKUP($A38,'Occupancy Raw Data'!$B$8:$BE$45,'Occupancy Raw Data'!H$3,FALSE))/100</f>
        <v>0.73245725950497498</v>
      </c>
      <c r="D38" s="110">
        <f>(VLOOKUP($A38,'Occupancy Raw Data'!$B$8:$BE$45,'Occupancy Raw Data'!I$3,FALSE))/100</f>
        <v>0.76420005103342603</v>
      </c>
      <c r="E38" s="110">
        <f>(VLOOKUP($A38,'Occupancy Raw Data'!$B$8:$BE$45,'Occupancy Raw Data'!J$3,FALSE))/100</f>
        <v>0.75241132942077005</v>
      </c>
      <c r="F38" s="110">
        <f>(VLOOKUP($A38,'Occupancy Raw Data'!$B$8:$BE$45,'Occupancy Raw Data'!K$3,FALSE))/100</f>
        <v>0.71625414646593499</v>
      </c>
      <c r="G38" s="111">
        <f>(VLOOKUP($A38,'Occupancy Raw Data'!$B$8:$BE$45,'Occupancy Raw Data'!L$3,FALSE))/100</f>
        <v>0.71958152589946389</v>
      </c>
      <c r="H38" s="91">
        <f>(VLOOKUP($A38,'Occupancy Raw Data'!$B$8:$BE$45,'Occupancy Raw Data'!N$3,FALSE))/100</f>
        <v>0.87001786169941298</v>
      </c>
      <c r="I38" s="91">
        <f>(VLOOKUP($A38,'Occupancy Raw Data'!$B$8:$BE$45,'Occupancy Raw Data'!O$3,FALSE))/100</f>
        <v>0.88864506251594699</v>
      </c>
      <c r="J38" s="111">
        <f>(VLOOKUP($A38,'Occupancy Raw Data'!$B$8:$BE$45,'Occupancy Raw Data'!P$3,FALSE))/100</f>
        <v>0.87933146210767998</v>
      </c>
      <c r="K38" s="112">
        <f>(VLOOKUP($A38,'Occupancy Raw Data'!$B$8:$BE$45,'Occupancy Raw Data'!R$3,FALSE))/100</f>
        <v>0.76522436481609701</v>
      </c>
      <c r="M38" s="113">
        <f>VLOOKUP($A38,'ADR Raw Data'!$B$6:$BE$43,'ADR Raw Data'!G$1,FALSE)</f>
        <v>133.16186196603601</v>
      </c>
      <c r="N38" s="114">
        <f>VLOOKUP($A38,'ADR Raw Data'!$B$6:$BE$43,'ADR Raw Data'!H$1,FALSE)</f>
        <v>139.46362375892701</v>
      </c>
      <c r="O38" s="114">
        <f>VLOOKUP($A38,'ADR Raw Data'!$B$6:$BE$43,'ADR Raw Data'!I$1,FALSE)</f>
        <v>142.49034224848899</v>
      </c>
      <c r="P38" s="114">
        <f>VLOOKUP($A38,'ADR Raw Data'!$B$6:$BE$43,'ADR Raw Data'!J$1,FALSE)</f>
        <v>139.38791636992499</v>
      </c>
      <c r="Q38" s="114">
        <f>VLOOKUP($A38,'ADR Raw Data'!$B$6:$BE$43,'ADR Raw Data'!K$1,FALSE)</f>
        <v>137.57027965799699</v>
      </c>
      <c r="R38" s="115">
        <f>VLOOKUP($A38,'ADR Raw Data'!$B$6:$BE$43,'ADR Raw Data'!L$1,FALSE)</f>
        <v>138.60577537907201</v>
      </c>
      <c r="S38" s="114">
        <f>VLOOKUP($A38,'ADR Raw Data'!$B$6:$BE$43,'ADR Raw Data'!N$1,FALSE)</f>
        <v>184.356611625997</v>
      </c>
      <c r="T38" s="114">
        <f>VLOOKUP($A38,'ADR Raw Data'!$B$6:$BE$43,'ADR Raw Data'!O$1,FALSE)</f>
        <v>189.830077528283</v>
      </c>
      <c r="U38" s="115">
        <f>VLOOKUP($A38,'ADR Raw Data'!$B$6:$BE$43,'ADR Raw Data'!P$1,FALSE)</f>
        <v>187.122331185978</v>
      </c>
      <c r="V38" s="116">
        <f>VLOOKUP($A38,'ADR Raw Data'!$B$6:$BE$43,'ADR Raw Data'!R$1,FALSE)</f>
        <v>154.53467373906699</v>
      </c>
      <c r="X38" s="113">
        <f>VLOOKUP($A38,'RevPAR Raw Data'!$B$6:$BE$43,'RevPAR Raw Data'!G$1,FALSE)</f>
        <v>84.236175554988506</v>
      </c>
      <c r="Y38" s="114">
        <f>VLOOKUP($A38,'RevPAR Raw Data'!$B$6:$BE$43,'RevPAR Raw Data'!H$1,FALSE)</f>
        <v>102.15114365909599</v>
      </c>
      <c r="Z38" s="114">
        <f>VLOOKUP($A38,'RevPAR Raw Data'!$B$6:$BE$43,'RevPAR Raw Data'!I$1,FALSE)</f>
        <v>108.891126818065</v>
      </c>
      <c r="AA38" s="114">
        <f>VLOOKUP($A38,'RevPAR Raw Data'!$B$6:$BE$43,'RevPAR Raw Data'!J$1,FALSE)</f>
        <v>104.877047461087</v>
      </c>
      <c r="AB38" s="114">
        <f>VLOOKUP($A38,'RevPAR Raw Data'!$B$6:$BE$43,'RevPAR Raw Data'!K$1,FALSE)</f>
        <v>98.535283235519202</v>
      </c>
      <c r="AC38" s="115">
        <f>VLOOKUP($A38,'RevPAR Raw Data'!$B$6:$BE$43,'RevPAR Raw Data'!L$1,FALSE)</f>
        <v>99.738155345751395</v>
      </c>
      <c r="AD38" s="114">
        <f>VLOOKUP($A38,'RevPAR Raw Data'!$B$6:$BE$43,'RevPAR Raw Data'!N$1,FALSE)</f>
        <v>160.393545036999</v>
      </c>
      <c r="AE38" s="114">
        <f>VLOOKUP($A38,'RevPAR Raw Data'!$B$6:$BE$43,'RevPAR Raw Data'!O$1,FALSE)</f>
        <v>168.69156111252801</v>
      </c>
      <c r="AF38" s="115">
        <f>VLOOKUP($A38,'RevPAR Raw Data'!$B$6:$BE$43,'RevPAR Raw Data'!P$1,FALSE)</f>
        <v>164.54255307476299</v>
      </c>
      <c r="AG38" s="116">
        <f>VLOOKUP($A38,'RevPAR Raw Data'!$B$6:$BE$43,'RevPAR Raw Data'!R$1,FALSE)</f>
        <v>118.25369755404</v>
      </c>
    </row>
    <row r="39" spans="1:33" x14ac:dyDescent="0.25">
      <c r="A39" s="93" t="s">
        <v>14</v>
      </c>
      <c r="B39" s="81">
        <f>(VLOOKUP($A38,'Occupancy Raw Data'!$B$8:$BE$51,'Occupancy Raw Data'!T$3,FALSE))/100</f>
        <v>-3.3354889437314197E-2</v>
      </c>
      <c r="C39" s="82">
        <f>(VLOOKUP($A38,'Occupancy Raw Data'!$B$8:$BE$51,'Occupancy Raw Data'!U$3,FALSE))/100</f>
        <v>7.8064548740475401E-3</v>
      </c>
      <c r="D39" s="82">
        <f>(VLOOKUP($A38,'Occupancy Raw Data'!$B$8:$BE$51,'Occupancy Raw Data'!V$3,FALSE))/100</f>
        <v>-2.12253321436345E-3</v>
      </c>
      <c r="E39" s="82">
        <f>(VLOOKUP($A38,'Occupancy Raw Data'!$B$8:$BE$51,'Occupancy Raw Data'!W$3,FALSE))/100</f>
        <v>-1.6956982162205602E-2</v>
      </c>
      <c r="F39" s="82">
        <f>(VLOOKUP($A38,'Occupancy Raw Data'!$B$8:$BE$51,'Occupancy Raw Data'!X$3,FALSE))/100</f>
        <v>-6.2125369585126898E-2</v>
      </c>
      <c r="G39" s="82">
        <f>(VLOOKUP($A38,'Occupancy Raw Data'!$B$8:$BE$51,'Occupancy Raw Data'!Y$3,FALSE))/100</f>
        <v>-2.1273446013310902E-2</v>
      </c>
      <c r="H39" s="83">
        <f>(VLOOKUP($A38,'Occupancy Raw Data'!$B$8:$BE$51,'Occupancy Raw Data'!AA$3,FALSE))/100</f>
        <v>2.02525680126352E-2</v>
      </c>
      <c r="I39" s="83">
        <f>(VLOOKUP($A38,'Occupancy Raw Data'!$B$8:$BE$51,'Occupancy Raw Data'!AB$3,FALSE))/100</f>
        <v>3.5377727824673202E-2</v>
      </c>
      <c r="J39" s="82">
        <f>(VLOOKUP($A38,'Occupancy Raw Data'!$B$8:$BE$51,'Occupancy Raw Data'!AC$3,FALSE))/100</f>
        <v>2.78396054311516E-2</v>
      </c>
      <c r="K39" s="84">
        <f>(VLOOKUP($A38,'Occupancy Raw Data'!$B$8:$BE$51,'Occupancy Raw Data'!AE$3,FALSE))/100</f>
        <v>-5.6744755302299502E-3</v>
      </c>
      <c r="M39" s="81">
        <f>(VLOOKUP($A38,'ADR Raw Data'!$B$6:$BE$49,'ADR Raw Data'!T$1,FALSE))/100</f>
        <v>-3.1543736643335499E-2</v>
      </c>
      <c r="N39" s="82">
        <f>(VLOOKUP($A38,'ADR Raw Data'!$B$6:$BE$49,'ADR Raw Data'!U$1,FALSE))/100</f>
        <v>2.0511699041187201E-2</v>
      </c>
      <c r="O39" s="82">
        <f>(VLOOKUP($A38,'ADR Raw Data'!$B$6:$BE$49,'ADR Raw Data'!V$1,FALSE))/100</f>
        <v>1.47173850876263E-2</v>
      </c>
      <c r="P39" s="82">
        <f>(VLOOKUP($A38,'ADR Raw Data'!$B$6:$BE$49,'ADR Raw Data'!W$1,FALSE))/100</f>
        <v>-1.9433706539038399E-4</v>
      </c>
      <c r="Q39" s="82">
        <f>(VLOOKUP($A38,'ADR Raw Data'!$B$6:$BE$49,'ADR Raw Data'!X$1,FALSE))/100</f>
        <v>-1.8231720592369799E-2</v>
      </c>
      <c r="R39" s="82">
        <f>(VLOOKUP($A38,'ADR Raw Data'!$B$6:$BE$49,'ADR Raw Data'!Y$1,FALSE))/100</f>
        <v>-2.0247672433939701E-3</v>
      </c>
      <c r="S39" s="83">
        <f>(VLOOKUP($A38,'ADR Raw Data'!$B$6:$BE$49,'ADR Raw Data'!AA$1,FALSE))/100</f>
        <v>-7.7309198097544295E-3</v>
      </c>
      <c r="T39" s="83">
        <f>(VLOOKUP($A38,'ADR Raw Data'!$B$6:$BE$49,'ADR Raw Data'!AB$1,FALSE))/100</f>
        <v>8.6318714473456806E-3</v>
      </c>
      <c r="U39" s="82">
        <f>(VLOOKUP($A38,'ADR Raw Data'!$B$6:$BE$49,'ADR Raw Data'!AC$1,FALSE))/100</f>
        <v>6.3738578190306093E-4</v>
      </c>
      <c r="V39" s="84">
        <f>(VLOOKUP($A38,'ADR Raw Data'!$B$6:$BE$49,'ADR Raw Data'!AE$1,FALSE))/100</f>
        <v>2.3697568348080801E-3</v>
      </c>
      <c r="X39" s="81">
        <f>(VLOOKUP($A38,'RevPAR Raw Data'!$B$6:$BE$43,'RevPAR Raw Data'!T$1,FALSE))/100</f>
        <v>-6.3846488232471493E-2</v>
      </c>
      <c r="Y39" s="82">
        <f>(VLOOKUP($A38,'RevPAR Raw Data'!$B$6:$BE$43,'RevPAR Raw Data'!U$1,FALSE))/100</f>
        <v>2.8478277568189801E-2</v>
      </c>
      <c r="Z39" s="82">
        <f>(VLOOKUP($A38,'RevPAR Raw Data'!$B$6:$BE$43,'RevPAR Raw Data'!V$1,FALSE))/100</f>
        <v>1.25636137345858E-2</v>
      </c>
      <c r="AA39" s="82">
        <f>(VLOOKUP($A38,'RevPAR Raw Data'!$B$6:$BE$43,'RevPAR Raw Data'!W$1,FALSE))/100</f>
        <v>-1.71480238574447E-2</v>
      </c>
      <c r="AB39" s="82">
        <f>(VLOOKUP($A38,'RevPAR Raw Data'!$B$6:$BE$43,'RevPAR Raw Data'!X$1,FALSE))/100</f>
        <v>-7.9224437797523001E-2</v>
      </c>
      <c r="AC39" s="82">
        <f>(VLOOKUP($A38,'RevPAR Raw Data'!$B$6:$BE$43,'RevPAR Raw Data'!Y$1,FALSE))/100</f>
        <v>-2.3255139480063001E-2</v>
      </c>
      <c r="AD39" s="83">
        <f>(VLOOKUP($A38,'RevPAR Raw Data'!$B$6:$BE$43,'RevPAR Raw Data'!AA$1,FALSE))/100</f>
        <v>1.2365077223633501E-2</v>
      </c>
      <c r="AE39" s="83">
        <f>(VLOOKUP($A38,'RevPAR Raw Data'!$B$6:$BE$43,'RevPAR Raw Data'!AB$1,FALSE))/100</f>
        <v>4.4314975270700697E-2</v>
      </c>
      <c r="AF39" s="82">
        <f>(VLOOKUP($A38,'RevPAR Raw Data'!$B$6:$BE$43,'RevPAR Raw Data'!AC$1,FALSE))/100</f>
        <v>2.8494735781730299E-2</v>
      </c>
      <c r="AG39" s="84">
        <f>(VLOOKUP($A38,'RevPAR Raw Data'!$B$6:$BE$43,'RevPAR Raw Data'!AE$1,FALSE))/100</f>
        <v>-3.3181658225935702E-3</v>
      </c>
    </row>
    <row r="40" spans="1:33" x14ac:dyDescent="0.25">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5">
      <c r="A41" s="108" t="s">
        <v>28</v>
      </c>
      <c r="B41" s="109">
        <f>(VLOOKUP($A41,'Occupancy Raw Data'!$B$8:$BE$45,'Occupancy Raw Data'!G$3,FALSE))/100</f>
        <v>0.60309278350515394</v>
      </c>
      <c r="C41" s="110">
        <f>(VLOOKUP($A41,'Occupancy Raw Data'!$B$8:$BE$45,'Occupancy Raw Data'!H$3,FALSE))/100</f>
        <v>0.77423056663405798</v>
      </c>
      <c r="D41" s="110">
        <f>(VLOOKUP($A41,'Occupancy Raw Data'!$B$8:$BE$45,'Occupancy Raw Data'!I$3,FALSE))/100</f>
        <v>0.85546316502370301</v>
      </c>
      <c r="E41" s="110">
        <f>(VLOOKUP($A41,'Occupancy Raw Data'!$B$8:$BE$45,'Occupancy Raw Data'!J$3,FALSE))/100</f>
        <v>0.85894348709458901</v>
      </c>
      <c r="F41" s="110">
        <f>(VLOOKUP($A41,'Occupancy Raw Data'!$B$8:$BE$45,'Occupancy Raw Data'!K$3,FALSE))/100</f>
        <v>0.77899014222289098</v>
      </c>
      <c r="G41" s="111">
        <f>(VLOOKUP($A41,'Occupancy Raw Data'!$B$8:$BE$45,'Occupancy Raw Data'!L$3,FALSE))/100</f>
        <v>0.77414402889607903</v>
      </c>
      <c r="H41" s="91">
        <f>(VLOOKUP($A41,'Occupancy Raw Data'!$B$8:$BE$45,'Occupancy Raw Data'!N$3,FALSE))/100</f>
        <v>0.80434946196102008</v>
      </c>
      <c r="I41" s="91">
        <f>(VLOOKUP($A41,'Occupancy Raw Data'!$B$8:$BE$45,'Occupancy Raw Data'!O$3,FALSE))/100</f>
        <v>0.80226126871848802</v>
      </c>
      <c r="J41" s="111">
        <f>(VLOOKUP($A41,'Occupancy Raw Data'!$B$8:$BE$45,'Occupancy Raw Data'!P$3,FALSE))/100</f>
        <v>0.80330536533975405</v>
      </c>
      <c r="K41" s="112">
        <f>(VLOOKUP($A41,'Occupancy Raw Data'!$B$8:$BE$45,'Occupancy Raw Data'!R$3,FALSE))/100</f>
        <v>0.78247583930855802</v>
      </c>
      <c r="M41" s="113">
        <f>VLOOKUP($A41,'ADR Raw Data'!$B$6:$BE$43,'ADR Raw Data'!G$1,FALSE)</f>
        <v>140.08698577578099</v>
      </c>
      <c r="N41" s="114">
        <f>VLOOKUP($A41,'ADR Raw Data'!$B$6:$BE$43,'ADR Raw Data'!H$1,FALSE)</f>
        <v>171.87461377718299</v>
      </c>
      <c r="O41" s="114">
        <f>VLOOKUP($A41,'ADR Raw Data'!$B$6:$BE$43,'ADR Raw Data'!I$1,FALSE)</f>
        <v>185.58833483605599</v>
      </c>
      <c r="P41" s="114">
        <f>VLOOKUP($A41,'ADR Raw Data'!$B$6:$BE$43,'ADR Raw Data'!J$1,FALSE)</f>
        <v>182.53619694248499</v>
      </c>
      <c r="Q41" s="114">
        <f>VLOOKUP($A41,'ADR Raw Data'!$B$6:$BE$43,'ADR Raw Data'!K$1,FALSE)</f>
        <v>156.05667528013899</v>
      </c>
      <c r="R41" s="115">
        <f>VLOOKUP($A41,'ADR Raw Data'!$B$6:$BE$43,'ADR Raw Data'!L$1,FALSE)</f>
        <v>169.13516835802301</v>
      </c>
      <c r="S41" s="114">
        <f>VLOOKUP($A41,'ADR Raw Data'!$B$6:$BE$43,'ADR Raw Data'!N$1,FALSE)</f>
        <v>145.49239849377801</v>
      </c>
      <c r="T41" s="114">
        <f>VLOOKUP($A41,'ADR Raw Data'!$B$6:$BE$43,'ADR Raw Data'!O$1,FALSE)</f>
        <v>144.82251659045599</v>
      </c>
      <c r="U41" s="115">
        <f>VLOOKUP($A41,'ADR Raw Data'!$B$6:$BE$43,'ADR Raw Data'!P$1,FALSE)</f>
        <v>145.157892881816</v>
      </c>
      <c r="V41" s="116">
        <f>VLOOKUP($A41,'ADR Raw Data'!$B$6:$BE$43,'ADR Raw Data'!R$1,FALSE)</f>
        <v>162.10215374734199</v>
      </c>
      <c r="X41" s="113">
        <f>VLOOKUP($A41,'RevPAR Raw Data'!$B$6:$BE$43,'RevPAR Raw Data'!G$1,FALSE)</f>
        <v>84.485450184363003</v>
      </c>
      <c r="Y41" s="114">
        <f>VLOOKUP($A41,'RevPAR Raw Data'!$B$6:$BE$43,'RevPAR Raw Data'!H$1,FALSE)</f>
        <v>133.07057961471801</v>
      </c>
      <c r="Z41" s="114">
        <f>VLOOKUP($A41,'RevPAR Raw Data'!$B$6:$BE$43,'RevPAR Raw Data'!I$1,FALSE)</f>
        <v>158.76398431033101</v>
      </c>
      <c r="AA41" s="114">
        <f>VLOOKUP($A41,'RevPAR Raw Data'!$B$6:$BE$43,'RevPAR Raw Data'!J$1,FALSE)</f>
        <v>156.788277522763</v>
      </c>
      <c r="AB41" s="114">
        <f>VLOOKUP($A41,'RevPAR Raw Data'!$B$6:$BE$43,'RevPAR Raw Data'!K$1,FALSE)</f>
        <v>121.566611671307</v>
      </c>
      <c r="AC41" s="115">
        <f>VLOOKUP($A41,'RevPAR Raw Data'!$B$6:$BE$43,'RevPAR Raw Data'!L$1,FALSE)</f>
        <v>130.934980660696</v>
      </c>
      <c r="AD41" s="114">
        <f>VLOOKUP($A41,'RevPAR Raw Data'!$B$6:$BE$43,'RevPAR Raw Data'!N$1,FALSE)</f>
        <v>117.026732447889</v>
      </c>
      <c r="AE41" s="114">
        <f>VLOOKUP($A41,'RevPAR Raw Data'!$B$6:$BE$43,'RevPAR Raw Data'!O$1,FALSE)</f>
        <v>116.185495898863</v>
      </c>
      <c r="AF41" s="115">
        <f>VLOOKUP($A41,'RevPAR Raw Data'!$B$6:$BE$43,'RevPAR Raw Data'!P$1,FALSE)</f>
        <v>116.606114173376</v>
      </c>
      <c r="AG41" s="116">
        <f>VLOOKUP($A41,'RevPAR Raw Data'!$B$6:$BE$43,'RevPAR Raw Data'!R$1,FALSE)</f>
        <v>126.841018807176</v>
      </c>
    </row>
    <row r="42" spans="1:33" x14ac:dyDescent="0.25">
      <c r="A42" s="93" t="s">
        <v>14</v>
      </c>
      <c r="B42" s="81">
        <f>(VLOOKUP($A41,'Occupancy Raw Data'!$B$8:$BE$51,'Occupancy Raw Data'!T$3,FALSE))/100</f>
        <v>-4.3863131891514903E-2</v>
      </c>
      <c r="C42" s="82">
        <f>(VLOOKUP($A41,'Occupancy Raw Data'!$B$8:$BE$51,'Occupancy Raw Data'!U$3,FALSE))/100</f>
        <v>-6.6373191663269007E-2</v>
      </c>
      <c r="D42" s="82">
        <f>(VLOOKUP($A41,'Occupancy Raw Data'!$B$8:$BE$51,'Occupancy Raw Data'!V$3,FALSE))/100</f>
        <v>-6.0915310595229102E-2</v>
      </c>
      <c r="E42" s="82">
        <f>(VLOOKUP($A41,'Occupancy Raw Data'!$B$8:$BE$51,'Occupancy Raw Data'!W$3,FALSE))/100</f>
        <v>-5.2455768408078897E-2</v>
      </c>
      <c r="F42" s="82">
        <f>(VLOOKUP($A41,'Occupancy Raw Data'!$B$8:$BE$51,'Occupancy Raw Data'!X$3,FALSE))/100</f>
        <v>-2.9517707199229699E-2</v>
      </c>
      <c r="G42" s="82">
        <f>(VLOOKUP($A41,'Occupancy Raw Data'!$B$8:$BE$51,'Occupancy Raw Data'!Y$3,FALSE))/100</f>
        <v>-5.1332208393981602E-2</v>
      </c>
      <c r="H42" s="83">
        <f>(VLOOKUP($A41,'Occupancy Raw Data'!$B$8:$BE$51,'Occupancy Raw Data'!AA$3,FALSE))/100</f>
        <v>2.4827881072881398E-2</v>
      </c>
      <c r="I42" s="83">
        <f>(VLOOKUP($A41,'Occupancy Raw Data'!$B$8:$BE$51,'Occupancy Raw Data'!AB$3,FALSE))/100</f>
        <v>-1.2503485999938699E-2</v>
      </c>
      <c r="J42" s="82">
        <f>(VLOOKUP($A41,'Occupancy Raw Data'!$B$8:$BE$51,'Occupancy Raw Data'!AC$3,FALSE))/100</f>
        <v>5.8401765715116608E-3</v>
      </c>
      <c r="K42" s="84">
        <f>(VLOOKUP($A41,'Occupancy Raw Data'!$B$8:$BE$51,'Occupancy Raw Data'!AE$3,FALSE))/100</f>
        <v>-3.52474345360754E-2</v>
      </c>
      <c r="M42" s="81">
        <f>(VLOOKUP($A41,'ADR Raw Data'!$B$6:$BE$49,'ADR Raw Data'!T$1,FALSE))/100</f>
        <v>-9.4680191014133289E-2</v>
      </c>
      <c r="N42" s="82">
        <f>(VLOOKUP($A41,'ADR Raw Data'!$B$6:$BE$49,'ADR Raw Data'!U$1,FALSE))/100</f>
        <v>-7.5138295245951101E-2</v>
      </c>
      <c r="O42" s="82">
        <f>(VLOOKUP($A41,'ADR Raw Data'!$B$6:$BE$49,'ADR Raw Data'!V$1,FALSE))/100</f>
        <v>-6.8125501900797997E-2</v>
      </c>
      <c r="P42" s="82">
        <f>(VLOOKUP($A41,'ADR Raw Data'!$B$6:$BE$49,'ADR Raw Data'!W$1,FALSE))/100</f>
        <v>-5.1699104412240002E-2</v>
      </c>
      <c r="Q42" s="82">
        <f>(VLOOKUP($A41,'ADR Raw Data'!$B$6:$BE$49,'ADR Raw Data'!X$1,FALSE))/100</f>
        <v>-6.1145090425902396E-2</v>
      </c>
      <c r="R42" s="82">
        <f>(VLOOKUP($A41,'ADR Raw Data'!$B$6:$BE$49,'ADR Raw Data'!Y$1,FALSE))/100</f>
        <v>-6.8749537665042493E-2</v>
      </c>
      <c r="S42" s="83">
        <f>(VLOOKUP($A41,'ADR Raw Data'!$B$6:$BE$49,'ADR Raw Data'!AA$1,FALSE))/100</f>
        <v>-8.3537773876477296E-3</v>
      </c>
      <c r="T42" s="83">
        <f>(VLOOKUP($A41,'ADR Raw Data'!$B$6:$BE$49,'ADR Raw Data'!AB$1,FALSE))/100</f>
        <v>-1.1201367405332901E-2</v>
      </c>
      <c r="U42" s="82">
        <f>(VLOOKUP($A41,'ADR Raw Data'!$B$6:$BE$49,'ADR Raw Data'!AC$1,FALSE))/100</f>
        <v>-9.75850888246E-3</v>
      </c>
      <c r="V42" s="84">
        <f>(VLOOKUP($A41,'ADR Raw Data'!$B$6:$BE$49,'ADR Raw Data'!AE$1,FALSE))/100</f>
        <v>-5.62583633417435E-2</v>
      </c>
      <c r="X42" s="81">
        <f>(VLOOKUP($A41,'RevPAR Raw Data'!$B$6:$BE$43,'RevPAR Raw Data'!T$1,FALSE))/100</f>
        <v>-0.13439035319968101</v>
      </c>
      <c r="Y42" s="82">
        <f>(VLOOKUP($A41,'RevPAR Raw Data'!$B$6:$BE$43,'RevPAR Raw Data'!U$1,FALSE))/100</f>
        <v>-0.13652431843760898</v>
      </c>
      <c r="Z42" s="82">
        <f>(VLOOKUP($A41,'RevPAR Raw Data'!$B$6:$BE$43,'RevPAR Raw Data'!V$1,FALSE))/100</f>
        <v>-0.12489092638828399</v>
      </c>
      <c r="AA42" s="82">
        <f>(VLOOKUP($A41,'RevPAR Raw Data'!$B$6:$BE$43,'RevPAR Raw Data'!W$1,FALSE))/100</f>
        <v>-0.10144295657236499</v>
      </c>
      <c r="AB42" s="82">
        <f>(VLOOKUP($A41,'RevPAR Raw Data'!$B$6:$BE$43,'RevPAR Raw Data'!X$1,FALSE))/100</f>
        <v>-8.8857934749269896E-2</v>
      </c>
      <c r="AC42" s="82">
        <f>(VLOOKUP($A41,'RevPAR Raw Data'!$B$6:$BE$43,'RevPAR Raw Data'!Y$1,FALSE))/100</f>
        <v>-0.11655268046461201</v>
      </c>
      <c r="AD42" s="83">
        <f>(VLOOKUP($A41,'RevPAR Raw Data'!$B$6:$BE$43,'RevPAR Raw Data'!AA$1,FALSE))/100</f>
        <v>1.6266697093743902E-2</v>
      </c>
      <c r="AE42" s="83">
        <f>(VLOOKUP($A41,'RevPAR Raw Data'!$B$6:$BE$43,'RevPAR Raw Data'!AB$1,FALSE))/100</f>
        <v>-2.3564797264738903E-2</v>
      </c>
      <c r="AF42" s="82">
        <f>(VLOOKUP($A41,'RevPAR Raw Data'!$B$6:$BE$43,'RevPAR Raw Data'!AC$1,FALSE))/100</f>
        <v>-3.9753237258965705E-3</v>
      </c>
      <c r="AG42" s="84">
        <f>(VLOOKUP($A41,'RevPAR Raw Data'!$B$6:$BE$43,'RevPAR Raw Data'!AE$1,FALSE))/100</f>
        <v>-8.9522834898824205E-2</v>
      </c>
    </row>
    <row r="43" spans="1:33" x14ac:dyDescent="0.25">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5">
      <c r="A44" s="108" t="s">
        <v>29</v>
      </c>
      <c r="B44" s="109">
        <f>(VLOOKUP($A44,'Occupancy Raw Data'!$B$8:$BE$45,'Occupancy Raw Data'!G$3,FALSE))/100</f>
        <v>0.44892648015614806</v>
      </c>
      <c r="C44" s="110">
        <f>(VLOOKUP($A44,'Occupancy Raw Data'!$B$8:$BE$45,'Occupancy Raw Data'!H$3,FALSE))/100</f>
        <v>0.55074821080025993</v>
      </c>
      <c r="D44" s="110">
        <f>(VLOOKUP($A44,'Occupancy Raw Data'!$B$8:$BE$45,'Occupancy Raw Data'!I$3,FALSE))/100</f>
        <v>0.59092387768379906</v>
      </c>
      <c r="E44" s="110">
        <f>(VLOOKUP($A44,'Occupancy Raw Data'!$B$8:$BE$45,'Occupancy Raw Data'!J$3,FALSE))/100</f>
        <v>0.63882563435263495</v>
      </c>
      <c r="F44" s="110">
        <f>(VLOOKUP($A44,'Occupancy Raw Data'!$B$8:$BE$45,'Occupancy Raw Data'!K$3,FALSE))/100</f>
        <v>0.658588158750813</v>
      </c>
      <c r="G44" s="111">
        <f>(VLOOKUP($A44,'Occupancy Raw Data'!$B$8:$BE$45,'Occupancy Raw Data'!L$3,FALSE))/100</f>
        <v>0.57760247234873097</v>
      </c>
      <c r="H44" s="91">
        <f>(VLOOKUP($A44,'Occupancy Raw Data'!$B$8:$BE$45,'Occupancy Raw Data'!N$3,FALSE))/100</f>
        <v>0.80457059206245907</v>
      </c>
      <c r="I44" s="91">
        <f>(VLOOKUP($A44,'Occupancy Raw Data'!$B$8:$BE$45,'Occupancy Raw Data'!O$3,FALSE))/100</f>
        <v>0.74715354586857496</v>
      </c>
      <c r="J44" s="111">
        <f>(VLOOKUP($A44,'Occupancy Raw Data'!$B$8:$BE$45,'Occupancy Raw Data'!P$3,FALSE))/100</f>
        <v>0.77586206896551702</v>
      </c>
      <c r="K44" s="112">
        <f>(VLOOKUP($A44,'Occupancy Raw Data'!$B$8:$BE$45,'Occupancy Raw Data'!R$3,FALSE))/100</f>
        <v>0.63424807138209804</v>
      </c>
      <c r="M44" s="113">
        <f>VLOOKUP($A44,'ADR Raw Data'!$B$6:$BE$43,'ADR Raw Data'!G$1,FALSE)</f>
        <v>93.204561594202801</v>
      </c>
      <c r="N44" s="114">
        <f>VLOOKUP($A44,'ADR Raw Data'!$B$6:$BE$43,'ADR Raw Data'!H$1,FALSE)</f>
        <v>96.881004134672096</v>
      </c>
      <c r="O44" s="114">
        <f>VLOOKUP($A44,'ADR Raw Data'!$B$6:$BE$43,'ADR Raw Data'!I$1,FALSE)</f>
        <v>100.315235342691</v>
      </c>
      <c r="P44" s="114">
        <f>VLOOKUP($A44,'ADR Raw Data'!$B$6:$BE$43,'ADR Raw Data'!J$1,FALSE)</f>
        <v>98.984411203055302</v>
      </c>
      <c r="Q44" s="114">
        <f>VLOOKUP($A44,'ADR Raw Data'!$B$6:$BE$43,'ADR Raw Data'!K$1,FALSE)</f>
        <v>101.203102000493</v>
      </c>
      <c r="R44" s="115">
        <f>VLOOKUP($A44,'ADR Raw Data'!$B$6:$BE$43,'ADR Raw Data'!L$1,FALSE)</f>
        <v>98.463099039734104</v>
      </c>
      <c r="S44" s="114">
        <f>VLOOKUP($A44,'ADR Raw Data'!$B$6:$BE$43,'ADR Raw Data'!N$1,FALSE)</f>
        <v>122.353948246234</v>
      </c>
      <c r="T44" s="114">
        <f>VLOOKUP($A44,'ADR Raw Data'!$B$6:$BE$43,'ADR Raw Data'!O$1,FALSE)</f>
        <v>117.698328072276</v>
      </c>
      <c r="U44" s="115">
        <f>VLOOKUP($A44,'ADR Raw Data'!$B$6:$BE$43,'ADR Raw Data'!P$1,FALSE)</f>
        <v>120.112272012578</v>
      </c>
      <c r="V44" s="116">
        <f>VLOOKUP($A44,'ADR Raw Data'!$B$6:$BE$43,'ADR Raw Data'!R$1,FALSE)</f>
        <v>106.029661665842</v>
      </c>
      <c r="X44" s="113">
        <f>VLOOKUP($A44,'RevPAR Raw Data'!$B$6:$BE$43,'RevPAR Raw Data'!G$1,FALSE)</f>
        <v>41.8419957709824</v>
      </c>
      <c r="Y44" s="114">
        <f>VLOOKUP($A44,'RevPAR Raw Data'!$B$6:$BE$43,'RevPAR Raw Data'!H$1,FALSE)</f>
        <v>53.357039687703299</v>
      </c>
      <c r="Z44" s="114">
        <f>VLOOKUP($A44,'RevPAR Raw Data'!$B$6:$BE$43,'RevPAR Raw Data'!I$1,FALSE)</f>
        <v>59.278667859466402</v>
      </c>
      <c r="AA44" s="114">
        <f>VLOOKUP($A44,'RevPAR Raw Data'!$B$6:$BE$43,'RevPAR Raw Data'!J$1,FALSE)</f>
        <v>63.233779277813902</v>
      </c>
      <c r="AB44" s="114">
        <f>VLOOKUP($A44,'RevPAR Raw Data'!$B$6:$BE$43,'RevPAR Raw Data'!K$1,FALSE)</f>
        <v>66.651164606376</v>
      </c>
      <c r="AC44" s="115">
        <f>VLOOKUP($A44,'RevPAR Raw Data'!$B$6:$BE$43,'RevPAR Raw Data'!L$1,FALSE)</f>
        <v>56.872529440468398</v>
      </c>
      <c r="AD44" s="114">
        <f>VLOOKUP($A44,'RevPAR Raw Data'!$B$6:$BE$43,'RevPAR Raw Data'!N$1,FALSE)</f>
        <v>98.442388581652494</v>
      </c>
      <c r="AE44" s="114">
        <f>VLOOKUP($A44,'RevPAR Raw Data'!$B$6:$BE$43,'RevPAR Raw Data'!O$1,FALSE)</f>
        <v>87.938723162003896</v>
      </c>
      <c r="AF44" s="115">
        <f>VLOOKUP($A44,'RevPAR Raw Data'!$B$6:$BE$43,'RevPAR Raw Data'!P$1,FALSE)</f>
        <v>93.190555871828195</v>
      </c>
      <c r="AG44" s="116">
        <f>VLOOKUP($A44,'RevPAR Raw Data'!$B$6:$BE$43,'RevPAR Raw Data'!R$1,FALSE)</f>
        <v>67.249108420856899</v>
      </c>
    </row>
    <row r="45" spans="1:33" x14ac:dyDescent="0.25">
      <c r="A45" s="93" t="s">
        <v>14</v>
      </c>
      <c r="B45" s="81">
        <f>(VLOOKUP($A44,'Occupancy Raw Data'!$B$8:$BE$51,'Occupancy Raw Data'!T$3,FALSE))/100</f>
        <v>8.0256700623360794E-3</v>
      </c>
      <c r="C45" s="82">
        <f>(VLOOKUP($A44,'Occupancy Raw Data'!$B$8:$BE$51,'Occupancy Raw Data'!U$3,FALSE))/100</f>
        <v>5.9919234370193995E-3</v>
      </c>
      <c r="D45" s="82">
        <f>(VLOOKUP($A44,'Occupancy Raw Data'!$B$8:$BE$51,'Occupancy Raw Data'!V$3,FALSE))/100</f>
        <v>3.1509134991151801E-2</v>
      </c>
      <c r="E45" s="82">
        <f>(VLOOKUP($A44,'Occupancy Raw Data'!$B$8:$BE$51,'Occupancy Raw Data'!W$3,FALSE))/100</f>
        <v>5.5098349297947602E-2</v>
      </c>
      <c r="F45" s="82">
        <f>(VLOOKUP($A44,'Occupancy Raw Data'!$B$8:$BE$51,'Occupancy Raw Data'!X$3,FALSE))/100</f>
        <v>8.5042807051112709E-2</v>
      </c>
      <c r="G45" s="82">
        <f>(VLOOKUP($A44,'Occupancy Raw Data'!$B$8:$BE$51,'Occupancy Raw Data'!Y$3,FALSE))/100</f>
        <v>3.9653187163901399E-2</v>
      </c>
      <c r="H45" s="83">
        <f>(VLOOKUP($A44,'Occupancy Raw Data'!$B$8:$BE$51,'Occupancy Raw Data'!AA$3,FALSE))/100</f>
        <v>0.11403514286269199</v>
      </c>
      <c r="I45" s="83">
        <f>(VLOOKUP($A44,'Occupancy Raw Data'!$B$8:$BE$51,'Occupancy Raw Data'!AB$3,FALSE))/100</f>
        <v>6.5795237405280507E-3</v>
      </c>
      <c r="J45" s="82">
        <f>(VLOOKUP($A44,'Occupancy Raw Data'!$B$8:$BE$51,'Occupancy Raw Data'!AC$3,FALSE))/100</f>
        <v>5.9571503907940998E-2</v>
      </c>
      <c r="K45" s="84">
        <f>(VLOOKUP($A44,'Occupancy Raw Data'!$B$8:$BE$51,'Occupancy Raw Data'!AE$3,FALSE))/100</f>
        <v>4.6559278242958503E-2</v>
      </c>
      <c r="M45" s="81">
        <f>(VLOOKUP($A44,'ADR Raw Data'!$B$6:$BE$49,'ADR Raw Data'!T$1,FALSE))/100</f>
        <v>-2.09880544984168E-2</v>
      </c>
      <c r="N45" s="82">
        <f>(VLOOKUP($A44,'ADR Raw Data'!$B$6:$BE$49,'ADR Raw Data'!U$1,FALSE))/100</f>
        <v>-2.9161645996293402E-2</v>
      </c>
      <c r="O45" s="82">
        <f>(VLOOKUP($A44,'ADR Raw Data'!$B$6:$BE$49,'ADR Raw Data'!V$1,FALSE))/100</f>
        <v>-9.2916801401667602E-3</v>
      </c>
      <c r="P45" s="82">
        <f>(VLOOKUP($A44,'ADR Raw Data'!$B$6:$BE$49,'ADR Raw Data'!W$1,FALSE))/100</f>
        <v>-2.5032015418061101E-2</v>
      </c>
      <c r="Q45" s="82">
        <f>(VLOOKUP($A44,'ADR Raw Data'!$B$6:$BE$49,'ADR Raw Data'!X$1,FALSE))/100</f>
        <v>-5.9268303679312698E-3</v>
      </c>
      <c r="R45" s="82">
        <f>(VLOOKUP($A44,'ADR Raw Data'!$B$6:$BE$49,'ADR Raw Data'!Y$1,FALSE))/100</f>
        <v>-1.7080154946458499E-2</v>
      </c>
      <c r="S45" s="83">
        <f>(VLOOKUP($A44,'ADR Raw Data'!$B$6:$BE$49,'ADR Raw Data'!AA$1,FALSE))/100</f>
        <v>2.3305776479754597E-2</v>
      </c>
      <c r="T45" s="83">
        <f>(VLOOKUP($A44,'ADR Raw Data'!$B$6:$BE$49,'ADR Raw Data'!AB$1,FALSE))/100</f>
        <v>-4.3214257591573199E-2</v>
      </c>
      <c r="U45" s="82">
        <f>(VLOOKUP($A44,'ADR Raw Data'!$B$6:$BE$49,'ADR Raw Data'!AC$1,FALSE))/100</f>
        <v>-9.9093828569930195E-3</v>
      </c>
      <c r="V45" s="84">
        <f>(VLOOKUP($A44,'ADR Raw Data'!$B$6:$BE$49,'ADR Raw Data'!AE$1,FALSE))/100</f>
        <v>-1.3398045697910801E-2</v>
      </c>
      <c r="X45" s="81">
        <f>(VLOOKUP($A44,'RevPAR Raw Data'!$B$6:$BE$43,'RevPAR Raw Data'!T$1,FALSE))/100</f>
        <v>-1.31308276367354E-2</v>
      </c>
      <c r="Y45" s="82">
        <f>(VLOOKUP($A44,'RevPAR Raw Data'!$B$6:$BE$43,'RevPAR Raw Data'!U$1,FALSE))/100</f>
        <v>-2.3344456909381202E-2</v>
      </c>
      <c r="Z45" s="82">
        <f>(VLOOKUP($A44,'RevPAR Raw Data'!$B$6:$BE$43,'RevPAR Raw Data'!V$1,FALSE))/100</f>
        <v>2.19246820471539E-2</v>
      </c>
      <c r="AA45" s="82">
        <f>(VLOOKUP($A44,'RevPAR Raw Data'!$B$6:$BE$43,'RevPAR Raw Data'!W$1,FALSE))/100</f>
        <v>2.86871111507505E-2</v>
      </c>
      <c r="AB45" s="82">
        <f>(VLOOKUP($A44,'RevPAR Raw Data'!$B$6:$BE$43,'RevPAR Raw Data'!X$1,FALSE))/100</f>
        <v>7.8611942391776699E-2</v>
      </c>
      <c r="AC45" s="82">
        <f>(VLOOKUP($A44,'RevPAR Raw Data'!$B$6:$BE$43,'RevPAR Raw Data'!Y$1,FALSE))/100</f>
        <v>2.18957496365625E-2</v>
      </c>
      <c r="AD45" s="83">
        <f>(VLOOKUP($A44,'RevPAR Raw Data'!$B$6:$BE$43,'RevPAR Raw Data'!AA$1,FALSE))/100</f>
        <v>0.139998596892841</v>
      </c>
      <c r="AE45" s="83">
        <f>(VLOOKUP($A44,'RevPAR Raw Data'!$B$6:$BE$43,'RevPAR Raw Data'!AB$1,FALSE))/100</f>
        <v>-3.6919063084798198E-2</v>
      </c>
      <c r="AF45" s="82">
        <f>(VLOOKUP($A44,'RevPAR Raw Data'!$B$6:$BE$43,'RevPAR Raw Data'!AC$1,FALSE))/100</f>
        <v>4.9071804211357303E-2</v>
      </c>
      <c r="AG45" s="84">
        <f>(VLOOKUP($A44,'RevPAR Raw Data'!$B$6:$BE$43,'RevPAR Raw Data'!AE$1,FALSE))/100</f>
        <v>3.2537429207486701E-2</v>
      </c>
    </row>
    <row r="46" spans="1:33" x14ac:dyDescent="0.25">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5">
      <c r="A47" s="108" t="s">
        <v>30</v>
      </c>
      <c r="B47" s="109">
        <f>(VLOOKUP($A47,'Occupancy Raw Data'!$B$8:$BE$45,'Occupancy Raw Data'!G$3,FALSE))/100</f>
        <v>0.454585831667777</v>
      </c>
      <c r="C47" s="110">
        <f>(VLOOKUP($A47,'Occupancy Raw Data'!$B$8:$BE$45,'Occupancy Raw Data'!H$3,FALSE))/100</f>
        <v>0.59848989562513799</v>
      </c>
      <c r="D47" s="110">
        <f>(VLOOKUP($A47,'Occupancy Raw Data'!$B$8:$BE$45,'Occupancy Raw Data'!I$3,FALSE))/100</f>
        <v>0.63579835665112094</v>
      </c>
      <c r="E47" s="110">
        <f>(VLOOKUP($A47,'Occupancy Raw Data'!$B$8:$BE$45,'Occupancy Raw Data'!J$3,FALSE))/100</f>
        <v>0.64779036198090101</v>
      </c>
      <c r="F47" s="110">
        <f>(VLOOKUP($A47,'Occupancy Raw Data'!$B$8:$BE$45,'Occupancy Raw Data'!K$3,FALSE))/100</f>
        <v>0.582278481012658</v>
      </c>
      <c r="G47" s="111">
        <f>(VLOOKUP($A47,'Occupancy Raw Data'!$B$8:$BE$45,'Occupancy Raw Data'!L$3,FALSE))/100</f>
        <v>0.58378858538751899</v>
      </c>
      <c r="H47" s="91">
        <f>(VLOOKUP($A47,'Occupancy Raw Data'!$B$8:$BE$45,'Occupancy Raw Data'!N$3,FALSE))/100</f>
        <v>0.63779702420608397</v>
      </c>
      <c r="I47" s="91">
        <f>(VLOOKUP($A47,'Occupancy Raw Data'!$B$8:$BE$45,'Occupancy Raw Data'!O$3,FALSE))/100</f>
        <v>0.6433488785254271</v>
      </c>
      <c r="J47" s="111">
        <f>(VLOOKUP($A47,'Occupancy Raw Data'!$B$8:$BE$45,'Occupancy Raw Data'!P$3,FALSE))/100</f>
        <v>0.64057295136575609</v>
      </c>
      <c r="K47" s="112">
        <f>(VLOOKUP($A47,'Occupancy Raw Data'!$B$8:$BE$45,'Occupancy Raw Data'!R$3,FALSE))/100</f>
        <v>0.60001268995272905</v>
      </c>
      <c r="M47" s="113">
        <f>VLOOKUP($A47,'ADR Raw Data'!$B$6:$BE$43,'ADR Raw Data'!G$1,FALSE)</f>
        <v>97.896980947728295</v>
      </c>
      <c r="N47" s="114">
        <f>VLOOKUP($A47,'ADR Raw Data'!$B$6:$BE$43,'ADR Raw Data'!H$1,FALSE)</f>
        <v>108.232096474953</v>
      </c>
      <c r="O47" s="114">
        <f>VLOOKUP($A47,'ADR Raw Data'!$B$6:$BE$43,'ADR Raw Data'!I$1,FALSE)</f>
        <v>112.310097799511</v>
      </c>
      <c r="P47" s="114">
        <f>VLOOKUP($A47,'ADR Raw Data'!$B$6:$BE$43,'ADR Raw Data'!J$1,FALSE)</f>
        <v>111.977805965032</v>
      </c>
      <c r="Q47" s="114">
        <f>VLOOKUP($A47,'ADR Raw Data'!$B$6:$BE$43,'ADR Raw Data'!K$1,FALSE)</f>
        <v>106.38654462242501</v>
      </c>
      <c r="R47" s="115">
        <f>VLOOKUP($A47,'ADR Raw Data'!$B$6:$BE$43,'ADR Raw Data'!L$1,FALSE)</f>
        <v>107.97392041996299</v>
      </c>
      <c r="S47" s="114">
        <f>VLOOKUP($A47,'ADR Raw Data'!$B$6:$BE$43,'ADR Raw Data'!N$1,FALSE)</f>
        <v>119.92501044568201</v>
      </c>
      <c r="T47" s="114">
        <f>VLOOKUP($A47,'ADR Raw Data'!$B$6:$BE$43,'ADR Raw Data'!O$1,FALSE)</f>
        <v>120.018916120124</v>
      </c>
      <c r="U47" s="115">
        <f>VLOOKUP($A47,'ADR Raw Data'!$B$6:$BE$43,'ADR Raw Data'!P$1,FALSE)</f>
        <v>119.972166753336</v>
      </c>
      <c r="V47" s="116">
        <f>VLOOKUP($A47,'ADR Raw Data'!$B$6:$BE$43,'ADR Raw Data'!R$1,FALSE)</f>
        <v>111.633724951091</v>
      </c>
      <c r="X47" s="113">
        <f>VLOOKUP($A47,'RevPAR Raw Data'!$B$6:$BE$43,'RevPAR Raw Data'!G$1,FALSE)</f>
        <v>44.5025805018876</v>
      </c>
      <c r="Y47" s="114">
        <f>VLOOKUP($A47,'RevPAR Raw Data'!$B$6:$BE$43,'RevPAR Raw Data'!H$1,FALSE)</f>
        <v>64.775816122584899</v>
      </c>
      <c r="Z47" s="114">
        <f>VLOOKUP($A47,'RevPAR Raw Data'!$B$6:$BE$43,'RevPAR Raw Data'!I$1,FALSE)</f>
        <v>71.406575616255793</v>
      </c>
      <c r="AA47" s="114">
        <f>VLOOKUP($A47,'RevPAR Raw Data'!$B$6:$BE$43,'RevPAR Raw Data'!J$1,FALSE)</f>
        <v>72.538143459915602</v>
      </c>
      <c r="AB47" s="114">
        <f>VLOOKUP($A47,'RevPAR Raw Data'!$B$6:$BE$43,'RevPAR Raw Data'!K$1,FALSE)</f>
        <v>61.946595602931303</v>
      </c>
      <c r="AC47" s="115">
        <f>VLOOKUP($A47,'RevPAR Raw Data'!$B$6:$BE$43,'RevPAR Raw Data'!L$1,FALSE)</f>
        <v>63.033942260715001</v>
      </c>
      <c r="AD47" s="114">
        <f>VLOOKUP($A47,'RevPAR Raw Data'!$B$6:$BE$43,'RevPAR Raw Data'!N$1,FALSE)</f>
        <v>76.487814790139893</v>
      </c>
      <c r="AE47" s="114">
        <f>VLOOKUP($A47,'RevPAR Raw Data'!$B$6:$BE$43,'RevPAR Raw Data'!O$1,FALSE)</f>
        <v>77.214035087719196</v>
      </c>
      <c r="AF47" s="115">
        <f>VLOOKUP($A47,'RevPAR Raw Data'!$B$6:$BE$43,'RevPAR Raw Data'!P$1,FALSE)</f>
        <v>76.850924938929595</v>
      </c>
      <c r="AG47" s="116">
        <f>VLOOKUP($A47,'RevPAR Raw Data'!$B$6:$BE$43,'RevPAR Raw Data'!R$1,FALSE)</f>
        <v>66.981651597347707</v>
      </c>
    </row>
    <row r="48" spans="1:33" x14ac:dyDescent="0.25">
      <c r="A48" s="93" t="s">
        <v>14</v>
      </c>
      <c r="B48" s="81">
        <f>(VLOOKUP($A47,'Occupancy Raw Data'!$B$8:$BE$51,'Occupancy Raw Data'!T$3,FALSE))/100</f>
        <v>-6.5610116383792494E-2</v>
      </c>
      <c r="C48" s="82">
        <f>(VLOOKUP($A47,'Occupancy Raw Data'!$B$8:$BE$51,'Occupancy Raw Data'!U$3,FALSE))/100</f>
        <v>-6.5188619773197704E-2</v>
      </c>
      <c r="D48" s="82">
        <f>(VLOOKUP($A47,'Occupancy Raw Data'!$B$8:$BE$51,'Occupancy Raw Data'!V$3,FALSE))/100</f>
        <v>-5.9000764956433194E-2</v>
      </c>
      <c r="E48" s="82">
        <f>(VLOOKUP($A47,'Occupancy Raw Data'!$B$8:$BE$51,'Occupancy Raw Data'!W$3,FALSE))/100</f>
        <v>-4.8850884768910398E-2</v>
      </c>
      <c r="F48" s="82">
        <f>(VLOOKUP($A47,'Occupancy Raw Data'!$B$8:$BE$51,'Occupancy Raw Data'!X$3,FALSE))/100</f>
        <v>-6.19702806824435E-2</v>
      </c>
      <c r="G48" s="82">
        <f>(VLOOKUP($A47,'Occupancy Raw Data'!$B$8:$BE$51,'Occupancy Raw Data'!Y$3,FALSE))/100</f>
        <v>-5.9679760211604906E-2</v>
      </c>
      <c r="H48" s="83">
        <f>(VLOOKUP($A47,'Occupancy Raw Data'!$B$8:$BE$51,'Occupancy Raw Data'!AA$3,FALSE))/100</f>
        <v>-9.9624334637058304E-3</v>
      </c>
      <c r="I48" s="83">
        <f>(VLOOKUP($A47,'Occupancy Raw Data'!$B$8:$BE$51,'Occupancy Raw Data'!AB$3,FALSE))/100</f>
        <v>-5.9262329651047801E-2</v>
      </c>
      <c r="J48" s="82">
        <f>(VLOOKUP($A47,'Occupancy Raw Data'!$B$8:$BE$51,'Occupancy Raw Data'!AC$3,FALSE))/100</f>
        <v>-3.5348525969433803E-2</v>
      </c>
      <c r="K48" s="84">
        <f>(VLOOKUP($A47,'Occupancy Raw Data'!$B$8:$BE$51,'Occupancy Raw Data'!AE$3,FALSE))/100</f>
        <v>-5.2389150523134802E-2</v>
      </c>
      <c r="M48" s="81">
        <f>(VLOOKUP($A47,'ADR Raw Data'!$B$6:$BE$49,'ADR Raw Data'!T$1,FALSE))/100</f>
        <v>2.8710727287579601E-2</v>
      </c>
      <c r="N48" s="82">
        <f>(VLOOKUP($A47,'ADR Raw Data'!$B$6:$BE$49,'ADR Raw Data'!U$1,FALSE))/100</f>
        <v>1.5505056822865302E-3</v>
      </c>
      <c r="O48" s="82">
        <f>(VLOOKUP($A47,'ADR Raw Data'!$B$6:$BE$49,'ADR Raw Data'!V$1,FALSE))/100</f>
        <v>1.9912250550186902E-2</v>
      </c>
      <c r="P48" s="82">
        <f>(VLOOKUP($A47,'ADR Raw Data'!$B$6:$BE$49,'ADR Raw Data'!W$1,FALSE))/100</f>
        <v>4.2544147483365699E-2</v>
      </c>
      <c r="Q48" s="82">
        <f>(VLOOKUP($A47,'ADR Raw Data'!$B$6:$BE$49,'ADR Raw Data'!X$1,FALSE))/100</f>
        <v>2.6712767555248804E-2</v>
      </c>
      <c r="R48" s="82">
        <f>(VLOOKUP($A47,'ADR Raw Data'!$B$6:$BE$49,'ADR Raw Data'!Y$1,FALSE))/100</f>
        <v>2.3870682865804703E-2</v>
      </c>
      <c r="S48" s="83">
        <f>(VLOOKUP($A47,'ADR Raw Data'!$B$6:$BE$49,'ADR Raw Data'!AA$1,FALSE))/100</f>
        <v>0.101360795822243</v>
      </c>
      <c r="T48" s="83">
        <f>(VLOOKUP($A47,'ADR Raw Data'!$B$6:$BE$49,'ADR Raw Data'!AB$1,FALSE))/100</f>
        <v>9.6224769063782301E-2</v>
      </c>
      <c r="U48" s="82">
        <f>(VLOOKUP($A47,'ADR Raw Data'!$B$6:$BE$49,'ADR Raw Data'!AC$1,FALSE))/100</f>
        <v>9.8698113632519402E-2</v>
      </c>
      <c r="V48" s="84">
        <f>(VLOOKUP($A47,'ADR Raw Data'!$B$6:$BE$49,'ADR Raw Data'!AE$1,FALSE))/100</f>
        <v>4.7449372743874098E-2</v>
      </c>
      <c r="X48" s="81">
        <f>(VLOOKUP($A47,'RevPAR Raw Data'!$B$6:$BE$43,'RevPAR Raw Data'!T$1,FALSE))/100</f>
        <v>-3.8783103255014301E-2</v>
      </c>
      <c r="Y48" s="82">
        <f>(VLOOKUP($A47,'RevPAR Raw Data'!$B$6:$BE$43,'RevPAR Raw Data'!U$1,FALSE))/100</f>
        <v>-6.3739189416290004E-2</v>
      </c>
      <c r="Z48" s="82">
        <f>(VLOOKUP($A47,'RevPAR Raw Data'!$B$6:$BE$43,'RevPAR Raw Data'!V$1,FALSE))/100</f>
        <v>-4.0263352420711503E-2</v>
      </c>
      <c r="AA48" s="82">
        <f>(VLOOKUP($A47,'RevPAR Raw Data'!$B$6:$BE$43,'RevPAR Raw Data'!W$1,FALSE))/100</f>
        <v>-8.3850565318462009E-3</v>
      </c>
      <c r="AB48" s="82">
        <f>(VLOOKUP($A47,'RevPAR Raw Data'!$B$6:$BE$43,'RevPAR Raw Data'!X$1,FALSE))/100</f>
        <v>-3.6912910830398299E-2</v>
      </c>
      <c r="AC48" s="82">
        <f>(VLOOKUP($A47,'RevPAR Raw Data'!$B$6:$BE$43,'RevPAR Raw Data'!Y$1,FALSE))/100</f>
        <v>-3.7233673975318599E-2</v>
      </c>
      <c r="AD48" s="83">
        <f>(VLOOKUP($A47,'RevPAR Raw Data'!$B$6:$BE$43,'RevPAR Raw Data'!AA$1,FALSE))/100</f>
        <v>9.0388562174330001E-2</v>
      </c>
      <c r="AE48" s="83">
        <f>(VLOOKUP($A47,'RevPAR Raw Data'!$B$6:$BE$43,'RevPAR Raw Data'!AB$1,FALSE))/100</f>
        <v>3.1259935427880602E-2</v>
      </c>
      <c r="AF48" s="82">
        <f>(VLOOKUP($A47,'RevPAR Raw Data'!$B$6:$BE$43,'RevPAR Raw Data'!AC$1,FALSE))/100</f>
        <v>5.9860754830212297E-2</v>
      </c>
      <c r="AG48" s="84">
        <f>(VLOOKUP($A47,'RevPAR Raw Data'!$B$6:$BE$43,'RevPAR Raw Data'!AE$1,FALSE))/100</f>
        <v>-7.4256101101678098E-3</v>
      </c>
    </row>
    <row r="49" spans="1:33" x14ac:dyDescent="0.25">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5">
      <c r="A50" s="108" t="s">
        <v>31</v>
      </c>
      <c r="B50" s="109">
        <f>(VLOOKUP($A50,'Occupancy Raw Data'!$B$8:$BE$45,'Occupancy Raw Data'!G$3,FALSE))/100</f>
        <v>0.46343402225755098</v>
      </c>
      <c r="C50" s="110">
        <f>(VLOOKUP($A50,'Occupancy Raw Data'!$B$8:$BE$45,'Occupancy Raw Data'!H$3,FALSE))/100</f>
        <v>0.55394049511696497</v>
      </c>
      <c r="D50" s="110">
        <f>(VLOOKUP($A50,'Occupancy Raw Data'!$B$8:$BE$45,'Occupancy Raw Data'!I$3,FALSE))/100</f>
        <v>0.57733363615716504</v>
      </c>
      <c r="E50" s="110">
        <f>(VLOOKUP($A50,'Occupancy Raw Data'!$B$8:$BE$45,'Occupancy Raw Data'!J$3,FALSE))/100</f>
        <v>0.61401317283670198</v>
      </c>
      <c r="F50" s="110">
        <f>(VLOOKUP($A50,'Occupancy Raw Data'!$B$8:$BE$45,'Occupancy Raw Data'!K$3,FALSE))/100</f>
        <v>0.64940374787052801</v>
      </c>
      <c r="G50" s="111">
        <f>(VLOOKUP($A50,'Occupancy Raw Data'!$B$8:$BE$45,'Occupancy Raw Data'!L$3,FALSE))/100</f>
        <v>0.571623248313611</v>
      </c>
      <c r="H50" s="91">
        <f>(VLOOKUP($A50,'Occupancy Raw Data'!$B$8:$BE$45,'Occupancy Raw Data'!N$3,FALSE))/100</f>
        <v>0.77183418512208901</v>
      </c>
      <c r="I50" s="91">
        <f>(VLOOKUP($A50,'Occupancy Raw Data'!$B$8:$BE$45,'Occupancy Raw Data'!O$3,FALSE))/100</f>
        <v>0.71550255536626906</v>
      </c>
      <c r="J50" s="111">
        <f>(VLOOKUP($A50,'Occupancy Raw Data'!$B$8:$BE$45,'Occupancy Raw Data'!P$3,FALSE))/100</f>
        <v>0.74366837024417909</v>
      </c>
      <c r="K50" s="112">
        <f>(VLOOKUP($A50,'Occupancy Raw Data'!$B$8:$BE$45,'Occupancy Raw Data'!R$3,FALSE))/100</f>
        <v>0.62077580752445594</v>
      </c>
      <c r="M50" s="113">
        <f>VLOOKUP($A50,'ADR Raw Data'!$B$6:$BE$43,'ADR Raw Data'!G$1,FALSE)</f>
        <v>104.796584170546</v>
      </c>
      <c r="N50" s="114">
        <f>VLOOKUP($A50,'ADR Raw Data'!$B$6:$BE$43,'ADR Raw Data'!H$1,FALSE)</f>
        <v>108.09454899548901</v>
      </c>
      <c r="O50" s="114">
        <f>VLOOKUP($A50,'ADR Raw Data'!$B$6:$BE$43,'ADR Raw Data'!I$1,FALSE)</f>
        <v>108.5664122738</v>
      </c>
      <c r="P50" s="114">
        <f>VLOOKUP($A50,'ADR Raw Data'!$B$6:$BE$43,'ADR Raw Data'!J$1,FALSE)</f>
        <v>109.56494174218599</v>
      </c>
      <c r="Q50" s="114">
        <f>VLOOKUP($A50,'ADR Raw Data'!$B$6:$BE$43,'ADR Raw Data'!K$1,FALSE)</f>
        <v>121.353527457152</v>
      </c>
      <c r="R50" s="115">
        <f>VLOOKUP($A50,'ADR Raw Data'!$B$6:$BE$43,'ADR Raw Data'!L$1,FALSE)</f>
        <v>110.983344723458</v>
      </c>
      <c r="S50" s="114">
        <f>VLOOKUP($A50,'ADR Raw Data'!$B$6:$BE$43,'ADR Raw Data'!N$1,FALSE)</f>
        <v>152.695704826368</v>
      </c>
      <c r="T50" s="114">
        <f>VLOOKUP($A50,'ADR Raw Data'!$B$6:$BE$43,'ADR Raw Data'!O$1,FALSE)</f>
        <v>149.539853968253</v>
      </c>
      <c r="U50" s="115">
        <f>VLOOKUP($A50,'ADR Raw Data'!$B$6:$BE$43,'ADR Raw Data'!P$1,FALSE)</f>
        <v>151.17754199755601</v>
      </c>
      <c r="V50" s="116">
        <f>VLOOKUP($A50,'ADR Raw Data'!$B$6:$BE$43,'ADR Raw Data'!R$1,FALSE)</f>
        <v>124.739962105373</v>
      </c>
      <c r="X50" s="113">
        <f>VLOOKUP($A50,'RevPAR Raw Data'!$B$6:$BE$43,'RevPAR Raw Data'!G$1,FALSE)</f>
        <v>48.566302521008403</v>
      </c>
      <c r="Y50" s="114">
        <f>VLOOKUP($A50,'RevPAR Raw Data'!$B$6:$BE$43,'RevPAR Raw Data'!H$1,FALSE)</f>
        <v>59.877947990006803</v>
      </c>
      <c r="Z50" s="114">
        <f>VLOOKUP($A50,'RevPAR Raw Data'!$B$6:$BE$43,'RevPAR Raw Data'!I$1,FALSE)</f>
        <v>62.679041562570902</v>
      </c>
      <c r="AA50" s="114">
        <f>VLOOKUP($A50,'RevPAR Raw Data'!$B$6:$BE$43,'RevPAR Raw Data'!J$1,FALSE)</f>
        <v>67.274317510787995</v>
      </c>
      <c r="AB50" s="114">
        <f>VLOOKUP($A50,'RevPAR Raw Data'!$B$6:$BE$43,'RevPAR Raw Data'!K$1,FALSE)</f>
        <v>78.807435547983999</v>
      </c>
      <c r="AC50" s="115">
        <f>VLOOKUP($A50,'RevPAR Raw Data'!$B$6:$BE$43,'RevPAR Raw Data'!L$1,FALSE)</f>
        <v>63.440660019532501</v>
      </c>
      <c r="AD50" s="114">
        <f>VLOOKUP($A50,'RevPAR Raw Data'!$B$6:$BE$43,'RevPAR Raw Data'!N$1,FALSE)</f>
        <v>117.85576490630299</v>
      </c>
      <c r="AE50" s="114">
        <f>VLOOKUP($A50,'RevPAR Raw Data'!$B$6:$BE$43,'RevPAR Raw Data'!O$1,FALSE)</f>
        <v>106.99614764338401</v>
      </c>
      <c r="AF50" s="115">
        <f>VLOOKUP($A50,'RevPAR Raw Data'!$B$6:$BE$43,'RevPAR Raw Data'!P$1,FALSE)</f>
        <v>112.425956274843</v>
      </c>
      <c r="AG50" s="116">
        <f>VLOOKUP($A50,'RevPAR Raw Data'!$B$6:$BE$43,'RevPAR Raw Data'!R$1,FALSE)</f>
        <v>77.435550706533206</v>
      </c>
    </row>
    <row r="51" spans="1:33" x14ac:dyDescent="0.25">
      <c r="A51" s="93" t="s">
        <v>14</v>
      </c>
      <c r="B51" s="81">
        <f>(VLOOKUP($A50,'Occupancy Raw Data'!$B$8:$BE$51,'Occupancy Raw Data'!T$3,FALSE))/100</f>
        <v>-2.9011178849066697E-2</v>
      </c>
      <c r="C51" s="82">
        <f>(VLOOKUP($A50,'Occupancy Raw Data'!$B$8:$BE$51,'Occupancy Raw Data'!U$3,FALSE))/100</f>
        <v>-9.5395056766288192E-3</v>
      </c>
      <c r="D51" s="82">
        <f>(VLOOKUP($A50,'Occupancy Raw Data'!$B$8:$BE$51,'Occupancy Raw Data'!V$3,FALSE))/100</f>
        <v>-2.64279773832955E-3</v>
      </c>
      <c r="E51" s="82">
        <f>(VLOOKUP($A50,'Occupancy Raw Data'!$B$8:$BE$51,'Occupancy Raw Data'!W$3,FALSE))/100</f>
        <v>-2.0768312626392501E-2</v>
      </c>
      <c r="F51" s="82">
        <f>(VLOOKUP($A50,'Occupancy Raw Data'!$B$8:$BE$51,'Occupancy Raw Data'!X$3,FALSE))/100</f>
        <v>2.7104466416576901E-3</v>
      </c>
      <c r="G51" s="82">
        <f>(VLOOKUP($A50,'Occupancy Raw Data'!$B$8:$BE$51,'Occupancy Raw Data'!Y$3,FALSE))/100</f>
        <v>-1.1067904594171601E-2</v>
      </c>
      <c r="H51" s="83">
        <f>(VLOOKUP($A50,'Occupancy Raw Data'!$B$8:$BE$51,'Occupancy Raw Data'!AA$3,FALSE))/100</f>
        <v>3.6786902180980498E-2</v>
      </c>
      <c r="I51" s="83">
        <f>(VLOOKUP($A50,'Occupancy Raw Data'!$B$8:$BE$51,'Occupancy Raw Data'!AB$3,FALSE))/100</f>
        <v>-4.8344753306390501E-2</v>
      </c>
      <c r="J51" s="82">
        <f>(VLOOKUP($A50,'Occupancy Raw Data'!$B$8:$BE$51,'Occupancy Raw Data'!AC$3,FALSE))/100</f>
        <v>-5.9895031411614699E-3</v>
      </c>
      <c r="K51" s="84">
        <f>(VLOOKUP($A50,'Occupancy Raw Data'!$B$8:$BE$51,'Occupancy Raw Data'!AE$3,FALSE))/100</f>
        <v>-9.3406402080693299E-3</v>
      </c>
      <c r="M51" s="81">
        <f>(VLOOKUP($A50,'ADR Raw Data'!$B$6:$BE$49,'ADR Raw Data'!T$1,FALSE))/100</f>
        <v>2.9179775952773101E-3</v>
      </c>
      <c r="N51" s="82">
        <f>(VLOOKUP($A50,'ADR Raw Data'!$B$6:$BE$49,'ADR Raw Data'!U$1,FALSE))/100</f>
        <v>1.62487285783014E-2</v>
      </c>
      <c r="O51" s="82">
        <f>(VLOOKUP($A50,'ADR Raw Data'!$B$6:$BE$49,'ADR Raw Data'!V$1,FALSE))/100</f>
        <v>3.4448191842518995E-2</v>
      </c>
      <c r="P51" s="82">
        <f>(VLOOKUP($A50,'ADR Raw Data'!$B$6:$BE$49,'ADR Raw Data'!W$1,FALSE))/100</f>
        <v>3.3222192594536099E-2</v>
      </c>
      <c r="Q51" s="82">
        <f>(VLOOKUP($A50,'ADR Raw Data'!$B$6:$BE$49,'ADR Raw Data'!X$1,FALSE))/100</f>
        <v>5.3524550518325803E-2</v>
      </c>
      <c r="R51" s="82">
        <f>(VLOOKUP($A50,'ADR Raw Data'!$B$6:$BE$49,'ADR Raw Data'!Y$1,FALSE))/100</f>
        <v>3.0679522088453499E-2</v>
      </c>
      <c r="S51" s="83">
        <f>(VLOOKUP($A50,'ADR Raw Data'!$B$6:$BE$49,'ADR Raw Data'!AA$1,FALSE))/100</f>
        <v>3.4267038802594699E-2</v>
      </c>
      <c r="T51" s="83">
        <f>(VLOOKUP($A50,'ADR Raw Data'!$B$6:$BE$49,'ADR Raw Data'!AB$1,FALSE))/100</f>
        <v>1.7274029320906503E-2</v>
      </c>
      <c r="U51" s="82">
        <f>(VLOOKUP($A50,'ADR Raw Data'!$B$6:$BE$49,'ADR Raw Data'!AC$1,FALSE))/100</f>
        <v>2.62055055263271E-2</v>
      </c>
      <c r="V51" s="84">
        <f>(VLOOKUP($A50,'ADR Raw Data'!$B$6:$BE$49,'ADR Raw Data'!AE$1,FALSE))/100</f>
        <v>2.9199790351903499E-2</v>
      </c>
      <c r="X51" s="81">
        <f>(VLOOKUP($A50,'RevPAR Raw Data'!$B$6:$BE$43,'RevPAR Raw Data'!T$1,FALSE))/100</f>
        <v>-2.6177855223683603E-2</v>
      </c>
      <c r="Y51" s="82">
        <f>(VLOOKUP($A50,'RevPAR Raw Data'!$B$6:$BE$43,'RevPAR Raw Data'!U$1,FALSE))/100</f>
        <v>6.5542180631619493E-3</v>
      </c>
      <c r="Z51" s="82">
        <f>(VLOOKUP($A50,'RevPAR Raw Data'!$B$6:$BE$43,'RevPAR Raw Data'!V$1,FALSE))/100</f>
        <v>3.1714354500698504E-2</v>
      </c>
      <c r="AA51" s="82">
        <f>(VLOOKUP($A50,'RevPAR Raw Data'!$B$6:$BE$43,'RevPAR Raw Data'!W$1,FALSE))/100</f>
        <v>1.1763911086206001E-2</v>
      </c>
      <c r="AB51" s="82">
        <f>(VLOOKUP($A50,'RevPAR Raw Data'!$B$6:$BE$43,'RevPAR Raw Data'!X$1,FALSE))/100</f>
        <v>5.6380072598182097E-2</v>
      </c>
      <c r="AC51" s="82">
        <f>(VLOOKUP($A50,'RevPAR Raw Data'!$B$6:$BE$43,'RevPAR Raw Data'!Y$1,FALSE))/100</f>
        <v>1.9272059470812099E-2</v>
      </c>
      <c r="AD51" s="83">
        <f>(VLOOKUP($A50,'RevPAR Raw Data'!$B$6:$BE$43,'RevPAR Raw Data'!AA$1,FALSE))/100</f>
        <v>7.2314519188038204E-2</v>
      </c>
      <c r="AE51" s="83">
        <f>(VLOOKUP($A50,'RevPAR Raw Data'!$B$6:$BE$43,'RevPAR Raw Data'!AB$1,FALSE))/100</f>
        <v>-3.1905832671610498E-2</v>
      </c>
      <c r="AF51" s="82">
        <f>(VLOOKUP($A50,'RevPAR Raw Data'!$B$6:$BE$43,'RevPAR Raw Data'!AC$1,FALSE))/100</f>
        <v>2.0059044427499999E-2</v>
      </c>
      <c r="AG51" s="84">
        <f>(VLOOKUP($A50,'RevPAR Raw Data'!$B$6:$BE$43,'RevPAR Raw Data'!AE$1,FALSE))/100</f>
        <v>1.9586405408006002E-2</v>
      </c>
    </row>
    <row r="52" spans="1:33" x14ac:dyDescent="0.25">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5">
      <c r="A53" s="108" t="s">
        <v>32</v>
      </c>
      <c r="B53" s="109">
        <f>(VLOOKUP($A53,'Occupancy Raw Data'!$B$8:$BE$45,'Occupancy Raw Data'!G$3,FALSE))/100</f>
        <v>0.39018087855297096</v>
      </c>
      <c r="C53" s="110">
        <f>(VLOOKUP($A53,'Occupancy Raw Data'!$B$8:$BE$45,'Occupancy Raw Data'!H$3,FALSE))/100</f>
        <v>0.52002583979328099</v>
      </c>
      <c r="D53" s="110">
        <f>(VLOOKUP($A53,'Occupancy Raw Data'!$B$8:$BE$45,'Occupancy Raw Data'!I$3,FALSE))/100</f>
        <v>0.54715762273901802</v>
      </c>
      <c r="E53" s="110">
        <f>(VLOOKUP($A53,'Occupancy Raw Data'!$B$8:$BE$45,'Occupancy Raw Data'!J$3,FALSE))/100</f>
        <v>0.54263565891472798</v>
      </c>
      <c r="F53" s="110">
        <f>(VLOOKUP($A53,'Occupancy Raw Data'!$B$8:$BE$45,'Occupancy Raw Data'!K$3,FALSE))/100</f>
        <v>0.54909560723514195</v>
      </c>
      <c r="G53" s="111">
        <f>(VLOOKUP($A53,'Occupancy Raw Data'!$B$8:$BE$45,'Occupancy Raw Data'!L$3,FALSE))/100</f>
        <v>0.50981912144702801</v>
      </c>
      <c r="H53" s="91">
        <f>(VLOOKUP($A53,'Occupancy Raw Data'!$B$8:$BE$45,'Occupancy Raw Data'!N$3,FALSE))/100</f>
        <v>0.59625322997415997</v>
      </c>
      <c r="I53" s="91">
        <f>(VLOOKUP($A53,'Occupancy Raw Data'!$B$8:$BE$45,'Occupancy Raw Data'!O$3,FALSE))/100</f>
        <v>0.54198966408268701</v>
      </c>
      <c r="J53" s="111">
        <f>(VLOOKUP($A53,'Occupancy Raw Data'!$B$8:$BE$45,'Occupancy Raw Data'!P$3,FALSE))/100</f>
        <v>0.56912144702842293</v>
      </c>
      <c r="K53" s="112">
        <f>(VLOOKUP($A53,'Occupancy Raw Data'!$B$8:$BE$45,'Occupancy Raw Data'!R$3,FALSE))/100</f>
        <v>0.52676264304171194</v>
      </c>
      <c r="M53" s="113">
        <f>VLOOKUP($A53,'ADR Raw Data'!$B$6:$BE$43,'ADR Raw Data'!G$1,FALSE)</f>
        <v>81.695860927152296</v>
      </c>
      <c r="N53" s="114">
        <f>VLOOKUP($A53,'ADR Raw Data'!$B$6:$BE$43,'ADR Raw Data'!H$1,FALSE)</f>
        <v>87.751577639751503</v>
      </c>
      <c r="O53" s="114">
        <f>VLOOKUP($A53,'ADR Raw Data'!$B$6:$BE$43,'ADR Raw Data'!I$1,FALSE)</f>
        <v>89.977402597402502</v>
      </c>
      <c r="P53" s="114">
        <f>VLOOKUP($A53,'ADR Raw Data'!$B$6:$BE$43,'ADR Raw Data'!J$1,FALSE)</f>
        <v>89.861928571428507</v>
      </c>
      <c r="Q53" s="114">
        <f>VLOOKUP($A53,'ADR Raw Data'!$B$6:$BE$43,'ADR Raw Data'!K$1,FALSE)</f>
        <v>90.938776470588195</v>
      </c>
      <c r="R53" s="115">
        <f>VLOOKUP($A53,'ADR Raw Data'!$B$6:$BE$43,'ADR Raw Data'!L$1,FALSE)</f>
        <v>88.438205778002995</v>
      </c>
      <c r="S53" s="114">
        <f>VLOOKUP($A53,'ADR Raw Data'!$B$6:$BE$43,'ADR Raw Data'!N$1,FALSE)</f>
        <v>101.494897074756</v>
      </c>
      <c r="T53" s="114">
        <f>VLOOKUP($A53,'ADR Raw Data'!$B$6:$BE$43,'ADR Raw Data'!O$1,FALSE)</f>
        <v>99.678963051251401</v>
      </c>
      <c r="U53" s="115">
        <f>VLOOKUP($A53,'ADR Raw Data'!$B$6:$BE$43,'ADR Raw Data'!P$1,FALSE)</f>
        <v>100.630215664018</v>
      </c>
      <c r="V53" s="116">
        <f>VLOOKUP($A53,'ADR Raw Data'!$B$6:$BE$43,'ADR Raw Data'!R$1,FALSE)</f>
        <v>92.201751927119801</v>
      </c>
      <c r="X53" s="113">
        <f>VLOOKUP($A53,'RevPAR Raw Data'!$B$6:$BE$43,'RevPAR Raw Data'!G$1,FALSE)</f>
        <v>31.876162790697599</v>
      </c>
      <c r="Y53" s="114">
        <f>VLOOKUP($A53,'RevPAR Raw Data'!$B$6:$BE$43,'RevPAR Raw Data'!H$1,FALSE)</f>
        <v>45.633087855297099</v>
      </c>
      <c r="Z53" s="114">
        <f>VLOOKUP($A53,'RevPAR Raw Data'!$B$6:$BE$43,'RevPAR Raw Data'!I$1,FALSE)</f>
        <v>49.231821705426299</v>
      </c>
      <c r="AA53" s="114">
        <f>VLOOKUP($A53,'RevPAR Raw Data'!$B$6:$BE$43,'RevPAR Raw Data'!J$1,FALSE)</f>
        <v>48.762286821705402</v>
      </c>
      <c r="AB53" s="114">
        <f>VLOOKUP($A53,'RevPAR Raw Data'!$B$6:$BE$43,'RevPAR Raw Data'!K$1,FALSE)</f>
        <v>49.934082687338503</v>
      </c>
      <c r="AC53" s="115">
        <f>VLOOKUP($A53,'RevPAR Raw Data'!$B$6:$BE$43,'RevPAR Raw Data'!L$1,FALSE)</f>
        <v>45.087488372092999</v>
      </c>
      <c r="AD53" s="114">
        <f>VLOOKUP($A53,'RevPAR Raw Data'!$B$6:$BE$43,'RevPAR Raw Data'!N$1,FALSE)</f>
        <v>60.516660206718299</v>
      </c>
      <c r="AE53" s="114">
        <f>VLOOKUP($A53,'RevPAR Raw Data'!$B$6:$BE$43,'RevPAR Raw Data'!O$1,FALSE)</f>
        <v>54.024967700258301</v>
      </c>
      <c r="AF53" s="115">
        <f>VLOOKUP($A53,'RevPAR Raw Data'!$B$6:$BE$43,'RevPAR Raw Data'!P$1,FALSE)</f>
        <v>57.2708139534883</v>
      </c>
      <c r="AG53" s="116">
        <f>VLOOKUP($A53,'RevPAR Raw Data'!$B$6:$BE$43,'RevPAR Raw Data'!R$1,FALSE)</f>
        <v>48.568438538205903</v>
      </c>
    </row>
    <row r="54" spans="1:33" x14ac:dyDescent="0.25">
      <c r="A54" s="93" t="s">
        <v>14</v>
      </c>
      <c r="B54" s="81">
        <f>(VLOOKUP($A53,'Occupancy Raw Data'!$B$8:$BE$51,'Occupancy Raw Data'!T$3,FALSE))/100</f>
        <v>7.85714285714285E-2</v>
      </c>
      <c r="C54" s="82">
        <f>(VLOOKUP($A53,'Occupancy Raw Data'!$B$8:$BE$51,'Occupancy Raw Data'!U$3,FALSE))/100</f>
        <v>2.1573604060913701E-2</v>
      </c>
      <c r="D54" s="82">
        <f>(VLOOKUP($A53,'Occupancy Raw Data'!$B$8:$BE$51,'Occupancy Raw Data'!V$3,FALSE))/100</f>
        <v>-1.7401392111368902E-2</v>
      </c>
      <c r="E54" s="82">
        <f>(VLOOKUP($A53,'Occupancy Raw Data'!$B$8:$BE$51,'Occupancy Raw Data'!W$3,FALSE))/100</f>
        <v>-3.1141868512110701E-2</v>
      </c>
      <c r="F54" s="82">
        <f>(VLOOKUP($A53,'Occupancy Raw Data'!$B$8:$BE$51,'Occupancy Raw Data'!X$3,FALSE))/100</f>
        <v>3.5322777101096201E-2</v>
      </c>
      <c r="G54" s="82">
        <f>(VLOOKUP($A53,'Occupancy Raw Data'!$B$8:$BE$51,'Occupancy Raw Data'!Y$3,FALSE))/100</f>
        <v>1.2314007183170802E-2</v>
      </c>
      <c r="H54" s="83">
        <f>(VLOOKUP($A53,'Occupancy Raw Data'!$B$8:$BE$51,'Occupancy Raw Data'!AA$3,FALSE))/100</f>
        <v>-5.8163265306122397E-2</v>
      </c>
      <c r="I54" s="83">
        <f>(VLOOKUP($A53,'Occupancy Raw Data'!$B$8:$BE$51,'Occupancy Raw Data'!AB$3,FALSE))/100</f>
        <v>-0.14908722109533401</v>
      </c>
      <c r="J54" s="82">
        <f>(VLOOKUP($A53,'Occupancy Raw Data'!$B$8:$BE$51,'Occupancy Raw Data'!AC$3,FALSE))/100</f>
        <v>-0.10376398779247201</v>
      </c>
      <c r="K54" s="84">
        <f>(VLOOKUP($A53,'Occupancy Raw Data'!$B$8:$BE$51,'Occupancy Raw Data'!AE$3,FALSE))/100</f>
        <v>-2.66030013642564E-2</v>
      </c>
      <c r="M54" s="81">
        <f>(VLOOKUP($A53,'ADR Raw Data'!$B$6:$BE$49,'ADR Raw Data'!T$1,FALSE))/100</f>
        <v>4.6018075757048998E-2</v>
      </c>
      <c r="N54" s="82">
        <f>(VLOOKUP($A53,'ADR Raw Data'!$B$6:$BE$49,'ADR Raw Data'!U$1,FALSE))/100</f>
        <v>1.1554146221112499E-2</v>
      </c>
      <c r="O54" s="82">
        <f>(VLOOKUP($A53,'ADR Raw Data'!$B$6:$BE$49,'ADR Raw Data'!V$1,FALSE))/100</f>
        <v>3.3187268582939605E-2</v>
      </c>
      <c r="P54" s="82">
        <f>(VLOOKUP($A53,'ADR Raw Data'!$B$6:$BE$49,'ADR Raw Data'!W$1,FALSE))/100</f>
        <v>4.7356608349496197E-2</v>
      </c>
      <c r="Q54" s="82">
        <f>(VLOOKUP($A53,'ADR Raw Data'!$B$6:$BE$49,'ADR Raw Data'!X$1,FALSE))/100</f>
        <v>3.5193967071463404E-2</v>
      </c>
      <c r="R54" s="82">
        <f>(VLOOKUP($A53,'ADR Raw Data'!$B$6:$BE$49,'ADR Raw Data'!Y$1,FALSE))/100</f>
        <v>3.3138651017056202E-2</v>
      </c>
      <c r="S54" s="83">
        <f>(VLOOKUP($A53,'ADR Raw Data'!$B$6:$BE$49,'ADR Raw Data'!AA$1,FALSE))/100</f>
        <v>1.7251696424448001E-2</v>
      </c>
      <c r="T54" s="83">
        <f>(VLOOKUP($A53,'ADR Raw Data'!$B$6:$BE$49,'ADR Raw Data'!AB$1,FALSE))/100</f>
        <v>6.8065386909165401E-3</v>
      </c>
      <c r="U54" s="82">
        <f>(VLOOKUP($A53,'ADR Raw Data'!$B$6:$BE$49,'ADR Raw Data'!AC$1,FALSE))/100</f>
        <v>1.24967725758756E-2</v>
      </c>
      <c r="V54" s="84">
        <f>(VLOOKUP($A53,'ADR Raw Data'!$B$6:$BE$49,'ADR Raw Data'!AE$1,FALSE))/100</f>
        <v>2.1923874903835201E-2</v>
      </c>
      <c r="X54" s="81">
        <f>(VLOOKUP($A53,'RevPAR Raw Data'!$B$6:$BE$43,'RevPAR Raw Data'!T$1,FALSE))/100</f>
        <v>0.12820521028081699</v>
      </c>
      <c r="Y54" s="82">
        <f>(VLOOKUP($A53,'RevPAR Raw Data'!$B$6:$BE$43,'RevPAR Raw Data'!U$1,FALSE))/100</f>
        <v>3.3377014857862403E-2</v>
      </c>
      <c r="Z54" s="82">
        <f>(VLOOKUP($A53,'RevPAR Raw Data'!$B$6:$BE$43,'RevPAR Raw Data'!V$1,FALSE))/100</f>
        <v>1.5208371797853599E-2</v>
      </c>
      <c r="AA54" s="82">
        <f>(VLOOKUP($A53,'RevPAR Raw Data'!$B$6:$BE$43,'RevPAR Raw Data'!W$1,FALSE))/100</f>
        <v>1.4739966566986E-2</v>
      </c>
      <c r="AB54" s="82">
        <f>(VLOOKUP($A53,'RevPAR Raw Data'!$B$6:$BE$43,'RevPAR Raw Data'!X$1,FALSE))/100</f>
        <v>7.1759892826728303E-2</v>
      </c>
      <c r="AC54" s="82">
        <f>(VLOOKUP($A53,'RevPAR Raw Data'!$B$6:$BE$43,'RevPAR Raw Data'!Y$1,FALSE))/100</f>
        <v>4.5860727786891695E-2</v>
      </c>
      <c r="AD54" s="83">
        <f>(VLOOKUP($A53,'RevPAR Raw Data'!$B$6:$BE$43,'RevPAR Raw Data'!AA$1,FALSE))/100</f>
        <v>-4.1914983877790198E-2</v>
      </c>
      <c r="AE54" s="83">
        <f>(VLOOKUP($A53,'RevPAR Raw Data'!$B$6:$BE$43,'RevPAR Raw Data'!AB$1,FALSE))/100</f>
        <v>-0.14329545034312399</v>
      </c>
      <c r="AF54" s="82">
        <f>(VLOOKUP($A53,'RevPAR Raw Data'!$B$6:$BE$43,'RevPAR Raw Data'!AC$1,FALSE))/100</f>
        <v>-9.25639301736048E-2</v>
      </c>
      <c r="AG54" s="84">
        <f>(VLOOKUP($A53,'RevPAR Raw Data'!$B$6:$BE$43,'RevPAR Raw Data'!AE$1,FALSE))/100</f>
        <v>-5.2623673343977495E-3</v>
      </c>
    </row>
    <row r="55" spans="1:33" x14ac:dyDescent="0.25">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5">
      <c r="A56" s="108" t="s">
        <v>33</v>
      </c>
      <c r="B56" s="109">
        <f>(VLOOKUP($A56,'Occupancy Raw Data'!$B$8:$BE$45,'Occupancy Raw Data'!G$3,FALSE))/100</f>
        <v>0.46930963773069001</v>
      </c>
      <c r="C56" s="110">
        <f>(VLOOKUP($A56,'Occupancy Raw Data'!$B$8:$BE$45,'Occupancy Raw Data'!H$3,FALSE))/100</f>
        <v>0.59781271360218702</v>
      </c>
      <c r="D56" s="110">
        <f>(VLOOKUP($A56,'Occupancy Raw Data'!$B$8:$BE$45,'Occupancy Raw Data'!I$3,FALSE))/100</f>
        <v>0.63308270676691702</v>
      </c>
      <c r="E56" s="110">
        <f>(VLOOKUP($A56,'Occupancy Raw Data'!$B$8:$BE$45,'Occupancy Raw Data'!J$3,FALSE))/100</f>
        <v>0.67300068352699893</v>
      </c>
      <c r="F56" s="110">
        <f>(VLOOKUP($A56,'Occupancy Raw Data'!$B$8:$BE$45,'Occupancy Raw Data'!K$3,FALSE))/100</f>
        <v>0.65714285714285692</v>
      </c>
      <c r="G56" s="110">
        <f>(VLOOKUP($A56,'Occupancy Raw Data'!$B$8:$BE$45,'Occupancy Raw Data'!L$3,FALSE))/100</f>
        <v>0.60606971975392998</v>
      </c>
      <c r="H56" s="91">
        <f>(VLOOKUP($A56,'Occupancy Raw Data'!$B$8:$BE$45,'Occupancy Raw Data'!N$3,FALSE))/100</f>
        <v>0.70936431989063498</v>
      </c>
      <c r="I56" s="91">
        <f>(VLOOKUP($A56,'Occupancy Raw Data'!$B$8:$BE$45,'Occupancy Raw Data'!O$3,FALSE))/100</f>
        <v>0.76746411483253496</v>
      </c>
      <c r="J56" s="110">
        <f>(VLOOKUP($A56,'Occupancy Raw Data'!$B$8:$BE$45,'Occupancy Raw Data'!P$3,FALSE))/100</f>
        <v>0.73841421736158497</v>
      </c>
      <c r="K56" s="133">
        <f>(VLOOKUP($A56,'Occupancy Raw Data'!$B$8:$BE$45,'Occupancy Raw Data'!R$3,FALSE))/100</f>
        <v>0.64388243335611706</v>
      </c>
      <c r="M56" s="113">
        <f>VLOOKUP($A56,'ADR Raw Data'!$B$6:$BE$43,'ADR Raw Data'!G$1,FALSE)</f>
        <v>122.70989513545</v>
      </c>
      <c r="N56" s="114">
        <f>VLOOKUP($A56,'ADR Raw Data'!$B$6:$BE$43,'ADR Raw Data'!H$1,FALSE)</f>
        <v>128.36612622913299</v>
      </c>
      <c r="O56" s="114">
        <f>VLOOKUP($A56,'ADR Raw Data'!$B$6:$BE$43,'ADR Raw Data'!I$1,FALSE)</f>
        <v>124.58389764629599</v>
      </c>
      <c r="P56" s="114">
        <f>VLOOKUP($A56,'ADR Raw Data'!$B$6:$BE$43,'ADR Raw Data'!J$1,FALSE)</f>
        <v>126.179534836481</v>
      </c>
      <c r="Q56" s="114">
        <f>VLOOKUP($A56,'ADR Raw Data'!$B$6:$BE$43,'ADR Raw Data'!K$1,FALSE)</f>
        <v>125.85656126482201</v>
      </c>
      <c r="R56" s="115">
        <f>VLOOKUP($A56,'ADR Raw Data'!$B$6:$BE$43,'ADR Raw Data'!L$1,FALSE)</f>
        <v>125.670163305814</v>
      </c>
      <c r="S56" s="114">
        <f>VLOOKUP($A56,'ADR Raw Data'!$B$6:$BE$43,'ADR Raw Data'!N$1,FALSE)</f>
        <v>148.63662169974901</v>
      </c>
      <c r="T56" s="114">
        <f>VLOOKUP($A56,'ADR Raw Data'!$B$6:$BE$43,'ADR Raw Data'!O$1,FALSE)</f>
        <v>152.17652119700699</v>
      </c>
      <c r="U56" s="115">
        <f>VLOOKUP($A56,'ADR Raw Data'!$B$6:$BE$43,'ADR Raw Data'!P$1,FALSE)</f>
        <v>150.47620290660001</v>
      </c>
      <c r="V56" s="116">
        <f>VLOOKUP($A56,'ADR Raw Data'!$B$6:$BE$43,'ADR Raw Data'!R$1,FALSE)</f>
        <v>133.79814771003899</v>
      </c>
      <c r="X56" s="113">
        <f>VLOOKUP($A56,'RevPAR Raw Data'!$B$6:$BE$43,'RevPAR Raw Data'!G$1,FALSE)</f>
        <v>57.588936431988998</v>
      </c>
      <c r="Y56" s="114">
        <f>VLOOKUP($A56,'RevPAR Raw Data'!$B$6:$BE$43,'RevPAR Raw Data'!H$1,FALSE)</f>
        <v>76.738902255639005</v>
      </c>
      <c r="Z56" s="114">
        <f>VLOOKUP($A56,'RevPAR Raw Data'!$B$6:$BE$43,'RevPAR Raw Data'!I$1,FALSE)</f>
        <v>78.871911141490003</v>
      </c>
      <c r="AA56" s="114">
        <f>VLOOKUP($A56,'RevPAR Raw Data'!$B$6:$BE$43,'RevPAR Raw Data'!J$1,FALSE)</f>
        <v>84.918913192071003</v>
      </c>
      <c r="AB56" s="114">
        <f>VLOOKUP($A56,'RevPAR Raw Data'!$B$6:$BE$43,'RevPAR Raw Data'!K$1,FALSE)</f>
        <v>82.705740259740196</v>
      </c>
      <c r="AC56" s="115">
        <f>VLOOKUP($A56,'RevPAR Raw Data'!$B$6:$BE$43,'RevPAR Raw Data'!L$1,FALSE)</f>
        <v>76.1648806561859</v>
      </c>
      <c r="AD56" s="114">
        <f>VLOOKUP($A56,'RevPAR Raw Data'!$B$6:$BE$43,'RevPAR Raw Data'!N$1,FALSE)</f>
        <v>105.437516062884</v>
      </c>
      <c r="AE56" s="114">
        <f>VLOOKUP($A56,'RevPAR Raw Data'!$B$6:$BE$43,'RevPAR Raw Data'!O$1,FALSE)</f>
        <v>116.790019138755</v>
      </c>
      <c r="AF56" s="115">
        <f>VLOOKUP($A56,'RevPAR Raw Data'!$B$6:$BE$43,'RevPAR Raw Data'!P$1,FALSE)</f>
        <v>111.11376760082</v>
      </c>
      <c r="AG56" s="116">
        <f>VLOOKUP($A56,'RevPAR Raw Data'!$B$6:$BE$43,'RevPAR Raw Data'!R$1,FALSE)</f>
        <v>86.150276926081403</v>
      </c>
    </row>
    <row r="57" spans="1:33" ht="15.5" thickBot="1" x14ac:dyDescent="0.3">
      <c r="A57" s="97" t="s">
        <v>14</v>
      </c>
      <c r="B57" s="87">
        <f>(VLOOKUP($A56,'Occupancy Raw Data'!$B$8:$BE$51,'Occupancy Raw Data'!T$3,FALSE))/100</f>
        <v>-4.2292397660818699E-3</v>
      </c>
      <c r="C57" s="88">
        <f>(VLOOKUP($A56,'Occupancy Raw Data'!$B$8:$BE$51,'Occupancy Raw Data'!U$3,FALSE))/100</f>
        <v>2.2679608720798598E-2</v>
      </c>
      <c r="D57" s="88">
        <f>(VLOOKUP($A56,'Occupancy Raw Data'!$B$8:$BE$51,'Occupancy Raw Data'!V$3,FALSE))/100</f>
        <v>7.737887765772041E-4</v>
      </c>
      <c r="E57" s="88">
        <f>(VLOOKUP($A56,'Occupancy Raw Data'!$B$8:$BE$51,'Occupancy Raw Data'!W$3,FALSE))/100</f>
        <v>-1.7460164171897601E-2</v>
      </c>
      <c r="F57" s="88">
        <f>(VLOOKUP($A56,'Occupancy Raw Data'!$B$8:$BE$51,'Occupancy Raw Data'!X$3,FALSE))/100</f>
        <v>-6.3894967177242801E-2</v>
      </c>
      <c r="G57" s="88">
        <f>(VLOOKUP($A56,'Occupancy Raw Data'!$B$8:$BE$51,'Occupancy Raw Data'!Y$3,FALSE))/100</f>
        <v>-1.4651667993031201E-2</v>
      </c>
      <c r="H57" s="89">
        <f>(VLOOKUP($A56,'Occupancy Raw Data'!$B$8:$BE$51,'Occupancy Raw Data'!AA$3,FALSE))/100</f>
        <v>-1.93517577728104E-2</v>
      </c>
      <c r="I57" s="89">
        <f>(VLOOKUP($A56,'Occupancy Raw Data'!$B$8:$BE$51,'Occupancy Raw Data'!AB$3,FALSE))/100</f>
        <v>0.116127239300525</v>
      </c>
      <c r="J57" s="88">
        <f>(VLOOKUP($A56,'Occupancy Raw Data'!$B$8:$BE$51,'Occupancy Raw Data'!AC$3,FALSE))/100</f>
        <v>4.6671458932366496E-2</v>
      </c>
      <c r="K57" s="90">
        <f>(VLOOKUP($A56,'Occupancy Raw Data'!$B$8:$BE$51,'Occupancy Raw Data'!AE$3,FALSE))/100</f>
        <v>4.63456708818455E-3</v>
      </c>
      <c r="M57" s="87">
        <f>(VLOOKUP($A56,'ADR Raw Data'!$B$6:$BE$49,'ADR Raw Data'!T$1,FALSE))/100</f>
        <v>-2.1863091449766E-2</v>
      </c>
      <c r="N57" s="88">
        <f>(VLOOKUP($A56,'ADR Raw Data'!$B$6:$BE$49,'ADR Raw Data'!U$1,FALSE))/100</f>
        <v>-7.29344129163206E-3</v>
      </c>
      <c r="O57" s="88">
        <f>(VLOOKUP($A56,'ADR Raw Data'!$B$6:$BE$49,'ADR Raw Data'!V$1,FALSE))/100</f>
        <v>3.9609945176934495E-2</v>
      </c>
      <c r="P57" s="88">
        <f>(VLOOKUP($A56,'ADR Raw Data'!$B$6:$BE$49,'ADR Raw Data'!W$1,FALSE))/100</f>
        <v>6.3800185507727397E-2</v>
      </c>
      <c r="Q57" s="88">
        <f>(VLOOKUP($A56,'ADR Raw Data'!$B$6:$BE$49,'ADR Raw Data'!X$1,FALSE))/100</f>
        <v>1.934152657859E-2</v>
      </c>
      <c r="R57" s="88">
        <f>(VLOOKUP($A56,'ADR Raw Data'!$B$6:$BE$49,'ADR Raw Data'!Y$1,FALSE))/100</f>
        <v>2.1258930697016998E-2</v>
      </c>
      <c r="S57" s="89">
        <f>(VLOOKUP($A56,'ADR Raw Data'!$B$6:$BE$49,'ADR Raw Data'!AA$1,FALSE))/100</f>
        <v>9.2073641773574195E-3</v>
      </c>
      <c r="T57" s="89">
        <f>(VLOOKUP($A56,'ADR Raw Data'!$B$6:$BE$49,'ADR Raw Data'!AB$1,FALSE))/100</f>
        <v>2.14501246044661E-2</v>
      </c>
      <c r="U57" s="88">
        <f>(VLOOKUP($A56,'ADR Raw Data'!$B$6:$BE$49,'ADR Raw Data'!AC$1,FALSE))/100</f>
        <v>1.59816794370864E-2</v>
      </c>
      <c r="V57" s="90">
        <f>(VLOOKUP($A56,'ADR Raw Data'!$B$6:$BE$49,'ADR Raw Data'!AE$1,FALSE))/100</f>
        <v>2.1874677764680599E-2</v>
      </c>
      <c r="X57" s="87">
        <f>(VLOOKUP($A56,'RevPAR Raw Data'!$B$6:$BE$43,'RevPAR Raw Data'!T$1,FALSE))/100</f>
        <v>-2.59998669600791E-2</v>
      </c>
      <c r="Y57" s="88">
        <f>(VLOOKUP($A56,'RevPAR Raw Data'!$B$6:$BE$43,'RevPAR Raw Data'!U$1,FALSE))/100</f>
        <v>1.52207550344442E-2</v>
      </c>
      <c r="Z57" s="88">
        <f>(VLOOKUP($A56,'RevPAR Raw Data'!$B$6:$BE$43,'RevPAR Raw Data'!V$1,FALSE))/100</f>
        <v>4.0414383684530403E-2</v>
      </c>
      <c r="AA57" s="88">
        <f>(VLOOKUP($A56,'RevPAR Raw Data'!$B$6:$BE$43,'RevPAR Raw Data'!W$1,FALSE))/100</f>
        <v>4.5226059622667396E-2</v>
      </c>
      <c r="AB57" s="88">
        <f>(VLOOKUP($A56,'RevPAR Raw Data'!$B$6:$BE$43,'RevPAR Raw Data'!X$1,FALSE))/100</f>
        <v>-4.5789266804549603E-2</v>
      </c>
      <c r="AC57" s="88">
        <f>(VLOOKUP($A56,'RevPAR Raw Data'!$B$6:$BE$43,'RevPAR Raw Data'!Y$1,FALSE))/100</f>
        <v>6.2957839095262903E-3</v>
      </c>
      <c r="AD57" s="89">
        <f>(VLOOKUP($A56,'RevPAR Raw Data'!$B$6:$BE$43,'RevPAR Raw Data'!AA$1,FALSE))/100</f>
        <v>-1.03225722767392E-2</v>
      </c>
      <c r="AE57" s="89">
        <f>(VLOOKUP($A56,'RevPAR Raw Data'!$B$6:$BE$43,'RevPAR Raw Data'!AB$1,FALSE))/100</f>
        <v>0.14006830765796</v>
      </c>
      <c r="AF57" s="88">
        <f>(VLOOKUP($A56,'RevPAR Raw Data'!$B$6:$BE$43,'RevPAR Raw Data'!AC$1,FALSE))/100</f>
        <v>6.3399026664971103E-2</v>
      </c>
      <c r="AG57" s="90">
        <f>(VLOOKUP($A56,'RevPAR Raw Data'!$B$6:$BE$43,'RevPAR Raw Data'!AE$1,FALSE))/100</f>
        <v>2.6610624514497999E-2</v>
      </c>
    </row>
    <row r="58" spans="1:33" x14ac:dyDescent="0.25">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5">
      <c r="A59" s="126" t="s">
        <v>34</v>
      </c>
      <c r="B59" s="109">
        <f>(VLOOKUP($A59,'Occupancy Raw Data'!$B$8:$BE$45,'Occupancy Raw Data'!G$3,FALSE))/100</f>
        <v>0.60873447306914497</v>
      </c>
      <c r="C59" s="110">
        <f>(VLOOKUP($A59,'Occupancy Raw Data'!$B$8:$BE$45,'Occupancy Raw Data'!H$3,FALSE))/100</f>
        <v>0.75525442719959301</v>
      </c>
      <c r="D59" s="110">
        <f>(VLOOKUP($A59,'Occupancy Raw Data'!$B$8:$BE$45,'Occupancy Raw Data'!I$3,FALSE))/100</f>
        <v>0.83216471020772598</v>
      </c>
      <c r="E59" s="110">
        <f>(VLOOKUP($A59,'Occupancy Raw Data'!$B$8:$BE$45,'Occupancy Raw Data'!J$3,FALSE))/100</f>
        <v>0.82165147894289903</v>
      </c>
      <c r="F59" s="110">
        <f>(VLOOKUP($A59,'Occupancy Raw Data'!$B$8:$BE$45,'Occupancy Raw Data'!K$3,FALSE))/100</f>
        <v>0.74021551686406295</v>
      </c>
      <c r="G59" s="111">
        <f>(VLOOKUP($A59,'Occupancy Raw Data'!$B$8:$BE$45,'Occupancy Raw Data'!L$3,FALSE))/100</f>
        <v>0.75160412125668496</v>
      </c>
      <c r="H59" s="91">
        <f>(VLOOKUP($A59,'Occupancy Raw Data'!$B$8:$BE$45,'Occupancy Raw Data'!N$3,FALSE))/100</f>
        <v>0.77458266586132296</v>
      </c>
      <c r="I59" s="91">
        <f>(VLOOKUP($A59,'Occupancy Raw Data'!$B$8:$BE$45,'Occupancy Raw Data'!O$3,FALSE))/100</f>
        <v>0.79097840454493706</v>
      </c>
      <c r="J59" s="111">
        <f>(VLOOKUP($A59,'Occupancy Raw Data'!$B$8:$BE$45,'Occupancy Raw Data'!P$3,FALSE))/100</f>
        <v>0.78278053520312996</v>
      </c>
      <c r="K59" s="112">
        <f>(VLOOKUP($A59,'Occupancy Raw Data'!$B$8:$BE$45,'Occupancy Raw Data'!R$3,FALSE))/100</f>
        <v>0.76051166809852599</v>
      </c>
      <c r="M59" s="113">
        <f>VLOOKUP($A59,'ADR Raw Data'!$B$6:$BE$43,'ADR Raw Data'!G$1,FALSE)</f>
        <v>179.98369298245601</v>
      </c>
      <c r="N59" s="114">
        <f>VLOOKUP($A59,'ADR Raw Data'!$B$6:$BE$43,'ADR Raw Data'!H$1,FALSE)</f>
        <v>214.612820649528</v>
      </c>
      <c r="O59" s="114">
        <f>VLOOKUP($A59,'ADR Raw Data'!$B$6:$BE$43,'ADR Raw Data'!I$1,FALSE)</f>
        <v>230.09459237986999</v>
      </c>
      <c r="P59" s="114">
        <f>VLOOKUP($A59,'ADR Raw Data'!$B$6:$BE$43,'ADR Raw Data'!J$1,FALSE)</f>
        <v>224.440193899619</v>
      </c>
      <c r="Q59" s="114">
        <f>VLOOKUP($A59,'ADR Raw Data'!$B$6:$BE$43,'ADR Raw Data'!K$1,FALSE)</f>
        <v>189.99659531693399</v>
      </c>
      <c r="R59" s="115">
        <f>VLOOKUP($A59,'ADR Raw Data'!$B$6:$BE$43,'ADR Raw Data'!L$1,FALSE)</f>
        <v>209.731741535737</v>
      </c>
      <c r="S59" s="114">
        <f>VLOOKUP($A59,'ADR Raw Data'!$B$6:$BE$43,'ADR Raw Data'!N$1,FALSE)</f>
        <v>181.62100908618299</v>
      </c>
      <c r="T59" s="114">
        <f>VLOOKUP($A59,'ADR Raw Data'!$B$6:$BE$43,'ADR Raw Data'!O$1,FALSE)</f>
        <v>182.02274283690599</v>
      </c>
      <c r="U59" s="115">
        <f>VLOOKUP($A59,'ADR Raw Data'!$B$6:$BE$43,'ADR Raw Data'!P$1,FALSE)</f>
        <v>181.82397959126601</v>
      </c>
      <c r="V59" s="116">
        <f>VLOOKUP($A59,'ADR Raw Data'!$B$6:$BE$43,'ADR Raw Data'!R$1,FALSE)</f>
        <v>201.52461552248599</v>
      </c>
      <c r="X59" s="113">
        <f>VLOOKUP($A59,'RevPAR Raw Data'!$B$6:$BE$43,'RevPAR Raw Data'!G$1,FALSE)</f>
        <v>109.562278508714</v>
      </c>
      <c r="Y59" s="114">
        <f>VLOOKUP($A59,'RevPAR Raw Data'!$B$6:$BE$43,'RevPAR Raw Data'!H$1,FALSE)</f>
        <v>162.08728292934799</v>
      </c>
      <c r="Z59" s="114">
        <f>VLOOKUP($A59,'RevPAR Raw Data'!$B$6:$BE$43,'RevPAR Raw Data'!I$1,FALSE)</f>
        <v>191.47659978815901</v>
      </c>
      <c r="AA59" s="114">
        <f>VLOOKUP($A59,'RevPAR Raw Data'!$B$6:$BE$43,'RevPAR Raw Data'!J$1,FALSE)</f>
        <v>184.41161725185299</v>
      </c>
      <c r="AB59" s="114">
        <f>VLOOKUP($A59,'RevPAR Raw Data'!$B$6:$BE$43,'RevPAR Raw Data'!K$1,FALSE)</f>
        <v>140.638428004937</v>
      </c>
      <c r="AC59" s="115">
        <f>VLOOKUP($A59,'RevPAR Raw Data'!$B$6:$BE$43,'RevPAR Raw Data'!L$1,FALSE)</f>
        <v>157.635241296602</v>
      </c>
      <c r="AD59" s="114">
        <f>VLOOKUP($A59,'RevPAR Raw Data'!$B$6:$BE$43,'RevPAR Raw Data'!N$1,FALSE)</f>
        <v>140.680485394399</v>
      </c>
      <c r="AE59" s="114">
        <f>VLOOKUP($A59,'RevPAR Raw Data'!$B$6:$BE$43,'RevPAR Raw Data'!O$1,FALSE)</f>
        <v>143.97605872002899</v>
      </c>
      <c r="AF59" s="115">
        <f>VLOOKUP($A59,'RevPAR Raw Data'!$B$6:$BE$43,'RevPAR Raw Data'!P$1,FALSE)</f>
        <v>142.32827205721401</v>
      </c>
      <c r="AG59" s="116">
        <f>VLOOKUP($A59,'RevPAR Raw Data'!$B$6:$BE$43,'RevPAR Raw Data'!R$1,FALSE)</f>
        <v>153.26182151392001</v>
      </c>
    </row>
    <row r="60" spans="1:33" x14ac:dyDescent="0.25">
      <c r="A60" s="93" t="s">
        <v>14</v>
      </c>
      <c r="B60" s="81">
        <f>(VLOOKUP($A59,'Occupancy Raw Data'!$B$8:$BE$51,'Occupancy Raw Data'!T$3,FALSE))/100</f>
        <v>-5.3961108923066596E-2</v>
      </c>
      <c r="C60" s="82">
        <f>(VLOOKUP($A59,'Occupancy Raw Data'!$B$8:$BE$51,'Occupancy Raw Data'!U$3,FALSE))/100</f>
        <v>-9.98422004849851E-2</v>
      </c>
      <c r="D60" s="82">
        <f>(VLOOKUP($A59,'Occupancy Raw Data'!$B$8:$BE$51,'Occupancy Raw Data'!V$3,FALSE))/100</f>
        <v>-9.7820271235861997E-2</v>
      </c>
      <c r="E60" s="82">
        <f>(VLOOKUP($A59,'Occupancy Raw Data'!$B$8:$BE$51,'Occupancy Raw Data'!W$3,FALSE))/100</f>
        <v>-8.8908719221606508E-2</v>
      </c>
      <c r="F60" s="82">
        <f>(VLOOKUP($A59,'Occupancy Raw Data'!$B$8:$BE$51,'Occupancy Raw Data'!X$3,FALSE))/100</f>
        <v>-8.7728583650916805E-2</v>
      </c>
      <c r="G60" s="82">
        <f>(VLOOKUP($A59,'Occupancy Raw Data'!$B$8:$BE$51,'Occupancy Raw Data'!Y$3,FALSE))/100</f>
        <v>-8.7439257700977602E-2</v>
      </c>
      <c r="H60" s="83">
        <f>(VLOOKUP($A59,'Occupancy Raw Data'!$B$8:$BE$51,'Occupancy Raw Data'!AA$3,FALSE))/100</f>
        <v>-2.4295303455011397E-2</v>
      </c>
      <c r="I60" s="83">
        <f>(VLOOKUP($A59,'Occupancy Raw Data'!$B$8:$BE$51,'Occupancy Raw Data'!AB$3,FALSE))/100</f>
        <v>-4.5605451967993905E-2</v>
      </c>
      <c r="J60" s="82">
        <f>(VLOOKUP($A59,'Occupancy Raw Data'!$B$8:$BE$51,'Occupancy Raw Data'!AC$3,FALSE))/100</f>
        <v>-3.5179581447329904E-2</v>
      </c>
      <c r="K60" s="84">
        <f>(VLOOKUP($A59,'Occupancy Raw Data'!$B$8:$BE$51,'Occupancy Raw Data'!AE$3,FALSE))/100</f>
        <v>-7.2667858550128195E-2</v>
      </c>
      <c r="M60" s="81">
        <f>(VLOOKUP($A59,'ADR Raw Data'!$B$6:$BE$49,'ADR Raw Data'!T$1,FALSE))/100</f>
        <v>-4.8494958631616993E-2</v>
      </c>
      <c r="N60" s="82">
        <f>(VLOOKUP($A59,'ADR Raw Data'!$B$6:$BE$49,'ADR Raw Data'!U$1,FALSE))/100</f>
        <v>-4.9217555089646696E-2</v>
      </c>
      <c r="O60" s="82">
        <f>(VLOOKUP($A59,'ADR Raw Data'!$B$6:$BE$49,'ADR Raw Data'!V$1,FALSE))/100</f>
        <v>-6.7564373603224301E-2</v>
      </c>
      <c r="P60" s="82">
        <f>(VLOOKUP($A59,'ADR Raw Data'!$B$6:$BE$49,'ADR Raw Data'!W$1,FALSE))/100</f>
        <v>-6.4408328878861401E-2</v>
      </c>
      <c r="Q60" s="82">
        <f>(VLOOKUP($A59,'ADR Raw Data'!$B$6:$BE$49,'ADR Raw Data'!X$1,FALSE))/100</f>
        <v>-0.10032808092331801</v>
      </c>
      <c r="R60" s="82">
        <f>(VLOOKUP($A59,'ADR Raw Data'!$B$6:$BE$49,'ADR Raw Data'!Y$1,FALSE))/100</f>
        <v>-6.7697796910666103E-2</v>
      </c>
      <c r="S60" s="83">
        <f>(VLOOKUP($A59,'ADR Raw Data'!$B$6:$BE$49,'ADR Raw Data'!AA$1,FALSE))/100</f>
        <v>6.30710240970096E-3</v>
      </c>
      <c r="T60" s="83">
        <f>(VLOOKUP($A59,'ADR Raw Data'!$B$6:$BE$49,'ADR Raw Data'!AB$1,FALSE))/100</f>
        <v>1.7408692730861298E-2</v>
      </c>
      <c r="U60" s="82">
        <f>(VLOOKUP($A59,'ADR Raw Data'!$B$6:$BE$49,'ADR Raw Data'!AC$1,FALSE))/100</f>
        <v>1.1940652600063099E-2</v>
      </c>
      <c r="V60" s="84">
        <f>(VLOOKUP($A59,'ADR Raw Data'!$B$6:$BE$49,'ADR Raw Data'!AE$1,FALSE))/100</f>
        <v>-5.0137170173030696E-2</v>
      </c>
      <c r="X60" s="81">
        <f>(VLOOKUP($A59,'RevPAR Raw Data'!$B$6:$BE$43,'RevPAR Raw Data'!T$1,FALSE))/100</f>
        <v>-9.9839225809743304E-2</v>
      </c>
      <c r="Y60" s="82">
        <f>(VLOOKUP($A59,'RevPAR Raw Data'!$B$6:$BE$43,'RevPAR Raw Data'!U$1,FALSE))/100</f>
        <v>-0.14414576657198999</v>
      </c>
      <c r="Z60" s="82">
        <f>(VLOOKUP($A59,'RevPAR Raw Data'!$B$6:$BE$43,'RevPAR Raw Data'!V$1,FALSE))/100</f>
        <v>-0.158775479487337</v>
      </c>
      <c r="AA60" s="82">
        <f>(VLOOKUP($A59,'RevPAR Raw Data'!$B$6:$BE$43,'RevPAR Raw Data'!W$1,FALSE))/100</f>
        <v>-0.147590586072644</v>
      </c>
      <c r="AB60" s="82">
        <f>(VLOOKUP($A59,'RevPAR Raw Data'!$B$6:$BE$43,'RevPAR Raw Data'!X$1,FALSE))/100</f>
        <v>-0.17925502413441802</v>
      </c>
      <c r="AC60" s="82">
        <f>(VLOOKUP($A59,'RevPAR Raw Data'!$B$6:$BE$43,'RevPAR Raw Data'!Y$1,FALSE))/100</f>
        <v>-0.14921760950178301</v>
      </c>
      <c r="AD60" s="83">
        <f>(VLOOKUP($A59,'RevPAR Raw Data'!$B$6:$BE$43,'RevPAR Raw Data'!AA$1,FALSE))/100</f>
        <v>-1.8141434012276001E-2</v>
      </c>
      <c r="AE60" s="83">
        <f>(VLOOKUP($A59,'RevPAR Raw Data'!$B$6:$BE$43,'RevPAR Raw Data'!AB$1,FALSE))/100</f>
        <v>-2.8990690537295399E-2</v>
      </c>
      <c r="AF60" s="82">
        <f>(VLOOKUP($A59,'RevPAR Raw Data'!$B$6:$BE$43,'RevPAR Raw Data'!AC$1,FALSE))/100</f>
        <v>-2.36589960079449E-2</v>
      </c>
      <c r="AG60" s="84">
        <f>(VLOOKUP($A59,'RevPAR Raw Data'!$B$6:$BE$43,'RevPAR Raw Data'!AE$1,FALSE))/100</f>
        <v>-0.11916166793292099</v>
      </c>
    </row>
    <row r="61" spans="1:33" x14ac:dyDescent="0.25">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5">
      <c r="A62" s="108" t="s">
        <v>35</v>
      </c>
      <c r="B62" s="109">
        <f>(VLOOKUP($A62,'Occupancy Raw Data'!$B$8:$BE$45,'Occupancy Raw Data'!G$3,FALSE))/100</f>
        <v>0.57482561826252299</v>
      </c>
      <c r="C62" s="110">
        <f>(VLOOKUP($A62,'Occupancy Raw Data'!$B$8:$BE$45,'Occupancy Raw Data'!H$3,FALSE))/100</f>
        <v>0.85161699429296112</v>
      </c>
      <c r="D62" s="110">
        <f>(VLOOKUP($A62,'Occupancy Raw Data'!$B$8:$BE$45,'Occupancy Raw Data'!I$3,FALSE))/100</f>
        <v>0.92105263157894701</v>
      </c>
      <c r="E62" s="110">
        <f>(VLOOKUP($A62,'Occupancy Raw Data'!$B$8:$BE$45,'Occupancy Raw Data'!J$3,FALSE))/100</f>
        <v>0.90932149651236505</v>
      </c>
      <c r="F62" s="110">
        <f>(VLOOKUP($A62,'Occupancy Raw Data'!$B$8:$BE$45,'Occupancy Raw Data'!K$3,FALSE))/100</f>
        <v>0.80965969139716709</v>
      </c>
      <c r="G62" s="111">
        <f>(VLOOKUP($A62,'Occupancy Raw Data'!$B$8:$BE$45,'Occupancy Raw Data'!L$3,FALSE))/100</f>
        <v>0.81329528640879301</v>
      </c>
      <c r="H62" s="91">
        <f>(VLOOKUP($A62,'Occupancy Raw Data'!$B$8:$BE$45,'Occupancy Raw Data'!N$3,FALSE))/100</f>
        <v>0.85859226379201004</v>
      </c>
      <c r="I62" s="91">
        <f>(VLOOKUP($A62,'Occupancy Raw Data'!$B$8:$BE$45,'Occupancy Raw Data'!O$3,FALSE))/100</f>
        <v>0.83227647431832497</v>
      </c>
      <c r="J62" s="111">
        <f>(VLOOKUP($A62,'Occupancy Raw Data'!$B$8:$BE$45,'Occupancy Raw Data'!P$3,FALSE))/100</f>
        <v>0.845434369055168</v>
      </c>
      <c r="K62" s="112">
        <f>(VLOOKUP($A62,'Occupancy Raw Data'!$B$8:$BE$45,'Occupancy Raw Data'!R$3,FALSE))/100</f>
        <v>0.82247788145061407</v>
      </c>
      <c r="M62" s="113">
        <f>VLOOKUP($A62,'ADR Raw Data'!$B$6:$BE$43,'ADR Raw Data'!G$1,FALSE)</f>
        <v>190.812840595697</v>
      </c>
      <c r="N62" s="114">
        <f>VLOOKUP($A62,'ADR Raw Data'!$B$6:$BE$43,'ADR Raw Data'!H$1,FALSE)</f>
        <v>241.18997890295299</v>
      </c>
      <c r="O62" s="114">
        <f>VLOOKUP($A62,'ADR Raw Data'!$B$6:$BE$43,'ADR Raw Data'!I$1,FALSE)</f>
        <v>257.02295008605802</v>
      </c>
      <c r="P62" s="114">
        <f>VLOOKUP($A62,'ADR Raw Data'!$B$6:$BE$43,'ADR Raw Data'!J$1,FALSE)</f>
        <v>249.952149000464</v>
      </c>
      <c r="Q62" s="114">
        <f>VLOOKUP($A62,'ADR Raw Data'!$B$6:$BE$43,'ADR Raw Data'!K$1,FALSE)</f>
        <v>206.03491319670999</v>
      </c>
      <c r="R62" s="115">
        <f>VLOOKUP($A62,'ADR Raw Data'!$B$6:$BE$43,'ADR Raw Data'!L$1,FALSE)</f>
        <v>232.61472204173899</v>
      </c>
      <c r="S62" s="114">
        <f>VLOOKUP($A62,'ADR Raw Data'!$B$6:$BE$43,'ADR Raw Data'!N$1,FALSE)</f>
        <v>162.28108321024101</v>
      </c>
      <c r="T62" s="114">
        <f>VLOOKUP($A62,'ADR Raw Data'!$B$6:$BE$43,'ADR Raw Data'!O$1,FALSE)</f>
        <v>159.13319619047601</v>
      </c>
      <c r="U62" s="115">
        <f>VLOOKUP($A62,'ADR Raw Data'!$B$6:$BE$43,'ADR Raw Data'!P$1,FALSE)</f>
        <v>160.731635727232</v>
      </c>
      <c r="V62" s="116">
        <f>VLOOKUP($A62,'ADR Raw Data'!$B$6:$BE$43,'ADR Raw Data'!R$1,FALSE)</f>
        <v>211.503452896688</v>
      </c>
      <c r="X62" s="113">
        <f>VLOOKUP($A62,'RevPAR Raw Data'!$B$6:$BE$43,'RevPAR Raw Data'!G$1,FALSE)</f>
        <v>109.68410906785</v>
      </c>
      <c r="Y62" s="114">
        <f>VLOOKUP($A62,'RevPAR Raw Data'!$B$6:$BE$43,'RevPAR Raw Data'!H$1,FALSE)</f>
        <v>205.40148488691599</v>
      </c>
      <c r="Z62" s="114">
        <f>VLOOKUP($A62,'RevPAR Raw Data'!$B$6:$BE$43,'RevPAR Raw Data'!I$1,FALSE)</f>
        <v>236.73166455294799</v>
      </c>
      <c r="AA62" s="114">
        <f>VLOOKUP($A62,'RevPAR Raw Data'!$B$6:$BE$43,'RevPAR Raw Data'!J$1,FALSE)</f>
        <v>227.286862185584</v>
      </c>
      <c r="AB62" s="114">
        <f>VLOOKUP($A62,'RevPAR Raw Data'!$B$6:$BE$43,'RevPAR Raw Data'!K$1,FALSE)</f>
        <v>166.81816423589001</v>
      </c>
      <c r="AC62" s="115">
        <f>VLOOKUP($A62,'RevPAR Raw Data'!$B$6:$BE$43,'RevPAR Raw Data'!L$1,FALSE)</f>
        <v>189.18445698583801</v>
      </c>
      <c r="AD62" s="114">
        <f>VLOOKUP($A62,'RevPAR Raw Data'!$B$6:$BE$43,'RevPAR Raw Data'!N$1,FALSE)</f>
        <v>139.33328260409999</v>
      </c>
      <c r="AE62" s="114">
        <f>VLOOKUP($A62,'RevPAR Raw Data'!$B$6:$BE$43,'RevPAR Raw Data'!O$1,FALSE)</f>
        <v>132.44281547241499</v>
      </c>
      <c r="AF62" s="115">
        <f>VLOOKUP($A62,'RevPAR Raw Data'!$B$6:$BE$43,'RevPAR Raw Data'!P$1,FALSE)</f>
        <v>135.888049038258</v>
      </c>
      <c r="AG62" s="116">
        <f>VLOOKUP($A62,'RevPAR Raw Data'!$B$6:$BE$43,'RevPAR Raw Data'!R$1,FALSE)</f>
        <v>173.956911857958</v>
      </c>
    </row>
    <row r="63" spans="1:33" x14ac:dyDescent="0.25">
      <c r="A63" s="93" t="s">
        <v>14</v>
      </c>
      <c r="B63" s="81">
        <f>(VLOOKUP($A62,'Occupancy Raw Data'!$B$8:$BE$51,'Occupancy Raw Data'!T$3,FALSE))/100</f>
        <v>-9.0453912318116295E-2</v>
      </c>
      <c r="C63" s="82">
        <f>(VLOOKUP($A62,'Occupancy Raw Data'!$B$8:$BE$51,'Occupancy Raw Data'!U$3,FALSE))/100</f>
        <v>-7.6215305642136397E-2</v>
      </c>
      <c r="D63" s="82">
        <f>(VLOOKUP($A62,'Occupancy Raw Data'!$B$8:$BE$51,'Occupancy Raw Data'!V$3,FALSE))/100</f>
        <v>-5.9734513274336196E-2</v>
      </c>
      <c r="E63" s="82">
        <f>(VLOOKUP($A62,'Occupancy Raw Data'!$B$8:$BE$51,'Occupancy Raw Data'!W$3,FALSE))/100</f>
        <v>-6.3123306623623601E-2</v>
      </c>
      <c r="F63" s="82">
        <f>(VLOOKUP($A62,'Occupancy Raw Data'!$B$8:$BE$51,'Occupancy Raw Data'!X$3,FALSE))/100</f>
        <v>-5.4632797971014002E-2</v>
      </c>
      <c r="G63" s="82">
        <f>(VLOOKUP($A62,'Occupancy Raw Data'!$B$8:$BE$51,'Occupancy Raw Data'!Y$3,FALSE))/100</f>
        <v>-6.7423458062006794E-2</v>
      </c>
      <c r="H63" s="83">
        <f>(VLOOKUP($A62,'Occupancy Raw Data'!$B$8:$BE$51,'Occupancy Raw Data'!AA$3,FALSE))/100</f>
        <v>8.6272233469719004E-2</v>
      </c>
      <c r="I63" s="83">
        <f>(VLOOKUP($A62,'Occupancy Raw Data'!$B$8:$BE$51,'Occupancy Raw Data'!AB$3,FALSE))/100</f>
        <v>1.2397569187117501E-2</v>
      </c>
      <c r="J63" s="82">
        <f>(VLOOKUP($A62,'Occupancy Raw Data'!$B$8:$BE$51,'Occupancy Raw Data'!AC$3,FALSE))/100</f>
        <v>4.8609156626505994E-2</v>
      </c>
      <c r="K63" s="84">
        <f>(VLOOKUP($A62,'Occupancy Raw Data'!$B$8:$BE$51,'Occupancy Raw Data'!AE$3,FALSE))/100</f>
        <v>-3.6098781941408101E-2</v>
      </c>
      <c r="M63" s="81">
        <f>(VLOOKUP($A62,'ADR Raw Data'!$B$6:$BE$49,'ADR Raw Data'!T$1,FALSE))/100</f>
        <v>-0.11250971285613501</v>
      </c>
      <c r="N63" s="82">
        <f>(VLOOKUP($A62,'ADR Raw Data'!$B$6:$BE$49,'ADR Raw Data'!U$1,FALSE))/100</f>
        <v>-5.0145403051064602E-2</v>
      </c>
      <c r="O63" s="82">
        <f>(VLOOKUP($A62,'ADR Raw Data'!$B$6:$BE$49,'ADR Raw Data'!V$1,FALSE))/100</f>
        <v>-6.04760061001475E-2</v>
      </c>
      <c r="P63" s="82">
        <f>(VLOOKUP($A62,'ADR Raw Data'!$B$6:$BE$49,'ADR Raw Data'!W$1,FALSE))/100</f>
        <v>-6.8285442915232808E-2</v>
      </c>
      <c r="Q63" s="82">
        <f>(VLOOKUP($A62,'ADR Raw Data'!$B$6:$BE$49,'ADR Raw Data'!X$1,FALSE))/100</f>
        <v>-9.2375980977634706E-2</v>
      </c>
      <c r="R63" s="82">
        <f>(VLOOKUP($A62,'ADR Raw Data'!$B$6:$BE$49,'ADR Raw Data'!Y$1,FALSE))/100</f>
        <v>-7.17751545948732E-2</v>
      </c>
      <c r="S63" s="83">
        <f>(VLOOKUP($A62,'ADR Raw Data'!$B$6:$BE$49,'ADR Raw Data'!AA$1,FALSE))/100</f>
        <v>-2.4964721031852898E-2</v>
      </c>
      <c r="T63" s="83">
        <f>(VLOOKUP($A62,'ADR Raw Data'!$B$6:$BE$49,'ADR Raw Data'!AB$1,FALSE))/100</f>
        <v>-4.5170396803103703E-2</v>
      </c>
      <c r="U63" s="82">
        <f>(VLOOKUP($A62,'ADR Raw Data'!$B$6:$BE$49,'ADR Raw Data'!AC$1,FALSE))/100</f>
        <v>-3.4940132063117801E-2</v>
      </c>
      <c r="V63" s="84">
        <f>(VLOOKUP($A62,'ADR Raw Data'!$B$6:$BE$49,'ADR Raw Data'!AE$1,FALSE))/100</f>
        <v>-7.1990973622554896E-2</v>
      </c>
      <c r="X63" s="81">
        <f>(VLOOKUP($A62,'RevPAR Raw Data'!$B$6:$BE$43,'RevPAR Raw Data'!T$1,FALSE))/100</f>
        <v>-0.19278668147262601</v>
      </c>
      <c r="Y63" s="82">
        <f>(VLOOKUP($A62,'RevPAR Raw Data'!$B$6:$BE$43,'RevPAR Raw Data'!U$1,FALSE))/100</f>
        <v>-0.122538861473116</v>
      </c>
      <c r="Z63" s="82">
        <f>(VLOOKUP($A62,'RevPAR Raw Data'!$B$6:$BE$43,'RevPAR Raw Data'!V$1,FALSE))/100</f>
        <v>-0.116598014585315</v>
      </c>
      <c r="AA63" s="82">
        <f>(VLOOKUP($A62,'RevPAR Raw Data'!$B$6:$BE$43,'RevPAR Raw Data'!W$1,FALSE))/100</f>
        <v>-0.12709834658778799</v>
      </c>
      <c r="AB63" s="82">
        <f>(VLOOKUP($A62,'RevPAR Raw Data'!$B$6:$BE$43,'RevPAR Raw Data'!X$1,FALSE))/100</f>
        <v>-0.141962020642523</v>
      </c>
      <c r="AC63" s="82">
        <f>(VLOOKUP($A62,'RevPAR Raw Data'!$B$6:$BE$43,'RevPAR Raw Data'!Y$1,FALSE))/100</f>
        <v>-0.134359283531158</v>
      </c>
      <c r="AD63" s="83">
        <f>(VLOOKUP($A62,'RevPAR Raw Data'!$B$6:$BE$43,'RevPAR Raw Data'!AA$1,FALSE))/100</f>
        <v>5.9153750196499696E-2</v>
      </c>
      <c r="AE63" s="83">
        <f>(VLOOKUP($A62,'RevPAR Raw Data'!$B$6:$BE$43,'RevPAR Raw Data'!AB$1,FALSE))/100</f>
        <v>-3.3332830735562202E-2</v>
      </c>
      <c r="AF63" s="82">
        <f>(VLOOKUP($A62,'RevPAR Raw Data'!$B$6:$BE$43,'RevPAR Raw Data'!AC$1,FALSE))/100</f>
        <v>1.1970614211381301E-2</v>
      </c>
      <c r="AG63" s="84">
        <f>(VLOOKUP($A62,'RevPAR Raw Data'!$B$6:$BE$43,'RevPAR Raw Data'!AE$1,FALSE))/100</f>
        <v>-0.105490969105412</v>
      </c>
    </row>
    <row r="64" spans="1:33" x14ac:dyDescent="0.25">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5">
      <c r="A65" s="108" t="s">
        <v>36</v>
      </c>
      <c r="B65" s="109">
        <f>(VLOOKUP($A65,'Occupancy Raw Data'!$B$8:$BE$45,'Occupancy Raw Data'!G$3,FALSE))/100</f>
        <v>0.57244186046511603</v>
      </c>
      <c r="C65" s="110">
        <f>(VLOOKUP($A65,'Occupancy Raw Data'!$B$8:$BE$45,'Occupancy Raw Data'!H$3,FALSE))/100</f>
        <v>0.74488372093023203</v>
      </c>
      <c r="D65" s="110">
        <f>(VLOOKUP($A65,'Occupancy Raw Data'!$B$8:$BE$45,'Occupancy Raw Data'!I$3,FALSE))/100</f>
        <v>0.83965116279069707</v>
      </c>
      <c r="E65" s="110">
        <f>(VLOOKUP($A65,'Occupancy Raw Data'!$B$8:$BE$45,'Occupancy Raw Data'!J$3,FALSE))/100</f>
        <v>0.834883720930232</v>
      </c>
      <c r="F65" s="110">
        <f>(VLOOKUP($A65,'Occupancy Raw Data'!$B$8:$BE$45,'Occupancy Raw Data'!K$3,FALSE))/100</f>
        <v>0.75651162790697601</v>
      </c>
      <c r="G65" s="111">
        <f>(VLOOKUP($A65,'Occupancy Raw Data'!$B$8:$BE$45,'Occupancy Raw Data'!L$3,FALSE))/100</f>
        <v>0.74967441860465101</v>
      </c>
      <c r="H65" s="91">
        <f>(VLOOKUP($A65,'Occupancy Raw Data'!$B$8:$BE$45,'Occupancy Raw Data'!N$3,FALSE))/100</f>
        <v>0.76476744186046508</v>
      </c>
      <c r="I65" s="91">
        <f>(VLOOKUP($A65,'Occupancy Raw Data'!$B$8:$BE$45,'Occupancy Raw Data'!O$3,FALSE))/100</f>
        <v>0.77848837209302302</v>
      </c>
      <c r="J65" s="111">
        <f>(VLOOKUP($A65,'Occupancy Raw Data'!$B$8:$BE$45,'Occupancy Raw Data'!P$3,FALSE))/100</f>
        <v>0.77162790697674399</v>
      </c>
      <c r="K65" s="112">
        <f>(VLOOKUP($A65,'Occupancy Raw Data'!$B$8:$BE$45,'Occupancy Raw Data'!R$3,FALSE))/100</f>
        <v>0.75594684385381994</v>
      </c>
      <c r="M65" s="113">
        <f>VLOOKUP($A65,'ADR Raw Data'!$B$6:$BE$43,'ADR Raw Data'!G$1,FALSE)</f>
        <v>140.804257566524</v>
      </c>
      <c r="N65" s="114">
        <f>VLOOKUP($A65,'ADR Raw Data'!$B$6:$BE$43,'ADR Raw Data'!H$1,FALSE)</f>
        <v>160.44062597564701</v>
      </c>
      <c r="O65" s="114">
        <f>VLOOKUP($A65,'ADR Raw Data'!$B$6:$BE$43,'ADR Raw Data'!I$1,FALSE)</f>
        <v>170.64631906938001</v>
      </c>
      <c r="P65" s="114">
        <f>VLOOKUP($A65,'ADR Raw Data'!$B$6:$BE$43,'ADR Raw Data'!J$1,FALSE)</f>
        <v>170.99916155988799</v>
      </c>
      <c r="Q65" s="114">
        <f>VLOOKUP($A65,'ADR Raw Data'!$B$6:$BE$43,'ADR Raw Data'!K$1,FALSE)</f>
        <v>155.828510605594</v>
      </c>
      <c r="R65" s="115">
        <f>VLOOKUP($A65,'ADR Raw Data'!$B$6:$BE$43,'ADR Raw Data'!L$1,FALSE)</f>
        <v>161.148819642635</v>
      </c>
      <c r="S65" s="114">
        <f>VLOOKUP($A65,'ADR Raw Data'!$B$6:$BE$43,'ADR Raw Data'!N$1,FALSE)</f>
        <v>149.00177132431099</v>
      </c>
      <c r="T65" s="114">
        <f>VLOOKUP($A65,'ADR Raw Data'!$B$6:$BE$43,'ADR Raw Data'!O$1,FALSE)</f>
        <v>149.53890963405499</v>
      </c>
      <c r="U65" s="115">
        <f>VLOOKUP($A65,'ADR Raw Data'!$B$6:$BE$43,'ADR Raw Data'!P$1,FALSE)</f>
        <v>149.27272830018001</v>
      </c>
      <c r="V65" s="116">
        <f>VLOOKUP($A65,'ADR Raw Data'!$B$6:$BE$43,'ADR Raw Data'!R$1,FALSE)</f>
        <v>157.685264129383</v>
      </c>
      <c r="X65" s="113">
        <f>VLOOKUP($A65,'RevPAR Raw Data'!$B$6:$BE$43,'RevPAR Raw Data'!G$1,FALSE)</f>
        <v>80.602251162790594</v>
      </c>
      <c r="Y65" s="114">
        <f>VLOOKUP($A65,'RevPAR Raw Data'!$B$6:$BE$43,'RevPAR Raw Data'!H$1,FALSE)</f>
        <v>119.509610465116</v>
      </c>
      <c r="Z65" s="114">
        <f>VLOOKUP($A65,'RevPAR Raw Data'!$B$6:$BE$43,'RevPAR Raw Data'!I$1,FALSE)</f>
        <v>143.28338023255799</v>
      </c>
      <c r="AA65" s="114">
        <f>VLOOKUP($A65,'RevPAR Raw Data'!$B$6:$BE$43,'RevPAR Raw Data'!J$1,FALSE)</f>
        <v>142.764416279069</v>
      </c>
      <c r="AB65" s="114">
        <f>VLOOKUP($A65,'RevPAR Raw Data'!$B$6:$BE$43,'RevPAR Raw Data'!K$1,FALSE)</f>
        <v>117.886080232558</v>
      </c>
      <c r="AC65" s="115">
        <f>VLOOKUP($A65,'RevPAR Raw Data'!$B$6:$BE$43,'RevPAR Raw Data'!L$1,FALSE)</f>
        <v>120.809147674418</v>
      </c>
      <c r="AD65" s="114">
        <f>VLOOKUP($A65,'RevPAR Raw Data'!$B$6:$BE$43,'RevPAR Raw Data'!N$1,FALSE)</f>
        <v>113.951703488372</v>
      </c>
      <c r="AE65" s="114">
        <f>VLOOKUP($A65,'RevPAR Raw Data'!$B$6:$BE$43,'RevPAR Raw Data'!O$1,FALSE)</f>
        <v>116.414302325581</v>
      </c>
      <c r="AF65" s="115">
        <f>VLOOKUP($A65,'RevPAR Raw Data'!$B$6:$BE$43,'RevPAR Raw Data'!P$1,FALSE)</f>
        <v>115.183002906976</v>
      </c>
      <c r="AG65" s="116">
        <f>VLOOKUP($A65,'RevPAR Raw Data'!$B$6:$BE$43,'RevPAR Raw Data'!R$1,FALSE)</f>
        <v>119.201677740863</v>
      </c>
    </row>
    <row r="66" spans="1:33" x14ac:dyDescent="0.25">
      <c r="A66" s="93" t="s">
        <v>14</v>
      </c>
      <c r="B66" s="81">
        <f>(VLOOKUP($A65,'Occupancy Raw Data'!$B$8:$BE$51,'Occupancy Raw Data'!T$3,FALSE))/100</f>
        <v>-0.18268442811560401</v>
      </c>
      <c r="C66" s="82">
        <f>(VLOOKUP($A65,'Occupancy Raw Data'!$B$8:$BE$51,'Occupancy Raw Data'!U$3,FALSE))/100</f>
        <v>-0.16482734319943598</v>
      </c>
      <c r="D66" s="82">
        <f>(VLOOKUP($A65,'Occupancy Raw Data'!$B$8:$BE$51,'Occupancy Raw Data'!V$3,FALSE))/100</f>
        <v>-0.110848854275701</v>
      </c>
      <c r="E66" s="82">
        <f>(VLOOKUP($A65,'Occupancy Raw Data'!$B$8:$BE$51,'Occupancy Raw Data'!W$3,FALSE))/100</f>
        <v>-9.28183664892126E-2</v>
      </c>
      <c r="F66" s="82">
        <f>(VLOOKUP($A65,'Occupancy Raw Data'!$B$8:$BE$51,'Occupancy Raw Data'!X$3,FALSE))/100</f>
        <v>-6.4169499297241708E-2</v>
      </c>
      <c r="G66" s="82">
        <f>(VLOOKUP($A65,'Occupancy Raw Data'!$B$8:$BE$51,'Occupancy Raw Data'!Y$3,FALSE))/100</f>
        <v>-0.12119457387431601</v>
      </c>
      <c r="H66" s="83">
        <f>(VLOOKUP($A65,'Occupancy Raw Data'!$B$8:$BE$51,'Occupancy Raw Data'!AA$3,FALSE))/100</f>
        <v>3.1363942621169302E-2</v>
      </c>
      <c r="I66" s="83">
        <f>(VLOOKUP($A65,'Occupancy Raw Data'!$B$8:$BE$51,'Occupancy Raw Data'!AB$3,FALSE))/100</f>
        <v>-1.4165229547843302E-2</v>
      </c>
      <c r="J66" s="82">
        <f>(VLOOKUP($A65,'Occupancy Raw Data'!$B$8:$BE$51,'Occupancy Raw Data'!AC$3,FALSE))/100</f>
        <v>7.8832946525837101E-3</v>
      </c>
      <c r="K66" s="84">
        <f>(VLOOKUP($A65,'Occupancy Raw Data'!$B$8:$BE$51,'Occupancy Raw Data'!AE$3,FALSE))/100</f>
        <v>-8.7097708153575593E-2</v>
      </c>
      <c r="M66" s="81">
        <f>(VLOOKUP($A65,'ADR Raw Data'!$B$6:$BE$49,'ADR Raw Data'!T$1,FALSE))/100</f>
        <v>-0.225123621244355</v>
      </c>
      <c r="N66" s="82">
        <f>(VLOOKUP($A65,'ADR Raw Data'!$B$6:$BE$49,'ADR Raw Data'!U$1,FALSE))/100</f>
        <v>-0.271654054117764</v>
      </c>
      <c r="O66" s="82">
        <f>(VLOOKUP($A65,'ADR Raw Data'!$B$6:$BE$49,'ADR Raw Data'!V$1,FALSE))/100</f>
        <v>-0.23641706213626598</v>
      </c>
      <c r="P66" s="82">
        <f>(VLOOKUP($A65,'ADR Raw Data'!$B$6:$BE$49,'ADR Raw Data'!W$1,FALSE))/100</f>
        <v>-0.146417477610086</v>
      </c>
      <c r="Q66" s="82">
        <f>(VLOOKUP($A65,'ADR Raw Data'!$B$6:$BE$49,'ADR Raw Data'!X$1,FALSE))/100</f>
        <v>-0.10323998441334799</v>
      </c>
      <c r="R66" s="82">
        <f>(VLOOKUP($A65,'ADR Raw Data'!$B$6:$BE$49,'ADR Raw Data'!Y$1,FALSE))/100</f>
        <v>-0.20039799879668799</v>
      </c>
      <c r="S66" s="83">
        <f>(VLOOKUP($A65,'ADR Raw Data'!$B$6:$BE$49,'ADR Raw Data'!AA$1,FALSE))/100</f>
        <v>-5.8630858933397603E-2</v>
      </c>
      <c r="T66" s="83">
        <f>(VLOOKUP($A65,'ADR Raw Data'!$B$6:$BE$49,'ADR Raw Data'!AB$1,FALSE))/100</f>
        <v>-3.8591147108787804E-2</v>
      </c>
      <c r="U66" s="82">
        <f>(VLOOKUP($A65,'ADR Raw Data'!$B$6:$BE$49,'ADR Raw Data'!AC$1,FALSE))/100</f>
        <v>-4.8421897527153403E-2</v>
      </c>
      <c r="V66" s="84">
        <f>(VLOOKUP($A65,'ADR Raw Data'!$B$6:$BE$49,'ADR Raw Data'!AE$1,FALSE))/100</f>
        <v>-0.16892714237894901</v>
      </c>
      <c r="X66" s="81">
        <f>(VLOOKUP($A65,'RevPAR Raw Data'!$B$6:$BE$43,'RevPAR Raw Data'!T$1,FALSE))/100</f>
        <v>-0.36668146935762003</v>
      </c>
      <c r="Y66" s="82">
        <f>(VLOOKUP($A65,'RevPAR Raw Data'!$B$6:$BE$43,'RevPAR Raw Data'!U$1,FALSE))/100</f>
        <v>-0.39170538130761301</v>
      </c>
      <c r="Z66" s="82">
        <f>(VLOOKUP($A65,'RevPAR Raw Data'!$B$6:$BE$43,'RevPAR Raw Data'!V$1,FALSE))/100</f>
        <v>-0.321059355942935</v>
      </c>
      <c r="AA66" s="82">
        <f>(VLOOKUP($A65,'RevPAR Raw Data'!$B$6:$BE$43,'RevPAR Raw Data'!W$1,FALSE))/100</f>
        <v>-0.22564561300206001</v>
      </c>
      <c r="AB66" s="82">
        <f>(VLOOKUP($A65,'RevPAR Raw Data'!$B$6:$BE$43,'RevPAR Raw Data'!X$1,FALSE))/100</f>
        <v>-0.16078462560333101</v>
      </c>
      <c r="AC66" s="82">
        <f>(VLOOKUP($A65,'RevPAR Raw Data'!$B$6:$BE$43,'RevPAR Raw Data'!Y$1,FALSE))/100</f>
        <v>-0.297305422601574</v>
      </c>
      <c r="AD66" s="83">
        <f>(VLOOKUP($A65,'RevPAR Raw Data'!$B$6:$BE$43,'RevPAR Raw Data'!AA$1,FALSE))/100</f>
        <v>-2.9105811207645299E-2</v>
      </c>
      <c r="AE66" s="83">
        <f>(VLOOKUP($A65,'RevPAR Raw Data'!$B$6:$BE$43,'RevPAR Raw Data'!AB$1,FALSE))/100</f>
        <v>-5.2209724199320497E-2</v>
      </c>
      <c r="AF66" s="82">
        <f>(VLOOKUP($A65,'RevPAR Raw Data'!$B$6:$BE$43,'RevPAR Raw Data'!AC$1,FALSE))/100</f>
        <v>-4.0920326960413395E-2</v>
      </c>
      <c r="AG66" s="84">
        <f>(VLOOKUP($A65,'RevPAR Raw Data'!$B$6:$BE$43,'RevPAR Raw Data'!AE$1,FALSE))/100</f>
        <v>-0.241311683586385</v>
      </c>
    </row>
    <row r="67" spans="1:33" x14ac:dyDescent="0.25">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5">
      <c r="A68" s="108" t="s">
        <v>37</v>
      </c>
      <c r="B68" s="109">
        <f>(VLOOKUP($A68,'Occupancy Raw Data'!$B$8:$BE$45,'Occupancy Raw Data'!G$3,FALSE))/100</f>
        <v>0.62754158964879803</v>
      </c>
      <c r="C68" s="110">
        <f>(VLOOKUP($A68,'Occupancy Raw Data'!$B$8:$BE$45,'Occupancy Raw Data'!H$3,FALSE))/100</f>
        <v>0.81284658040665403</v>
      </c>
      <c r="D68" s="110">
        <f>(VLOOKUP($A68,'Occupancy Raw Data'!$B$8:$BE$45,'Occupancy Raw Data'!I$3,FALSE))/100</f>
        <v>0.89798983364140395</v>
      </c>
      <c r="E68" s="110">
        <f>(VLOOKUP($A68,'Occupancy Raw Data'!$B$8:$BE$45,'Occupancy Raw Data'!J$3,FALSE))/100</f>
        <v>0.90549907578558209</v>
      </c>
      <c r="F68" s="110">
        <f>(VLOOKUP($A68,'Occupancy Raw Data'!$B$8:$BE$45,'Occupancy Raw Data'!K$3,FALSE))/100</f>
        <v>0.80452865064695001</v>
      </c>
      <c r="G68" s="111">
        <f>(VLOOKUP($A68,'Occupancy Raw Data'!$B$8:$BE$45,'Occupancy Raw Data'!L$3,FALSE))/100</f>
        <v>0.80968114602587804</v>
      </c>
      <c r="H68" s="91">
        <f>(VLOOKUP($A68,'Occupancy Raw Data'!$B$8:$BE$45,'Occupancy Raw Data'!N$3,FALSE))/100</f>
        <v>0.786621996303142</v>
      </c>
      <c r="I68" s="91">
        <f>(VLOOKUP($A68,'Occupancy Raw Data'!$B$8:$BE$45,'Occupancy Raw Data'!O$3,FALSE))/100</f>
        <v>0.81561922365988904</v>
      </c>
      <c r="J68" s="111">
        <f>(VLOOKUP($A68,'Occupancy Raw Data'!$B$8:$BE$45,'Occupancy Raw Data'!P$3,FALSE))/100</f>
        <v>0.80112060998151502</v>
      </c>
      <c r="K68" s="112">
        <f>(VLOOKUP($A68,'Occupancy Raw Data'!$B$8:$BE$45,'Occupancy Raw Data'!R$3,FALSE))/100</f>
        <v>0.80723527858463096</v>
      </c>
      <c r="M68" s="113">
        <f>VLOOKUP($A68,'ADR Raw Data'!$B$6:$BE$43,'ADR Raw Data'!G$1,FALSE)</f>
        <v>147.85429675994101</v>
      </c>
      <c r="N68" s="114">
        <f>VLOOKUP($A68,'ADR Raw Data'!$B$6:$BE$43,'ADR Raw Data'!H$1,FALSE)</f>
        <v>193.26591813530399</v>
      </c>
      <c r="O68" s="114">
        <f>VLOOKUP($A68,'ADR Raw Data'!$B$6:$BE$43,'ADR Raw Data'!I$1,FALSE)</f>
        <v>217.45589733693501</v>
      </c>
      <c r="P68" s="114">
        <f>VLOOKUP($A68,'ADR Raw Data'!$B$6:$BE$43,'ADR Raw Data'!J$1,FALSE)</f>
        <v>214.48882367951001</v>
      </c>
      <c r="Q68" s="114">
        <f>VLOOKUP($A68,'ADR Raw Data'!$B$6:$BE$43,'ADR Raw Data'!K$1,FALSE)</f>
        <v>172.54035755313001</v>
      </c>
      <c r="R68" s="115">
        <f>VLOOKUP($A68,'ADR Raw Data'!$B$6:$BE$43,'ADR Raw Data'!L$1,FALSE)</f>
        <v>192.22049139628399</v>
      </c>
      <c r="S68" s="114">
        <f>VLOOKUP($A68,'ADR Raw Data'!$B$6:$BE$43,'ADR Raw Data'!N$1,FALSE)</f>
        <v>154.29975767366699</v>
      </c>
      <c r="T68" s="114">
        <f>VLOOKUP($A68,'ADR Raw Data'!$B$6:$BE$43,'ADR Raw Data'!O$1,FALSE)</f>
        <v>150.18809631728001</v>
      </c>
      <c r="U68" s="115">
        <f>VLOOKUP($A68,'ADR Raw Data'!$B$6:$BE$43,'ADR Raw Data'!P$1,FALSE)</f>
        <v>152.20672074410501</v>
      </c>
      <c r="V68" s="116">
        <f>VLOOKUP($A68,'ADR Raw Data'!$B$6:$BE$43,'ADR Raw Data'!R$1,FALSE)</f>
        <v>180.87458476447401</v>
      </c>
      <c r="X68" s="113">
        <f>VLOOKUP($A68,'RevPAR Raw Data'!$B$6:$BE$43,'RevPAR Raw Data'!G$1,FALSE)</f>
        <v>92.784720425138602</v>
      </c>
      <c r="Y68" s="114">
        <f>VLOOKUP($A68,'RevPAR Raw Data'!$B$6:$BE$43,'RevPAR Raw Data'!H$1,FALSE)</f>
        <v>157.09554066543399</v>
      </c>
      <c r="Z68" s="114">
        <f>VLOOKUP($A68,'RevPAR Raw Data'!$B$6:$BE$43,'RevPAR Raw Data'!I$1,FALSE)</f>
        <v>195.27318507393699</v>
      </c>
      <c r="AA68" s="114">
        <f>VLOOKUP($A68,'RevPAR Raw Data'!$B$6:$BE$43,'RevPAR Raw Data'!J$1,FALSE)</f>
        <v>194.21943160813299</v>
      </c>
      <c r="AB68" s="114">
        <f>VLOOKUP($A68,'RevPAR Raw Data'!$B$6:$BE$43,'RevPAR Raw Data'!K$1,FALSE)</f>
        <v>138.81366104436199</v>
      </c>
      <c r="AC68" s="115">
        <f>VLOOKUP($A68,'RevPAR Raw Data'!$B$6:$BE$43,'RevPAR Raw Data'!L$1,FALSE)</f>
        <v>155.637307763401</v>
      </c>
      <c r="AD68" s="114">
        <f>VLOOKUP($A68,'RevPAR Raw Data'!$B$6:$BE$43,'RevPAR Raw Data'!N$1,FALSE)</f>
        <v>121.375583410351</v>
      </c>
      <c r="AE68" s="114">
        <f>VLOOKUP($A68,'RevPAR Raw Data'!$B$6:$BE$43,'RevPAR Raw Data'!O$1,FALSE)</f>
        <v>122.49629852125599</v>
      </c>
      <c r="AF68" s="115">
        <f>VLOOKUP($A68,'RevPAR Raw Data'!$B$6:$BE$43,'RevPAR Raw Data'!P$1,FALSE)</f>
        <v>121.93594096580399</v>
      </c>
      <c r="AG68" s="116">
        <f>VLOOKUP($A68,'RevPAR Raw Data'!$B$6:$BE$43,'RevPAR Raw Data'!R$1,FALSE)</f>
        <v>146.00834582122999</v>
      </c>
    </row>
    <row r="69" spans="1:33" x14ac:dyDescent="0.25">
      <c r="A69" s="93" t="s">
        <v>14</v>
      </c>
      <c r="B69" s="81">
        <f>(VLOOKUP($A68,'Occupancy Raw Data'!$B$8:$BE$51,'Occupancy Raw Data'!T$3,FALSE))/100</f>
        <v>-6.8748581249797299E-3</v>
      </c>
      <c r="C69" s="82">
        <f>(VLOOKUP($A68,'Occupancy Raw Data'!$B$8:$BE$51,'Occupancy Raw Data'!U$3,FALSE))/100</f>
        <v>-5.3949510699890096E-2</v>
      </c>
      <c r="D69" s="82">
        <f>(VLOOKUP($A68,'Occupancy Raw Data'!$B$8:$BE$51,'Occupancy Raw Data'!V$3,FALSE))/100</f>
        <v>-6.16896292856111E-2</v>
      </c>
      <c r="E69" s="82">
        <f>(VLOOKUP($A68,'Occupancy Raw Data'!$B$8:$BE$51,'Occupancy Raw Data'!W$3,FALSE))/100</f>
        <v>-4.8617085359768802E-2</v>
      </c>
      <c r="F69" s="82">
        <f>(VLOOKUP($A68,'Occupancy Raw Data'!$B$8:$BE$51,'Occupancy Raw Data'!X$3,FALSE))/100</f>
        <v>-3.35494655188339E-2</v>
      </c>
      <c r="G69" s="82">
        <f>(VLOOKUP($A68,'Occupancy Raw Data'!$B$8:$BE$51,'Occupancy Raw Data'!Y$3,FALSE))/100</f>
        <v>-4.3459883384220396E-2</v>
      </c>
      <c r="H69" s="83">
        <f>(VLOOKUP($A68,'Occupancy Raw Data'!$B$8:$BE$51,'Occupancy Raw Data'!AA$3,FALSE))/100</f>
        <v>1.8638814215257499E-2</v>
      </c>
      <c r="I69" s="83">
        <f>(VLOOKUP($A68,'Occupancy Raw Data'!$B$8:$BE$51,'Occupancy Raw Data'!AB$3,FALSE))/100</f>
        <v>1.1289245716881001E-2</v>
      </c>
      <c r="J69" s="82">
        <f>(VLOOKUP($A68,'Occupancy Raw Data'!$B$8:$BE$51,'Occupancy Raw Data'!AC$3,FALSE))/100</f>
        <v>1.4884224314212E-2</v>
      </c>
      <c r="K69" s="84">
        <f>(VLOOKUP($A68,'Occupancy Raw Data'!$B$8:$BE$51,'Occupancy Raw Data'!AE$3,FALSE))/100</f>
        <v>-2.7609085820034802E-2</v>
      </c>
      <c r="M69" s="81">
        <f>(VLOOKUP($A68,'ADR Raw Data'!$B$6:$BE$49,'ADR Raw Data'!T$1,FALSE))/100</f>
        <v>-2.5674822836771402E-2</v>
      </c>
      <c r="N69" s="82">
        <f>(VLOOKUP($A68,'ADR Raw Data'!$B$6:$BE$49,'ADR Raw Data'!U$1,FALSE))/100</f>
        <v>1.03976795925966E-2</v>
      </c>
      <c r="O69" s="82">
        <f>(VLOOKUP($A68,'ADR Raw Data'!$B$6:$BE$49,'ADR Raw Data'!V$1,FALSE))/100</f>
        <v>2.1558415352403701E-2</v>
      </c>
      <c r="P69" s="82">
        <f>(VLOOKUP($A68,'ADR Raw Data'!$B$6:$BE$49,'ADR Raw Data'!W$1,FALSE))/100</f>
        <v>3.2085545843697695E-2</v>
      </c>
      <c r="Q69" s="82">
        <f>(VLOOKUP($A68,'ADR Raw Data'!$B$6:$BE$49,'ADR Raw Data'!X$1,FALSE))/100</f>
        <v>1.7965080968460702E-2</v>
      </c>
      <c r="R69" s="82">
        <f>(VLOOKUP($A68,'ADR Raw Data'!$B$6:$BE$49,'ADR Raw Data'!Y$1,FALSE))/100</f>
        <v>1.3319644908072602E-2</v>
      </c>
      <c r="S69" s="83">
        <f>(VLOOKUP($A68,'ADR Raw Data'!$B$6:$BE$49,'ADR Raw Data'!AA$1,FALSE))/100</f>
        <v>6.4816482104334799E-2</v>
      </c>
      <c r="T69" s="83">
        <f>(VLOOKUP($A68,'ADR Raw Data'!$B$6:$BE$49,'ADR Raw Data'!AB$1,FALSE))/100</f>
        <v>3.6680599515863201E-2</v>
      </c>
      <c r="U69" s="82">
        <f>(VLOOKUP($A68,'ADR Raw Data'!$B$6:$BE$49,'ADR Raw Data'!AC$1,FALSE))/100</f>
        <v>5.0495995927901903E-2</v>
      </c>
      <c r="V69" s="84">
        <f>(VLOOKUP($A68,'ADR Raw Data'!$B$6:$BE$49,'ADR Raw Data'!AE$1,FALSE))/100</f>
        <v>1.8887056171631899E-2</v>
      </c>
      <c r="X69" s="81">
        <f>(VLOOKUP($A68,'RevPAR Raw Data'!$B$6:$BE$43,'RevPAR Raw Data'!T$1,FALSE))/100</f>
        <v>-3.2373170197364298E-2</v>
      </c>
      <c r="Y69" s="82">
        <f>(VLOOKUP($A68,'RevPAR Raw Data'!$B$6:$BE$43,'RevPAR Raw Data'!U$1,FALSE))/100</f>
        <v>-4.4112780833728299E-2</v>
      </c>
      <c r="Z69" s="82">
        <f>(VLOOKUP($A68,'RevPAR Raw Data'!$B$6:$BE$43,'RevPAR Raw Data'!V$1,FALSE))/100</f>
        <v>-4.1461144584282301E-2</v>
      </c>
      <c r="AA69" s="82">
        <f>(VLOOKUP($A68,'RevPAR Raw Data'!$B$6:$BE$43,'RevPAR Raw Data'!W$1,FALSE))/100</f>
        <v>-1.80914452371689E-2</v>
      </c>
      <c r="AB69" s="82">
        <f>(VLOOKUP($A68,'RevPAR Raw Data'!$B$6:$BE$43,'RevPAR Raw Data'!X$1,FALSE))/100</f>
        <v>-1.61871034148676E-2</v>
      </c>
      <c r="AC69" s="82">
        <f>(VLOOKUP($A68,'RevPAR Raw Data'!$B$6:$BE$43,'RevPAR Raw Data'!Y$1,FALSE))/100</f>
        <v>-3.07191086905719E-2</v>
      </c>
      <c r="AD69" s="83">
        <f>(VLOOKUP($A68,'RevPAR Raw Data'!$B$6:$BE$43,'RevPAR Raw Data'!AA$1,FALSE))/100</f>
        <v>8.4663398687621599E-2</v>
      </c>
      <c r="AE69" s="83">
        <f>(VLOOKUP($A68,'RevPAR Raw Data'!$B$6:$BE$43,'RevPAR Raw Data'!AB$1,FALSE))/100</f>
        <v>4.8383941533721303E-2</v>
      </c>
      <c r="AF69" s="82">
        <f>(VLOOKUP($A68,'RevPAR Raw Data'!$B$6:$BE$43,'RevPAR Raw Data'!AC$1,FALSE))/100</f>
        <v>6.6131813972474404E-2</v>
      </c>
      <c r="AG69" s="84">
        <f>(VLOOKUP($A68,'RevPAR Raw Data'!$B$6:$BE$43,'RevPAR Raw Data'!AE$1,FALSE))/100</f>
        <v>-9.2434840031332694E-3</v>
      </c>
    </row>
    <row r="70" spans="1:33" x14ac:dyDescent="0.25">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5">
      <c r="A71" s="108" t="s">
        <v>38</v>
      </c>
      <c r="B71" s="109">
        <f>(VLOOKUP($A71,'Occupancy Raw Data'!$B$8:$BE$45,'Occupancy Raw Data'!G$3,FALSE))/100</f>
        <v>0.56235679214402601</v>
      </c>
      <c r="C71" s="110">
        <f>(VLOOKUP($A71,'Occupancy Raw Data'!$B$8:$BE$45,'Occupancy Raw Data'!H$3,FALSE))/100</f>
        <v>0.72831423895253589</v>
      </c>
      <c r="D71" s="110">
        <f>(VLOOKUP($A71,'Occupancy Raw Data'!$B$8:$BE$45,'Occupancy Raw Data'!I$3,FALSE))/100</f>
        <v>0.79230769230769194</v>
      </c>
      <c r="E71" s="110">
        <f>(VLOOKUP($A71,'Occupancy Raw Data'!$B$8:$BE$45,'Occupancy Raw Data'!J$3,FALSE))/100</f>
        <v>0.79967266775777401</v>
      </c>
      <c r="F71" s="110">
        <f>(VLOOKUP($A71,'Occupancy Raw Data'!$B$8:$BE$45,'Occupancy Raw Data'!K$3,FALSE))/100</f>
        <v>0.75335515548281506</v>
      </c>
      <c r="G71" s="111">
        <f>(VLOOKUP($A71,'Occupancy Raw Data'!$B$8:$BE$45,'Occupancy Raw Data'!L$3,FALSE))/100</f>
        <v>0.72720130932896798</v>
      </c>
      <c r="H71" s="91">
        <f>(VLOOKUP($A71,'Occupancy Raw Data'!$B$8:$BE$45,'Occupancy Raw Data'!N$3,FALSE))/100</f>
        <v>0.81227495908346892</v>
      </c>
      <c r="I71" s="91">
        <f>(VLOOKUP($A71,'Occupancy Raw Data'!$B$8:$BE$45,'Occupancy Raw Data'!O$3,FALSE))/100</f>
        <v>0.82569558101472895</v>
      </c>
      <c r="J71" s="111">
        <f>(VLOOKUP($A71,'Occupancy Raw Data'!$B$8:$BE$45,'Occupancy Raw Data'!P$3,FALSE))/100</f>
        <v>0.81898527004909893</v>
      </c>
      <c r="K71" s="112">
        <f>(VLOOKUP($A71,'Occupancy Raw Data'!$B$8:$BE$45,'Occupancy Raw Data'!R$3,FALSE))/100</f>
        <v>0.75342529810614911</v>
      </c>
      <c r="M71" s="113">
        <f>VLOOKUP($A71,'ADR Raw Data'!$B$6:$BE$43,'ADR Raw Data'!G$1,FALSE)</f>
        <v>147.06976135040699</v>
      </c>
      <c r="N71" s="114">
        <f>VLOOKUP($A71,'ADR Raw Data'!$B$6:$BE$43,'ADR Raw Data'!H$1,FALSE)</f>
        <v>158.459613483146</v>
      </c>
      <c r="O71" s="114">
        <f>VLOOKUP($A71,'ADR Raw Data'!$B$6:$BE$43,'ADR Raw Data'!I$1,FALSE)</f>
        <v>165.711943813261</v>
      </c>
      <c r="P71" s="114">
        <f>VLOOKUP($A71,'ADR Raw Data'!$B$6:$BE$43,'ADR Raw Data'!J$1,FALSE)</f>
        <v>166.95916905444099</v>
      </c>
      <c r="Q71" s="114">
        <f>VLOOKUP($A71,'ADR Raw Data'!$B$6:$BE$43,'ADR Raw Data'!K$1,FALSE)</f>
        <v>158.92093200086799</v>
      </c>
      <c r="R71" s="115">
        <f>VLOOKUP($A71,'ADR Raw Data'!$B$6:$BE$43,'ADR Raw Data'!L$1,FALSE)</f>
        <v>160.24325036010001</v>
      </c>
      <c r="S71" s="114">
        <f>VLOOKUP($A71,'ADR Raw Data'!$B$6:$BE$43,'ADR Raw Data'!N$1,FALSE)</f>
        <v>183.924591980656</v>
      </c>
      <c r="T71" s="114">
        <f>VLOOKUP($A71,'ADR Raw Data'!$B$6:$BE$43,'ADR Raw Data'!O$1,FALSE)</f>
        <v>186.29128840435999</v>
      </c>
      <c r="U71" s="115">
        <f>VLOOKUP($A71,'ADR Raw Data'!$B$6:$BE$43,'ADR Raw Data'!P$1,FALSE)</f>
        <v>185.117635891286</v>
      </c>
      <c r="V71" s="116">
        <f>VLOOKUP($A71,'ADR Raw Data'!$B$6:$BE$43,'ADR Raw Data'!R$1,FALSE)</f>
        <v>167.968636730387</v>
      </c>
      <c r="X71" s="113">
        <f>VLOOKUP($A71,'RevPAR Raw Data'!$B$6:$BE$43,'RevPAR Raw Data'!G$1,FALSE)</f>
        <v>82.705679214402593</v>
      </c>
      <c r="Y71" s="114">
        <f>VLOOKUP($A71,'RevPAR Raw Data'!$B$6:$BE$43,'RevPAR Raw Data'!H$1,FALSE)</f>
        <v>115.40839279869</v>
      </c>
      <c r="Z71" s="114">
        <f>VLOOKUP($A71,'RevPAR Raw Data'!$B$6:$BE$43,'RevPAR Raw Data'!I$1,FALSE)</f>
        <v>131.29484779050699</v>
      </c>
      <c r="AA71" s="114">
        <f>VLOOKUP($A71,'RevPAR Raw Data'!$B$6:$BE$43,'RevPAR Raw Data'!J$1,FALSE)</f>
        <v>133.512684124386</v>
      </c>
      <c r="AB71" s="114">
        <f>VLOOKUP($A71,'RevPAR Raw Data'!$B$6:$BE$43,'RevPAR Raw Data'!K$1,FALSE)</f>
        <v>119.723903436988</v>
      </c>
      <c r="AC71" s="115">
        <f>VLOOKUP($A71,'RevPAR Raw Data'!$B$6:$BE$43,'RevPAR Raw Data'!L$1,FALSE)</f>
        <v>116.52910147299499</v>
      </c>
      <c r="AD71" s="114">
        <f>VLOOKUP($A71,'RevPAR Raw Data'!$B$6:$BE$43,'RevPAR Raw Data'!N$1,FALSE)</f>
        <v>149.39734042553101</v>
      </c>
      <c r="AE71" s="114">
        <f>VLOOKUP($A71,'RevPAR Raw Data'!$B$6:$BE$43,'RevPAR Raw Data'!O$1,FALSE)</f>
        <v>153.81989361702099</v>
      </c>
      <c r="AF71" s="115">
        <f>VLOOKUP($A71,'RevPAR Raw Data'!$B$6:$BE$43,'RevPAR Raw Data'!P$1,FALSE)</f>
        <v>151.60861702127599</v>
      </c>
      <c r="AG71" s="116">
        <f>VLOOKUP($A71,'RevPAR Raw Data'!$B$6:$BE$43,'RevPAR Raw Data'!R$1,FALSE)</f>
        <v>126.551820201075</v>
      </c>
    </row>
    <row r="72" spans="1:33" x14ac:dyDescent="0.25">
      <c r="A72" s="93" t="s">
        <v>14</v>
      </c>
      <c r="B72" s="81">
        <f>(VLOOKUP($A71,'Occupancy Raw Data'!$B$8:$BE$51,'Occupancy Raw Data'!T$3,FALSE))/100</f>
        <v>-4.0215143154243495E-2</v>
      </c>
      <c r="C72" s="82">
        <f>(VLOOKUP($A71,'Occupancy Raw Data'!$B$8:$BE$51,'Occupancy Raw Data'!U$3,FALSE))/100</f>
        <v>-1.9841773825581298E-2</v>
      </c>
      <c r="D72" s="82">
        <f>(VLOOKUP($A71,'Occupancy Raw Data'!$B$8:$BE$51,'Occupancy Raw Data'!V$3,FALSE))/100</f>
        <v>-7.1495464719048107E-2</v>
      </c>
      <c r="E72" s="82">
        <f>(VLOOKUP($A71,'Occupancy Raw Data'!$B$8:$BE$51,'Occupancy Raw Data'!W$3,FALSE))/100</f>
        <v>-6.1427133433072593E-2</v>
      </c>
      <c r="F72" s="82">
        <f>(VLOOKUP($A71,'Occupancy Raw Data'!$B$8:$BE$51,'Occupancy Raw Data'!X$3,FALSE))/100</f>
        <v>2.74092808789917E-2</v>
      </c>
      <c r="G72" s="82">
        <f>(VLOOKUP($A71,'Occupancy Raw Data'!$B$8:$BE$51,'Occupancy Raw Data'!Y$3,FALSE))/100</f>
        <v>-3.4917317209636298E-2</v>
      </c>
      <c r="H72" s="83">
        <f>(VLOOKUP($A71,'Occupancy Raw Data'!$B$8:$BE$51,'Occupancy Raw Data'!AA$3,FALSE))/100</f>
        <v>-6.4440960021974704E-3</v>
      </c>
      <c r="I72" s="83">
        <f>(VLOOKUP($A71,'Occupancy Raw Data'!$B$8:$BE$51,'Occupancy Raw Data'!AB$3,FALSE))/100</f>
        <v>7.5559790656122708E-3</v>
      </c>
      <c r="J72" s="82">
        <f>(VLOOKUP($A71,'Occupancy Raw Data'!$B$8:$BE$51,'Occupancy Raw Data'!AC$3,FALSE))/100</f>
        <v>5.64323137215964E-4</v>
      </c>
      <c r="K72" s="84">
        <f>(VLOOKUP($A71,'Occupancy Raw Data'!$B$8:$BE$51,'Occupancy Raw Data'!AE$3,FALSE))/100</f>
        <v>-2.4169984433737798E-2</v>
      </c>
      <c r="M72" s="81">
        <f>(VLOOKUP($A71,'ADR Raw Data'!$B$6:$BE$49,'ADR Raw Data'!T$1,FALSE))/100</f>
        <v>-5.4495534057806098E-2</v>
      </c>
      <c r="N72" s="82">
        <f>(VLOOKUP($A71,'ADR Raw Data'!$B$6:$BE$49,'ADR Raw Data'!U$1,FALSE))/100</f>
        <v>-2.7704767812373698E-2</v>
      </c>
      <c r="O72" s="82">
        <f>(VLOOKUP($A71,'ADR Raw Data'!$B$6:$BE$49,'ADR Raw Data'!V$1,FALSE))/100</f>
        <v>-4.2368767262717003E-2</v>
      </c>
      <c r="P72" s="82">
        <f>(VLOOKUP($A71,'ADR Raw Data'!$B$6:$BE$49,'ADR Raw Data'!W$1,FALSE))/100</f>
        <v>-2.7872444134790401E-2</v>
      </c>
      <c r="Q72" s="82">
        <f>(VLOOKUP($A71,'ADR Raw Data'!$B$6:$BE$49,'ADR Raw Data'!X$1,FALSE))/100</f>
        <v>-4.3351920597743197E-2</v>
      </c>
      <c r="R72" s="82">
        <f>(VLOOKUP($A71,'ADR Raw Data'!$B$6:$BE$49,'ADR Raw Data'!Y$1,FALSE))/100</f>
        <v>-3.8711215058962495E-2</v>
      </c>
      <c r="S72" s="83">
        <f>(VLOOKUP($A71,'ADR Raw Data'!$B$6:$BE$49,'ADR Raw Data'!AA$1,FALSE))/100</f>
        <v>-4.6983000740588199E-2</v>
      </c>
      <c r="T72" s="83">
        <f>(VLOOKUP($A71,'ADR Raw Data'!$B$6:$BE$49,'ADR Raw Data'!AB$1,FALSE))/100</f>
        <v>-2.5073525855513902E-2</v>
      </c>
      <c r="U72" s="82">
        <f>(VLOOKUP($A71,'ADR Raw Data'!$B$6:$BE$49,'ADR Raw Data'!AC$1,FALSE))/100</f>
        <v>-3.6026500641570501E-2</v>
      </c>
      <c r="V72" s="84">
        <f>(VLOOKUP($A71,'ADR Raw Data'!$B$6:$BE$49,'ADR Raw Data'!AE$1,FALSE))/100</f>
        <v>-3.6720425767088803E-2</v>
      </c>
      <c r="X72" s="81">
        <f>(VLOOKUP($A71,'RevPAR Raw Data'!$B$6:$BE$43,'RevPAR Raw Data'!T$1,FALSE))/100</f>
        <v>-9.25191315086481E-2</v>
      </c>
      <c r="Y72" s="82">
        <f>(VLOOKUP($A71,'RevPAR Raw Data'!$B$6:$BE$43,'RevPAR Raw Data'!U$1,FALSE))/100</f>
        <v>-4.6996829901131701E-2</v>
      </c>
      <c r="Z72" s="82">
        <f>(VLOOKUP($A71,'RevPAR Raw Data'!$B$6:$BE$43,'RevPAR Raw Data'!V$1,FALSE))/100</f>
        <v>-0.11083505727674399</v>
      </c>
      <c r="AA72" s="82">
        <f>(VLOOKUP($A71,'RevPAR Raw Data'!$B$6:$BE$43,'RevPAR Raw Data'!W$1,FALSE))/100</f>
        <v>-8.7587453222889314E-2</v>
      </c>
      <c r="AB72" s="82">
        <f>(VLOOKUP($A71,'RevPAR Raw Data'!$B$6:$BE$43,'RevPAR Raw Data'!X$1,FALSE))/100</f>
        <v>-1.7130884687058801E-2</v>
      </c>
      <c r="AC72" s="82">
        <f>(VLOOKUP($A71,'RevPAR Raw Data'!$B$6:$BE$43,'RevPAR Raw Data'!Y$1,FALSE))/100</f>
        <v>-7.2276840492814506E-2</v>
      </c>
      <c r="AD72" s="83">
        <f>(VLOOKUP($A71,'RevPAR Raw Data'!$B$6:$BE$43,'RevPAR Raw Data'!AA$1,FALSE))/100</f>
        <v>-5.3124333775542001E-2</v>
      </c>
      <c r="AE72" s="83">
        <f>(VLOOKUP($A71,'RevPAR Raw Data'!$B$6:$BE$43,'RevPAR Raw Data'!AB$1,FALSE))/100</f>
        <v>-1.7707001826366999E-2</v>
      </c>
      <c r="AF72" s="82">
        <f>(VLOOKUP($A71,'RevPAR Raw Data'!$B$6:$BE$43,'RevPAR Raw Data'!AC$1,FALSE))/100</f>
        <v>-3.5482508092219499E-2</v>
      </c>
      <c r="AG72" s="84">
        <f>(VLOOKUP($A71,'RevPAR Raw Data'!$B$6:$BE$43,'RevPAR Raw Data'!AE$1,FALSE))/100</f>
        <v>-6.0002878081635798E-2</v>
      </c>
    </row>
    <row r="73" spans="1:33" x14ac:dyDescent="0.25">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5">
      <c r="A74" s="108" t="s">
        <v>39</v>
      </c>
      <c r="B74" s="109">
        <f>(VLOOKUP($A74,'Occupancy Raw Data'!$B$8:$BE$45,'Occupancy Raw Data'!G$3,FALSE))/100</f>
        <v>0.59192924267551095</v>
      </c>
      <c r="C74" s="110">
        <f>(VLOOKUP($A74,'Occupancy Raw Data'!$B$8:$BE$45,'Occupancy Raw Data'!H$3,FALSE))/100</f>
        <v>0.67584300718628998</v>
      </c>
      <c r="D74" s="110">
        <f>(VLOOKUP($A74,'Occupancy Raw Data'!$B$8:$BE$45,'Occupancy Raw Data'!I$3,FALSE))/100</f>
        <v>0.73101160862354808</v>
      </c>
      <c r="E74" s="110">
        <f>(VLOOKUP($A74,'Occupancy Raw Data'!$B$8:$BE$45,'Occupancy Raw Data'!J$3,FALSE))/100</f>
        <v>0.75787728026533896</v>
      </c>
      <c r="F74" s="110">
        <f>(VLOOKUP($A74,'Occupancy Raw Data'!$B$8:$BE$45,'Occupancy Raw Data'!K$3,FALSE))/100</f>
        <v>0.72139303482586992</v>
      </c>
      <c r="G74" s="111">
        <f>(VLOOKUP($A74,'Occupancy Raw Data'!$B$8:$BE$45,'Occupancy Raw Data'!L$3,FALSE))/100</f>
        <v>0.69561083471531204</v>
      </c>
      <c r="H74" s="91">
        <f>(VLOOKUP($A74,'Occupancy Raw Data'!$B$8:$BE$45,'Occupancy Raw Data'!N$3,FALSE))/100</f>
        <v>0.77269209508015391</v>
      </c>
      <c r="I74" s="91">
        <f>(VLOOKUP($A74,'Occupancy Raw Data'!$B$8:$BE$45,'Occupancy Raw Data'!O$3,FALSE))/100</f>
        <v>0.75378662244333794</v>
      </c>
      <c r="J74" s="111">
        <f>(VLOOKUP($A74,'Occupancy Raw Data'!$B$8:$BE$45,'Occupancy Raw Data'!P$3,FALSE))/100</f>
        <v>0.76323935876174598</v>
      </c>
      <c r="K74" s="112">
        <f>(VLOOKUP($A74,'Occupancy Raw Data'!$B$8:$BE$45,'Occupancy Raw Data'!R$3,FALSE))/100</f>
        <v>0.71493327015714991</v>
      </c>
      <c r="M74" s="113">
        <f>VLOOKUP($A74,'ADR Raw Data'!$B$6:$BE$43,'ADR Raw Data'!G$1,FALSE)</f>
        <v>100.309919686215</v>
      </c>
      <c r="N74" s="114">
        <f>VLOOKUP($A74,'ADR Raw Data'!$B$6:$BE$43,'ADR Raw Data'!H$1,FALSE)</f>
        <v>105.268742025192</v>
      </c>
      <c r="O74" s="114">
        <f>VLOOKUP($A74,'ADR Raw Data'!$B$6:$BE$43,'ADR Raw Data'!I$1,FALSE)</f>
        <v>109.627096188747</v>
      </c>
      <c r="P74" s="114">
        <f>VLOOKUP($A74,'ADR Raw Data'!$B$6:$BE$43,'ADR Raw Data'!J$1,FALSE)</f>
        <v>109.917121808898</v>
      </c>
      <c r="Q74" s="114">
        <f>VLOOKUP($A74,'ADR Raw Data'!$B$6:$BE$43,'ADR Raw Data'!K$1,FALSE)</f>
        <v>105.343727203065</v>
      </c>
      <c r="R74" s="115">
        <f>VLOOKUP($A74,'ADR Raw Data'!$B$6:$BE$43,'ADR Raw Data'!L$1,FALSE)</f>
        <v>106.369280015257</v>
      </c>
      <c r="S74" s="114">
        <f>VLOOKUP($A74,'ADR Raw Data'!$B$6:$BE$43,'ADR Raw Data'!N$1,FALSE)</f>
        <v>116.31518529117101</v>
      </c>
      <c r="T74" s="114">
        <f>VLOOKUP($A74,'ADR Raw Data'!$B$6:$BE$43,'ADR Raw Data'!O$1,FALSE)</f>
        <v>118.756674977999</v>
      </c>
      <c r="U74" s="115">
        <f>VLOOKUP($A74,'ADR Raw Data'!$B$6:$BE$43,'ADR Raw Data'!P$1,FALSE)</f>
        <v>117.520811182733</v>
      </c>
      <c r="V74" s="116">
        <f>VLOOKUP($A74,'ADR Raw Data'!$B$6:$BE$43,'ADR Raw Data'!R$1,FALSE)</f>
        <v>109.77071135068201</v>
      </c>
      <c r="X74" s="113">
        <f>VLOOKUP($A74,'RevPAR Raw Data'!$B$6:$BE$43,'RevPAR Raw Data'!G$1,FALSE)</f>
        <v>59.376374792703103</v>
      </c>
      <c r="Y74" s="114">
        <f>VLOOKUP($A74,'RevPAR Raw Data'!$B$6:$BE$43,'RevPAR Raw Data'!H$1,FALSE)</f>
        <v>71.145143173023698</v>
      </c>
      <c r="Z74" s="114">
        <f>VLOOKUP($A74,'RevPAR Raw Data'!$B$6:$BE$43,'RevPAR Raw Data'!I$1,FALSE)</f>
        <v>80.138679933665003</v>
      </c>
      <c r="AA74" s="114">
        <f>VLOOKUP($A74,'RevPAR Raw Data'!$B$6:$BE$43,'RevPAR Raw Data'!J$1,FALSE)</f>
        <v>83.303689331122101</v>
      </c>
      <c r="AB74" s="114">
        <f>VLOOKUP($A74,'RevPAR Raw Data'!$B$6:$BE$43,'RevPAR Raw Data'!K$1,FALSE)</f>
        <v>75.994231066887707</v>
      </c>
      <c r="AC74" s="115">
        <f>VLOOKUP($A74,'RevPAR Raw Data'!$B$6:$BE$43,'RevPAR Raw Data'!L$1,FALSE)</f>
        <v>73.991623659480297</v>
      </c>
      <c r="AD74" s="114">
        <f>VLOOKUP($A74,'RevPAR Raw Data'!$B$6:$BE$43,'RevPAR Raw Data'!N$1,FALSE)</f>
        <v>89.875824212271894</v>
      </c>
      <c r="AE74" s="114">
        <f>VLOOKUP($A74,'RevPAR Raw Data'!$B$6:$BE$43,'RevPAR Raw Data'!O$1,FALSE)</f>
        <v>89.517192924267505</v>
      </c>
      <c r="AF74" s="115">
        <f>VLOOKUP($A74,'RevPAR Raw Data'!$B$6:$BE$43,'RevPAR Raw Data'!P$1,FALSE)</f>
        <v>89.696508568269707</v>
      </c>
      <c r="AG74" s="116">
        <f>VLOOKUP($A74,'RevPAR Raw Data'!$B$6:$BE$43,'RevPAR Raw Data'!R$1,FALSE)</f>
        <v>78.478733633420205</v>
      </c>
    </row>
    <row r="75" spans="1:33" x14ac:dyDescent="0.25">
      <c r="A75" s="93" t="s">
        <v>14</v>
      </c>
      <c r="B75" s="81">
        <f>(VLOOKUP($A74,'Occupancy Raw Data'!$B$8:$BE$51,'Occupancy Raw Data'!T$3,FALSE))/100</f>
        <v>2.2368293761379297E-2</v>
      </c>
      <c r="C75" s="82">
        <f>(VLOOKUP($A74,'Occupancy Raw Data'!$B$8:$BE$51,'Occupancy Raw Data'!U$3,FALSE))/100</f>
        <v>2.5044115716673599E-3</v>
      </c>
      <c r="D75" s="82">
        <f>(VLOOKUP($A74,'Occupancy Raw Data'!$B$8:$BE$51,'Occupancy Raw Data'!V$3,FALSE))/100</f>
        <v>-1.6714983184163902E-2</v>
      </c>
      <c r="E75" s="82">
        <f>(VLOOKUP($A74,'Occupancy Raw Data'!$B$8:$BE$51,'Occupancy Raw Data'!W$3,FALSE))/100</f>
        <v>-6.7979491037735594E-3</v>
      </c>
      <c r="F75" s="82">
        <f>(VLOOKUP($A74,'Occupancy Raw Data'!$B$8:$BE$51,'Occupancy Raw Data'!X$3,FALSE))/100</f>
        <v>1.085856337926E-2</v>
      </c>
      <c r="G75" s="82">
        <f>(VLOOKUP($A74,'Occupancy Raw Data'!$B$8:$BE$51,'Occupancy Raw Data'!Y$3,FALSE))/100</f>
        <v>1.3746196041310599E-3</v>
      </c>
      <c r="H75" s="83">
        <f>(VLOOKUP($A74,'Occupancy Raw Data'!$B$8:$BE$51,'Occupancy Raw Data'!AA$3,FALSE))/100</f>
        <v>3.0662315121897002E-2</v>
      </c>
      <c r="I75" s="83">
        <f>(VLOOKUP($A74,'Occupancy Raw Data'!$B$8:$BE$51,'Occupancy Raw Data'!AB$3,FALSE))/100</f>
        <v>-9.0880863186571202E-3</v>
      </c>
      <c r="J75" s="82">
        <f>(VLOOKUP($A74,'Occupancy Raw Data'!$B$8:$BE$51,'Occupancy Raw Data'!AC$3,FALSE))/100</f>
        <v>1.06424260519537E-2</v>
      </c>
      <c r="K75" s="84">
        <f>(VLOOKUP($A74,'Occupancy Raw Data'!$B$8:$BE$51,'Occupancy Raw Data'!AE$3,FALSE))/100</f>
        <v>4.1834122443601103E-3</v>
      </c>
      <c r="M75" s="81">
        <f>(VLOOKUP($A74,'ADR Raw Data'!$B$6:$BE$49,'ADR Raw Data'!T$1,FALSE))/100</f>
        <v>2.0466507390843498E-2</v>
      </c>
      <c r="N75" s="82">
        <f>(VLOOKUP($A74,'ADR Raw Data'!$B$6:$BE$49,'ADR Raw Data'!U$1,FALSE))/100</f>
        <v>1.03666695537025E-3</v>
      </c>
      <c r="O75" s="82">
        <f>(VLOOKUP($A74,'ADR Raw Data'!$B$6:$BE$49,'ADR Raw Data'!V$1,FALSE))/100</f>
        <v>2.1447435593707001E-2</v>
      </c>
      <c r="P75" s="82">
        <f>(VLOOKUP($A74,'ADR Raw Data'!$B$6:$BE$49,'ADR Raw Data'!W$1,FALSE))/100</f>
        <v>1.2531469969068801E-2</v>
      </c>
      <c r="Q75" s="82">
        <f>(VLOOKUP($A74,'ADR Raw Data'!$B$6:$BE$49,'ADR Raw Data'!X$1,FALSE))/100</f>
        <v>-3.1393275251661301E-3</v>
      </c>
      <c r="R75" s="82">
        <f>(VLOOKUP($A74,'ADR Raw Data'!$B$6:$BE$49,'ADR Raw Data'!Y$1,FALSE))/100</f>
        <v>9.8503449296589302E-3</v>
      </c>
      <c r="S75" s="83">
        <f>(VLOOKUP($A74,'ADR Raw Data'!$B$6:$BE$49,'ADR Raw Data'!AA$1,FALSE))/100</f>
        <v>4.91012467228136E-3</v>
      </c>
      <c r="T75" s="83">
        <f>(VLOOKUP($A74,'ADR Raw Data'!$B$6:$BE$49,'ADR Raw Data'!AB$1,FALSE))/100</f>
        <v>1.1462243837352998E-2</v>
      </c>
      <c r="U75" s="82">
        <f>(VLOOKUP($A74,'ADR Raw Data'!$B$6:$BE$49,'ADR Raw Data'!AC$1,FALSE))/100</f>
        <v>8.0275038659700197E-3</v>
      </c>
      <c r="V75" s="84">
        <f>(VLOOKUP($A74,'ADR Raw Data'!$B$6:$BE$49,'ADR Raw Data'!AE$1,FALSE))/100</f>
        <v>9.4579620897420301E-3</v>
      </c>
      <c r="X75" s="81">
        <f>(VLOOKUP($A74,'RevPAR Raw Data'!$B$6:$BE$43,'RevPAR Raw Data'!T$1,FALSE))/100</f>
        <v>4.3292602001810697E-2</v>
      </c>
      <c r="Y75" s="82">
        <f>(VLOOKUP($A74,'RevPAR Raw Data'!$B$6:$BE$43,'RevPAR Raw Data'!U$1,FALSE))/100</f>
        <v>3.5436747677566102E-3</v>
      </c>
      <c r="Z75" s="82">
        <f>(VLOOKUP($A74,'RevPAR Raw Data'!$B$6:$BE$43,'RevPAR Raw Data'!V$1,FALSE))/100</f>
        <v>4.37395888425082E-3</v>
      </c>
      <c r="AA75" s="82">
        <f>(VLOOKUP($A74,'RevPAR Raw Data'!$B$6:$BE$43,'RevPAR Raw Data'!W$1,FALSE))/100</f>
        <v>5.64833257025009E-3</v>
      </c>
      <c r="AB75" s="82">
        <f>(VLOOKUP($A74,'RevPAR Raw Data'!$B$6:$BE$43,'RevPAR Raw Data'!X$1,FALSE))/100</f>
        <v>7.6851472671936802E-3</v>
      </c>
      <c r="AC75" s="82">
        <f>(VLOOKUP($A74,'RevPAR Raw Data'!$B$6:$BE$43,'RevPAR Raw Data'!Y$1,FALSE))/100</f>
        <v>1.1238505011037701E-2</v>
      </c>
      <c r="AD75" s="83">
        <f>(VLOOKUP($A74,'RevPAR Raw Data'!$B$6:$BE$43,'RevPAR Raw Data'!AA$1,FALSE))/100</f>
        <v>3.5722995584167701E-2</v>
      </c>
      <c r="AE75" s="83">
        <f>(VLOOKUP($A74,'RevPAR Raw Data'!$B$6:$BE$43,'RevPAR Raw Data'!AB$1,FALSE))/100</f>
        <v>2.2699876572965199E-3</v>
      </c>
      <c r="AF75" s="82">
        <f>(VLOOKUP($A74,'RevPAR Raw Data'!$B$6:$BE$43,'RevPAR Raw Data'!AC$1,FALSE))/100</f>
        <v>1.87553620341991E-2</v>
      </c>
      <c r="AG75" s="84">
        <f>(VLOOKUP($A74,'RevPAR Raw Data'!$B$6:$BE$43,'RevPAR Raw Data'!AE$1,FALSE))/100</f>
        <v>1.3680940888515E-2</v>
      </c>
    </row>
    <row r="76" spans="1:33" x14ac:dyDescent="0.25">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5">
      <c r="A77" s="108" t="s">
        <v>40</v>
      </c>
      <c r="B77" s="109">
        <f>(VLOOKUP($A77,'Occupancy Raw Data'!$B$8:$BE$45,'Occupancy Raw Data'!G$3,FALSE))/100</f>
        <v>0.67366571085006</v>
      </c>
      <c r="C77" s="110">
        <f>(VLOOKUP($A77,'Occupancy Raw Data'!$B$8:$BE$45,'Occupancy Raw Data'!H$3,FALSE))/100</f>
        <v>0.82314309499583704</v>
      </c>
      <c r="D77" s="110">
        <f>(VLOOKUP($A77,'Occupancy Raw Data'!$B$8:$BE$45,'Occupancy Raw Data'!I$3,FALSE))/100</f>
        <v>0.93395615576727398</v>
      </c>
      <c r="E77" s="110">
        <f>(VLOOKUP($A77,'Occupancy Raw Data'!$B$8:$BE$45,'Occupancy Raw Data'!J$3,FALSE))/100</f>
        <v>0.93349366386088206</v>
      </c>
      <c r="F77" s="110">
        <f>(VLOOKUP($A77,'Occupancy Raw Data'!$B$8:$BE$45,'Occupancy Raw Data'!K$3,FALSE))/100</f>
        <v>0.82702802700952704</v>
      </c>
      <c r="G77" s="111">
        <f>(VLOOKUP($A77,'Occupancy Raw Data'!$B$8:$BE$45,'Occupancy Raw Data'!L$3,FALSE))/100</f>
        <v>0.83825733049671602</v>
      </c>
      <c r="H77" s="91">
        <f>(VLOOKUP($A77,'Occupancy Raw Data'!$B$8:$BE$45,'Occupancy Raw Data'!N$3,FALSE))/100</f>
        <v>0.83859032466931793</v>
      </c>
      <c r="I77" s="91">
        <f>(VLOOKUP($A77,'Occupancy Raw Data'!$B$8:$BE$45,'Occupancy Raw Data'!O$3,FALSE))/100</f>
        <v>0.82536305614651695</v>
      </c>
      <c r="J77" s="111">
        <f>(VLOOKUP($A77,'Occupancy Raw Data'!$B$8:$BE$45,'Occupancy Raw Data'!P$3,FALSE))/100</f>
        <v>0.831976690407917</v>
      </c>
      <c r="K77" s="112">
        <f>(VLOOKUP($A77,'Occupancy Raw Data'!$B$8:$BE$45,'Occupancy Raw Data'!R$3,FALSE))/100</f>
        <v>0.83646286189991603</v>
      </c>
      <c r="M77" s="113">
        <f>VLOOKUP($A77,'ADR Raw Data'!$B$6:$BE$43,'ADR Raw Data'!G$1,FALSE)</f>
        <v>124.08872854592801</v>
      </c>
      <c r="N77" s="114">
        <f>VLOOKUP($A77,'ADR Raw Data'!$B$6:$BE$43,'ADR Raw Data'!H$1,FALSE)</f>
        <v>155.37611529385299</v>
      </c>
      <c r="O77" s="114">
        <f>VLOOKUP($A77,'ADR Raw Data'!$B$6:$BE$43,'ADR Raw Data'!I$1,FALSE)</f>
        <v>172.05437951866799</v>
      </c>
      <c r="P77" s="114">
        <f>VLOOKUP($A77,'ADR Raw Data'!$B$6:$BE$43,'ADR Raw Data'!J$1,FALSE)</f>
        <v>167.877928061831</v>
      </c>
      <c r="Q77" s="114">
        <f>VLOOKUP($A77,'ADR Raw Data'!$B$6:$BE$43,'ADR Raw Data'!K$1,FALSE)</f>
        <v>138.48557991276101</v>
      </c>
      <c r="R77" s="115">
        <f>VLOOKUP($A77,'ADR Raw Data'!$B$6:$BE$43,'ADR Raw Data'!L$1,FALSE)</f>
        <v>153.51533699682199</v>
      </c>
      <c r="S77" s="114">
        <f>VLOOKUP($A77,'ADR Raw Data'!$B$6:$BE$43,'ADR Raw Data'!N$1,FALSE)</f>
        <v>124.832643944407</v>
      </c>
      <c r="T77" s="114">
        <f>VLOOKUP($A77,'ADR Raw Data'!$B$6:$BE$43,'ADR Raw Data'!O$1,FALSE)</f>
        <v>122.97787291269699</v>
      </c>
      <c r="U77" s="115">
        <f>VLOOKUP($A77,'ADR Raw Data'!$B$6:$BE$43,'ADR Raw Data'!P$1,FALSE)</f>
        <v>123.912630496414</v>
      </c>
      <c r="V77" s="116">
        <f>VLOOKUP($A77,'ADR Raw Data'!$B$6:$BE$43,'ADR Raw Data'!R$1,FALSE)</f>
        <v>145.10278289442499</v>
      </c>
      <c r="X77" s="113">
        <f>VLOOKUP($A77,'RevPAR Raw Data'!$B$6:$BE$43,'RevPAR Raw Data'!G$1,FALSE)</f>
        <v>83.594321524373299</v>
      </c>
      <c r="Y77" s="114">
        <f>VLOOKUP($A77,'RevPAR Raw Data'!$B$6:$BE$43,'RevPAR Raw Data'!H$1,FALSE)</f>
        <v>127.89677643141199</v>
      </c>
      <c r="Z77" s="114">
        <f>VLOOKUP($A77,'RevPAR Raw Data'!$B$6:$BE$43,'RevPAR Raw Data'!I$1,FALSE)</f>
        <v>160.69124687817899</v>
      </c>
      <c r="AA77" s="114">
        <f>VLOOKUP($A77,'RevPAR Raw Data'!$B$6:$BE$43,'RevPAR Raw Data'!J$1,FALSE)</f>
        <v>156.712982147812</v>
      </c>
      <c r="AB77" s="114">
        <f>VLOOKUP($A77,'RevPAR Raw Data'!$B$6:$BE$43,'RevPAR Raw Data'!K$1,FALSE)</f>
        <v>114.531455924521</v>
      </c>
      <c r="AC77" s="115">
        <f>VLOOKUP($A77,'RevPAR Raw Data'!$B$6:$BE$43,'RevPAR Raw Data'!L$1,FALSE)</f>
        <v>128.68535658125899</v>
      </c>
      <c r="AD77" s="114">
        <f>VLOOKUP($A77,'RevPAR Raw Data'!$B$6:$BE$43,'RevPAR Raw Data'!N$1,FALSE)</f>
        <v>104.68344741467</v>
      </c>
      <c r="AE77" s="114">
        <f>VLOOKUP($A77,'RevPAR Raw Data'!$B$6:$BE$43,'RevPAR Raw Data'!O$1,FALSE)</f>
        <v>101.50139302562199</v>
      </c>
      <c r="AF77" s="115">
        <f>VLOOKUP($A77,'RevPAR Raw Data'!$B$6:$BE$43,'RevPAR Raw Data'!P$1,FALSE)</f>
        <v>103.092420220146</v>
      </c>
      <c r="AG77" s="116">
        <f>VLOOKUP($A77,'RevPAR Raw Data'!$B$6:$BE$43,'RevPAR Raw Data'!R$1,FALSE)</f>
        <v>121.373089049513</v>
      </c>
    </row>
    <row r="78" spans="1:33" x14ac:dyDescent="0.25">
      <c r="A78" s="93" t="s">
        <v>14</v>
      </c>
      <c r="B78" s="81">
        <f>(VLOOKUP($A77,'Occupancy Raw Data'!$B$8:$BE$51,'Occupancy Raw Data'!T$3,FALSE))/100</f>
        <v>3.9032029814386797E-2</v>
      </c>
      <c r="C78" s="82">
        <f>(VLOOKUP($A77,'Occupancy Raw Data'!$B$8:$BE$51,'Occupancy Raw Data'!U$3,FALSE))/100</f>
        <v>-4.0834032558182798E-2</v>
      </c>
      <c r="D78" s="82">
        <f>(VLOOKUP($A77,'Occupancy Raw Data'!$B$8:$BE$51,'Occupancy Raw Data'!V$3,FALSE))/100</f>
        <v>-3.7371353725204899E-2</v>
      </c>
      <c r="E78" s="82">
        <f>(VLOOKUP($A77,'Occupancy Raw Data'!$B$8:$BE$51,'Occupancy Raw Data'!W$3,FALSE))/100</f>
        <v>-3.2836343545806099E-2</v>
      </c>
      <c r="F78" s="82">
        <f>(VLOOKUP($A77,'Occupancy Raw Data'!$B$8:$BE$51,'Occupancy Raw Data'!X$3,FALSE))/100</f>
        <v>-2.8251286141948603E-2</v>
      </c>
      <c r="G78" s="82">
        <f>(VLOOKUP($A77,'Occupancy Raw Data'!$B$8:$BE$51,'Occupancy Raw Data'!Y$3,FALSE))/100</f>
        <v>-2.36970216655563E-2</v>
      </c>
      <c r="H78" s="83">
        <f>(VLOOKUP($A77,'Occupancy Raw Data'!$B$8:$BE$51,'Occupancy Raw Data'!AA$3,FALSE))/100</f>
        <v>-8.3657652648397689E-3</v>
      </c>
      <c r="I78" s="83">
        <f>(VLOOKUP($A77,'Occupancy Raw Data'!$B$8:$BE$51,'Occupancy Raw Data'!AB$3,FALSE))/100</f>
        <v>-5.4241593706892702E-2</v>
      </c>
      <c r="J78" s="82">
        <f>(VLOOKUP($A77,'Occupancy Raw Data'!$B$8:$BE$51,'Occupancy Raw Data'!AC$3,FALSE))/100</f>
        <v>-3.16645575180491E-2</v>
      </c>
      <c r="K78" s="84">
        <f>(VLOOKUP($A77,'Occupancy Raw Data'!$B$8:$BE$51,'Occupancy Raw Data'!AE$3,FALSE))/100</f>
        <v>-2.5974556096659999E-2</v>
      </c>
      <c r="M78" s="81">
        <f>(VLOOKUP($A77,'ADR Raw Data'!$B$6:$BE$49,'ADR Raw Data'!T$1,FALSE))/100</f>
        <v>1.5738484854635599E-2</v>
      </c>
      <c r="N78" s="82">
        <f>(VLOOKUP($A77,'ADR Raw Data'!$B$6:$BE$49,'ADR Raw Data'!U$1,FALSE))/100</f>
        <v>3.4107563048203102E-2</v>
      </c>
      <c r="O78" s="82">
        <f>(VLOOKUP($A77,'ADR Raw Data'!$B$6:$BE$49,'ADR Raw Data'!V$1,FALSE))/100</f>
        <v>-1.36253137286905E-3</v>
      </c>
      <c r="P78" s="82">
        <f>(VLOOKUP($A77,'ADR Raw Data'!$B$6:$BE$49,'ADR Raw Data'!W$1,FALSE))/100</f>
        <v>-1.5890318816048899E-2</v>
      </c>
      <c r="Q78" s="82">
        <f>(VLOOKUP($A77,'ADR Raw Data'!$B$6:$BE$49,'ADR Raw Data'!X$1,FALSE))/100</f>
        <v>-4.4260418223435398E-2</v>
      </c>
      <c r="R78" s="82">
        <f>(VLOOKUP($A77,'ADR Raw Data'!$B$6:$BE$49,'ADR Raw Data'!Y$1,FALSE))/100</f>
        <v>-6.3828735712941195E-3</v>
      </c>
      <c r="S78" s="83">
        <f>(VLOOKUP($A77,'ADR Raw Data'!$B$6:$BE$49,'ADR Raw Data'!AA$1,FALSE))/100</f>
        <v>2.9129707669248498E-2</v>
      </c>
      <c r="T78" s="83">
        <f>(VLOOKUP($A77,'ADR Raw Data'!$B$6:$BE$49,'ADR Raw Data'!AB$1,FALSE))/100</f>
        <v>8.7002146136543907E-3</v>
      </c>
      <c r="U78" s="82">
        <f>(VLOOKUP($A77,'ADR Raw Data'!$B$6:$BE$49,'ADR Raw Data'!AC$1,FALSE))/100</f>
        <v>1.8908902369114501E-2</v>
      </c>
      <c r="V78" s="84">
        <f>(VLOOKUP($A77,'ADR Raw Data'!$B$6:$BE$49,'ADR Raw Data'!AE$1,FALSE))/100</f>
        <v>1.7242251100345901E-5</v>
      </c>
      <c r="X78" s="81">
        <f>(VLOOKUP($A77,'RevPAR Raw Data'!$B$6:$BE$43,'RevPAR Raw Data'!T$1,FALSE))/100</f>
        <v>5.5384819679101902E-2</v>
      </c>
      <c r="Y78" s="82">
        <f>(VLOOKUP($A77,'RevPAR Raw Data'!$B$6:$BE$43,'RevPAR Raw Data'!U$1,FALSE))/100</f>
        <v>-8.1192188499703399E-3</v>
      </c>
      <c r="Z78" s="82">
        <f>(VLOOKUP($A77,'RevPAR Raw Data'!$B$6:$BE$43,'RevPAR Raw Data'!V$1,FALSE))/100</f>
        <v>-3.8682965456176797E-2</v>
      </c>
      <c r="AA78" s="82">
        <f>(VLOOKUP($A77,'RevPAR Raw Data'!$B$6:$BE$43,'RevPAR Raw Data'!W$1,FALSE))/100</f>
        <v>-4.8204882394158897E-2</v>
      </c>
      <c r="AB78" s="82">
        <f>(VLOOKUP($A77,'RevPAR Raw Data'!$B$6:$BE$43,'RevPAR Raw Data'!X$1,FALSE))/100</f>
        <v>-7.1261290625391396E-2</v>
      </c>
      <c r="AC78" s="82">
        <f>(VLOOKUP($A77,'RevPAR Raw Data'!$B$6:$BE$43,'RevPAR Raw Data'!Y$1,FALSE))/100</f>
        <v>-2.9928640143543E-2</v>
      </c>
      <c r="AD78" s="83">
        <f>(VLOOKUP($A77,'RevPAR Raw Data'!$B$6:$BE$43,'RevPAR Raw Data'!AA$1,FALSE))/100</f>
        <v>2.05202501078144E-2</v>
      </c>
      <c r="AE78" s="83">
        <f>(VLOOKUP($A77,'RevPAR Raw Data'!$B$6:$BE$43,'RevPAR Raw Data'!AB$1,FALSE))/100</f>
        <v>-4.6013292599474898E-2</v>
      </c>
      <c r="AF78" s="82">
        <f>(VLOOKUP($A77,'RevPAR Raw Data'!$B$6:$BE$43,'RevPAR Raw Data'!AC$1,FALSE))/100</f>
        <v>-1.33543971756045E-2</v>
      </c>
      <c r="AG78" s="84">
        <f>(VLOOKUP($A77,'RevPAR Raw Data'!$B$6:$BE$43,'RevPAR Raw Data'!AE$1,FALSE))/100</f>
        <v>-2.5957761705378099E-2</v>
      </c>
    </row>
    <row r="79" spans="1:33" x14ac:dyDescent="0.25">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5">
      <c r="A80" s="135" t="s">
        <v>41</v>
      </c>
      <c r="B80" s="109">
        <f>(VLOOKUP($A80,'Occupancy Raw Data'!$B$8:$BE$45,'Occupancy Raw Data'!G$3,FALSE))/100</f>
        <v>0.63396351914860904</v>
      </c>
      <c r="C80" s="110">
        <f>(VLOOKUP($A80,'Occupancy Raw Data'!$B$8:$BE$45,'Occupancy Raw Data'!H$3,FALSE))/100</f>
        <v>0.73455447824195996</v>
      </c>
      <c r="D80" s="110">
        <f>(VLOOKUP($A80,'Occupancy Raw Data'!$B$8:$BE$45,'Occupancy Raw Data'!I$3,FALSE))/100</f>
        <v>0.76658394944869401</v>
      </c>
      <c r="E80" s="110">
        <f>(VLOOKUP($A80,'Occupancy Raw Data'!$B$8:$BE$45,'Occupancy Raw Data'!J$3,FALSE))/100</f>
        <v>0.75463685435800298</v>
      </c>
      <c r="F80" s="110">
        <f>(VLOOKUP($A80,'Occupancy Raw Data'!$B$8:$BE$45,'Occupancy Raw Data'!K$3,FALSE))/100</f>
        <v>0.71889789966486706</v>
      </c>
      <c r="G80" s="111">
        <f>(VLOOKUP($A80,'Occupancy Raw Data'!$B$8:$BE$45,'Occupancy Raw Data'!L$3,FALSE))/100</f>
        <v>0.72172734017242701</v>
      </c>
      <c r="H80" s="91">
        <f>(VLOOKUP($A80,'Occupancy Raw Data'!$B$8:$BE$45,'Occupancy Raw Data'!N$3,FALSE))/100</f>
        <v>0.87275192509401611</v>
      </c>
      <c r="I80" s="91">
        <f>(VLOOKUP($A80,'Occupancy Raw Data'!$B$8:$BE$45,'Occupancy Raw Data'!O$3,FALSE))/100</f>
        <v>0.89175983013123794</v>
      </c>
      <c r="J80" s="111">
        <f>(VLOOKUP($A80,'Occupancy Raw Data'!$B$8:$BE$45,'Occupancy Raw Data'!P$3,FALSE))/100</f>
        <v>0.88225587761262703</v>
      </c>
      <c r="K80" s="112">
        <f>(VLOOKUP($A80,'Occupancy Raw Data'!$B$8:$BE$45,'Occupancy Raw Data'!R$3,FALSE))/100</f>
        <v>0.76759263658391208</v>
      </c>
      <c r="M80" s="113">
        <f>VLOOKUP($A80,'ADR Raw Data'!$B$6:$BE$43,'ADR Raw Data'!G$1,FALSE)</f>
        <v>133.33347611476501</v>
      </c>
      <c r="N80" s="114">
        <f>VLOOKUP($A80,'ADR Raw Data'!$B$6:$BE$43,'ADR Raw Data'!H$1,FALSE)</f>
        <v>139.63777263956999</v>
      </c>
      <c r="O80" s="114">
        <f>VLOOKUP($A80,'ADR Raw Data'!$B$6:$BE$43,'ADR Raw Data'!I$1,FALSE)</f>
        <v>142.68732461204701</v>
      </c>
      <c r="P80" s="114">
        <f>VLOOKUP($A80,'ADR Raw Data'!$B$6:$BE$43,'ADR Raw Data'!J$1,FALSE)</f>
        <v>139.57215549189701</v>
      </c>
      <c r="Q80" s="114">
        <f>VLOOKUP($A80,'ADR Raw Data'!$B$6:$BE$43,'ADR Raw Data'!K$1,FALSE)</f>
        <v>137.73247529269401</v>
      </c>
      <c r="R80" s="115">
        <f>VLOOKUP($A80,'ADR Raw Data'!$B$6:$BE$43,'ADR Raw Data'!L$1,FALSE)</f>
        <v>138.78476690651999</v>
      </c>
      <c r="S80" s="114">
        <f>VLOOKUP($A80,'ADR Raw Data'!$B$6:$BE$43,'ADR Raw Data'!N$1,FALSE)</f>
        <v>184.676695072548</v>
      </c>
      <c r="T80" s="114">
        <f>VLOOKUP($A80,'ADR Raw Data'!$B$6:$BE$43,'ADR Raw Data'!O$1,FALSE)</f>
        <v>190.131022812553</v>
      </c>
      <c r="U80" s="115">
        <f>VLOOKUP($A80,'ADR Raw Data'!$B$6:$BE$43,'ADR Raw Data'!P$1,FALSE)</f>
        <v>187.43323685500101</v>
      </c>
      <c r="V80" s="116">
        <f>VLOOKUP($A80,'ADR Raw Data'!$B$6:$BE$43,'ADR Raw Data'!R$1,FALSE)</f>
        <v>154.76065102722899</v>
      </c>
      <c r="X80" s="113">
        <f>VLOOKUP($A80,'RevPAR Raw Data'!$B$6:$BE$43,'RevPAR Raw Data'!G$1,FALSE)</f>
        <v>84.528559738033707</v>
      </c>
      <c r="Y80" s="114">
        <f>VLOOKUP($A80,'RevPAR Raw Data'!$B$6:$BE$43,'RevPAR Raw Data'!H$1,FALSE)</f>
        <v>102.571551224129</v>
      </c>
      <c r="Z80" s="114">
        <f>VLOOKUP($A80,'RevPAR Raw Data'!$B$6:$BE$43,'RevPAR Raw Data'!I$1,FALSE)</f>
        <v>109.381812837371</v>
      </c>
      <c r="AA80" s="114">
        <f>VLOOKUP($A80,'RevPAR Raw Data'!$B$6:$BE$43,'RevPAR Raw Data'!J$1,FALSE)</f>
        <v>105.326292376371</v>
      </c>
      <c r="AB80" s="114">
        <f>VLOOKUP($A80,'RevPAR Raw Data'!$B$6:$BE$43,'RevPAR Raw Data'!K$1,FALSE)</f>
        <v>99.015587203561097</v>
      </c>
      <c r="AC80" s="115">
        <f>VLOOKUP($A80,'RevPAR Raw Data'!$B$6:$BE$43,'RevPAR Raw Data'!L$1,FALSE)</f>
        <v>100.16476067589301</v>
      </c>
      <c r="AD80" s="114">
        <f>VLOOKUP($A80,'RevPAR Raw Data'!$B$6:$BE$43,'RevPAR Raw Data'!N$1,FALSE)</f>
        <v>161.176941144567</v>
      </c>
      <c r="AE80" s="114">
        <f>VLOOKUP($A80,'RevPAR Raw Data'!$B$6:$BE$43,'RevPAR Raw Data'!O$1,FALSE)</f>
        <v>169.55120860600101</v>
      </c>
      <c r="AF80" s="115">
        <f>VLOOKUP($A80,'RevPAR Raw Data'!$B$6:$BE$43,'RevPAR Raw Data'!P$1,FALSE)</f>
        <v>165.36407487528399</v>
      </c>
      <c r="AG80" s="116">
        <f>VLOOKUP($A80,'RevPAR Raw Data'!$B$6:$BE$43,'RevPAR Raw Data'!R$1,FALSE)</f>
        <v>118.793136161433</v>
      </c>
    </row>
    <row r="81" spans="1:33" x14ac:dyDescent="0.25">
      <c r="A81" s="93" t="s">
        <v>14</v>
      </c>
      <c r="B81" s="81">
        <f>(VLOOKUP($A80,'Occupancy Raw Data'!$B$8:$BE$51,'Occupancy Raw Data'!T$3,FALSE))/100</f>
        <v>-3.42084104342463E-2</v>
      </c>
      <c r="C81" s="82">
        <f>(VLOOKUP($A80,'Occupancy Raw Data'!$B$8:$BE$51,'Occupancy Raw Data'!U$3,FALSE))/100</f>
        <v>7.7217778672479202E-3</v>
      </c>
      <c r="D81" s="82">
        <f>(VLOOKUP($A80,'Occupancy Raw Data'!$B$8:$BE$51,'Occupancy Raw Data'!V$3,FALSE))/100</f>
        <v>-1.66646080293509E-3</v>
      </c>
      <c r="E81" s="82">
        <f>(VLOOKUP($A80,'Occupancy Raw Data'!$B$8:$BE$51,'Occupancy Raw Data'!W$3,FALSE))/100</f>
        <v>-1.66003518567958E-2</v>
      </c>
      <c r="F81" s="82">
        <f>(VLOOKUP($A80,'Occupancy Raw Data'!$B$8:$BE$51,'Occupancy Raw Data'!X$3,FALSE))/100</f>
        <v>-6.0721137435754705E-2</v>
      </c>
      <c r="G81" s="82">
        <f>(VLOOKUP($A80,'Occupancy Raw Data'!$B$8:$BE$51,'Occupancy Raw Data'!Y$3,FALSE))/100</f>
        <v>-2.0976654346651601E-2</v>
      </c>
      <c r="H81" s="83">
        <f>(VLOOKUP($A80,'Occupancy Raw Data'!$B$8:$BE$51,'Occupancy Raw Data'!AA$3,FALSE))/100</f>
        <v>2.12094563806704E-2</v>
      </c>
      <c r="I81" s="83">
        <f>(VLOOKUP($A80,'Occupancy Raw Data'!$B$8:$BE$51,'Occupancy Raw Data'!AB$3,FALSE))/100</f>
        <v>3.6937467560542898E-2</v>
      </c>
      <c r="J81" s="82">
        <f>(VLOOKUP($A80,'Occupancy Raw Data'!$B$8:$BE$51,'Occupancy Raw Data'!AC$3,FALSE))/100</f>
        <v>2.9098082267628601E-2</v>
      </c>
      <c r="K81" s="84">
        <f>(VLOOKUP($A80,'Occupancy Raw Data'!$B$8:$BE$51,'Occupancy Raw Data'!AE$3,FALSE))/100</f>
        <v>-5.0785101285683101E-3</v>
      </c>
      <c r="M81" s="81">
        <f>(VLOOKUP($A80,'ADR Raw Data'!$B$6:$BE$49,'ADR Raw Data'!T$1,FALSE))/100</f>
        <v>-3.1867063956437902E-2</v>
      </c>
      <c r="N81" s="82">
        <f>(VLOOKUP($A80,'ADR Raw Data'!$B$6:$BE$49,'ADR Raw Data'!U$1,FALSE))/100</f>
        <v>2.03390853240841E-2</v>
      </c>
      <c r="O81" s="82">
        <f>(VLOOKUP($A80,'ADR Raw Data'!$B$6:$BE$49,'ADR Raw Data'!V$1,FALSE))/100</f>
        <v>1.44957960076652E-2</v>
      </c>
      <c r="P81" s="82">
        <f>(VLOOKUP($A80,'ADR Raw Data'!$B$6:$BE$49,'ADR Raw Data'!W$1,FALSE))/100</f>
        <v>-5.2414589198502106E-4</v>
      </c>
      <c r="Q81" s="82">
        <f>(VLOOKUP($A80,'ADR Raw Data'!$B$6:$BE$49,'ADR Raw Data'!X$1,FALSE))/100</f>
        <v>-1.8587288012350201E-2</v>
      </c>
      <c r="R81" s="82">
        <f>(VLOOKUP($A80,'ADR Raw Data'!$B$6:$BE$49,'ADR Raw Data'!Y$1,FALSE))/100</f>
        <v>-2.2974952933446898E-3</v>
      </c>
      <c r="S81" s="83">
        <f>(VLOOKUP($A80,'ADR Raw Data'!$B$6:$BE$49,'ADR Raw Data'!AA$1,FALSE))/100</f>
        <v>-8.3301470415309605E-3</v>
      </c>
      <c r="T81" s="83">
        <f>(VLOOKUP($A80,'ADR Raw Data'!$B$6:$BE$49,'ADR Raw Data'!AB$1,FALSE))/100</f>
        <v>7.4759221505099806E-3</v>
      </c>
      <c r="U81" s="82">
        <f>(VLOOKUP($A80,'ADR Raw Data'!$B$6:$BE$49,'ADR Raw Data'!AC$1,FALSE))/100</f>
        <v>-2.38683780007705E-4</v>
      </c>
      <c r="V81" s="84">
        <f>(VLOOKUP($A80,'ADR Raw Data'!$B$6:$BE$49,'ADR Raw Data'!AE$1,FALSE))/100</f>
        <v>1.93076709990498E-3</v>
      </c>
      <c r="X81" s="81">
        <f>(VLOOKUP($A80,'RevPAR Raw Data'!$B$6:$BE$43,'RevPAR Raw Data'!T$1,FALSE))/100</f>
        <v>-6.4985352787528095E-2</v>
      </c>
      <c r="Y81" s="82">
        <f>(VLOOKUP($A80,'RevPAR Raw Data'!$B$6:$BE$43,'RevPAR Raw Data'!U$1,FALSE))/100</f>
        <v>2.8217917090227602E-2</v>
      </c>
      <c r="Z81" s="82">
        <f>(VLOOKUP($A80,'RevPAR Raw Data'!$B$6:$BE$43,'RevPAR Raw Data'!V$1,FALSE))/100</f>
        <v>1.2805178528876001E-2</v>
      </c>
      <c r="AA81" s="82">
        <f>(VLOOKUP($A80,'RevPAR Raw Data'!$B$6:$BE$43,'RevPAR Raw Data'!W$1,FALSE))/100</f>
        <v>-1.7115796742549601E-2</v>
      </c>
      <c r="AB81" s="82">
        <f>(VLOOKUP($A80,'RevPAR Raw Data'!$B$6:$BE$43,'RevPAR Raw Data'!X$1,FALSE))/100</f>
        <v>-7.8179784178148998E-2</v>
      </c>
      <c r="AC81" s="82">
        <f>(VLOOKUP($A80,'RevPAR Raw Data'!$B$6:$BE$43,'RevPAR Raw Data'!Y$1,FALSE))/100</f>
        <v>-2.32259558753647E-2</v>
      </c>
      <c r="AD81" s="83">
        <f>(VLOOKUP($A80,'RevPAR Raw Data'!$B$6:$BE$43,'RevPAR Raw Data'!AA$1,FALSE))/100</f>
        <v>1.2702631448817501E-2</v>
      </c>
      <c r="AE81" s="83">
        <f>(VLOOKUP($A80,'RevPAR Raw Data'!$B$6:$BE$43,'RevPAR Raw Data'!AB$1,FALSE))/100</f>
        <v>4.4689531342972398E-2</v>
      </c>
      <c r="AF81" s="82">
        <f>(VLOOKUP($A80,'RevPAR Raw Data'!$B$6:$BE$43,'RevPAR Raw Data'!AC$1,FALSE))/100</f>
        <v>2.88524532473543E-2</v>
      </c>
      <c r="AG81" s="84">
        <f>(VLOOKUP($A80,'RevPAR Raw Data'!$B$6:$BE$43,'RevPAR Raw Data'!AE$1,FALSE))/100</f>
        <v>-3.1575484489361001E-3</v>
      </c>
    </row>
    <row r="82" spans="1:33" x14ac:dyDescent="0.25">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5">
      <c r="A83" s="108" t="s">
        <v>42</v>
      </c>
      <c r="B83" s="109">
        <f>(VLOOKUP($A83,'Occupancy Raw Data'!$B$8:$BE$45,'Occupancy Raw Data'!G$3,FALSE))/100</f>
        <v>0.66761553918285299</v>
      </c>
      <c r="C83" s="110">
        <f>(VLOOKUP($A83,'Occupancy Raw Data'!$B$8:$BE$45,'Occupancy Raw Data'!H$3,FALSE))/100</f>
        <v>0.80375083724045493</v>
      </c>
      <c r="D83" s="110">
        <f>(VLOOKUP($A83,'Occupancy Raw Data'!$B$8:$BE$45,'Occupancy Raw Data'!I$3,FALSE))/100</f>
        <v>0.8397521768251841</v>
      </c>
      <c r="E83" s="110">
        <f>(VLOOKUP($A83,'Occupancy Raw Data'!$B$8:$BE$45,'Occupancy Raw Data'!J$3,FALSE))/100</f>
        <v>0.83807769591426606</v>
      </c>
      <c r="F83" s="110">
        <f>(VLOOKUP($A83,'Occupancy Raw Data'!$B$8:$BE$45,'Occupancy Raw Data'!K$3,FALSE))/100</f>
        <v>0.81145344943067599</v>
      </c>
      <c r="G83" s="111">
        <f>(VLOOKUP($A83,'Occupancy Raw Data'!$B$8:$BE$45,'Occupancy Raw Data'!L$3,FALSE))/100</f>
        <v>0.79212993971868695</v>
      </c>
      <c r="H83" s="91">
        <f>(VLOOKUP($A83,'Occupancy Raw Data'!$B$8:$BE$45,'Occupancy Raw Data'!N$3,FALSE))/100</f>
        <v>0.89266577361017996</v>
      </c>
      <c r="I83" s="91">
        <f>(VLOOKUP($A83,'Occupancy Raw Data'!$B$8:$BE$45,'Occupancy Raw Data'!O$3,FALSE))/100</f>
        <v>0.908238446081714</v>
      </c>
      <c r="J83" s="111">
        <f>(VLOOKUP($A83,'Occupancy Raw Data'!$B$8:$BE$45,'Occupancy Raw Data'!P$3,FALSE))/100</f>
        <v>0.90045210984594704</v>
      </c>
      <c r="K83" s="112">
        <f>(VLOOKUP($A83,'Occupancy Raw Data'!$B$8:$BE$45,'Occupancy Raw Data'!R$3,FALSE))/100</f>
        <v>0.82307913118361797</v>
      </c>
      <c r="M83" s="113">
        <f>VLOOKUP($A83,'ADR Raw Data'!$B$6:$BE$43,'ADR Raw Data'!G$1,FALSE)</f>
        <v>98.226972585904093</v>
      </c>
      <c r="N83" s="114">
        <f>VLOOKUP($A83,'ADR Raw Data'!$B$6:$BE$43,'ADR Raw Data'!H$1,FALSE)</f>
        <v>104.76217525</v>
      </c>
      <c r="O83" s="114">
        <f>VLOOKUP($A83,'ADR Raw Data'!$B$6:$BE$43,'ADR Raw Data'!I$1,FALSE)</f>
        <v>106.972523270189</v>
      </c>
      <c r="P83" s="114">
        <f>VLOOKUP($A83,'ADR Raw Data'!$B$6:$BE$43,'ADR Raw Data'!J$1,FALSE)</f>
        <v>106.647687412587</v>
      </c>
      <c r="Q83" s="114">
        <f>VLOOKUP($A83,'ADR Raw Data'!$B$6:$BE$43,'ADR Raw Data'!K$1,FALSE)</f>
        <v>104.24818964094</v>
      </c>
      <c r="R83" s="115">
        <f>VLOOKUP($A83,'ADR Raw Data'!$B$6:$BE$43,'ADR Raw Data'!L$1,FALSE)</f>
        <v>104.42290566101499</v>
      </c>
      <c r="S83" s="114">
        <f>VLOOKUP($A83,'ADR Raw Data'!$B$6:$BE$43,'ADR Raw Data'!N$1,FALSE)</f>
        <v>129.87358225473599</v>
      </c>
      <c r="T83" s="114">
        <f>VLOOKUP($A83,'ADR Raw Data'!$B$6:$BE$43,'ADR Raw Data'!O$1,FALSE)</f>
        <v>133.65072346976399</v>
      </c>
      <c r="U83" s="115">
        <f>VLOOKUP($A83,'ADR Raw Data'!$B$6:$BE$43,'ADR Raw Data'!P$1,FALSE)</f>
        <v>131.77848359832601</v>
      </c>
      <c r="V83" s="116">
        <f>VLOOKUP($A83,'ADR Raw Data'!$B$6:$BE$43,'ADR Raw Data'!R$1,FALSE)</f>
        <v>112.97351135491699</v>
      </c>
      <c r="X83" s="113">
        <f>VLOOKUP($A83,'RevPAR Raw Data'!$B$6:$BE$43,'RevPAR Raw Data'!G$1,FALSE)</f>
        <v>65.577853265237707</v>
      </c>
      <c r="Y83" s="114">
        <f>VLOOKUP($A83,'RevPAR Raw Data'!$B$6:$BE$43,'RevPAR Raw Data'!H$1,FALSE)</f>
        <v>84.202686068318798</v>
      </c>
      <c r="Z83" s="114">
        <f>VLOOKUP($A83,'RevPAR Raw Data'!$B$6:$BE$43,'RevPAR Raw Data'!I$1,FALSE)</f>
        <v>89.830409276624195</v>
      </c>
      <c r="AA83" s="114">
        <f>VLOOKUP($A83,'RevPAR Raw Data'!$B$6:$BE$43,'RevPAR Raw Data'!J$1,FALSE)</f>
        <v>89.379048141326095</v>
      </c>
      <c r="AB83" s="114">
        <f>VLOOKUP($A83,'RevPAR Raw Data'!$B$6:$BE$43,'RevPAR Raw Data'!K$1,FALSE)</f>
        <v>84.592553081044798</v>
      </c>
      <c r="AC83" s="115">
        <f>VLOOKUP($A83,'RevPAR Raw Data'!$B$6:$BE$43,'RevPAR Raw Data'!L$1,FALSE)</f>
        <v>82.716509966510301</v>
      </c>
      <c r="AD83" s="114">
        <f>VLOOKUP($A83,'RevPAR Raw Data'!$B$6:$BE$43,'RevPAR Raw Data'!N$1,FALSE)</f>
        <v>115.933701774949</v>
      </c>
      <c r="AE83" s="114">
        <f>VLOOKUP($A83,'RevPAR Raw Data'!$B$6:$BE$43,'RevPAR Raw Data'!O$1,FALSE)</f>
        <v>121.386725401875</v>
      </c>
      <c r="AF83" s="115">
        <f>VLOOKUP($A83,'RevPAR Raw Data'!$B$6:$BE$43,'RevPAR Raw Data'!P$1,FALSE)</f>
        <v>118.66021358841201</v>
      </c>
      <c r="AG83" s="116">
        <f>VLOOKUP($A83,'RevPAR Raw Data'!$B$6:$BE$43,'RevPAR Raw Data'!R$1,FALSE)</f>
        <v>92.986139572768096</v>
      </c>
    </row>
    <row r="84" spans="1:33" x14ac:dyDescent="0.25">
      <c r="A84" s="93" t="s">
        <v>14</v>
      </c>
      <c r="B84" s="81">
        <f>(VLOOKUP($A83,'Occupancy Raw Data'!$B$8:$BE$51,'Occupancy Raw Data'!T$3,FALSE))/100</f>
        <v>-1.6421494717939598E-2</v>
      </c>
      <c r="C84" s="82">
        <f>(VLOOKUP($A83,'Occupancy Raw Data'!$B$8:$BE$51,'Occupancy Raw Data'!U$3,FALSE))/100</f>
        <v>1.27434709757851E-2</v>
      </c>
      <c r="D84" s="82">
        <f>(VLOOKUP($A83,'Occupancy Raw Data'!$B$8:$BE$51,'Occupancy Raw Data'!V$3,FALSE))/100</f>
        <v>4.7652074564703802E-3</v>
      </c>
      <c r="E84" s="82">
        <f>(VLOOKUP($A83,'Occupancy Raw Data'!$B$8:$BE$51,'Occupancy Raw Data'!W$3,FALSE))/100</f>
        <v>-3.3902245927484296E-3</v>
      </c>
      <c r="F84" s="82">
        <f>(VLOOKUP($A83,'Occupancy Raw Data'!$B$8:$BE$51,'Occupancy Raw Data'!X$3,FALSE))/100</f>
        <v>-3.60364027702995E-2</v>
      </c>
      <c r="G84" s="82">
        <f>(VLOOKUP($A83,'Occupancy Raw Data'!$B$8:$BE$51,'Occupancy Raw Data'!Y$3,FALSE))/100</f>
        <v>-7.5762486611440204E-3</v>
      </c>
      <c r="H84" s="83">
        <f>(VLOOKUP($A83,'Occupancy Raw Data'!$B$8:$BE$51,'Occupancy Raw Data'!AA$3,FALSE))/100</f>
        <v>5.58920448337884E-3</v>
      </c>
      <c r="I84" s="83">
        <f>(VLOOKUP($A83,'Occupancy Raw Data'!$B$8:$BE$51,'Occupancy Raw Data'!AB$3,FALSE))/100</f>
        <v>6.0736405696961301E-2</v>
      </c>
      <c r="J84" s="82">
        <f>(VLOOKUP($A83,'Occupancy Raw Data'!$B$8:$BE$51,'Occupancy Raw Data'!AC$3,FALSE))/100</f>
        <v>3.2665224091151898E-2</v>
      </c>
      <c r="K84" s="84">
        <f>(VLOOKUP($A83,'Occupancy Raw Data'!$B$8:$BE$51,'Occupancy Raw Data'!AE$3,FALSE))/100</f>
        <v>4.6610301915917798E-3</v>
      </c>
      <c r="M84" s="81">
        <f>(VLOOKUP($A83,'ADR Raw Data'!$B$6:$BE$49,'ADR Raw Data'!T$1,FALSE))/100</f>
        <v>-5.1990431796932406E-2</v>
      </c>
      <c r="N84" s="82">
        <f>(VLOOKUP($A83,'ADR Raw Data'!$B$6:$BE$49,'ADR Raw Data'!U$1,FALSE))/100</f>
        <v>-2.8643334817653597E-2</v>
      </c>
      <c r="O84" s="82">
        <f>(VLOOKUP($A83,'ADR Raw Data'!$B$6:$BE$49,'ADR Raw Data'!V$1,FALSE))/100</f>
        <v>-3.6571825901468499E-2</v>
      </c>
      <c r="P84" s="82">
        <f>(VLOOKUP($A83,'ADR Raw Data'!$B$6:$BE$49,'ADR Raw Data'!W$1,FALSE))/100</f>
        <v>-4.5196802948632701E-2</v>
      </c>
      <c r="Q84" s="82">
        <f>(VLOOKUP($A83,'ADR Raw Data'!$B$6:$BE$49,'ADR Raw Data'!X$1,FALSE))/100</f>
        <v>-6.7412810464887604E-2</v>
      </c>
      <c r="R84" s="82">
        <f>(VLOOKUP($A83,'ADR Raw Data'!$B$6:$BE$49,'ADR Raw Data'!Y$1,FALSE))/100</f>
        <v>-4.5813636831610598E-2</v>
      </c>
      <c r="S84" s="83">
        <f>(VLOOKUP($A83,'ADR Raw Data'!$B$6:$BE$49,'ADR Raw Data'!AA$1,FALSE))/100</f>
        <v>-5.8366168039147501E-2</v>
      </c>
      <c r="T84" s="83">
        <f>(VLOOKUP($A83,'ADR Raw Data'!$B$6:$BE$49,'ADR Raw Data'!AB$1,FALSE))/100</f>
        <v>-7.2234474480720604E-3</v>
      </c>
      <c r="U84" s="82">
        <f>(VLOOKUP($A83,'ADR Raw Data'!$B$6:$BE$49,'ADR Raw Data'!AC$1,FALSE))/100</f>
        <v>-3.3195908150643702E-2</v>
      </c>
      <c r="V84" s="84">
        <f>(VLOOKUP($A83,'ADR Raw Data'!$B$6:$BE$49,'ADR Raw Data'!AE$1,FALSE))/100</f>
        <v>-3.9394999602356401E-2</v>
      </c>
      <c r="X84" s="81">
        <f>(VLOOKUP($A83,'RevPAR Raw Data'!$B$6:$BE$43,'RevPAR Raw Data'!T$1,FALSE))/100</f>
        <v>-6.7558165913735299E-2</v>
      </c>
      <c r="Y84" s="82">
        <f>(VLOOKUP($A83,'RevPAR Raw Data'!$B$6:$BE$43,'RevPAR Raw Data'!U$1,FALSE))/100</f>
        <v>-1.6264879347766902E-2</v>
      </c>
      <c r="Z84" s="82">
        <f>(VLOOKUP($A83,'RevPAR Raw Data'!$B$6:$BE$43,'RevPAR Raw Data'!V$1,FALSE))/100</f>
        <v>-3.1980890782480502E-2</v>
      </c>
      <c r="AA84" s="82">
        <f>(VLOOKUP($A83,'RevPAR Raw Data'!$B$6:$BE$43,'RevPAR Raw Data'!W$1,FALSE))/100</f>
        <v>-4.8433800228511098E-2</v>
      </c>
      <c r="AB84" s="82">
        <f>(VLOOKUP($A83,'RevPAR Raw Data'!$B$6:$BE$43,'RevPAR Raw Data'!X$1,FALSE))/100</f>
        <v>-0.101019898045396</v>
      </c>
      <c r="AC84" s="82">
        <f>(VLOOKUP($A83,'RevPAR Raw Data'!$B$6:$BE$43,'RevPAR Raw Data'!Y$1,FALSE))/100</f>
        <v>-5.3042789988047005E-2</v>
      </c>
      <c r="AD84" s="83">
        <f>(VLOOKUP($A83,'RevPAR Raw Data'!$B$6:$BE$43,'RevPAR Raw Data'!AA$1,FALSE))/100</f>
        <v>-5.3103184003850695E-2</v>
      </c>
      <c r="AE84" s="83">
        <f>(VLOOKUP($A83,'RevPAR Raw Data'!$B$6:$BE$43,'RevPAR Raw Data'!AB$1,FALSE))/100</f>
        <v>5.3074232014152498E-2</v>
      </c>
      <c r="AF84" s="82">
        <f>(VLOOKUP($A83,'RevPAR Raw Data'!$B$6:$BE$43,'RevPAR Raw Data'!AC$1,FALSE))/100</f>
        <v>-1.6150358381418601E-3</v>
      </c>
      <c r="AG84" s="84">
        <f>(VLOOKUP($A83,'RevPAR Raw Data'!$B$6:$BE$43,'RevPAR Raw Data'!AE$1,FALSE))/100</f>
        <v>-3.4917590693308902E-2</v>
      </c>
    </row>
    <row r="85" spans="1:33" x14ac:dyDescent="0.25">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5">
      <c r="A86" s="108" t="s">
        <v>43</v>
      </c>
      <c r="B86" s="109">
        <f>(VLOOKUP($A86,'Occupancy Raw Data'!$B$8:$BE$45,'Occupancy Raw Data'!G$3,FALSE))/100</f>
        <v>0.64689104392469998</v>
      </c>
      <c r="C86" s="110">
        <f>(VLOOKUP($A86,'Occupancy Raw Data'!$B$8:$BE$45,'Occupancy Raw Data'!H$3,FALSE))/100</f>
        <v>0.77909298345693001</v>
      </c>
      <c r="D86" s="110">
        <f>(VLOOKUP($A86,'Occupancy Raw Data'!$B$8:$BE$45,'Occupancy Raw Data'!I$3,FALSE))/100</f>
        <v>0.80961209355390695</v>
      </c>
      <c r="E86" s="110">
        <f>(VLOOKUP($A86,'Occupancy Raw Data'!$B$8:$BE$45,'Occupancy Raw Data'!J$3,FALSE))/100</f>
        <v>0.81374786081003903</v>
      </c>
      <c r="F86" s="110">
        <f>(VLOOKUP($A86,'Occupancy Raw Data'!$B$8:$BE$45,'Occupancy Raw Data'!K$3,FALSE))/100</f>
        <v>0.78593839132914989</v>
      </c>
      <c r="G86" s="111">
        <f>(VLOOKUP($A86,'Occupancy Raw Data'!$B$8:$BE$45,'Occupancy Raw Data'!L$3,FALSE))/100</f>
        <v>0.76705647461494497</v>
      </c>
      <c r="H86" s="91">
        <f>(VLOOKUP($A86,'Occupancy Raw Data'!$B$8:$BE$45,'Occupancy Raw Data'!N$3,FALSE))/100</f>
        <v>0.89731888191671405</v>
      </c>
      <c r="I86" s="91">
        <f>(VLOOKUP($A86,'Occupancy Raw Data'!$B$8:$BE$45,'Occupancy Raw Data'!O$3,FALSE))/100</f>
        <v>0.89304050199657692</v>
      </c>
      <c r="J86" s="111">
        <f>(VLOOKUP($A86,'Occupancy Raw Data'!$B$8:$BE$45,'Occupancy Raw Data'!P$3,FALSE))/100</f>
        <v>0.89517969195664504</v>
      </c>
      <c r="K86" s="112">
        <f>(VLOOKUP($A86,'Occupancy Raw Data'!$B$8:$BE$45,'Occupancy Raw Data'!R$3,FALSE))/100</f>
        <v>0.80366310814114494</v>
      </c>
      <c r="M86" s="113">
        <f>VLOOKUP($A86,'ADR Raw Data'!$B$6:$BE$43,'ADR Raw Data'!G$1,FALSE)</f>
        <v>95.108600242504394</v>
      </c>
      <c r="N86" s="114">
        <f>VLOOKUP($A86,'ADR Raw Data'!$B$6:$BE$43,'ADR Raw Data'!H$1,FALSE)</f>
        <v>112.32777688083399</v>
      </c>
      <c r="O86" s="114">
        <f>VLOOKUP($A86,'ADR Raw Data'!$B$6:$BE$43,'ADR Raw Data'!I$1,FALSE)</f>
        <v>113.82711687510999</v>
      </c>
      <c r="P86" s="114">
        <f>VLOOKUP($A86,'ADR Raw Data'!$B$6:$BE$43,'ADR Raw Data'!J$1,FALSE)</f>
        <v>112.01659412898699</v>
      </c>
      <c r="Q86" s="114">
        <f>VLOOKUP($A86,'ADR Raw Data'!$B$6:$BE$43,'ADR Raw Data'!K$1,FALSE)</f>
        <v>105.14550462710901</v>
      </c>
      <c r="R86" s="115">
        <f>VLOOKUP($A86,'ADR Raw Data'!$B$6:$BE$43,'ADR Raw Data'!L$1,FALSE)</f>
        <v>108.202110601271</v>
      </c>
      <c r="S86" s="114">
        <f>VLOOKUP($A86,'ADR Raw Data'!$B$6:$BE$43,'ADR Raw Data'!N$1,FALSE)</f>
        <v>120.276243722186</v>
      </c>
      <c r="T86" s="114">
        <f>VLOOKUP($A86,'ADR Raw Data'!$B$6:$BE$43,'ADR Raw Data'!O$1,FALSE)</f>
        <v>115.949008703289</v>
      </c>
      <c r="U86" s="115">
        <f>VLOOKUP($A86,'ADR Raw Data'!$B$6:$BE$43,'ADR Raw Data'!P$1,FALSE)</f>
        <v>118.117796558865</v>
      </c>
      <c r="V86" s="116">
        <f>VLOOKUP($A86,'ADR Raw Data'!$B$6:$BE$43,'ADR Raw Data'!R$1,FALSE)</f>
        <v>111.35777570917899</v>
      </c>
      <c r="X86" s="113">
        <f>VLOOKUP($A86,'RevPAR Raw Data'!$B$6:$BE$43,'RevPAR Raw Data'!G$1,FALSE)</f>
        <v>61.524901697090698</v>
      </c>
      <c r="Y86" s="114">
        <f>VLOOKUP($A86,'RevPAR Raw Data'!$B$6:$BE$43,'RevPAR Raw Data'!H$1,FALSE)</f>
        <v>87.513782815173897</v>
      </c>
      <c r="Z86" s="114">
        <f>VLOOKUP($A86,'RevPAR Raw Data'!$B$6:$BE$43,'RevPAR Raw Data'!I$1,FALSE)</f>
        <v>92.155810396463195</v>
      </c>
      <c r="AA86" s="114">
        <f>VLOOKUP($A86,'RevPAR Raw Data'!$B$6:$BE$43,'RevPAR Raw Data'!J$1,FALSE)</f>
        <v>91.153263847689601</v>
      </c>
      <c r="AB86" s="114">
        <f>VLOOKUP($A86,'RevPAR Raw Data'!$B$6:$BE$43,'RevPAR Raw Data'!K$1,FALSE)</f>
        <v>82.637888762122003</v>
      </c>
      <c r="AC86" s="115">
        <f>VLOOKUP($A86,'RevPAR Raw Data'!$B$6:$BE$43,'RevPAR Raw Data'!L$1,FALSE)</f>
        <v>82.997129503707896</v>
      </c>
      <c r="AD86" s="114">
        <f>VLOOKUP($A86,'RevPAR Raw Data'!$B$6:$BE$43,'RevPAR Raw Data'!N$1,FALSE)</f>
        <v>107.92614453793399</v>
      </c>
      <c r="AE86" s="114">
        <f>VLOOKUP($A86,'RevPAR Raw Data'!$B$6:$BE$43,'RevPAR Raw Data'!O$1,FALSE)</f>
        <v>103.547160938391</v>
      </c>
      <c r="AF86" s="115">
        <f>VLOOKUP($A86,'RevPAR Raw Data'!$B$6:$BE$43,'RevPAR Raw Data'!P$1,FALSE)</f>
        <v>105.736652738163</v>
      </c>
      <c r="AG86" s="116">
        <f>VLOOKUP($A86,'RevPAR Raw Data'!$B$6:$BE$43,'RevPAR Raw Data'!R$1,FALSE)</f>
        <v>89.494136142123693</v>
      </c>
    </row>
    <row r="87" spans="1:33" x14ac:dyDescent="0.25">
      <c r="A87" s="93" t="s">
        <v>14</v>
      </c>
      <c r="B87" s="81">
        <f>(VLOOKUP($A86,'Occupancy Raw Data'!$B$8:$BE$51,'Occupancy Raw Data'!T$3,FALSE))/100</f>
        <v>2.4618595004191703E-2</v>
      </c>
      <c r="C87" s="82">
        <f>(VLOOKUP($A86,'Occupancy Raw Data'!$B$8:$BE$51,'Occupancy Raw Data'!U$3,FALSE))/100</f>
        <v>-1.3186113589492E-2</v>
      </c>
      <c r="D87" s="82">
        <f>(VLOOKUP($A86,'Occupancy Raw Data'!$B$8:$BE$51,'Occupancy Raw Data'!V$3,FALSE))/100</f>
        <v>-8.9787204618921607E-3</v>
      </c>
      <c r="E87" s="82">
        <f>(VLOOKUP($A86,'Occupancy Raw Data'!$B$8:$BE$51,'Occupancy Raw Data'!W$3,FALSE))/100</f>
        <v>-1.3482485325643501E-2</v>
      </c>
      <c r="F87" s="82">
        <f>(VLOOKUP($A86,'Occupancy Raw Data'!$B$8:$BE$51,'Occupancy Raw Data'!X$3,FALSE))/100</f>
        <v>4.2363693865996498E-2</v>
      </c>
      <c r="G87" s="82">
        <f>(VLOOKUP($A86,'Occupancy Raw Data'!$B$8:$BE$51,'Occupancy Raw Data'!Y$3,FALSE))/100</f>
        <v>4.87809841605854E-3</v>
      </c>
      <c r="H87" s="83">
        <f>(VLOOKUP($A86,'Occupancy Raw Data'!$B$8:$BE$51,'Occupancy Raw Data'!AA$3,FALSE))/100</f>
        <v>0.109329691547613</v>
      </c>
      <c r="I87" s="83">
        <f>(VLOOKUP($A86,'Occupancy Raw Data'!$B$8:$BE$51,'Occupancy Raw Data'!AB$3,FALSE))/100</f>
        <v>5.0050450534565E-2</v>
      </c>
      <c r="J87" s="82">
        <f>(VLOOKUP($A86,'Occupancy Raw Data'!$B$8:$BE$51,'Occupancy Raw Data'!AC$3,FALSE))/100</f>
        <v>7.8947185412025306E-2</v>
      </c>
      <c r="K87" s="84">
        <f>(VLOOKUP($A86,'Occupancy Raw Data'!$B$8:$BE$51,'Occupancy Raw Data'!AE$3,FALSE))/100</f>
        <v>2.7322696464694301E-2</v>
      </c>
      <c r="M87" s="81">
        <f>(VLOOKUP($A86,'ADR Raw Data'!$B$6:$BE$49,'ADR Raw Data'!T$1,FALSE))/100</f>
        <v>-8.1458426472858003E-2</v>
      </c>
      <c r="N87" s="82">
        <f>(VLOOKUP($A86,'ADR Raw Data'!$B$6:$BE$49,'ADR Raw Data'!U$1,FALSE))/100</f>
        <v>-2.7165394104923402E-2</v>
      </c>
      <c r="O87" s="82">
        <f>(VLOOKUP($A86,'ADR Raw Data'!$B$6:$BE$49,'ADR Raw Data'!V$1,FALSE))/100</f>
        <v>-2.9014235079210901E-2</v>
      </c>
      <c r="P87" s="82">
        <f>(VLOOKUP($A86,'ADR Raw Data'!$B$6:$BE$49,'ADR Raw Data'!W$1,FALSE))/100</f>
        <v>-2.4967939143641402E-2</v>
      </c>
      <c r="Q87" s="82">
        <f>(VLOOKUP($A86,'ADR Raw Data'!$B$6:$BE$49,'ADR Raw Data'!X$1,FALSE))/100</f>
        <v>5.6788992363494594E-3</v>
      </c>
      <c r="R87" s="82">
        <f>(VLOOKUP($A86,'ADR Raw Data'!$B$6:$BE$49,'ADR Raw Data'!Y$1,FALSE))/100</f>
        <v>-3.0350801896166599E-2</v>
      </c>
      <c r="S87" s="83">
        <f>(VLOOKUP($A86,'ADR Raw Data'!$B$6:$BE$49,'ADR Raw Data'!AA$1,FALSE))/100</f>
        <v>3.82863205529318E-3</v>
      </c>
      <c r="T87" s="83">
        <f>(VLOOKUP($A86,'ADR Raw Data'!$B$6:$BE$49,'ADR Raw Data'!AB$1,FALSE))/100</f>
        <v>-6.83095883991722E-2</v>
      </c>
      <c r="U87" s="82">
        <f>(VLOOKUP($A86,'ADR Raw Data'!$B$6:$BE$49,'ADR Raw Data'!AC$1,FALSE))/100</f>
        <v>-3.3341710196154499E-2</v>
      </c>
      <c r="V87" s="84">
        <f>(VLOOKUP($A86,'ADR Raw Data'!$B$6:$BE$49,'ADR Raw Data'!AE$1,FALSE))/100</f>
        <v>-3.0000238002348301E-2</v>
      </c>
      <c r="X87" s="81">
        <f>(VLOOKUP($A86,'RevPAR Raw Data'!$B$6:$BE$43,'RevPAR Raw Data'!T$1,FALSE))/100</f>
        <v>-5.8845223479680298E-2</v>
      </c>
      <c r="Y87" s="82">
        <f>(VLOOKUP($A86,'RevPAR Raw Data'!$B$6:$BE$43,'RevPAR Raw Data'!U$1,FALSE))/100</f>
        <v>-3.99933017220446E-2</v>
      </c>
      <c r="Z87" s="82">
        <f>(VLOOKUP($A86,'RevPAR Raw Data'!$B$6:$BE$43,'RevPAR Raw Data'!V$1,FALSE))/100</f>
        <v>-3.77324448349112E-2</v>
      </c>
      <c r="AA87" s="82">
        <f>(VLOOKUP($A86,'RevPAR Raw Data'!$B$6:$BE$43,'RevPAR Raw Data'!W$1,FALSE))/100</f>
        <v>-3.8113794596169204E-2</v>
      </c>
      <c r="AB87" s="82">
        <f>(VLOOKUP($A86,'RevPAR Raw Data'!$B$6:$BE$43,'RevPAR Raw Data'!X$1,FALSE))/100</f>
        <v>4.8283172251090495E-2</v>
      </c>
      <c r="AC87" s="82">
        <f>(VLOOKUP($A86,'RevPAR Raw Data'!$B$6:$BE$43,'RevPAR Raw Data'!Y$1,FALSE))/100</f>
        <v>-2.56207576787638E-2</v>
      </c>
      <c r="AD87" s="83">
        <f>(VLOOKUP($A86,'RevPAR Raw Data'!$B$6:$BE$43,'RevPAR Raw Data'!AA$1,FALSE))/100</f>
        <v>0.11357690676456</v>
      </c>
      <c r="AE87" s="83">
        <f>(VLOOKUP($A86,'RevPAR Raw Data'!$B$6:$BE$43,'RevPAR Raw Data'!AB$1,FALSE))/100</f>
        <v>-2.1678063539816401E-2</v>
      </c>
      <c r="AF87" s="82">
        <f>(VLOOKUP($A86,'RevPAR Raw Data'!$B$6:$BE$43,'RevPAR Raw Data'!AC$1,FALSE))/100</f>
        <v>4.2973241039060896E-2</v>
      </c>
      <c r="AG87" s="84">
        <f>(VLOOKUP($A86,'RevPAR Raw Data'!$B$6:$BE$43,'RevPAR Raw Data'!AE$1,FALSE))/100</f>
        <v>-3.4972289344608097E-3</v>
      </c>
    </row>
    <row r="88" spans="1:33" x14ac:dyDescent="0.25">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5">
      <c r="A89" s="108" t="s">
        <v>44</v>
      </c>
      <c r="B89" s="109">
        <f>(VLOOKUP($A89,'Occupancy Raw Data'!$B$8:$BE$45,'Occupancy Raw Data'!G$3,FALSE))/100</f>
        <v>0.67918567918567907</v>
      </c>
      <c r="C89" s="110">
        <f>(VLOOKUP($A89,'Occupancy Raw Data'!$B$8:$BE$45,'Occupancy Raw Data'!H$3,FALSE))/100</f>
        <v>0.80449280449280391</v>
      </c>
      <c r="D89" s="110">
        <f>(VLOOKUP($A89,'Occupancy Raw Data'!$B$8:$BE$45,'Occupancy Raw Data'!I$3,FALSE))/100</f>
        <v>0.836960336960336</v>
      </c>
      <c r="E89" s="110">
        <f>(VLOOKUP($A89,'Occupancy Raw Data'!$B$8:$BE$45,'Occupancy Raw Data'!J$3,FALSE))/100</f>
        <v>0.82730782730782704</v>
      </c>
      <c r="F89" s="110">
        <f>(VLOOKUP($A89,'Occupancy Raw Data'!$B$8:$BE$45,'Occupancy Raw Data'!K$3,FALSE))/100</f>
        <v>0.80291330291330198</v>
      </c>
      <c r="G89" s="111">
        <f>(VLOOKUP($A89,'Occupancy Raw Data'!$B$8:$BE$45,'Occupancy Raw Data'!L$3,FALSE))/100</f>
        <v>0.79017199017199002</v>
      </c>
      <c r="H89" s="91">
        <f>(VLOOKUP($A89,'Occupancy Raw Data'!$B$8:$BE$45,'Occupancy Raw Data'!N$3,FALSE))/100</f>
        <v>0.87363987363987305</v>
      </c>
      <c r="I89" s="91">
        <f>(VLOOKUP($A89,'Occupancy Raw Data'!$B$8:$BE$45,'Occupancy Raw Data'!O$3,FALSE))/100</f>
        <v>0.90505440505440504</v>
      </c>
      <c r="J89" s="111">
        <f>(VLOOKUP($A89,'Occupancy Raw Data'!$B$8:$BE$45,'Occupancy Raw Data'!P$3,FALSE))/100</f>
        <v>0.88934713934713894</v>
      </c>
      <c r="K89" s="112">
        <f>(VLOOKUP($A89,'Occupancy Raw Data'!$B$8:$BE$45,'Occupancy Raw Data'!R$3,FALSE))/100</f>
        <v>0.81850774707917495</v>
      </c>
      <c r="M89" s="113">
        <f>VLOOKUP($A89,'ADR Raw Data'!$B$6:$BE$43,'ADR Raw Data'!G$1,FALSE)</f>
        <v>114.99357744186</v>
      </c>
      <c r="N89" s="114">
        <f>VLOOKUP($A89,'ADR Raw Data'!$B$6:$BE$43,'ADR Raw Data'!H$1,FALSE)</f>
        <v>123.33147794502599</v>
      </c>
      <c r="O89" s="114">
        <f>VLOOKUP($A89,'ADR Raw Data'!$B$6:$BE$43,'ADR Raw Data'!I$1,FALSE)</f>
        <v>133.09061243447201</v>
      </c>
      <c r="P89" s="114">
        <f>VLOOKUP($A89,'ADR Raw Data'!$B$6:$BE$43,'ADR Raw Data'!J$1,FALSE)</f>
        <v>133.28186875265101</v>
      </c>
      <c r="Q89" s="114">
        <f>VLOOKUP($A89,'ADR Raw Data'!$B$6:$BE$43,'ADR Raw Data'!K$1,FALSE)</f>
        <v>128.79542216393401</v>
      </c>
      <c r="R89" s="115">
        <f>VLOOKUP($A89,'ADR Raw Data'!$B$6:$BE$43,'ADR Raw Data'!L$1,FALSE)</f>
        <v>127.159539623312</v>
      </c>
      <c r="S89" s="114">
        <f>VLOOKUP($A89,'ADR Raw Data'!$B$6:$BE$43,'ADR Raw Data'!N$1,FALSE)</f>
        <v>150.78640668943299</v>
      </c>
      <c r="T89" s="114">
        <f>VLOOKUP($A89,'ADR Raw Data'!$B$6:$BE$43,'ADR Raw Data'!O$1,FALSE)</f>
        <v>162.40350362613901</v>
      </c>
      <c r="U89" s="115">
        <f>VLOOKUP($A89,'ADR Raw Data'!$B$6:$BE$43,'ADR Raw Data'!P$1,FALSE)</f>
        <v>156.697543236309</v>
      </c>
      <c r="V89" s="116">
        <f>VLOOKUP($A89,'ADR Raw Data'!$B$6:$BE$43,'ADR Raw Data'!R$1,FALSE)</f>
        <v>136.329376564462</v>
      </c>
      <c r="X89" s="113">
        <f>VLOOKUP($A89,'RevPAR Raw Data'!$B$6:$BE$43,'RevPAR Raw Data'!G$1,FALSE)</f>
        <v>78.101990996840897</v>
      </c>
      <c r="Y89" s="114">
        <f>VLOOKUP($A89,'RevPAR Raw Data'!$B$6:$BE$43,'RevPAR Raw Data'!H$1,FALSE)</f>
        <v>99.219286574236506</v>
      </c>
      <c r="Z89" s="114">
        <f>VLOOKUP($A89,'RevPAR Raw Data'!$B$6:$BE$43,'RevPAR Raw Data'!I$1,FALSE)</f>
        <v>111.391563829413</v>
      </c>
      <c r="AA89" s="114">
        <f>VLOOKUP($A89,'RevPAR Raw Data'!$B$6:$BE$43,'RevPAR Raw Data'!J$1,FALSE)</f>
        <v>110.265133257283</v>
      </c>
      <c r="AB89" s="114">
        <f>VLOOKUP($A89,'RevPAR Raw Data'!$B$6:$BE$43,'RevPAR Raw Data'!K$1,FALSE)</f>
        <v>103.411557809757</v>
      </c>
      <c r="AC89" s="115">
        <f>VLOOKUP($A89,'RevPAR Raw Data'!$B$6:$BE$43,'RevPAR Raw Data'!L$1,FALSE)</f>
        <v>100.477906493506</v>
      </c>
      <c r="AD89" s="114">
        <f>VLOOKUP($A89,'RevPAR Raw Data'!$B$6:$BE$43,'RevPAR Raw Data'!N$1,FALSE)</f>
        <v>131.73301728676699</v>
      </c>
      <c r="AE89" s="114">
        <f>VLOOKUP($A89,'RevPAR Raw Data'!$B$6:$BE$43,'RevPAR Raw Data'!O$1,FALSE)</f>
        <v>146.984006353106</v>
      </c>
      <c r="AF89" s="115">
        <f>VLOOKUP($A89,'RevPAR Raw Data'!$B$6:$BE$43,'RevPAR Raw Data'!P$1,FALSE)</f>
        <v>139.35851181993601</v>
      </c>
      <c r="AG89" s="116">
        <f>VLOOKUP($A89,'RevPAR Raw Data'!$B$6:$BE$43,'RevPAR Raw Data'!R$1,FALSE)</f>
        <v>111.586650872486</v>
      </c>
    </row>
    <row r="90" spans="1:33" x14ac:dyDescent="0.25">
      <c r="A90" s="93" t="s">
        <v>14</v>
      </c>
      <c r="B90" s="81">
        <f>(VLOOKUP($A89,'Occupancy Raw Data'!$B$8:$BE$51,'Occupancy Raw Data'!T$3,FALSE))/100</f>
        <v>2.8630959426807098E-2</v>
      </c>
      <c r="C90" s="82">
        <f>(VLOOKUP($A89,'Occupancy Raw Data'!$B$8:$BE$51,'Occupancy Raw Data'!U$3,FALSE))/100</f>
        <v>1.4980944027507199E-2</v>
      </c>
      <c r="D90" s="82">
        <f>(VLOOKUP($A89,'Occupancy Raw Data'!$B$8:$BE$51,'Occupancy Raw Data'!V$3,FALSE))/100</f>
        <v>4.3221099080901902E-2</v>
      </c>
      <c r="E90" s="82">
        <f>(VLOOKUP($A89,'Occupancy Raw Data'!$B$8:$BE$51,'Occupancy Raw Data'!W$3,FALSE))/100</f>
        <v>2.64678450461267E-2</v>
      </c>
      <c r="F90" s="82">
        <f>(VLOOKUP($A89,'Occupancy Raw Data'!$B$8:$BE$51,'Occupancy Raw Data'!X$3,FALSE))/100</f>
        <v>1.32128395601449E-2</v>
      </c>
      <c r="G90" s="82">
        <f>(VLOOKUP($A89,'Occupancy Raw Data'!$B$8:$BE$51,'Occupancy Raw Data'!Y$3,FALSE))/100</f>
        <v>2.5237976941356301E-2</v>
      </c>
      <c r="H90" s="83">
        <f>(VLOOKUP($A89,'Occupancy Raw Data'!$B$8:$BE$51,'Occupancy Raw Data'!AA$3,FALSE))/100</f>
        <v>5.0509484575418602E-2</v>
      </c>
      <c r="I90" s="83">
        <f>(VLOOKUP($A89,'Occupancy Raw Data'!$B$8:$BE$51,'Occupancy Raw Data'!AB$3,FALSE))/100</f>
        <v>9.0357731263934898E-2</v>
      </c>
      <c r="J90" s="82">
        <f>(VLOOKUP($A89,'Occupancy Raw Data'!$B$8:$BE$51,'Occupancy Raw Data'!AC$3,FALSE))/100</f>
        <v>7.0414642598672195E-2</v>
      </c>
      <c r="K90" s="84">
        <f>(VLOOKUP($A89,'Occupancy Raw Data'!$B$8:$BE$51,'Occupancy Raw Data'!AE$3,FALSE))/100</f>
        <v>3.8849135369433602E-2</v>
      </c>
      <c r="M90" s="81">
        <f>(VLOOKUP($A89,'ADR Raw Data'!$B$6:$BE$49,'ADR Raw Data'!T$1,FALSE))/100</f>
        <v>-2.07456572915444E-2</v>
      </c>
      <c r="N90" s="82">
        <f>(VLOOKUP($A89,'ADR Raw Data'!$B$6:$BE$49,'ADR Raw Data'!U$1,FALSE))/100</f>
        <v>-5.27936155895379E-2</v>
      </c>
      <c r="O90" s="82">
        <f>(VLOOKUP($A89,'ADR Raw Data'!$B$6:$BE$49,'ADR Raw Data'!V$1,FALSE))/100</f>
        <v>-3.5295253173832301E-2</v>
      </c>
      <c r="P90" s="82">
        <f>(VLOOKUP($A89,'ADR Raw Data'!$B$6:$BE$49,'ADR Raw Data'!W$1,FALSE))/100</f>
        <v>-2.4901397847768802E-2</v>
      </c>
      <c r="Q90" s="82">
        <f>(VLOOKUP($A89,'ADR Raw Data'!$B$6:$BE$49,'ADR Raw Data'!X$1,FALSE))/100</f>
        <v>6.1371037424874297E-3</v>
      </c>
      <c r="R90" s="82">
        <f>(VLOOKUP($A89,'ADR Raw Data'!$B$6:$BE$49,'ADR Raw Data'!Y$1,FALSE))/100</f>
        <v>-2.5856137634985701E-2</v>
      </c>
      <c r="S90" s="83">
        <f>(VLOOKUP($A89,'ADR Raw Data'!$B$6:$BE$49,'ADR Raw Data'!AA$1,FALSE))/100</f>
        <v>-1.4355890641586799E-2</v>
      </c>
      <c r="T90" s="83">
        <f>(VLOOKUP($A89,'ADR Raw Data'!$B$6:$BE$49,'ADR Raw Data'!AB$1,FALSE))/100</f>
        <v>4.4086347111441597E-2</v>
      </c>
      <c r="U90" s="82">
        <f>(VLOOKUP($A89,'ADR Raw Data'!$B$6:$BE$49,'ADR Raw Data'!AC$1,FALSE))/100</f>
        <v>1.57810630360814E-2</v>
      </c>
      <c r="V90" s="84">
        <f>(VLOOKUP($A89,'ADR Raw Data'!$B$6:$BE$49,'ADR Raw Data'!AE$1,FALSE))/100</f>
        <v>-9.8367897425075401E-3</v>
      </c>
      <c r="X90" s="81">
        <f>(VLOOKUP($A89,'RevPAR Raw Data'!$B$6:$BE$43,'RevPAR Raw Data'!T$1,FALSE))/100</f>
        <v>7.2913340630661105E-3</v>
      </c>
      <c r="Y90" s="82">
        <f>(VLOOKUP($A89,'RevPAR Raw Data'!$B$6:$BE$43,'RevPAR Raw Data'!U$1,FALSE))/100</f>
        <v>-3.8603569762187304E-2</v>
      </c>
      <c r="Z90" s="82">
        <f>(VLOOKUP($A89,'RevPAR Raw Data'!$B$6:$BE$43,'RevPAR Raw Data'!V$1,FALSE))/100</f>
        <v>6.4003462725578299E-3</v>
      </c>
      <c r="AA90" s="82">
        <f>(VLOOKUP($A89,'RevPAR Raw Data'!$B$6:$BE$43,'RevPAR Raw Data'!W$1,FALSE))/100</f>
        <v>9.0736085869118799E-4</v>
      </c>
      <c r="AB90" s="82">
        <f>(VLOOKUP($A89,'RevPAR Raw Data'!$B$6:$BE$43,'RevPAR Raw Data'!X$1,FALSE))/100</f>
        <v>1.9431031869745801E-2</v>
      </c>
      <c r="AC90" s="82">
        <f>(VLOOKUP($A89,'RevPAR Raw Data'!$B$6:$BE$43,'RevPAR Raw Data'!Y$1,FALSE))/100</f>
        <v>-1.2707172990537498E-3</v>
      </c>
      <c r="AD90" s="83">
        <f>(VLOOKUP($A89,'RevPAR Raw Data'!$B$6:$BE$43,'RevPAR Raw Data'!AA$1,FALSE))/100</f>
        <v>3.5428485296904101E-2</v>
      </c>
      <c r="AE90" s="83">
        <f>(VLOOKUP($A89,'RevPAR Raw Data'!$B$6:$BE$43,'RevPAR Raw Data'!AB$1,FALSE))/100</f>
        <v>0.13842762068007999</v>
      </c>
      <c r="AF90" s="82">
        <f>(VLOOKUP($A89,'RevPAR Raw Data'!$B$6:$BE$43,'RevPAR Raw Data'!AC$1,FALSE))/100</f>
        <v>8.7306923548266399E-2</v>
      </c>
      <c r="AG90" s="84">
        <f>(VLOOKUP($A89,'RevPAR Raw Data'!$B$6:$BE$43,'RevPAR Raw Data'!AE$1,FALSE))/100</f>
        <v>2.8630194850618702E-2</v>
      </c>
    </row>
    <row r="91" spans="1:33" x14ac:dyDescent="0.25">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5">
      <c r="A92" s="108" t="s">
        <v>45</v>
      </c>
      <c r="B92" s="109">
        <f>(VLOOKUP($A92,'Occupancy Raw Data'!$B$8:$BE$45,'Occupancy Raw Data'!G$3,FALSE))/100</f>
        <v>0.66577519074962599</v>
      </c>
      <c r="C92" s="110">
        <f>(VLOOKUP($A92,'Occupancy Raw Data'!$B$8:$BE$45,'Occupancy Raw Data'!H$3,FALSE))/100</f>
        <v>0.75261543302131595</v>
      </c>
      <c r="D92" s="110">
        <f>(VLOOKUP($A92,'Occupancy Raw Data'!$B$8:$BE$45,'Occupancy Raw Data'!I$3,FALSE))/100</f>
        <v>0.79808070479037196</v>
      </c>
      <c r="E92" s="110">
        <f>(VLOOKUP($A92,'Occupancy Raw Data'!$B$8:$BE$45,'Occupancy Raw Data'!J$3,FALSE))/100</f>
        <v>0.78077558404782499</v>
      </c>
      <c r="F92" s="110">
        <f>(VLOOKUP($A92,'Occupancy Raw Data'!$B$8:$BE$45,'Occupancy Raw Data'!K$3,FALSE))/100</f>
        <v>0.72303940847950898</v>
      </c>
      <c r="G92" s="111">
        <f>(VLOOKUP($A92,'Occupancy Raw Data'!$B$8:$BE$45,'Occupancy Raw Data'!L$3,FALSE))/100</f>
        <v>0.744057264217729</v>
      </c>
      <c r="H92" s="91">
        <f>(VLOOKUP($A92,'Occupancy Raw Data'!$B$8:$BE$45,'Occupancy Raw Data'!N$3,FALSE))/100</f>
        <v>0.92016046566506704</v>
      </c>
      <c r="I92" s="91">
        <f>(VLOOKUP($A92,'Occupancy Raw Data'!$B$8:$BE$45,'Occupancy Raw Data'!O$3,FALSE))/100</f>
        <v>0.94139856839455605</v>
      </c>
      <c r="J92" s="111">
        <f>(VLOOKUP($A92,'Occupancy Raw Data'!$B$8:$BE$45,'Occupancy Raw Data'!P$3,FALSE))/100</f>
        <v>0.93077951702981199</v>
      </c>
      <c r="K92" s="112">
        <f>(VLOOKUP($A92,'Occupancy Raw Data'!$B$8:$BE$45,'Occupancy Raw Data'!R$3,FALSE))/100</f>
        <v>0.79740647930689601</v>
      </c>
      <c r="M92" s="113">
        <f>VLOOKUP($A92,'ADR Raw Data'!$B$6:$BE$43,'ADR Raw Data'!G$1,FALSE)</f>
        <v>177.616562677221</v>
      </c>
      <c r="N92" s="114">
        <f>VLOOKUP($A92,'ADR Raw Data'!$B$6:$BE$43,'ADR Raw Data'!H$1,FALSE)</f>
        <v>181.10747435200599</v>
      </c>
      <c r="O92" s="114">
        <f>VLOOKUP($A92,'ADR Raw Data'!$B$6:$BE$43,'ADR Raw Data'!I$1,FALSE)</f>
        <v>187.053413621131</v>
      </c>
      <c r="P92" s="114">
        <f>VLOOKUP($A92,'ADR Raw Data'!$B$6:$BE$43,'ADR Raw Data'!J$1,FALSE)</f>
        <v>180.33962641547399</v>
      </c>
      <c r="Q92" s="114">
        <f>VLOOKUP($A92,'ADR Raw Data'!$B$6:$BE$43,'ADR Raw Data'!K$1,FALSE)</f>
        <v>183.35096157528201</v>
      </c>
      <c r="R92" s="115">
        <f>VLOOKUP($A92,'ADR Raw Data'!$B$6:$BE$43,'ADR Raw Data'!L$1,FALSE)</f>
        <v>182.03315304253999</v>
      </c>
      <c r="S92" s="114">
        <f>VLOOKUP($A92,'ADR Raw Data'!$B$6:$BE$43,'ADR Raw Data'!N$1,FALSE)</f>
        <v>267.344433869037</v>
      </c>
      <c r="T92" s="114">
        <f>VLOOKUP($A92,'ADR Raw Data'!$B$6:$BE$43,'ADR Raw Data'!O$1,FALSE)</f>
        <v>271.412269251336</v>
      </c>
      <c r="U92" s="115">
        <f>VLOOKUP($A92,'ADR Raw Data'!$B$6:$BE$43,'ADR Raw Data'!P$1,FALSE)</f>
        <v>269.40155606355103</v>
      </c>
      <c r="V92" s="116">
        <f>VLOOKUP($A92,'ADR Raw Data'!$B$6:$BE$43,'ADR Raw Data'!R$1,FALSE)</f>
        <v>211.17072844761901</v>
      </c>
      <c r="X92" s="113">
        <f>VLOOKUP($A92,'RevPAR Raw Data'!$B$6:$BE$43,'RevPAR Raw Data'!G$1,FALSE)</f>
        <v>118.25270089671901</v>
      </c>
      <c r="Y92" s="114">
        <f>VLOOKUP($A92,'RevPAR Raw Data'!$B$6:$BE$43,'RevPAR Raw Data'!H$1,FALSE)</f>
        <v>136.30428023283201</v>
      </c>
      <c r="Z92" s="114">
        <f>VLOOKUP($A92,'RevPAR Raw Data'!$B$6:$BE$43,'RevPAR Raw Data'!I$1,FALSE)</f>
        <v>149.28372017619699</v>
      </c>
      <c r="AA92" s="114">
        <f>VLOOKUP($A92,'RevPAR Raw Data'!$B$6:$BE$43,'RevPAR Raw Data'!J$1,FALSE)</f>
        <v>140.804777141508</v>
      </c>
      <c r="AB92" s="114">
        <f>VLOOKUP($A92,'RevPAR Raw Data'!$B$6:$BE$43,'RevPAR Raw Data'!K$1,FALSE)</f>
        <v>132.56997080154099</v>
      </c>
      <c r="AC92" s="115">
        <f>VLOOKUP($A92,'RevPAR Raw Data'!$B$6:$BE$43,'RevPAR Raw Data'!L$1,FALSE)</f>
        <v>135.44308984976001</v>
      </c>
      <c r="AD92" s="114">
        <f>VLOOKUP($A92,'RevPAR Raw Data'!$B$6:$BE$43,'RevPAR Raw Data'!N$1,FALSE)</f>
        <v>245.99977876189701</v>
      </c>
      <c r="AE92" s="114">
        <f>VLOOKUP($A92,'RevPAR Raw Data'!$B$6:$BE$43,'RevPAR Raw Data'!O$1,FALSE)</f>
        <v>255.507121717926</v>
      </c>
      <c r="AF92" s="115">
        <f>VLOOKUP($A92,'RevPAR Raw Data'!$B$6:$BE$43,'RevPAR Raw Data'!P$1,FALSE)</f>
        <v>250.75345023991099</v>
      </c>
      <c r="AG92" s="116">
        <f>VLOOKUP($A92,'RevPAR Raw Data'!$B$6:$BE$43,'RevPAR Raw Data'!R$1,FALSE)</f>
        <v>168.38890710408899</v>
      </c>
    </row>
    <row r="93" spans="1:33" x14ac:dyDescent="0.25">
      <c r="A93" s="93" t="s">
        <v>14</v>
      </c>
      <c r="B93" s="81">
        <f>(VLOOKUP($A92,'Occupancy Raw Data'!$B$8:$BE$51,'Occupancy Raw Data'!T$3,FALSE))/100</f>
        <v>-7.7186397914868893E-2</v>
      </c>
      <c r="C93" s="82">
        <f>(VLOOKUP($A92,'Occupancy Raw Data'!$B$8:$BE$51,'Occupancy Raw Data'!U$3,FALSE))/100</f>
        <v>6.9877995980235696E-2</v>
      </c>
      <c r="D93" s="82">
        <f>(VLOOKUP($A92,'Occupancy Raw Data'!$B$8:$BE$51,'Occupancy Raw Data'!V$3,FALSE))/100</f>
        <v>3.1246095584471001E-2</v>
      </c>
      <c r="E93" s="82">
        <f>(VLOOKUP($A92,'Occupancy Raw Data'!$B$8:$BE$51,'Occupancy Raw Data'!W$3,FALSE))/100</f>
        <v>1.10419860621332E-2</v>
      </c>
      <c r="F93" s="82">
        <f>(VLOOKUP($A92,'Occupancy Raw Data'!$B$8:$BE$51,'Occupancy Raw Data'!X$3,FALSE))/100</f>
        <v>-0.12658487408742999</v>
      </c>
      <c r="G93" s="82">
        <f>(VLOOKUP($A92,'Occupancy Raw Data'!$B$8:$BE$51,'Occupancy Raw Data'!Y$3,FALSE))/100</f>
        <v>-2.06936384204374E-2</v>
      </c>
      <c r="H93" s="83">
        <f>(VLOOKUP($A92,'Occupancy Raw Data'!$B$8:$BE$51,'Occupancy Raw Data'!AA$3,FALSE))/100</f>
        <v>3.89751464616652E-3</v>
      </c>
      <c r="I93" s="83">
        <f>(VLOOKUP($A92,'Occupancy Raw Data'!$B$8:$BE$51,'Occupancy Raw Data'!AB$3,FALSE))/100</f>
        <v>3.9821968563629802E-2</v>
      </c>
      <c r="J93" s="82">
        <f>(VLOOKUP($A92,'Occupancy Raw Data'!$B$8:$BE$51,'Occupancy Raw Data'!AC$3,FALSE))/100</f>
        <v>2.1748906720104301E-2</v>
      </c>
      <c r="K93" s="84">
        <f>(VLOOKUP($A92,'Occupancy Raw Data'!$B$8:$BE$51,'Occupancy Raw Data'!AE$3,FALSE))/100</f>
        <v>-6.9363341470825603E-3</v>
      </c>
      <c r="M93" s="81">
        <f>(VLOOKUP($A92,'ADR Raw Data'!$B$6:$BE$49,'ADR Raw Data'!T$1,FALSE))/100</f>
        <v>-7.4409516408209201E-3</v>
      </c>
      <c r="N93" s="82">
        <f>(VLOOKUP($A92,'ADR Raw Data'!$B$6:$BE$49,'ADR Raw Data'!U$1,FALSE))/100</f>
        <v>7.2345212678264798E-2</v>
      </c>
      <c r="O93" s="82">
        <f>(VLOOKUP($A92,'ADR Raw Data'!$B$6:$BE$49,'ADR Raw Data'!V$1,FALSE))/100</f>
        <v>7.7579832338969104E-2</v>
      </c>
      <c r="P93" s="82">
        <f>(VLOOKUP($A92,'ADR Raw Data'!$B$6:$BE$49,'ADR Raw Data'!W$1,FALSE))/100</f>
        <v>3.1139043774810801E-2</v>
      </c>
      <c r="Q93" s="82">
        <f>(VLOOKUP($A92,'ADR Raw Data'!$B$6:$BE$49,'ADR Raw Data'!X$1,FALSE))/100</f>
        <v>-1.22713491669673E-2</v>
      </c>
      <c r="R93" s="82">
        <f>(VLOOKUP($A92,'ADR Raw Data'!$B$6:$BE$49,'ADR Raw Data'!Y$1,FALSE))/100</f>
        <v>3.06203635751464E-2</v>
      </c>
      <c r="S93" s="83">
        <f>(VLOOKUP($A92,'ADR Raw Data'!$B$6:$BE$49,'ADR Raw Data'!AA$1,FALSE))/100</f>
        <v>4.1706072701158904E-3</v>
      </c>
      <c r="T93" s="83">
        <f>(VLOOKUP($A92,'ADR Raw Data'!$B$6:$BE$49,'ADR Raw Data'!AB$1,FALSE))/100</f>
        <v>1.05818617303318E-2</v>
      </c>
      <c r="U93" s="82">
        <f>(VLOOKUP($A92,'ADR Raw Data'!$B$6:$BE$49,'ADR Raw Data'!AC$1,FALSE))/100</f>
        <v>7.5041723828070395E-3</v>
      </c>
      <c r="V93" s="84">
        <f>(VLOOKUP($A92,'ADR Raw Data'!$B$6:$BE$49,'ADR Raw Data'!AE$1,FALSE))/100</f>
        <v>2.48666834671009E-2</v>
      </c>
      <c r="X93" s="81">
        <f>(VLOOKUP($A92,'RevPAR Raw Data'!$B$6:$BE$43,'RevPAR Raw Data'!T$1,FALSE))/100</f>
        <v>-8.4053009301476203E-2</v>
      </c>
      <c r="Y93" s="82">
        <f>(VLOOKUP($A92,'RevPAR Raw Data'!$B$6:$BE$43,'RevPAR Raw Data'!U$1,FALSE))/100</f>
        <v>0.14727854713922101</v>
      </c>
      <c r="Z93" s="82">
        <f>(VLOOKUP($A92,'RevPAR Raw Data'!$B$6:$BE$43,'RevPAR Raw Data'!V$1,FALSE))/100</f>
        <v>0.11124999478013001</v>
      </c>
      <c r="AA93" s="82">
        <f>(VLOOKUP($A92,'RevPAR Raw Data'!$B$6:$BE$43,'RevPAR Raw Data'!W$1,FALSE))/100</f>
        <v>4.2524866724293703E-2</v>
      </c>
      <c r="AB93" s="82">
        <f>(VLOOKUP($A92,'RevPAR Raw Data'!$B$6:$BE$43,'RevPAR Raw Data'!X$1,FALSE))/100</f>
        <v>-0.137302856065214</v>
      </c>
      <c r="AC93" s="82">
        <f>(VLOOKUP($A92,'RevPAR Raw Data'!$B$6:$BE$43,'RevPAR Raw Data'!Y$1,FALSE))/100</f>
        <v>9.2930784225825798E-3</v>
      </c>
      <c r="AD93" s="83">
        <f>(VLOOKUP($A92,'RevPAR Raw Data'!$B$6:$BE$43,'RevPAR Raw Data'!AA$1,FALSE))/100</f>
        <v>8.0843769192010893E-3</v>
      </c>
      <c r="AE93" s="83">
        <f>(VLOOKUP($A92,'RevPAR Raw Data'!$B$6:$BE$43,'RevPAR Raw Data'!AB$1,FALSE))/100</f>
        <v>5.0825220859131701E-2</v>
      </c>
      <c r="AF93" s="82">
        <f>(VLOOKUP($A92,'RevPAR Raw Data'!$B$6:$BE$43,'RevPAR Raw Data'!AC$1,FALSE))/100</f>
        <v>2.9416286648076603E-2</v>
      </c>
      <c r="AG93" s="84">
        <f>(VLOOKUP($A92,'RevPAR Raw Data'!$B$6:$BE$43,'RevPAR Raw Data'!AE$1,FALSE))/100</f>
        <v>1.7757865694360799E-2</v>
      </c>
    </row>
    <row r="94" spans="1:33" x14ac:dyDescent="0.25">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5">
      <c r="A95" s="108" t="s">
        <v>46</v>
      </c>
      <c r="B95" s="109">
        <f>(VLOOKUP($A95,'Occupancy Raw Data'!$B$8:$BE$45,'Occupancy Raw Data'!G$3,FALSE))/100</f>
        <v>0.51000779828437703</v>
      </c>
      <c r="C95" s="110">
        <f>(VLOOKUP($A95,'Occupancy Raw Data'!$B$8:$BE$45,'Occupancy Raw Data'!H$3,FALSE))/100</f>
        <v>0.55861710423706701</v>
      </c>
      <c r="D95" s="110">
        <f>(VLOOKUP($A95,'Occupancy Raw Data'!$B$8:$BE$45,'Occupancy Raw Data'!I$3,FALSE))/100</f>
        <v>0.56641538861450402</v>
      </c>
      <c r="E95" s="110">
        <f>(VLOOKUP($A95,'Occupancy Raw Data'!$B$8:$BE$45,'Occupancy Raw Data'!J$3,FALSE))/100</f>
        <v>0.53899142188718396</v>
      </c>
      <c r="F95" s="110">
        <f>(VLOOKUP($A95,'Occupancy Raw Data'!$B$8:$BE$45,'Occupancy Raw Data'!K$3,FALSE))/100</f>
        <v>0.51689628281778</v>
      </c>
      <c r="G95" s="111">
        <f>(VLOOKUP($A95,'Occupancy Raw Data'!$B$8:$BE$45,'Occupancy Raw Data'!L$3,FALSE))/100</f>
        <v>0.53818559916818198</v>
      </c>
      <c r="H95" s="91">
        <f>(VLOOKUP($A95,'Occupancy Raw Data'!$B$8:$BE$45,'Occupancy Raw Data'!N$3,FALSE))/100</f>
        <v>0.75591369898622307</v>
      </c>
      <c r="I95" s="91">
        <f>(VLOOKUP($A95,'Occupancy Raw Data'!$B$8:$BE$45,'Occupancy Raw Data'!O$3,FALSE))/100</f>
        <v>0.78593709383935506</v>
      </c>
      <c r="J95" s="111">
        <f>(VLOOKUP($A95,'Occupancy Raw Data'!$B$8:$BE$45,'Occupancy Raw Data'!P$3,FALSE))/100</f>
        <v>0.77092539641278901</v>
      </c>
      <c r="K95" s="112">
        <f>(VLOOKUP($A95,'Occupancy Raw Data'!$B$8:$BE$45,'Occupancy Raw Data'!R$3,FALSE))/100</f>
        <v>0.60468268409521297</v>
      </c>
      <c r="M95" s="113">
        <f>VLOOKUP($A95,'ADR Raw Data'!$B$6:$BE$43,'ADR Raw Data'!G$1,FALSE)</f>
        <v>135.75983435270101</v>
      </c>
      <c r="N95" s="114">
        <f>VLOOKUP($A95,'ADR Raw Data'!$B$6:$BE$43,'ADR Raw Data'!H$1,FALSE)</f>
        <v>138.37284085621201</v>
      </c>
      <c r="O95" s="114">
        <f>VLOOKUP($A95,'ADR Raw Data'!$B$6:$BE$43,'ADR Raw Data'!I$1,FALSE)</f>
        <v>128.59313217072</v>
      </c>
      <c r="P95" s="114">
        <f>VLOOKUP($A95,'ADR Raw Data'!$B$6:$BE$43,'ADR Raw Data'!J$1,FALSE)</f>
        <v>126.795085604051</v>
      </c>
      <c r="Q95" s="114">
        <f>VLOOKUP($A95,'ADR Raw Data'!$B$6:$BE$43,'ADR Raw Data'!K$1,FALSE)</f>
        <v>128.53296203168199</v>
      </c>
      <c r="R95" s="115">
        <f>VLOOKUP($A95,'ADR Raw Data'!$B$6:$BE$43,'ADR Raw Data'!L$1,FALSE)</f>
        <v>131.60991789026201</v>
      </c>
      <c r="S95" s="114">
        <f>VLOOKUP($A95,'ADR Raw Data'!$B$6:$BE$43,'ADR Raw Data'!N$1,FALSE)</f>
        <v>167.31453576341099</v>
      </c>
      <c r="T95" s="114">
        <f>VLOOKUP($A95,'ADR Raw Data'!$B$6:$BE$43,'ADR Raw Data'!O$1,FALSE)</f>
        <v>180.389626260955</v>
      </c>
      <c r="U95" s="115">
        <f>VLOOKUP($A95,'ADR Raw Data'!$B$6:$BE$43,'ADR Raw Data'!P$1,FALSE)</f>
        <v>173.97938211245</v>
      </c>
      <c r="V95" s="116">
        <f>VLOOKUP($A95,'ADR Raw Data'!$B$6:$BE$43,'ADR Raw Data'!R$1,FALSE)</f>
        <v>147.043607025516</v>
      </c>
      <c r="X95" s="113">
        <f>VLOOKUP($A95,'RevPAR Raw Data'!$B$6:$BE$43,'RevPAR Raw Data'!G$1,FALSE)</f>
        <v>69.238574213672905</v>
      </c>
      <c r="Y95" s="114">
        <f>VLOOKUP($A95,'RevPAR Raw Data'!$B$6:$BE$43,'RevPAR Raw Data'!H$1,FALSE)</f>
        <v>77.297435664153795</v>
      </c>
      <c r="Z95" s="114">
        <f>VLOOKUP($A95,'RevPAR Raw Data'!$B$6:$BE$43,'RevPAR Raw Data'!I$1,FALSE)</f>
        <v>72.837128931634993</v>
      </c>
      <c r="AA95" s="114">
        <f>VLOOKUP($A95,'RevPAR Raw Data'!$B$6:$BE$43,'RevPAR Raw Data'!J$1,FALSE)</f>
        <v>68.341463478034797</v>
      </c>
      <c r="AB95" s="114">
        <f>VLOOKUP($A95,'RevPAR Raw Data'!$B$6:$BE$43,'RevPAR Raw Data'!K$1,FALSE)</f>
        <v>66.438210293735295</v>
      </c>
      <c r="AC95" s="115">
        <f>VLOOKUP($A95,'RevPAR Raw Data'!$B$6:$BE$43,'RevPAR Raw Data'!L$1,FALSE)</f>
        <v>70.830562516246403</v>
      </c>
      <c r="AD95" s="114">
        <f>VLOOKUP($A95,'RevPAR Raw Data'!$B$6:$BE$43,'RevPAR Raw Data'!N$1,FALSE)</f>
        <v>126.475349623082</v>
      </c>
      <c r="AE95" s="114">
        <f>VLOOKUP($A95,'RevPAR Raw Data'!$B$6:$BE$43,'RevPAR Raw Data'!O$1,FALSE)</f>
        <v>141.774898622303</v>
      </c>
      <c r="AF95" s="115">
        <f>VLOOKUP($A95,'RevPAR Raw Data'!$B$6:$BE$43,'RevPAR Raw Data'!P$1,FALSE)</f>
        <v>134.12512412269299</v>
      </c>
      <c r="AG95" s="116">
        <f>VLOOKUP($A95,'RevPAR Raw Data'!$B$6:$BE$43,'RevPAR Raw Data'!R$1,FALSE)</f>
        <v>88.914722975231101</v>
      </c>
    </row>
    <row r="96" spans="1:33" x14ac:dyDescent="0.25">
      <c r="A96" s="93" t="s">
        <v>14</v>
      </c>
      <c r="B96" s="81">
        <f>(VLOOKUP($A95,'Occupancy Raw Data'!$B$8:$BE$51,'Occupancy Raw Data'!T$3,FALSE))/100</f>
        <v>-7.5134208665406196E-2</v>
      </c>
      <c r="C96" s="82">
        <f>(VLOOKUP($A95,'Occupancy Raw Data'!$B$8:$BE$51,'Occupancy Raw Data'!U$3,FALSE))/100</f>
        <v>-9.6945688452983791E-2</v>
      </c>
      <c r="D96" s="82">
        <f>(VLOOKUP($A95,'Occupancy Raw Data'!$B$8:$BE$51,'Occupancy Raw Data'!V$3,FALSE))/100</f>
        <v>-0.10811756615523099</v>
      </c>
      <c r="E96" s="82">
        <f>(VLOOKUP($A95,'Occupancy Raw Data'!$B$8:$BE$51,'Occupancy Raw Data'!W$3,FALSE))/100</f>
        <v>-0.13252697214702</v>
      </c>
      <c r="F96" s="82">
        <f>(VLOOKUP($A95,'Occupancy Raw Data'!$B$8:$BE$51,'Occupancy Raw Data'!X$3,FALSE))/100</f>
        <v>-0.129197882970707</v>
      </c>
      <c r="G96" s="82">
        <f>(VLOOKUP($A95,'Occupancy Raw Data'!$B$8:$BE$51,'Occupancy Raw Data'!Y$3,FALSE))/100</f>
        <v>-0.108971963410714</v>
      </c>
      <c r="H96" s="83">
        <f>(VLOOKUP($A95,'Occupancy Raw Data'!$B$8:$BE$51,'Occupancy Raw Data'!AA$3,FALSE))/100</f>
        <v>-3.7950914500292504E-2</v>
      </c>
      <c r="I96" s="83">
        <f>(VLOOKUP($A95,'Occupancy Raw Data'!$B$8:$BE$51,'Occupancy Raw Data'!AB$3,FALSE))/100</f>
        <v>-3.9731425406576801E-2</v>
      </c>
      <c r="J96" s="82">
        <f>(VLOOKUP($A95,'Occupancy Raw Data'!$B$8:$BE$51,'Occupancy Raw Data'!AC$3,FALSE))/100</f>
        <v>-3.8859329537579999E-2</v>
      </c>
      <c r="K96" s="84">
        <f>(VLOOKUP($A95,'Occupancy Raw Data'!$B$8:$BE$51,'Occupancy Raw Data'!AE$3,FALSE))/100</f>
        <v>-8.4649156630190209E-2</v>
      </c>
      <c r="M96" s="81">
        <f>(VLOOKUP($A95,'ADR Raw Data'!$B$6:$BE$49,'ADR Raw Data'!T$1,FALSE))/100</f>
        <v>1.1772256688969401E-2</v>
      </c>
      <c r="N96" s="82">
        <f>(VLOOKUP($A95,'ADR Raw Data'!$B$6:$BE$49,'ADR Raw Data'!U$1,FALSE))/100</f>
        <v>1.64976743141972E-2</v>
      </c>
      <c r="O96" s="82">
        <f>(VLOOKUP($A95,'ADR Raw Data'!$B$6:$BE$49,'ADR Raw Data'!V$1,FALSE))/100</f>
        <v>-3.9568140853367705E-2</v>
      </c>
      <c r="P96" s="82">
        <f>(VLOOKUP($A95,'ADR Raw Data'!$B$6:$BE$49,'ADR Raw Data'!W$1,FALSE))/100</f>
        <v>-1.5345070421208499E-2</v>
      </c>
      <c r="Q96" s="82">
        <f>(VLOOKUP($A95,'ADR Raw Data'!$B$6:$BE$49,'ADR Raw Data'!X$1,FALSE))/100</f>
        <v>6.8141715549069504E-2</v>
      </c>
      <c r="R96" s="82">
        <f>(VLOOKUP($A95,'ADR Raw Data'!$B$6:$BE$49,'ADR Raw Data'!Y$1,FALSE))/100</f>
        <v>7.0877121488671204E-3</v>
      </c>
      <c r="S96" s="83">
        <f>(VLOOKUP($A95,'ADR Raw Data'!$B$6:$BE$49,'ADR Raw Data'!AA$1,FALSE))/100</f>
        <v>3.38164221614939E-2</v>
      </c>
      <c r="T96" s="83">
        <f>(VLOOKUP($A95,'ADR Raw Data'!$B$6:$BE$49,'ADR Raw Data'!AB$1,FALSE))/100</f>
        <v>5.1300008675976498E-2</v>
      </c>
      <c r="U96" s="82">
        <f>(VLOOKUP($A95,'ADR Raw Data'!$B$6:$BE$49,'ADR Raw Data'!AC$1,FALSE))/100</f>
        <v>4.2955496404326395E-2</v>
      </c>
      <c r="V96" s="84">
        <f>(VLOOKUP($A95,'ADR Raw Data'!$B$6:$BE$49,'ADR Raw Data'!AE$1,FALSE))/100</f>
        <v>2.6714683456828002E-2</v>
      </c>
      <c r="X96" s="81">
        <f>(VLOOKUP($A95,'RevPAR Raw Data'!$B$6:$BE$43,'RevPAR Raw Data'!T$1,FALSE))/100</f>
        <v>-6.4246451166968505E-2</v>
      </c>
      <c r="Y96" s="82">
        <f>(VLOOKUP($A95,'RevPAR Raw Data'!$B$6:$BE$43,'RevPAR Raw Data'!U$1,FALSE))/100</f>
        <v>-8.2047392533049504E-2</v>
      </c>
      <c r="Z96" s="82">
        <f>(VLOOKUP($A95,'RevPAR Raw Data'!$B$6:$BE$43,'RevPAR Raw Data'!V$1,FALSE))/100</f>
        <v>-0.143407695922245</v>
      </c>
      <c r="AA96" s="82">
        <f>(VLOOKUP($A95,'RevPAR Raw Data'!$B$6:$BE$43,'RevPAR Raw Data'!W$1,FALSE))/100</f>
        <v>-0.14583840684792299</v>
      </c>
      <c r="AB96" s="82">
        <f>(VLOOKUP($A95,'RevPAR Raw Data'!$B$6:$BE$43,'RevPAR Raw Data'!X$1,FALSE))/100</f>
        <v>-6.9859932812570205E-2</v>
      </c>
      <c r="AC96" s="82">
        <f>(VLOOKUP($A95,'RevPAR Raw Data'!$B$6:$BE$43,'RevPAR Raw Data'!Y$1,FALSE))/100</f>
        <v>-0.10265661317079899</v>
      </c>
      <c r="AD96" s="83">
        <f>(VLOOKUP($A95,'RevPAR Raw Data'!$B$6:$BE$43,'RevPAR Raw Data'!AA$1,FALSE))/100</f>
        <v>-5.4178564849552101E-3</v>
      </c>
      <c r="AE96" s="83">
        <f>(VLOOKUP($A95,'RevPAR Raw Data'!$B$6:$BE$43,'RevPAR Raw Data'!AB$1,FALSE))/100</f>
        <v>9.5303608013333589E-3</v>
      </c>
      <c r="AF96" s="82">
        <f>(VLOOKUP($A95,'RevPAR Raw Data'!$B$6:$BE$43,'RevPAR Raw Data'!AC$1,FALSE))/100</f>
        <v>2.4269450765203402E-3</v>
      </c>
      <c r="AG96" s="84">
        <f>(VLOOKUP($A95,'RevPAR Raw Data'!$B$6:$BE$43,'RevPAR Raw Data'!AE$1,FALSE))/100</f>
        <v>-6.0195848597625098E-2</v>
      </c>
    </row>
    <row r="97" spans="1:33" x14ac:dyDescent="0.25">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5">
      <c r="A98" s="126" t="s">
        <v>47</v>
      </c>
      <c r="B98" s="109">
        <f>(VLOOKUP($A98,'Occupancy Raw Data'!$B$8:$BE$45,'Occupancy Raw Data'!G$3,FALSE))/100</f>
        <v>0.45829518300989297</v>
      </c>
      <c r="C98" s="110">
        <f>(VLOOKUP($A98,'Occupancy Raw Data'!$B$8:$BE$45,'Occupancy Raw Data'!H$3,FALSE))/100</f>
        <v>0.57879809732240506</v>
      </c>
      <c r="D98" s="110">
        <f>(VLOOKUP($A98,'Occupancy Raw Data'!$B$8:$BE$45,'Occupancy Raw Data'!I$3,FALSE))/100</f>
        <v>0.611804640568123</v>
      </c>
      <c r="E98" s="110">
        <f>(VLOOKUP($A98,'Occupancy Raw Data'!$B$8:$BE$45,'Occupancy Raw Data'!J$3,FALSE))/100</f>
        <v>0.64217602000937901</v>
      </c>
      <c r="F98" s="110">
        <f>(VLOOKUP($A98,'Occupancy Raw Data'!$B$8:$BE$45,'Occupancy Raw Data'!K$3,FALSE))/100</f>
        <v>0.64192237259368401</v>
      </c>
      <c r="G98" s="111">
        <f>(VLOOKUP($A98,'Occupancy Raw Data'!$B$8:$BE$45,'Occupancy Raw Data'!L$3,FALSE))/100</f>
        <v>0.58659901560559902</v>
      </c>
      <c r="H98" s="91">
        <f>(VLOOKUP($A98,'Occupancy Raw Data'!$B$8:$BE$45,'Occupancy Raw Data'!N$3,FALSE))/100</f>
        <v>0.75936843985885905</v>
      </c>
      <c r="I98" s="91">
        <f>(VLOOKUP($A98,'Occupancy Raw Data'!$B$8:$BE$45,'Occupancy Raw Data'!O$3,FALSE))/100</f>
        <v>0.72884005538433994</v>
      </c>
      <c r="J98" s="111">
        <f>(VLOOKUP($A98,'Occupancy Raw Data'!$B$8:$BE$45,'Occupancy Raw Data'!P$3,FALSE))/100</f>
        <v>0.7441042476215991</v>
      </c>
      <c r="K98" s="112">
        <f>(VLOOKUP($A98,'Occupancy Raw Data'!$B$8:$BE$45,'Occupancy Raw Data'!R$3,FALSE))/100</f>
        <v>0.63159993619397004</v>
      </c>
      <c r="M98" s="113">
        <f>VLOOKUP($A98,'ADR Raw Data'!$B$6:$BE$43,'ADR Raw Data'!G$1,FALSE)</f>
        <v>109.76251145112499</v>
      </c>
      <c r="N98" s="114">
        <f>VLOOKUP($A98,'ADR Raw Data'!$B$6:$BE$43,'ADR Raw Data'!H$1,FALSE)</f>
        <v>113.383092831236</v>
      </c>
      <c r="O98" s="114">
        <f>VLOOKUP($A98,'ADR Raw Data'!$B$6:$BE$43,'ADR Raw Data'!I$1,FALSE)</f>
        <v>113.598961162213</v>
      </c>
      <c r="P98" s="114">
        <f>VLOOKUP($A98,'ADR Raw Data'!$B$6:$BE$43,'ADR Raw Data'!J$1,FALSE)</f>
        <v>113.52864097927301</v>
      </c>
      <c r="Q98" s="114">
        <f>VLOOKUP($A98,'ADR Raw Data'!$B$6:$BE$43,'ADR Raw Data'!K$1,FALSE)</f>
        <v>118.393975090453</v>
      </c>
      <c r="R98" s="115">
        <f>VLOOKUP($A98,'ADR Raw Data'!$B$6:$BE$43,'ADR Raw Data'!L$1,FALSE)</f>
        <v>113.990927240056</v>
      </c>
      <c r="S98" s="114">
        <f>VLOOKUP($A98,'ADR Raw Data'!$B$6:$BE$43,'ADR Raw Data'!N$1,FALSE)</f>
        <v>150.75718495426801</v>
      </c>
      <c r="T98" s="114">
        <f>VLOOKUP($A98,'ADR Raw Data'!$B$6:$BE$43,'ADR Raw Data'!O$1,FALSE)</f>
        <v>152.209158597867</v>
      </c>
      <c r="U98" s="115">
        <f>VLOOKUP($A98,'ADR Raw Data'!$B$6:$BE$43,'ADR Raw Data'!P$1,FALSE)</f>
        <v>151.46827923588199</v>
      </c>
      <c r="V98" s="116">
        <f>VLOOKUP($A98,'ADR Raw Data'!$B$6:$BE$43,'ADR Raw Data'!R$1,FALSE)</f>
        <v>126.605920343477</v>
      </c>
      <c r="X98" s="113">
        <f>VLOOKUP($A98,'RevPAR Raw Data'!$B$6:$BE$43,'RevPAR Raw Data'!G$1,FALSE)</f>
        <v>50.303630273118998</v>
      </c>
      <c r="Y98" s="114">
        <f>VLOOKUP($A98,'RevPAR Raw Data'!$B$6:$BE$43,'RevPAR Raw Data'!H$1,FALSE)</f>
        <v>65.625918399249599</v>
      </c>
      <c r="Z98" s="114">
        <f>VLOOKUP($A98,'RevPAR Raw Data'!$B$6:$BE$43,'RevPAR Raw Data'!I$1,FALSE)</f>
        <v>69.500371602760197</v>
      </c>
      <c r="AA98" s="114">
        <f>VLOOKUP($A98,'RevPAR Raw Data'!$B$6:$BE$43,'RevPAR Raw Data'!J$1,FALSE)</f>
        <v>72.905370821143805</v>
      </c>
      <c r="AB98" s="114">
        <f>VLOOKUP($A98,'RevPAR Raw Data'!$B$6:$BE$43,'RevPAR Raw Data'!K$1,FALSE)</f>
        <v>75.999741390861502</v>
      </c>
      <c r="AC98" s="115">
        <f>VLOOKUP($A98,'RevPAR Raw Data'!$B$6:$BE$43,'RevPAR Raw Data'!L$1,FALSE)</f>
        <v>66.866965706986306</v>
      </c>
      <c r="AD98" s="114">
        <f>VLOOKUP($A98,'RevPAR Raw Data'!$B$6:$BE$43,'RevPAR Raw Data'!N$1,FALSE)</f>
        <v>114.480248336236</v>
      </c>
      <c r="AE98" s="114">
        <f>VLOOKUP($A98,'RevPAR Raw Data'!$B$6:$BE$43,'RevPAR Raw Data'!O$1,FALSE)</f>
        <v>110.936131582473</v>
      </c>
      <c r="AF98" s="115">
        <f>VLOOKUP($A98,'RevPAR Raw Data'!$B$6:$BE$43,'RevPAR Raw Data'!P$1,FALSE)</f>
        <v>112.708189959355</v>
      </c>
      <c r="AG98" s="116">
        <f>VLOOKUP($A98,'RevPAR Raw Data'!$B$6:$BE$43,'RevPAR Raw Data'!R$1,FALSE)</f>
        <v>79.964291210719395</v>
      </c>
    </row>
    <row r="99" spans="1:33" x14ac:dyDescent="0.25">
      <c r="A99" s="93" t="s">
        <v>14</v>
      </c>
      <c r="B99" s="81">
        <f>(VLOOKUP($A98,'Occupancy Raw Data'!$B$8:$BE$51,'Occupancy Raw Data'!T$3,FALSE))/100</f>
        <v>-9.2224981514568306E-3</v>
      </c>
      <c r="C99" s="82">
        <f>(VLOOKUP($A98,'Occupancy Raw Data'!$B$8:$BE$51,'Occupancy Raw Data'!U$3,FALSE))/100</f>
        <v>-7.6815181785630203E-3</v>
      </c>
      <c r="D99" s="82">
        <f>(VLOOKUP($A98,'Occupancy Raw Data'!$B$8:$BE$51,'Occupancy Raw Data'!V$3,FALSE))/100</f>
        <v>-9.4431177239354507E-3</v>
      </c>
      <c r="E99" s="82">
        <f>(VLOOKUP($A98,'Occupancy Raw Data'!$B$8:$BE$51,'Occupancy Raw Data'!W$3,FALSE))/100</f>
        <v>-3.7714460701129601E-3</v>
      </c>
      <c r="F99" s="82">
        <f>(VLOOKUP($A98,'Occupancy Raw Data'!$B$8:$BE$51,'Occupancy Raw Data'!X$3,FALSE))/100</f>
        <v>2.1588488582547697E-2</v>
      </c>
      <c r="G99" s="82">
        <f>(VLOOKUP($A98,'Occupancy Raw Data'!$B$8:$BE$51,'Occupancy Raw Data'!Y$3,FALSE))/100</f>
        <v>-1.14561731712325E-3</v>
      </c>
      <c r="H99" s="83">
        <f>(VLOOKUP($A98,'Occupancy Raw Data'!$B$8:$BE$51,'Occupancy Raw Data'!AA$3,FALSE))/100</f>
        <v>7.8807832825437699E-2</v>
      </c>
      <c r="I99" s="83">
        <f>(VLOOKUP($A98,'Occupancy Raw Data'!$B$8:$BE$51,'Occupancy Raw Data'!AB$3,FALSE))/100</f>
        <v>2.97345425463739E-2</v>
      </c>
      <c r="J99" s="82">
        <f>(VLOOKUP($A98,'Occupancy Raw Data'!$B$8:$BE$51,'Occupancy Raw Data'!AC$3,FALSE))/100</f>
        <v>5.4203433014636905E-2</v>
      </c>
      <c r="K99" s="84">
        <f>(VLOOKUP($A98,'Occupancy Raw Data'!$B$8:$BE$51,'Occupancy Raw Data'!AE$3,FALSE))/100</f>
        <v>1.68289550569433E-2</v>
      </c>
      <c r="M99" s="81">
        <f>(VLOOKUP($A98,'ADR Raw Data'!$B$6:$BE$49,'ADR Raw Data'!T$1,FALSE))/100</f>
        <v>4.5710980312310603E-3</v>
      </c>
      <c r="N99" s="82">
        <f>(VLOOKUP($A98,'ADR Raw Data'!$B$6:$BE$49,'ADR Raw Data'!U$1,FALSE))/100</f>
        <v>-4.1178430658534403E-3</v>
      </c>
      <c r="O99" s="82">
        <f>(VLOOKUP($A98,'ADR Raw Data'!$B$6:$BE$49,'ADR Raw Data'!V$1,FALSE))/100</f>
        <v>3.9930221041545397E-3</v>
      </c>
      <c r="P99" s="82">
        <f>(VLOOKUP($A98,'ADR Raw Data'!$B$6:$BE$49,'ADR Raw Data'!W$1,FALSE))/100</f>
        <v>1.9999513900051101E-3</v>
      </c>
      <c r="Q99" s="82">
        <f>(VLOOKUP($A98,'ADR Raw Data'!$B$6:$BE$49,'ADR Raw Data'!X$1,FALSE))/100</f>
        <v>1.8283673424111999E-2</v>
      </c>
      <c r="R99" s="82">
        <f>(VLOOKUP($A98,'ADR Raw Data'!$B$6:$BE$49,'ADR Raw Data'!Y$1,FALSE))/100</f>
        <v>5.4172767836243299E-3</v>
      </c>
      <c r="S99" s="83">
        <f>(VLOOKUP($A98,'ADR Raw Data'!$B$6:$BE$49,'ADR Raw Data'!AA$1,FALSE))/100</f>
        <v>6.2738610533397701E-2</v>
      </c>
      <c r="T99" s="83">
        <f>(VLOOKUP($A98,'ADR Raw Data'!$B$6:$BE$49,'ADR Raw Data'!AB$1,FALSE))/100</f>
        <v>6.2458712845794101E-2</v>
      </c>
      <c r="U99" s="82">
        <f>(VLOOKUP($A98,'ADR Raw Data'!$B$6:$BE$49,'ADR Raw Data'!AC$1,FALSE))/100</f>
        <v>6.2479059775694304E-2</v>
      </c>
      <c r="V99" s="84">
        <f>(VLOOKUP($A98,'ADR Raw Data'!$B$6:$BE$49,'ADR Raw Data'!AE$1,FALSE))/100</f>
        <v>3.0562564465937497E-2</v>
      </c>
      <c r="X99" s="81">
        <f>(VLOOKUP($A98,'RevPAR Raw Data'!$B$6:$BE$43,'RevPAR Raw Data'!T$1,FALSE))/100</f>
        <v>-4.6935570633689196E-3</v>
      </c>
      <c r="Y99" s="82">
        <f>(VLOOKUP($A98,'RevPAR Raw Data'!$B$6:$BE$43,'RevPAR Raw Data'!U$1,FALSE))/100</f>
        <v>-1.1767729958049599E-2</v>
      </c>
      <c r="Z99" s="82">
        <f>(VLOOKUP($A98,'RevPAR Raw Data'!$B$6:$BE$43,'RevPAR Raw Data'!V$1,FALSE))/100</f>
        <v>-5.4878021975847098E-3</v>
      </c>
      <c r="AA99" s="82">
        <f>(VLOOKUP($A98,'RevPAR Raw Data'!$B$6:$BE$43,'RevPAR Raw Data'!W$1,FALSE))/100</f>
        <v>-1.77903738891809E-3</v>
      </c>
      <c r="AB99" s="82">
        <f>(VLOOKUP($A98,'RevPAR Raw Data'!$B$6:$BE$43,'RevPAR Raw Data'!X$1,FALSE))/100</f>
        <v>4.0266878881623197E-2</v>
      </c>
      <c r="AC99" s="82">
        <f>(VLOOKUP($A98,'RevPAR Raw Data'!$B$6:$BE$43,'RevPAR Raw Data'!Y$1,FALSE))/100</f>
        <v>4.2654533404060998E-3</v>
      </c>
      <c r="AD99" s="83">
        <f>(VLOOKUP($A98,'RevPAR Raw Data'!$B$6:$BE$43,'RevPAR Raw Data'!AA$1,FALSE))/100</f>
        <v>0.146490737289451</v>
      </c>
      <c r="AE99" s="83">
        <f>(VLOOKUP($A98,'RevPAR Raw Data'!$B$6:$BE$43,'RevPAR Raw Data'!AB$1,FALSE))/100</f>
        <v>9.4050436646672994E-2</v>
      </c>
      <c r="AF99" s="82">
        <f>(VLOOKUP($A98,'RevPAR Raw Data'!$B$6:$BE$43,'RevPAR Raw Data'!AC$1,FALSE))/100</f>
        <v>0.1200690723217</v>
      </c>
      <c r="AG99" s="84">
        <f>(VLOOKUP($A98,'RevPAR Raw Data'!$B$6:$BE$43,'RevPAR Raw Data'!AE$1,FALSE))/100</f>
        <v>4.7905855546703097E-2</v>
      </c>
    </row>
    <row r="100" spans="1:33" x14ac:dyDescent="0.25">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5">
      <c r="A101" s="108" t="s">
        <v>49</v>
      </c>
      <c r="B101" s="109">
        <f>(VLOOKUP($A101,'Occupancy Raw Data'!$B$8:$BE$45,'Occupancy Raw Data'!G$3,FALSE))/100</f>
        <v>0.45154723127035801</v>
      </c>
      <c r="C101" s="110">
        <f>(VLOOKUP($A101,'Occupancy Raw Data'!$B$8:$BE$45,'Occupancy Raw Data'!H$3,FALSE))/100</f>
        <v>0.55954804560260496</v>
      </c>
      <c r="D101" s="110">
        <f>(VLOOKUP($A101,'Occupancy Raw Data'!$B$8:$BE$45,'Occupancy Raw Data'!I$3,FALSE))/100</f>
        <v>0.56820032573289903</v>
      </c>
      <c r="E101" s="110">
        <f>(VLOOKUP($A101,'Occupancy Raw Data'!$B$8:$BE$45,'Occupancy Raw Data'!J$3,FALSE))/100</f>
        <v>0.59507328990227992</v>
      </c>
      <c r="F101" s="110">
        <f>(VLOOKUP($A101,'Occupancy Raw Data'!$B$8:$BE$45,'Occupancy Raw Data'!K$3,FALSE))/100</f>
        <v>0.58255293159609101</v>
      </c>
      <c r="G101" s="111">
        <f>(VLOOKUP($A101,'Occupancy Raw Data'!$B$8:$BE$45,'Occupancy Raw Data'!L$3,FALSE))/100</f>
        <v>0.55138436482084596</v>
      </c>
      <c r="H101" s="91">
        <f>(VLOOKUP($A101,'Occupancy Raw Data'!$B$8:$BE$45,'Occupancy Raw Data'!N$3,FALSE))/100</f>
        <v>0.67447068403908705</v>
      </c>
      <c r="I101" s="91">
        <f>(VLOOKUP($A101,'Occupancy Raw Data'!$B$8:$BE$45,'Occupancy Raw Data'!O$3,FALSE))/100</f>
        <v>0.63894543973941298</v>
      </c>
      <c r="J101" s="111">
        <f>(VLOOKUP($A101,'Occupancy Raw Data'!$B$8:$BE$45,'Occupancy Raw Data'!P$3,FALSE))/100</f>
        <v>0.65670806188925002</v>
      </c>
      <c r="K101" s="112">
        <f>(VLOOKUP($A101,'Occupancy Raw Data'!$B$8:$BE$45,'Occupancy Raw Data'!R$3,FALSE))/100</f>
        <v>0.58147684969753299</v>
      </c>
      <c r="M101" s="113">
        <f>VLOOKUP($A101,'ADR Raw Data'!$B$6:$BE$43,'ADR Raw Data'!G$1,FALSE)</f>
        <v>122.036066275924</v>
      </c>
      <c r="N101" s="114">
        <f>VLOOKUP($A101,'ADR Raw Data'!$B$6:$BE$43,'ADR Raw Data'!H$1,FALSE)</f>
        <v>120.580387484082</v>
      </c>
      <c r="O101" s="114">
        <f>VLOOKUP($A101,'ADR Raw Data'!$B$6:$BE$43,'ADR Raw Data'!I$1,FALSE)</f>
        <v>114.435707631673</v>
      </c>
      <c r="P101" s="114">
        <f>VLOOKUP($A101,'ADR Raw Data'!$B$6:$BE$43,'ADR Raw Data'!J$1,FALSE)</f>
        <v>119.826021211084</v>
      </c>
      <c r="Q101" s="114">
        <f>VLOOKUP($A101,'ADR Raw Data'!$B$6:$BE$43,'ADR Raw Data'!K$1,FALSE)</f>
        <v>124.951687925912</v>
      </c>
      <c r="R101" s="115">
        <f>VLOOKUP($A101,'ADR Raw Data'!$B$6:$BE$43,'ADR Raw Data'!L$1,FALSE)</f>
        <v>120.313245089351</v>
      </c>
      <c r="S101" s="114">
        <f>VLOOKUP($A101,'ADR Raw Data'!$B$6:$BE$43,'ADR Raw Data'!N$1,FALSE)</f>
        <v>151.50974645336501</v>
      </c>
      <c r="T101" s="114">
        <f>VLOOKUP($A101,'ADR Raw Data'!$B$6:$BE$43,'ADR Raw Data'!O$1,FALSE)</f>
        <v>153.31874462322699</v>
      </c>
      <c r="U101" s="115">
        <f>VLOOKUP($A101,'ADR Raw Data'!$B$6:$BE$43,'ADR Raw Data'!P$1,FALSE)</f>
        <v>152.38978067116099</v>
      </c>
      <c r="V101" s="116">
        <f>VLOOKUP($A101,'ADR Raw Data'!$B$6:$BE$43,'ADR Raw Data'!R$1,FALSE)</f>
        <v>130.663697451671</v>
      </c>
      <c r="X101" s="113">
        <f>VLOOKUP($A101,'RevPAR Raw Data'!$B$6:$BE$43,'RevPAR Raw Data'!G$1,FALSE)</f>
        <v>55.105047842019502</v>
      </c>
      <c r="Y101" s="114">
        <f>VLOOKUP($A101,'RevPAR Raw Data'!$B$6:$BE$43,'RevPAR Raw Data'!H$1,FALSE)</f>
        <v>67.470520154723104</v>
      </c>
      <c r="Z101" s="114">
        <f>VLOOKUP($A101,'RevPAR Raw Data'!$B$6:$BE$43,'RevPAR Raw Data'!I$1,FALSE)</f>
        <v>65.022406351791503</v>
      </c>
      <c r="AA101" s="114">
        <f>VLOOKUP($A101,'RevPAR Raw Data'!$B$6:$BE$43,'RevPAR Raw Data'!J$1,FALSE)</f>
        <v>71.305264657980402</v>
      </c>
      <c r="AB101" s="114">
        <f>VLOOKUP($A101,'RevPAR Raw Data'!$B$6:$BE$43,'RevPAR Raw Data'!K$1,FALSE)</f>
        <v>72.790972109120503</v>
      </c>
      <c r="AC101" s="115">
        <f>VLOOKUP($A101,'RevPAR Raw Data'!$B$6:$BE$43,'RevPAR Raw Data'!L$1,FALSE)</f>
        <v>66.338842223127003</v>
      </c>
      <c r="AD101" s="114">
        <f>VLOOKUP($A101,'RevPAR Raw Data'!$B$6:$BE$43,'RevPAR Raw Data'!N$1,FALSE)</f>
        <v>102.18888232899</v>
      </c>
      <c r="AE101" s="114">
        <f>VLOOKUP($A101,'RevPAR Raw Data'!$B$6:$BE$43,'RevPAR Raw Data'!O$1,FALSE)</f>
        <v>97.962312703582995</v>
      </c>
      <c r="AF101" s="115">
        <f>VLOOKUP($A101,'RevPAR Raw Data'!$B$6:$BE$43,'RevPAR Raw Data'!P$1,FALSE)</f>
        <v>100.075597516286</v>
      </c>
      <c r="AG101" s="116">
        <f>VLOOKUP($A101,'RevPAR Raw Data'!$B$6:$BE$43,'RevPAR Raw Data'!R$1,FALSE)</f>
        <v>75.977915164029696</v>
      </c>
    </row>
    <row r="102" spans="1:33" x14ac:dyDescent="0.25">
      <c r="A102" s="93" t="s">
        <v>14</v>
      </c>
      <c r="B102" s="81">
        <f>(VLOOKUP($A101,'Occupancy Raw Data'!$B$8:$BE$51,'Occupancy Raw Data'!T$3,FALSE))/100</f>
        <v>4.6132490142091004E-2</v>
      </c>
      <c r="C102" s="82">
        <f>(VLOOKUP($A101,'Occupancy Raw Data'!$B$8:$BE$51,'Occupancy Raw Data'!U$3,FALSE))/100</f>
        <v>3.0203799696619502E-2</v>
      </c>
      <c r="D102" s="82">
        <f>(VLOOKUP($A101,'Occupancy Raw Data'!$B$8:$BE$51,'Occupancy Raw Data'!V$3,FALSE))/100</f>
        <v>1.42883321003062E-2</v>
      </c>
      <c r="E102" s="82">
        <f>(VLOOKUP($A101,'Occupancy Raw Data'!$B$8:$BE$51,'Occupancy Raw Data'!W$3,FALSE))/100</f>
        <v>7.5988317579953696E-2</v>
      </c>
      <c r="F102" s="82">
        <f>(VLOOKUP($A101,'Occupancy Raw Data'!$B$8:$BE$51,'Occupancy Raw Data'!X$3,FALSE))/100</f>
        <v>8.1710439727061199E-2</v>
      </c>
      <c r="G102" s="82">
        <f>(VLOOKUP($A101,'Occupancy Raw Data'!$B$8:$BE$51,'Occupancy Raw Data'!Y$3,FALSE))/100</f>
        <v>4.9628155798645802E-2</v>
      </c>
      <c r="H102" s="83">
        <f>(VLOOKUP($A101,'Occupancy Raw Data'!$B$8:$BE$51,'Occupancy Raw Data'!AA$3,FALSE))/100</f>
        <v>2.89907164347699E-2</v>
      </c>
      <c r="I102" s="83">
        <f>(VLOOKUP($A101,'Occupancy Raw Data'!$B$8:$BE$51,'Occupancy Raw Data'!AB$3,FALSE))/100</f>
        <v>-5.36611174579434E-2</v>
      </c>
      <c r="J102" s="82">
        <f>(VLOOKUP($A101,'Occupancy Raw Data'!$B$8:$BE$51,'Occupancy Raw Data'!AC$3,FALSE))/100</f>
        <v>-1.2947271877609801E-2</v>
      </c>
      <c r="K102" s="84">
        <f>(VLOOKUP($A101,'Occupancy Raw Data'!$B$8:$BE$51,'Occupancy Raw Data'!AE$3,FALSE))/100</f>
        <v>2.8586677769866401E-2</v>
      </c>
      <c r="M102" s="81">
        <f>(VLOOKUP($A101,'ADR Raw Data'!$B$6:$BE$49,'ADR Raw Data'!T$1,FALSE))/100</f>
        <v>7.5311137061290098E-2</v>
      </c>
      <c r="N102" s="82">
        <f>(VLOOKUP($A101,'ADR Raw Data'!$B$6:$BE$49,'ADR Raw Data'!U$1,FALSE))/100</f>
        <v>4.0400752033631804E-2</v>
      </c>
      <c r="O102" s="82">
        <f>(VLOOKUP($A101,'ADR Raw Data'!$B$6:$BE$49,'ADR Raw Data'!V$1,FALSE))/100</f>
        <v>5.7699501650795099E-2</v>
      </c>
      <c r="P102" s="82">
        <f>(VLOOKUP($A101,'ADR Raw Data'!$B$6:$BE$49,'ADR Raw Data'!W$1,FALSE))/100</f>
        <v>0.12939926267229201</v>
      </c>
      <c r="Q102" s="82">
        <f>(VLOOKUP($A101,'ADR Raw Data'!$B$6:$BE$49,'ADR Raw Data'!X$1,FALSE))/100</f>
        <v>0.106020882701158</v>
      </c>
      <c r="R102" s="82">
        <f>(VLOOKUP($A101,'ADR Raw Data'!$B$6:$BE$49,'ADR Raw Data'!Y$1,FALSE))/100</f>
        <v>8.1996101310244304E-2</v>
      </c>
      <c r="S102" s="83">
        <f>(VLOOKUP($A101,'ADR Raw Data'!$B$6:$BE$49,'ADR Raw Data'!AA$1,FALSE))/100</f>
        <v>5.2312996115309297E-2</v>
      </c>
      <c r="T102" s="83">
        <f>(VLOOKUP($A101,'ADR Raw Data'!$B$6:$BE$49,'ADR Raw Data'!AB$1,FALSE))/100</f>
        <v>5.3730647027151697E-2</v>
      </c>
      <c r="U102" s="82">
        <f>(VLOOKUP($A101,'ADR Raw Data'!$B$6:$BE$49,'ADR Raw Data'!AC$1,FALSE))/100</f>
        <v>5.2774486235330896E-2</v>
      </c>
      <c r="V102" s="84">
        <f>(VLOOKUP($A101,'ADR Raw Data'!$B$6:$BE$49,'ADR Raw Data'!AE$1,FALSE))/100</f>
        <v>6.6827321233996803E-2</v>
      </c>
      <c r="X102" s="81">
        <f>(VLOOKUP($A101,'RevPAR Raw Data'!$B$6:$BE$43,'RevPAR Raw Data'!T$1,FALSE))/100</f>
        <v>0.12491791749145</v>
      </c>
      <c r="Y102" s="82">
        <f>(VLOOKUP($A101,'RevPAR Raw Data'!$B$6:$BE$43,'RevPAR Raw Data'!U$1,FALSE))/100</f>
        <v>7.1824807952267908E-2</v>
      </c>
      <c r="Z102" s="82">
        <f>(VLOOKUP($A101,'RevPAR Raw Data'!$B$6:$BE$43,'RevPAR Raw Data'!V$1,FALSE))/100</f>
        <v>7.2812263392710005E-2</v>
      </c>
      <c r="AA102" s="82">
        <f>(VLOOKUP($A101,'RevPAR Raw Data'!$B$6:$BE$43,'RevPAR Raw Data'!W$1,FALSE))/100</f>
        <v>0.215220412518799</v>
      </c>
      <c r="AB102" s="82">
        <f>(VLOOKUP($A101,'RevPAR Raw Data'!$B$6:$BE$43,'RevPAR Raw Data'!X$1,FALSE))/100</f>
        <v>0.19639433537398202</v>
      </c>
      <c r="AC102" s="82">
        <f>(VLOOKUP($A101,'RevPAR Raw Data'!$B$6:$BE$43,'RevPAR Raw Data'!Y$1,FALSE))/100</f>
        <v>0.13569357239959601</v>
      </c>
      <c r="AD102" s="83">
        <f>(VLOOKUP($A101,'RevPAR Raw Data'!$B$6:$BE$43,'RevPAR Raw Data'!AA$1,FALSE))/100</f>
        <v>8.2820303786311389E-2</v>
      </c>
      <c r="AE102" s="83">
        <f>(VLOOKUP($A101,'RevPAR Raw Data'!$B$6:$BE$43,'RevPAR Raw Data'!AB$1,FALSE))/100</f>
        <v>-2.81371699200696E-3</v>
      </c>
      <c r="AF102" s="82">
        <f>(VLOOKUP($A101,'RevPAR Raw Data'!$B$6:$BE$43,'RevPAR Raw Data'!AC$1,FALSE))/100</f>
        <v>3.9143928736231098E-2</v>
      </c>
      <c r="AG102" s="84">
        <f>(VLOOKUP($A101,'RevPAR Raw Data'!$B$6:$BE$43,'RevPAR Raw Data'!AE$1,FALSE))/100</f>
        <v>9.7324370102202892E-2</v>
      </c>
    </row>
    <row r="103" spans="1:33" x14ac:dyDescent="0.25">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5">
      <c r="A104" s="108" t="s">
        <v>53</v>
      </c>
      <c r="B104" s="109">
        <f>(VLOOKUP($A104,'Occupancy Raw Data'!$B$8:$BE$54,'Occupancy Raw Data'!G$3,FALSE))/100</f>
        <v>0.479890310786106</v>
      </c>
      <c r="C104" s="110">
        <f>(VLOOKUP($A104,'Occupancy Raw Data'!$B$8:$BE$54,'Occupancy Raw Data'!H$3,FALSE))/100</f>
        <v>0.55652041438147404</v>
      </c>
      <c r="D104" s="110">
        <f>(VLOOKUP($A104,'Occupancy Raw Data'!$B$8:$BE$54,'Occupancy Raw Data'!I$3,FALSE))/100</f>
        <v>0.59689213893966997</v>
      </c>
      <c r="E104" s="110">
        <f>(VLOOKUP($A104,'Occupancy Raw Data'!$B$8:$BE$54,'Occupancy Raw Data'!J$3,FALSE))/100</f>
        <v>0.61273613650213199</v>
      </c>
      <c r="F104" s="110">
        <f>(VLOOKUP($A104,'Occupancy Raw Data'!$B$8:$BE$54,'Occupancy Raw Data'!K$3,FALSE))/100</f>
        <v>0.60466179159049294</v>
      </c>
      <c r="G104" s="111">
        <f>(VLOOKUP($A104,'Occupancy Raw Data'!$B$8:$BE$54,'Occupancy Raw Data'!L$3,FALSE))/100</f>
        <v>0.57014015843997501</v>
      </c>
      <c r="H104" s="91">
        <f>(VLOOKUP($A104,'Occupancy Raw Data'!$B$8:$BE$54,'Occupancy Raw Data'!N$3,FALSE))/100</f>
        <v>0.75304692260816497</v>
      </c>
      <c r="I104" s="91">
        <f>(VLOOKUP($A104,'Occupancy Raw Data'!$B$8:$BE$54,'Occupancy Raw Data'!O$3,FALSE))/100</f>
        <v>0.74984765386959096</v>
      </c>
      <c r="J104" s="111">
        <f>(VLOOKUP($A104,'Occupancy Raw Data'!$B$8:$BE$54,'Occupancy Raw Data'!P$3,FALSE))/100</f>
        <v>0.75144728823887808</v>
      </c>
      <c r="K104" s="112">
        <f>(VLOOKUP($A104,'Occupancy Raw Data'!$B$8:$BE$54,'Occupancy Raw Data'!R$3,FALSE))/100</f>
        <v>0.621942195525376</v>
      </c>
      <c r="M104" s="113">
        <f>VLOOKUP($A104,'ADR Raw Data'!$B$6:$BE$54,'ADR Raw Data'!G$1,FALSE)</f>
        <v>95.449860317460306</v>
      </c>
      <c r="N104" s="114">
        <f>VLOOKUP($A104,'ADR Raw Data'!$B$6:$BE$54,'ADR Raw Data'!H$1,FALSE)</f>
        <v>99.090552970161497</v>
      </c>
      <c r="O104" s="114">
        <f>VLOOKUP($A104,'ADR Raw Data'!$B$6:$BE$54,'ADR Raw Data'!I$1,FALSE)</f>
        <v>102.21765696784</v>
      </c>
      <c r="P104" s="114">
        <f>VLOOKUP($A104,'ADR Raw Data'!$B$6:$BE$54,'ADR Raw Data'!J$1,FALSE)</f>
        <v>100.25201640974601</v>
      </c>
      <c r="Q104" s="114">
        <f>VLOOKUP($A104,'ADR Raw Data'!$B$6:$BE$54,'ADR Raw Data'!K$1,FALSE)</f>
        <v>99.6189317208364</v>
      </c>
      <c r="R104" s="115">
        <f>VLOOKUP($A104,'ADR Raw Data'!$B$6:$BE$54,'ADR Raw Data'!L$1,FALSE)</f>
        <v>99.4941631038905</v>
      </c>
      <c r="S104" s="114">
        <f>VLOOKUP($A104,'ADR Raw Data'!$B$6:$BE$54,'ADR Raw Data'!N$1,FALSE)</f>
        <v>119.255316609346</v>
      </c>
      <c r="T104" s="114">
        <f>VLOOKUP($A104,'ADR Raw Data'!$B$6:$BE$54,'ADR Raw Data'!O$1,FALSE)</f>
        <v>118.572125152377</v>
      </c>
      <c r="U104" s="115">
        <f>VLOOKUP($A104,'ADR Raw Data'!$B$6:$BE$54,'ADR Raw Data'!P$1,FALSE)</f>
        <v>118.914448048656</v>
      </c>
      <c r="V104" s="116">
        <f>VLOOKUP($A104,'ADR Raw Data'!$B$6:$BE$54,'ADR Raw Data'!R$1,FALSE)</f>
        <v>106.19819470203301</v>
      </c>
      <c r="X104" s="113">
        <f>VLOOKUP($A104,'RevPAR Raw Data'!$B$6:$BE$54,'RevPAR Raw Data'!G$1,FALSE)</f>
        <v>45.805463132236397</v>
      </c>
      <c r="Y104" s="114">
        <f>VLOOKUP($A104,'RevPAR Raw Data'!$B$6:$BE$54,'RevPAR Raw Data'!H$1,FALSE)</f>
        <v>55.145915600243697</v>
      </c>
      <c r="Z104" s="114">
        <f>VLOOKUP($A104,'RevPAR Raw Data'!$B$6:$BE$54,'RevPAR Raw Data'!I$1,FALSE)</f>
        <v>61.012915904936001</v>
      </c>
      <c r="AA104" s="114">
        <f>VLOOKUP($A104,'RevPAR Raw Data'!$B$6:$BE$54,'RevPAR Raw Data'!J$1,FALSE)</f>
        <v>61.428033211456402</v>
      </c>
      <c r="AB104" s="114">
        <f>VLOOKUP($A104,'RevPAR Raw Data'!$B$6:$BE$54,'RevPAR Raw Data'!K$1,FALSE)</f>
        <v>60.235761730652001</v>
      </c>
      <c r="AC104" s="115">
        <f>VLOOKUP($A104,'RevPAR Raw Data'!$B$6:$BE$54,'RevPAR Raw Data'!L$1,FALSE)</f>
        <v>56.725617915904898</v>
      </c>
      <c r="AD104" s="114">
        <f>VLOOKUP($A104,'RevPAR Raw Data'!$B$6:$BE$54,'RevPAR Raw Data'!N$1,FALSE)</f>
        <v>89.804849177330794</v>
      </c>
      <c r="AE104" s="114">
        <f>VLOOKUP($A104,'RevPAR Raw Data'!$B$6:$BE$54,'RevPAR Raw Data'!O$1,FALSE)</f>
        <v>88.911029859841506</v>
      </c>
      <c r="AF104" s="115">
        <f>VLOOKUP($A104,'RevPAR Raw Data'!$B$6:$BE$54,'RevPAR Raw Data'!P$1,FALSE)</f>
        <v>89.357939518586207</v>
      </c>
      <c r="AG104" s="116">
        <f>VLOOKUP($A104,'RevPAR Raw Data'!$B$6:$BE$54,'RevPAR Raw Data'!R$1,FALSE)</f>
        <v>66.049138373813804</v>
      </c>
    </row>
    <row r="105" spans="1:33" x14ac:dyDescent="0.25">
      <c r="A105" s="93" t="s">
        <v>14</v>
      </c>
      <c r="B105" s="81">
        <f>(VLOOKUP($A104,'Occupancy Raw Data'!$B$8:$BE$54,'Occupancy Raw Data'!T$3,FALSE))/100</f>
        <v>2.5314200638793301E-2</v>
      </c>
      <c r="C105" s="82">
        <f>(VLOOKUP($A104,'Occupancy Raw Data'!$B$8:$BE$54,'Occupancy Raw Data'!U$3,FALSE))/100</f>
        <v>9.9466754231379399E-3</v>
      </c>
      <c r="D105" s="82">
        <f>(VLOOKUP($A104,'Occupancy Raw Data'!$B$8:$BE$54,'Occupancy Raw Data'!V$3,FALSE))/100</f>
        <v>2.1116435139362698E-2</v>
      </c>
      <c r="E105" s="82">
        <f>(VLOOKUP($A104,'Occupancy Raw Data'!$B$8:$BE$54,'Occupancy Raw Data'!W$3,FALSE))/100</f>
        <v>2.8566962472069801E-2</v>
      </c>
      <c r="F105" s="82">
        <f>(VLOOKUP($A104,'Occupancy Raw Data'!$B$8:$BE$54,'Occupancy Raw Data'!X$3,FALSE))/100</f>
        <v>8.9696889962002906E-3</v>
      </c>
      <c r="G105" s="82">
        <f>(VLOOKUP($A104,'Occupancy Raw Data'!$B$8:$BE$54,'Occupancy Raw Data'!Y$3,FALSE))/100</f>
        <v>1.86040635543466E-2</v>
      </c>
      <c r="H105" s="83">
        <f>(VLOOKUP($A104,'Occupancy Raw Data'!$B$8:$BE$54,'Occupancy Raw Data'!AA$3,FALSE))/100</f>
        <v>7.4638136624360502E-2</v>
      </c>
      <c r="I105" s="83">
        <f>(VLOOKUP($A104,'Occupancy Raw Data'!$B$8:$BE$54,'Occupancy Raw Data'!AB$3,FALSE))/100</f>
        <v>2.3833504944585502E-2</v>
      </c>
      <c r="J105" s="82">
        <f>(VLOOKUP($A104,'Occupancy Raw Data'!$B$8:$BE$54,'Occupancy Raw Data'!AC$3,FALSE))/100</f>
        <v>4.8674869016629596E-2</v>
      </c>
      <c r="K105" s="84">
        <f>(VLOOKUP($A104,'Occupancy Raw Data'!$B$8:$BE$54,'Occupancy Raw Data'!AE$3,FALSE))/100</f>
        <v>2.8787878381700903E-2</v>
      </c>
      <c r="M105" s="81">
        <f>(VLOOKUP($A104,'ADR Raw Data'!$B$6:$BE$54,'ADR Raw Data'!T$1,FALSE))/100</f>
        <v>-4.0558092620867701E-2</v>
      </c>
      <c r="N105" s="82">
        <f>(VLOOKUP($A104,'ADR Raw Data'!$B$6:$BE$54,'ADR Raw Data'!U$1,FALSE))/100</f>
        <v>-5.5460813995677399E-2</v>
      </c>
      <c r="O105" s="82">
        <f>(VLOOKUP($A104,'ADR Raw Data'!$B$6:$BE$54,'ADR Raw Data'!V$1,FALSE))/100</f>
        <v>-2.77749988481307E-2</v>
      </c>
      <c r="P105" s="82">
        <f>(VLOOKUP($A104,'ADR Raw Data'!$B$6:$BE$54,'ADR Raw Data'!W$1,FALSE))/100</f>
        <v>-4.06696382647041E-2</v>
      </c>
      <c r="Q105" s="82">
        <f>(VLOOKUP($A104,'ADR Raw Data'!$B$6:$BE$54,'ADR Raw Data'!X$1,FALSE))/100</f>
        <v>-3.9412593421224301E-2</v>
      </c>
      <c r="R105" s="82">
        <f>(VLOOKUP($A104,'ADR Raw Data'!$B$6:$BE$54,'ADR Raw Data'!Y$1,FALSE))/100</f>
        <v>-4.0608329496023103E-2</v>
      </c>
      <c r="S105" s="83">
        <f>(VLOOKUP($A104,'ADR Raw Data'!$B$6:$BE$54,'ADR Raw Data'!AA$1,FALSE))/100</f>
        <v>-1.7313529262045099E-2</v>
      </c>
      <c r="T105" s="83">
        <f>(VLOOKUP($A104,'ADR Raw Data'!$B$6:$BE$54,'ADR Raw Data'!AB$1,FALSE))/100</f>
        <v>-5.9556715654703697E-2</v>
      </c>
      <c r="U105" s="82">
        <f>(VLOOKUP($A104,'ADR Raw Data'!$B$6:$BE$54,'ADR Raw Data'!AC$1,FALSE))/100</f>
        <v>-3.9237661153403498E-2</v>
      </c>
      <c r="V105" s="84">
        <f>(VLOOKUP($A104,'ADR Raw Data'!$B$6:$BE$54,'ADR Raw Data'!AE$1,FALSE))/100</f>
        <v>-3.8937860682596803E-2</v>
      </c>
      <c r="X105" s="81">
        <f>(VLOOKUP($A104,'RevPAR Raw Data'!$B$6:$BE$54,'RevPAR Raw Data'!T$1,FALSE))/100</f>
        <v>-1.6270587676205803E-2</v>
      </c>
      <c r="Y105" s="82">
        <f>(VLOOKUP($A104,'RevPAR Raw Data'!$B$6:$BE$54,'RevPAR Raw Data'!U$1,FALSE))/100</f>
        <v>-4.6065789288057504E-2</v>
      </c>
      <c r="Z105" s="82">
        <f>(VLOOKUP($A104,'RevPAR Raw Data'!$B$6:$BE$54,'RevPAR Raw Data'!V$1,FALSE))/100</f>
        <v>-7.2450726704404497E-3</v>
      </c>
      <c r="AA105" s="82">
        <f>(VLOOKUP($A104,'RevPAR Raw Data'!$B$6:$BE$54,'RevPAR Raw Data'!W$1,FALSE))/100</f>
        <v>-1.3264483822694699E-2</v>
      </c>
      <c r="AB105" s="82">
        <f>(VLOOKUP($A104,'RevPAR Raw Data'!$B$6:$BE$54,'RevPAR Raw Data'!X$1,FALSE))/100</f>
        <v>-3.0796423130546102E-2</v>
      </c>
      <c r="AC105" s="82">
        <f>(VLOOKUP($A104,'RevPAR Raw Data'!$B$6:$BE$54,'RevPAR Raw Data'!Y$1,FALSE))/100</f>
        <v>-2.2759745884456301E-2</v>
      </c>
      <c r="AD105" s="83">
        <f>(VLOOKUP($A104,'RevPAR Raw Data'!$B$6:$BE$54,'RevPAR Raw Data'!AA$1,FALSE))/100</f>
        <v>5.6032357799804894E-2</v>
      </c>
      <c r="AE105" s="83">
        <f>(VLOOKUP($A104,'RevPAR Raw Data'!$B$6:$BE$54,'RevPAR Raw Data'!AB$1,FALSE))/100</f>
        <v>-3.7142655987157901E-2</v>
      </c>
      <c r="AF105" s="82">
        <f>(VLOOKUP($A104,'RevPAR Raw Data'!$B$6:$BE$54,'RevPAR Raw Data'!AC$1,FALSE))/100</f>
        <v>7.5273198460652502E-3</v>
      </c>
      <c r="AG105" s="84">
        <f>(VLOOKUP($A104,'RevPAR Raw Data'!$B$6:$BE$54,'RevPAR Raw Data'!AE$1,FALSE))/100</f>
        <v>-1.1270920698669999E-2</v>
      </c>
    </row>
    <row r="106" spans="1:33" x14ac:dyDescent="0.25">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5">
      <c r="A107" s="108" t="s">
        <v>52</v>
      </c>
      <c r="B107" s="109">
        <f>(VLOOKUP($A107,'Occupancy Raw Data'!$B$8:$BE$45,'Occupancy Raw Data'!G$3,FALSE))/100</f>
        <v>0.41346824842986701</v>
      </c>
      <c r="C107" s="110">
        <f>(VLOOKUP($A107,'Occupancy Raw Data'!$B$8:$BE$45,'Occupancy Raw Data'!H$3,FALSE))/100</f>
        <v>0.54413817166782896</v>
      </c>
      <c r="D107" s="110">
        <f>(VLOOKUP($A107,'Occupancy Raw Data'!$B$8:$BE$45,'Occupancy Raw Data'!I$3,FALSE))/100</f>
        <v>0.58408932309839401</v>
      </c>
      <c r="E107" s="110">
        <f>(VLOOKUP($A107,'Occupancy Raw Data'!$B$8:$BE$45,'Occupancy Raw Data'!J$3,FALSE))/100</f>
        <v>0.66870202372644794</v>
      </c>
      <c r="F107" s="110">
        <f>(VLOOKUP($A107,'Occupancy Raw Data'!$B$8:$BE$45,'Occupancy Raw Data'!K$3,FALSE))/100</f>
        <v>0.7203419399860429</v>
      </c>
      <c r="G107" s="111">
        <f>(VLOOKUP($A107,'Occupancy Raw Data'!$B$8:$BE$45,'Occupancy Raw Data'!L$3,FALSE))/100</f>
        <v>0.586147941381716</v>
      </c>
      <c r="H107" s="91">
        <f>(VLOOKUP($A107,'Occupancy Raw Data'!$B$8:$BE$45,'Occupancy Raw Data'!N$3,FALSE))/100</f>
        <v>0.86357292393579899</v>
      </c>
      <c r="I107" s="91">
        <f>(VLOOKUP($A107,'Occupancy Raw Data'!$B$8:$BE$45,'Occupancy Raw Data'!O$3,FALSE))/100</f>
        <v>0.74406838799720798</v>
      </c>
      <c r="J107" s="111">
        <f>(VLOOKUP($A107,'Occupancy Raw Data'!$B$8:$BE$45,'Occupancy Raw Data'!P$3,FALSE))/100</f>
        <v>0.80382065596650309</v>
      </c>
      <c r="K107" s="112">
        <f>(VLOOKUP($A107,'Occupancy Raw Data'!$B$8:$BE$45,'Occupancy Raw Data'!R$3,FALSE))/100</f>
        <v>0.64834014554879804</v>
      </c>
      <c r="M107" s="113">
        <f>VLOOKUP($A107,'ADR Raw Data'!$B$6:$BE$43,'ADR Raw Data'!G$1,FALSE)</f>
        <v>90.220303797468304</v>
      </c>
      <c r="N107" s="114">
        <f>VLOOKUP($A107,'ADR Raw Data'!$B$6:$BE$43,'ADR Raw Data'!H$1,FALSE)</f>
        <v>94.293161269637693</v>
      </c>
      <c r="O107" s="114">
        <f>VLOOKUP($A107,'ADR Raw Data'!$B$6:$BE$43,'ADR Raw Data'!I$1,FALSE)</f>
        <v>98.088924731182701</v>
      </c>
      <c r="P107" s="114">
        <f>VLOOKUP($A107,'ADR Raw Data'!$B$6:$BE$43,'ADR Raw Data'!J$1,FALSE)</f>
        <v>97.654302113227203</v>
      </c>
      <c r="Q107" s="114">
        <f>VLOOKUP($A107,'ADR Raw Data'!$B$6:$BE$43,'ADR Raw Data'!K$1,FALSE)</f>
        <v>102.725885202228</v>
      </c>
      <c r="R107" s="115">
        <f>VLOOKUP($A107,'ADR Raw Data'!$B$6:$BE$43,'ADR Raw Data'!L$1,FALSE)</f>
        <v>97.314621703672799</v>
      </c>
      <c r="S107" s="114">
        <f>VLOOKUP($A107,'ADR Raw Data'!$B$6:$BE$43,'ADR Raw Data'!N$1,FALSE)</f>
        <v>125.448197979797</v>
      </c>
      <c r="T107" s="114">
        <f>VLOOKUP($A107,'ADR Raw Data'!$B$6:$BE$43,'ADR Raw Data'!O$1,FALSE)</f>
        <v>116.689927315357</v>
      </c>
      <c r="U107" s="115">
        <f>VLOOKUP($A107,'ADR Raw Data'!$B$6:$BE$43,'ADR Raw Data'!P$1,FALSE)</f>
        <v>121.394587086272</v>
      </c>
      <c r="V107" s="116">
        <f>VLOOKUP($A107,'ADR Raw Data'!$B$6:$BE$43,'ADR Raw Data'!R$1,FALSE)</f>
        <v>105.844524102406</v>
      </c>
      <c r="X107" s="113">
        <f>VLOOKUP($A107,'RevPAR Raw Data'!$B$6:$BE$43,'RevPAR Raw Data'!G$1,FALSE)</f>
        <v>37.303230983949703</v>
      </c>
      <c r="Y107" s="114">
        <f>VLOOKUP($A107,'RevPAR Raw Data'!$B$6:$BE$43,'RevPAR Raw Data'!H$1,FALSE)</f>
        <v>51.3085083740404</v>
      </c>
      <c r="Z107" s="114">
        <f>VLOOKUP($A107,'RevPAR Raw Data'!$B$6:$BE$43,'RevPAR Raw Data'!I$1,FALSE)</f>
        <v>57.292693649685901</v>
      </c>
      <c r="AA107" s="114">
        <f>VLOOKUP($A107,'RevPAR Raw Data'!$B$6:$BE$43,'RevPAR Raw Data'!J$1,FALSE)</f>
        <v>65.301629448708994</v>
      </c>
      <c r="AB107" s="114">
        <f>VLOOKUP($A107,'RevPAR Raw Data'!$B$6:$BE$43,'RevPAR Raw Data'!K$1,FALSE)</f>
        <v>73.997763433356496</v>
      </c>
      <c r="AC107" s="115">
        <f>VLOOKUP($A107,'RevPAR Raw Data'!$B$6:$BE$43,'RevPAR Raw Data'!L$1,FALSE)</f>
        <v>57.040765177948302</v>
      </c>
      <c r="AD107" s="114">
        <f>VLOOKUP($A107,'RevPAR Raw Data'!$B$6:$BE$43,'RevPAR Raw Data'!N$1,FALSE)</f>
        <v>108.333667131891</v>
      </c>
      <c r="AE107" s="114">
        <f>VLOOKUP($A107,'RevPAR Raw Data'!$B$6:$BE$43,'RevPAR Raw Data'!O$1,FALSE)</f>
        <v>86.825286113049501</v>
      </c>
      <c r="AF107" s="115">
        <f>VLOOKUP($A107,'RevPAR Raw Data'!$B$6:$BE$43,'RevPAR Raw Data'!P$1,FALSE)</f>
        <v>97.579476622470295</v>
      </c>
      <c r="AG107" s="116">
        <f>VLOOKUP($A107,'RevPAR Raw Data'!$B$6:$BE$43,'RevPAR Raw Data'!R$1,FALSE)</f>
        <v>68.623254162097396</v>
      </c>
    </row>
    <row r="108" spans="1:33" x14ac:dyDescent="0.25">
      <c r="A108" s="93" t="s">
        <v>14</v>
      </c>
      <c r="B108" s="81">
        <f>(VLOOKUP($A107,'Occupancy Raw Data'!$B$8:$BE$51,'Occupancy Raw Data'!T$3,FALSE))/100</f>
        <v>-1.31891137473831E-2</v>
      </c>
      <c r="C108" s="82">
        <f>(VLOOKUP($A107,'Occupancy Raw Data'!$B$8:$BE$51,'Occupancy Raw Data'!U$3,FALSE))/100</f>
        <v>1.5480852305502098E-3</v>
      </c>
      <c r="D108" s="82">
        <f>(VLOOKUP($A107,'Occupancy Raw Data'!$B$8:$BE$51,'Occupancy Raw Data'!V$3,FALSE))/100</f>
        <v>4.44357186599093E-2</v>
      </c>
      <c r="E108" s="82">
        <f>(VLOOKUP($A107,'Occupancy Raw Data'!$B$8:$BE$51,'Occupancy Raw Data'!W$3,FALSE))/100</f>
        <v>8.4063192649043397E-2</v>
      </c>
      <c r="F108" s="82">
        <f>(VLOOKUP($A107,'Occupancy Raw Data'!$B$8:$BE$51,'Occupancy Raw Data'!X$3,FALSE))/100</f>
        <v>0.16949632609498699</v>
      </c>
      <c r="G108" s="82">
        <f>(VLOOKUP($A107,'Occupancy Raw Data'!$B$8:$BE$51,'Occupancy Raw Data'!Y$3,FALSE))/100</f>
        <v>6.4319234518628393E-2</v>
      </c>
      <c r="H108" s="83">
        <f>(VLOOKUP($A107,'Occupancy Raw Data'!$B$8:$BE$51,'Occupancy Raw Data'!AA$3,FALSE))/100</f>
        <v>0.15561758548499602</v>
      </c>
      <c r="I108" s="83">
        <f>(VLOOKUP($A107,'Occupancy Raw Data'!$B$8:$BE$51,'Occupancy Raw Data'!AB$3,FALSE))/100</f>
        <v>-1.2915765021727501E-2</v>
      </c>
      <c r="J108" s="82">
        <f>(VLOOKUP($A107,'Occupancy Raw Data'!$B$8:$BE$51,'Occupancy Raw Data'!AC$3,FALSE))/100</f>
        <v>7.098479868093191E-2</v>
      </c>
      <c r="K108" s="84">
        <f>(VLOOKUP($A107,'Occupancy Raw Data'!$B$8:$BE$51,'Occupancy Raw Data'!AE$3,FALSE))/100</f>
        <v>6.67460253691812E-2</v>
      </c>
      <c r="M108" s="81">
        <f>(VLOOKUP($A107,'ADR Raw Data'!$B$6:$BE$49,'ADR Raw Data'!T$1,FALSE))/100</f>
        <v>6.4053376206532897E-3</v>
      </c>
      <c r="N108" s="82">
        <f>(VLOOKUP($A107,'ADR Raw Data'!$B$6:$BE$49,'ADR Raw Data'!U$1,FALSE))/100</f>
        <v>6.0129520905833102E-3</v>
      </c>
      <c r="O108" s="82">
        <f>(VLOOKUP($A107,'ADR Raw Data'!$B$6:$BE$49,'ADR Raw Data'!V$1,FALSE))/100</f>
        <v>1.6276440705055899E-2</v>
      </c>
      <c r="P108" s="82">
        <f>(VLOOKUP($A107,'ADR Raw Data'!$B$6:$BE$49,'ADR Raw Data'!W$1,FALSE))/100</f>
        <v>-5.2460876483947207E-3</v>
      </c>
      <c r="Q108" s="82">
        <f>(VLOOKUP($A107,'ADR Raw Data'!$B$6:$BE$49,'ADR Raw Data'!X$1,FALSE))/100</f>
        <v>3.08874241542124E-2</v>
      </c>
      <c r="R108" s="82">
        <f>(VLOOKUP($A107,'ADR Raw Data'!$B$6:$BE$49,'ADR Raw Data'!Y$1,FALSE))/100</f>
        <v>1.3828060160103E-2</v>
      </c>
      <c r="S108" s="83">
        <f>(VLOOKUP($A107,'ADR Raw Data'!$B$6:$BE$49,'ADR Raw Data'!AA$1,FALSE))/100</f>
        <v>6.6661682476423192E-2</v>
      </c>
      <c r="T108" s="83">
        <f>(VLOOKUP($A107,'ADR Raw Data'!$B$6:$BE$49,'ADR Raw Data'!AB$1,FALSE))/100</f>
        <v>-2.3799196087734401E-2</v>
      </c>
      <c r="U108" s="82">
        <f>(VLOOKUP($A107,'ADR Raw Data'!$B$6:$BE$49,'ADR Raw Data'!AC$1,FALSE))/100</f>
        <v>2.3773046620569002E-2</v>
      </c>
      <c r="V108" s="84">
        <f>(VLOOKUP($A107,'ADR Raw Data'!$B$6:$BE$49,'ADR Raw Data'!AE$1,FALSE))/100</f>
        <v>1.8213666009152002E-2</v>
      </c>
      <c r="X108" s="81">
        <f>(VLOOKUP($A107,'RevPAR Raw Data'!$B$6:$BE$43,'RevPAR Raw Data'!T$1,FALSE))/100</f>
        <v>-6.8682568531989998E-3</v>
      </c>
      <c r="Y108" s="82">
        <f>(VLOOKUP($A107,'RevPAR Raw Data'!$B$6:$BE$43,'RevPAR Raw Data'!U$1,FALSE))/100</f>
        <v>7.5703458834569699E-3</v>
      </c>
      <c r="Z108" s="82">
        <f>(VLOOKUP($A107,'RevPAR Raw Data'!$B$6:$BE$43,'RevPAR Raw Data'!V$1,FALSE))/100</f>
        <v>6.1435414704919901E-2</v>
      </c>
      <c r="AA108" s="82">
        <f>(VLOOKUP($A107,'RevPAR Raw Data'!$B$6:$BE$43,'RevPAR Raw Data'!W$1,FALSE))/100</f>
        <v>7.8376102124007904E-2</v>
      </c>
      <c r="AB108" s="82">
        <f>(VLOOKUP($A107,'RevPAR Raw Data'!$B$6:$BE$43,'RevPAR Raw Data'!X$1,FALSE))/100</f>
        <v>0.205619055165876</v>
      </c>
      <c r="AC108" s="82">
        <f>(VLOOKUP($A107,'RevPAR Raw Data'!$B$6:$BE$43,'RevPAR Raw Data'!Y$1,FALSE))/100</f>
        <v>7.9036704923106799E-2</v>
      </c>
      <c r="AD108" s="83">
        <f>(VLOOKUP($A107,'RevPAR Raw Data'!$B$6:$BE$43,'RevPAR Raw Data'!AA$1,FALSE))/100</f>
        <v>0.23265299803276801</v>
      </c>
      <c r="AE108" s="83">
        <f>(VLOOKUP($A107,'RevPAR Raw Data'!$B$6:$BE$43,'RevPAR Raw Data'!AB$1,FALSE))/100</f>
        <v>-3.6407576285086701E-2</v>
      </c>
      <c r="AF108" s="82">
        <f>(VLOOKUP($A107,'RevPAR Raw Data'!$B$6:$BE$43,'RevPAR Raw Data'!AC$1,FALSE))/100</f>
        <v>9.6445370229894495E-2</v>
      </c>
      <c r="AG108" s="84">
        <f>(VLOOKUP($A107,'RevPAR Raw Data'!$B$6:$BE$43,'RevPAR Raw Data'!AE$1,FALSE))/100</f>
        <v>8.617538119184591E-2</v>
      </c>
    </row>
    <row r="109" spans="1:33" x14ac:dyDescent="0.25">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5">
      <c r="A110" s="108" t="s">
        <v>55</v>
      </c>
      <c r="B110" s="109">
        <f>(VLOOKUP($A110,'Occupancy Raw Data'!$B$8:$BE$45,'Occupancy Raw Data'!G$3,FALSE))/100</f>
        <v>0.49513050253213797</v>
      </c>
      <c r="C110" s="110">
        <f>(VLOOKUP($A110,'Occupancy Raw Data'!$B$8:$BE$45,'Occupancy Raw Data'!H$3,FALSE))/100</f>
        <v>0.614725360342812</v>
      </c>
      <c r="D110" s="110">
        <f>(VLOOKUP($A110,'Occupancy Raw Data'!$B$8:$BE$45,'Occupancy Raw Data'!I$3,FALSE))/100</f>
        <v>0.64218932606154988</v>
      </c>
      <c r="E110" s="110">
        <f>(VLOOKUP($A110,'Occupancy Raw Data'!$B$8:$BE$45,'Occupancy Raw Data'!J$3,FALSE))/100</f>
        <v>0.66751071289442909</v>
      </c>
      <c r="F110" s="110">
        <f>(VLOOKUP($A110,'Occupancy Raw Data'!$B$8:$BE$45,'Occupancy Raw Data'!K$3,FALSE))/100</f>
        <v>0.70938839111803598</v>
      </c>
      <c r="G110" s="111">
        <f>(VLOOKUP($A110,'Occupancy Raw Data'!$B$8:$BE$45,'Occupancy Raw Data'!L$3,FALSE))/100</f>
        <v>0.62578885858979294</v>
      </c>
      <c r="H110" s="91">
        <f>(VLOOKUP($A110,'Occupancy Raw Data'!$B$8:$BE$45,'Occupancy Raw Data'!N$3,FALSE))/100</f>
        <v>0.93747565251265996</v>
      </c>
      <c r="I110" s="91">
        <f>(VLOOKUP($A110,'Occupancy Raw Data'!$B$8:$BE$45,'Occupancy Raw Data'!O$3,FALSE))/100</f>
        <v>0.94994156603038504</v>
      </c>
      <c r="J110" s="111">
        <f>(VLOOKUP($A110,'Occupancy Raw Data'!$B$8:$BE$45,'Occupancy Raw Data'!P$3,FALSE))/100</f>
        <v>0.94370860927152289</v>
      </c>
      <c r="K110" s="112">
        <f>(VLOOKUP($A110,'Occupancy Raw Data'!$B$8:$BE$45,'Occupancy Raw Data'!R$3,FALSE))/100</f>
        <v>0.71662307307028694</v>
      </c>
      <c r="M110" s="113">
        <f>VLOOKUP($A110,'ADR Raw Data'!$B$6:$BE$43,'ADR Raw Data'!G$1,FALSE)</f>
        <v>153.57391424075499</v>
      </c>
      <c r="N110" s="114">
        <f>VLOOKUP($A110,'ADR Raw Data'!$B$6:$BE$43,'ADR Raw Data'!H$1,FALSE)</f>
        <v>149.45784854245801</v>
      </c>
      <c r="O110" s="114">
        <f>VLOOKUP($A110,'ADR Raw Data'!$B$6:$BE$43,'ADR Raw Data'!I$1,FALSE)</f>
        <v>145.43447376402699</v>
      </c>
      <c r="P110" s="114">
        <f>VLOOKUP($A110,'ADR Raw Data'!$B$6:$BE$43,'ADR Raw Data'!J$1,FALSE)</f>
        <v>147.80842427779299</v>
      </c>
      <c r="Q110" s="114">
        <f>VLOOKUP($A110,'ADR Raw Data'!$B$6:$BE$43,'ADR Raw Data'!K$1,FALSE)</f>
        <v>168.68530203185</v>
      </c>
      <c r="R110" s="115">
        <f>VLOOKUP($A110,'ADR Raw Data'!$B$6:$BE$43,'ADR Raw Data'!L$1,FALSE)</f>
        <v>153.29075323705101</v>
      </c>
      <c r="S110" s="114">
        <f>VLOOKUP($A110,'ADR Raw Data'!$B$6:$BE$43,'ADR Raw Data'!N$1,FALSE)</f>
        <v>259.02464575109002</v>
      </c>
      <c r="T110" s="114">
        <f>VLOOKUP($A110,'ADR Raw Data'!$B$6:$BE$43,'ADR Raw Data'!O$1,FALSE)</f>
        <v>271.86490055361901</v>
      </c>
      <c r="U110" s="115">
        <f>VLOOKUP($A110,'ADR Raw Data'!$B$6:$BE$43,'ADR Raw Data'!P$1,FALSE)</f>
        <v>265.487176470588</v>
      </c>
      <c r="V110" s="116">
        <f>VLOOKUP($A110,'ADR Raw Data'!$B$6:$BE$43,'ADR Raw Data'!R$1,FALSE)</f>
        <v>195.50490797545999</v>
      </c>
      <c r="X110" s="113">
        <f>VLOOKUP($A110,'RevPAR Raw Data'!$B$6:$BE$43,'RevPAR Raw Data'!G$1,FALSE)</f>
        <v>76.039129333852699</v>
      </c>
      <c r="Y110" s="114">
        <f>VLOOKUP($A110,'RevPAR Raw Data'!$B$6:$BE$43,'RevPAR Raw Data'!H$1,FALSE)</f>
        <v>91.875529801324504</v>
      </c>
      <c r="Z110" s="114">
        <f>VLOOKUP($A110,'RevPAR Raw Data'!$B$6:$BE$43,'RevPAR Raw Data'!I$1,FALSE)</f>
        <v>93.396466692637304</v>
      </c>
      <c r="AA110" s="114">
        <f>VLOOKUP($A110,'RevPAR Raw Data'!$B$6:$BE$43,'RevPAR Raw Data'!J$1,FALSE)</f>
        <v>98.663706661472503</v>
      </c>
      <c r="AB110" s="114">
        <f>VLOOKUP($A110,'RevPAR Raw Data'!$B$6:$BE$43,'RevPAR Raw Data'!K$1,FALSE)</f>
        <v>119.663395013634</v>
      </c>
      <c r="AC110" s="115">
        <f>VLOOKUP($A110,'RevPAR Raw Data'!$B$6:$BE$43,'RevPAR Raw Data'!L$1,FALSE)</f>
        <v>95.927645500584305</v>
      </c>
      <c r="AD110" s="114">
        <f>VLOOKUP($A110,'RevPAR Raw Data'!$B$6:$BE$43,'RevPAR Raw Data'!N$1,FALSE)</f>
        <v>242.829298792364</v>
      </c>
      <c r="AE110" s="114">
        <f>VLOOKUP($A110,'RevPAR Raw Data'!$B$6:$BE$43,'RevPAR Raw Data'!O$1,FALSE)</f>
        <v>258.25576938059902</v>
      </c>
      <c r="AF110" s="115">
        <f>VLOOKUP($A110,'RevPAR Raw Data'!$B$6:$BE$43,'RevPAR Raw Data'!P$1,FALSE)</f>
        <v>250.54253408648199</v>
      </c>
      <c r="AG110" s="116">
        <f>VLOOKUP($A110,'RevPAR Raw Data'!$B$6:$BE$43,'RevPAR Raw Data'!R$1,FALSE)</f>
        <v>140.103327953698</v>
      </c>
    </row>
    <row r="111" spans="1:33" x14ac:dyDescent="0.25">
      <c r="A111" s="93" t="s">
        <v>14</v>
      </c>
      <c r="B111" s="81">
        <f>(VLOOKUP($A110,'Occupancy Raw Data'!$B$8:$BE$51,'Occupancy Raw Data'!T$3,FALSE))/100</f>
        <v>-0.10045827023410499</v>
      </c>
      <c r="C111" s="82">
        <f>(VLOOKUP($A110,'Occupancy Raw Data'!$B$8:$BE$51,'Occupancy Raw Data'!U$3,FALSE))/100</f>
        <v>-0.108774565656838</v>
      </c>
      <c r="D111" s="82">
        <f>(VLOOKUP($A110,'Occupancy Raw Data'!$B$8:$BE$51,'Occupancy Raw Data'!V$3,FALSE))/100</f>
        <v>-0.10191705123422899</v>
      </c>
      <c r="E111" s="82">
        <f>(VLOOKUP($A110,'Occupancy Raw Data'!$B$8:$BE$51,'Occupancy Raw Data'!W$3,FALSE))/100</f>
        <v>-8.9204780250706814E-2</v>
      </c>
      <c r="F111" s="82">
        <f>(VLOOKUP($A110,'Occupancy Raw Data'!$B$8:$BE$51,'Occupancy Raw Data'!X$3,FALSE))/100</f>
        <v>1.8006357262675E-2</v>
      </c>
      <c r="G111" s="82">
        <f>(VLOOKUP($A110,'Occupancy Raw Data'!$B$8:$BE$51,'Occupancy Raw Data'!Y$3,FALSE))/100</f>
        <v>-7.56370374763983E-2</v>
      </c>
      <c r="H111" s="83">
        <f>(VLOOKUP($A110,'Occupancy Raw Data'!$B$8:$BE$51,'Occupancy Raw Data'!AA$3,FALSE))/100</f>
        <v>0.14189806909410899</v>
      </c>
      <c r="I111" s="83">
        <f>(VLOOKUP($A110,'Occupancy Raw Data'!$B$8:$BE$51,'Occupancy Raw Data'!AB$3,FALSE))/100</f>
        <v>0.19298358419584002</v>
      </c>
      <c r="J111" s="82">
        <f>(VLOOKUP($A110,'Occupancy Raw Data'!$B$8:$BE$51,'Occupancy Raw Data'!AC$3,FALSE))/100</f>
        <v>0.16705061672496399</v>
      </c>
      <c r="K111" s="84">
        <f>(VLOOKUP($A110,'Occupancy Raw Data'!$B$8:$BE$51,'Occupancy Raw Data'!AE$3,FALSE))/100</f>
        <v>2.8255189566238296E-3</v>
      </c>
      <c r="M111" s="81">
        <f>(VLOOKUP($A110,'ADR Raw Data'!$B$6:$BE$49,'ADR Raw Data'!T$1,FALSE))/100</f>
        <v>9.8662117138763814E-3</v>
      </c>
      <c r="N111" s="82">
        <f>(VLOOKUP($A110,'ADR Raw Data'!$B$6:$BE$49,'ADR Raw Data'!U$1,FALSE))/100</f>
        <v>-2.3697734837489E-2</v>
      </c>
      <c r="O111" s="82">
        <f>(VLOOKUP($A110,'ADR Raw Data'!$B$6:$BE$49,'ADR Raw Data'!V$1,FALSE))/100</f>
        <v>-5.1009991751402202E-2</v>
      </c>
      <c r="P111" s="82">
        <f>(VLOOKUP($A110,'ADR Raw Data'!$B$6:$BE$49,'ADR Raw Data'!W$1,FALSE))/100</f>
        <v>-5.5201375473230202E-2</v>
      </c>
      <c r="Q111" s="82">
        <f>(VLOOKUP($A110,'ADR Raw Data'!$B$6:$BE$49,'ADR Raw Data'!X$1,FALSE))/100</f>
        <v>3.7797228805822604E-3</v>
      </c>
      <c r="R111" s="82">
        <f>(VLOOKUP($A110,'ADR Raw Data'!$B$6:$BE$49,'ADR Raw Data'!Y$1,FALSE))/100</f>
        <v>-2.2155951226663698E-2</v>
      </c>
      <c r="S111" s="83">
        <f>(VLOOKUP($A110,'ADR Raw Data'!$B$6:$BE$49,'ADR Raw Data'!AA$1,FALSE))/100</f>
        <v>8.2188829050952705E-2</v>
      </c>
      <c r="T111" s="83">
        <f>(VLOOKUP($A110,'ADR Raw Data'!$B$6:$BE$49,'ADR Raw Data'!AB$1,FALSE))/100</f>
        <v>0.10561052149421001</v>
      </c>
      <c r="U111" s="82">
        <f>(VLOOKUP($A110,'ADR Raw Data'!$B$6:$BE$49,'ADR Raw Data'!AC$1,FALSE))/100</f>
        <v>9.4457808548709304E-2</v>
      </c>
      <c r="V111" s="84">
        <f>(VLOOKUP($A110,'ADR Raw Data'!$B$6:$BE$49,'ADR Raw Data'!AE$1,FALSE))/100</f>
        <v>5.9606950935603503E-2</v>
      </c>
      <c r="X111" s="81">
        <f>(VLOOKUP($A110,'RevPAR Raw Data'!$B$6:$BE$43,'RevPAR Raw Data'!T$1,FALSE))/100</f>
        <v>-9.1583201082768698E-2</v>
      </c>
      <c r="Y111" s="82">
        <f>(VLOOKUP($A110,'RevPAR Raw Data'!$B$6:$BE$43,'RevPAR Raw Data'!U$1,FALSE))/100</f>
        <v>-0.12989458968032799</v>
      </c>
      <c r="Z111" s="82">
        <f>(VLOOKUP($A110,'RevPAR Raw Data'!$B$6:$BE$43,'RevPAR Raw Data'!V$1,FALSE))/100</f>
        <v>-0.14772825504284601</v>
      </c>
      <c r="AA111" s="82">
        <f>(VLOOKUP($A110,'RevPAR Raw Data'!$B$6:$BE$43,'RevPAR Raw Data'!W$1,FALSE))/100</f>
        <v>-0.13948192915530999</v>
      </c>
      <c r="AB111" s="82">
        <f>(VLOOKUP($A110,'RevPAR Raw Data'!$B$6:$BE$43,'RevPAR Raw Data'!X$1,FALSE))/100</f>
        <v>2.1854139183798901E-2</v>
      </c>
      <c r="AC111" s="82">
        <f>(VLOOKUP($A110,'RevPAR Raw Data'!$B$6:$BE$43,'RevPAR Raw Data'!Y$1,FALSE))/100</f>
        <v>-9.6117178189805599E-2</v>
      </c>
      <c r="AD111" s="83">
        <f>(VLOOKUP($A110,'RevPAR Raw Data'!$B$6:$BE$43,'RevPAR Raw Data'!AA$1,FALSE))/100</f>
        <v>0.23574933428849701</v>
      </c>
      <c r="AE111" s="83">
        <f>(VLOOKUP($A110,'RevPAR Raw Data'!$B$6:$BE$43,'RevPAR Raw Data'!AB$1,FALSE))/100</f>
        <v>0.31897520265679502</v>
      </c>
      <c r="AF111" s="82">
        <f>(VLOOKUP($A110,'RevPAR Raw Data'!$B$6:$BE$43,'RevPAR Raw Data'!AC$1,FALSE))/100</f>
        <v>0.27728766044622299</v>
      </c>
      <c r="AG111" s="84">
        <f>(VLOOKUP($A110,'RevPAR Raw Data'!$B$6:$BE$43,'RevPAR Raw Data'!AE$1,FALSE))/100</f>
        <v>6.2600890462042494E-2</v>
      </c>
    </row>
    <row r="112" spans="1:33" x14ac:dyDescent="0.25">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4" x14ac:dyDescent="0.25">
      <c r="A113" s="108" t="s">
        <v>54</v>
      </c>
      <c r="B113" s="109">
        <f>(VLOOKUP($A113,'Occupancy Raw Data'!$B$8:$BE$45,'Occupancy Raw Data'!G$3,FALSE))/100</f>
        <v>0.47460035523978594</v>
      </c>
      <c r="C113" s="110">
        <f>(VLOOKUP($A113,'Occupancy Raw Data'!$B$8:$BE$45,'Occupancy Raw Data'!H$3,FALSE))/100</f>
        <v>0.61669626998223803</v>
      </c>
      <c r="D113" s="110">
        <f>(VLOOKUP($A113,'Occupancy Raw Data'!$B$8:$BE$45,'Occupancy Raw Data'!I$3,FALSE))/100</f>
        <v>0.68436944937833</v>
      </c>
      <c r="E113" s="110">
        <f>(VLOOKUP($A113,'Occupancy Raw Data'!$B$8:$BE$45,'Occupancy Raw Data'!J$3,FALSE))/100</f>
        <v>0.71278863232681999</v>
      </c>
      <c r="F113" s="110">
        <f>(VLOOKUP($A113,'Occupancy Raw Data'!$B$8:$BE$45,'Occupancy Raw Data'!K$3,FALSE))/100</f>
        <v>0.68721136767317903</v>
      </c>
      <c r="G113" s="111">
        <f>(VLOOKUP($A113,'Occupancy Raw Data'!$B$8:$BE$45,'Occupancy Raw Data'!L$3,FALSE))/100</f>
        <v>0.63513321492007102</v>
      </c>
      <c r="H113" s="91">
        <f>(VLOOKUP($A113,'Occupancy Raw Data'!$B$8:$BE$45,'Occupancy Raw Data'!N$3,FALSE))/100</f>
        <v>0.70124333925399596</v>
      </c>
      <c r="I113" s="91">
        <f>(VLOOKUP($A113,'Occupancy Raw Data'!$B$8:$BE$45,'Occupancy Raw Data'!O$3,FALSE))/100</f>
        <v>0.78383658969804604</v>
      </c>
      <c r="J113" s="111">
        <f>(VLOOKUP($A113,'Occupancy Raw Data'!$B$8:$BE$45,'Occupancy Raw Data'!P$3,FALSE))/100</f>
        <v>0.74253996447602111</v>
      </c>
      <c r="K113" s="112">
        <f>(VLOOKUP($A113,'Occupancy Raw Data'!$B$8:$BE$45,'Occupancy Raw Data'!R$3,FALSE))/100</f>
        <v>0.66582085765034194</v>
      </c>
      <c r="M113" s="113">
        <f>VLOOKUP($A113,'ADR Raw Data'!$B$6:$BE$43,'ADR Raw Data'!G$1,FALSE)</f>
        <v>95.532526197604696</v>
      </c>
      <c r="N113" s="114">
        <f>VLOOKUP($A113,'ADR Raw Data'!$B$6:$BE$43,'ADR Raw Data'!H$1,FALSE)</f>
        <v>108.40803571428501</v>
      </c>
      <c r="O113" s="114">
        <f>VLOOKUP($A113,'ADR Raw Data'!$B$6:$BE$43,'ADR Raw Data'!I$1,FALSE)</f>
        <v>113.09835193355801</v>
      </c>
      <c r="P113" s="114">
        <f>VLOOKUP($A113,'ADR Raw Data'!$B$6:$BE$43,'ADR Raw Data'!J$1,FALSE)</f>
        <v>108.80173685522</v>
      </c>
      <c r="Q113" s="114">
        <f>VLOOKUP($A113,'ADR Raw Data'!$B$6:$BE$43,'ADR Raw Data'!K$1,FALSE)</f>
        <v>102.205135693977</v>
      </c>
      <c r="R113" s="115">
        <f>VLOOKUP($A113,'ADR Raw Data'!$B$6:$BE$43,'ADR Raw Data'!L$1,FALSE)</f>
        <v>106.24065104312299</v>
      </c>
      <c r="S113" s="114">
        <f>VLOOKUP($A113,'ADR Raw Data'!$B$6:$BE$43,'ADR Raw Data'!N$1,FALSE)</f>
        <v>115.00298125633201</v>
      </c>
      <c r="T113" s="114">
        <f>VLOOKUP($A113,'ADR Raw Data'!$B$6:$BE$43,'ADR Raw Data'!O$1,FALSE)</f>
        <v>123.984357579877</v>
      </c>
      <c r="U113" s="115">
        <f>VLOOKUP($A113,'ADR Raw Data'!$B$6:$BE$43,'ADR Raw Data'!P$1,FALSE)</f>
        <v>119.743420643463</v>
      </c>
      <c r="V113" s="116">
        <f>VLOOKUP($A113,'ADR Raw Data'!$B$6:$BE$43,'ADR Raw Data'!R$1,FALSE)</f>
        <v>110.54311509146299</v>
      </c>
      <c r="X113" s="113">
        <f>VLOOKUP($A113,'RevPAR Raw Data'!$B$6:$BE$43,'RevPAR Raw Data'!G$1,FALSE)</f>
        <v>45.339770870337397</v>
      </c>
      <c r="Y113" s="114">
        <f>VLOOKUP($A113,'RevPAR Raw Data'!$B$6:$BE$43,'RevPAR Raw Data'!H$1,FALSE)</f>
        <v>66.854831261101197</v>
      </c>
      <c r="Z113" s="114">
        <f>VLOOKUP($A113,'RevPAR Raw Data'!$B$6:$BE$43,'RevPAR Raw Data'!I$1,FALSE)</f>
        <v>77.401056838365804</v>
      </c>
      <c r="AA113" s="114">
        <f>VLOOKUP($A113,'RevPAR Raw Data'!$B$6:$BE$43,'RevPAR Raw Data'!J$1,FALSE)</f>
        <v>77.552641207815199</v>
      </c>
      <c r="AB113" s="114">
        <f>VLOOKUP($A113,'RevPAR Raw Data'!$B$6:$BE$43,'RevPAR Raw Data'!K$1,FALSE)</f>
        <v>70.236531083481296</v>
      </c>
      <c r="AC113" s="115">
        <f>VLOOKUP($A113,'RevPAR Raw Data'!$B$6:$BE$43,'RevPAR Raw Data'!L$1,FALSE)</f>
        <v>67.476966252220194</v>
      </c>
      <c r="AD113" s="114">
        <f>VLOOKUP($A113,'RevPAR Raw Data'!$B$6:$BE$43,'RevPAR Raw Data'!N$1,FALSE)</f>
        <v>80.645074600355201</v>
      </c>
      <c r="AE113" s="114">
        <f>VLOOKUP($A113,'RevPAR Raw Data'!$B$6:$BE$43,'RevPAR Raw Data'!O$1,FALSE)</f>
        <v>97.183476021314306</v>
      </c>
      <c r="AF113" s="115">
        <f>VLOOKUP($A113,'RevPAR Raw Data'!$B$6:$BE$43,'RevPAR Raw Data'!P$1,FALSE)</f>
        <v>88.914275310834796</v>
      </c>
      <c r="AG113" s="116">
        <f>VLOOKUP($A113,'RevPAR Raw Data'!$B$6:$BE$43,'RevPAR Raw Data'!R$1,FALSE)</f>
        <v>73.601911697538597</v>
      </c>
    </row>
    <row r="114" spans="1:34" x14ac:dyDescent="0.25">
      <c r="A114" s="93" t="s">
        <v>14</v>
      </c>
      <c r="B114" s="81">
        <f>(VLOOKUP($A113,'Occupancy Raw Data'!$B$8:$BE$51,'Occupancy Raw Data'!T$3,FALSE))/100</f>
        <v>-5.7721708901787207E-3</v>
      </c>
      <c r="C114" s="82">
        <f>(VLOOKUP($A113,'Occupancy Raw Data'!$B$8:$BE$51,'Occupancy Raw Data'!U$3,FALSE))/100</f>
        <v>3.4945992774359495E-2</v>
      </c>
      <c r="D114" s="82">
        <f>(VLOOKUP($A113,'Occupancy Raw Data'!$B$8:$BE$51,'Occupancy Raw Data'!V$3,FALSE))/100</f>
        <v>7.4212647300368594E-3</v>
      </c>
      <c r="E114" s="82">
        <f>(VLOOKUP($A113,'Occupancy Raw Data'!$B$8:$BE$51,'Occupancy Raw Data'!W$3,FALSE))/100</f>
        <v>-3.9086521264975402E-2</v>
      </c>
      <c r="F114" s="82">
        <f>(VLOOKUP($A113,'Occupancy Raw Data'!$B$8:$BE$51,'Occupancy Raw Data'!X$3,FALSE))/100</f>
        <v>-9.6911579222862795E-2</v>
      </c>
      <c r="G114" s="82">
        <f>(VLOOKUP($A113,'Occupancy Raw Data'!$B$8:$BE$51,'Occupancy Raw Data'!Y$3,FALSE))/100</f>
        <v>-2.4461605266939E-2</v>
      </c>
      <c r="H114" s="83">
        <f>(VLOOKUP($A113,'Occupancy Raw Data'!$B$8:$BE$51,'Occupancy Raw Data'!AA$3,FALSE))/100</f>
        <v>-4.3346157011737697E-2</v>
      </c>
      <c r="I114" s="83">
        <f>(VLOOKUP($A113,'Occupancy Raw Data'!$B$8:$BE$51,'Occupancy Raw Data'!AB$3,FALSE))/100</f>
        <v>0.13763296188351401</v>
      </c>
      <c r="J114" s="82">
        <f>(VLOOKUP($A113,'Occupancy Raw Data'!$B$8:$BE$51,'Occupancy Raw Data'!AC$3,FALSE))/100</f>
        <v>4.4342839468522494E-2</v>
      </c>
      <c r="K114" s="84">
        <f>(VLOOKUP($A113,'Occupancy Raw Data'!$B$8:$BE$51,'Occupancy Raw Data'!AE$3,FALSE))/100</f>
        <v>-3.5433133388150201E-3</v>
      </c>
      <c r="M114" s="81">
        <f>(VLOOKUP($A113,'ADR Raw Data'!$B$6:$BE$49,'ADR Raw Data'!T$1,FALSE))/100</f>
        <v>-6.9272401505823394E-2</v>
      </c>
      <c r="N114" s="82">
        <f>(VLOOKUP($A113,'ADR Raw Data'!$B$6:$BE$49,'ADR Raw Data'!U$1,FALSE))/100</f>
        <v>-1.76139687367739E-2</v>
      </c>
      <c r="O114" s="82">
        <f>(VLOOKUP($A113,'ADR Raw Data'!$B$6:$BE$49,'ADR Raw Data'!V$1,FALSE))/100</f>
        <v>1.3749592291072801E-2</v>
      </c>
      <c r="P114" s="82">
        <f>(VLOOKUP($A113,'ADR Raw Data'!$B$6:$BE$49,'ADR Raw Data'!W$1,FALSE))/100</f>
        <v>-3.31727175735946E-2</v>
      </c>
      <c r="Q114" s="82">
        <f>(VLOOKUP($A113,'ADR Raw Data'!$B$6:$BE$49,'ADR Raw Data'!X$1,FALSE))/100</f>
        <v>-7.6846596640553599E-2</v>
      </c>
      <c r="R114" s="82">
        <f>(VLOOKUP($A113,'ADR Raw Data'!$B$6:$BE$49,'ADR Raw Data'!Y$1,FALSE))/100</f>
        <v>-3.4669917072204404E-2</v>
      </c>
      <c r="S114" s="83">
        <f>(VLOOKUP($A113,'ADR Raw Data'!$B$6:$BE$49,'ADR Raw Data'!AA$1,FALSE))/100</f>
        <v>-1.6779775691048099E-3</v>
      </c>
      <c r="T114" s="83">
        <f>(VLOOKUP($A113,'ADR Raw Data'!$B$6:$BE$49,'ADR Raw Data'!AB$1,FALSE))/100</f>
        <v>9.8471385679931592E-2</v>
      </c>
      <c r="U114" s="82">
        <f>(VLOOKUP($A113,'ADR Raw Data'!$B$6:$BE$49,'ADR Raw Data'!AC$1,FALSE))/100</f>
        <v>4.9744686836510905E-2</v>
      </c>
      <c r="V114" s="84">
        <f>(VLOOKUP($A113,'ADR Raw Data'!$B$6:$BE$49,'ADR Raw Data'!AE$1,FALSE))/100</f>
        <v>-6.5887353945106196E-3</v>
      </c>
      <c r="X114" s="81">
        <f>(VLOOKUP($A113,'RevPAR Raw Data'!$B$6:$BE$43,'RevPAR Raw Data'!T$1,FALSE))/100</f>
        <v>-7.4644720256537497E-2</v>
      </c>
      <c r="Y114" s="82">
        <f>(VLOOKUP($A113,'RevPAR Raw Data'!$B$6:$BE$43,'RevPAR Raw Data'!U$1,FALSE))/100</f>
        <v>1.6716486413382501E-2</v>
      </c>
      <c r="Z114" s="82">
        <f>(VLOOKUP($A113,'RevPAR Raw Data'!$B$6:$BE$43,'RevPAR Raw Data'!V$1,FALSE))/100</f>
        <v>2.1272896385431797E-2</v>
      </c>
      <c r="AA114" s="82">
        <f>(VLOOKUP($A113,'RevPAR Raw Data'!$B$6:$BE$43,'RevPAR Raw Data'!W$1,FALSE))/100</f>
        <v>-7.0962632707712692E-2</v>
      </c>
      <c r="AB114" s="82">
        <f>(VLOOKUP($A113,'RevPAR Raw Data'!$B$6:$BE$43,'RevPAR Raw Data'!X$1,FALSE))/100</f>
        <v>-0.16631085082507799</v>
      </c>
      <c r="AC114" s="82">
        <f>(VLOOKUP($A113,'RevPAR Raw Data'!$B$6:$BE$43,'RevPAR Raw Data'!Y$1,FALSE))/100</f>
        <v>-5.8283440513085594E-2</v>
      </c>
      <c r="AD114" s="83">
        <f>(VLOOKUP($A113,'RevPAR Raw Data'!$B$6:$BE$43,'RevPAR Raw Data'!AA$1,FALSE))/100</f>
        <v>-4.4951400701670002E-2</v>
      </c>
      <c r="AE114" s="83">
        <f>(VLOOKUP($A113,'RevPAR Raw Data'!$B$6:$BE$43,'RevPAR Raw Data'!AB$1,FALSE))/100</f>
        <v>0.249657256035349</v>
      </c>
      <c r="AF114" s="82">
        <f>(VLOOKUP($A113,'RevPAR Raw Data'!$B$6:$BE$43,'RevPAR Raw Data'!AC$1,FALSE))/100</f>
        <v>9.6293346967836799E-2</v>
      </c>
      <c r="AG114" s="84">
        <f>(VLOOKUP($A113,'RevPAR Raw Data'!$B$6:$BE$43,'RevPAR Raw Data'!AE$1,FALSE))/100</f>
        <v>-1.0108702779316301E-2</v>
      </c>
    </row>
    <row r="115" spans="1:34" x14ac:dyDescent="0.25">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4" x14ac:dyDescent="0.25">
      <c r="A116" s="108" t="s">
        <v>50</v>
      </c>
      <c r="B116" s="109">
        <f>(VLOOKUP($A116,'Occupancy Raw Data'!$B$8:$BE$45,'Occupancy Raw Data'!G$3,FALSE))/100</f>
        <v>0.44195888754534401</v>
      </c>
      <c r="C116" s="110">
        <f>(VLOOKUP($A116,'Occupancy Raw Data'!$B$8:$BE$45,'Occupancy Raw Data'!H$3,FALSE))/100</f>
        <v>0.59885126964933399</v>
      </c>
      <c r="D116" s="110">
        <f>(VLOOKUP($A116,'Occupancy Raw Data'!$B$8:$BE$45,'Occupancy Raw Data'!I$3,FALSE))/100</f>
        <v>0.64419588875453404</v>
      </c>
      <c r="E116" s="110">
        <f>(VLOOKUP($A116,'Occupancy Raw Data'!$B$8:$BE$45,'Occupancy Raw Data'!J$3,FALSE))/100</f>
        <v>0.65810157194679508</v>
      </c>
      <c r="F116" s="110">
        <f>(VLOOKUP($A116,'Occupancy Raw Data'!$B$8:$BE$45,'Occupancy Raw Data'!K$3,FALSE))/100</f>
        <v>0.66384522370011989</v>
      </c>
      <c r="G116" s="111">
        <f>(VLOOKUP($A116,'Occupancy Raw Data'!$B$8:$BE$45,'Occupancy Raw Data'!L$3,FALSE))/100</f>
        <v>0.60139056831922599</v>
      </c>
      <c r="H116" s="91">
        <f>(VLOOKUP($A116,'Occupancy Raw Data'!$B$8:$BE$45,'Occupancy Raw Data'!N$3,FALSE))/100</f>
        <v>0.83282950423216406</v>
      </c>
      <c r="I116" s="91">
        <f>(VLOOKUP($A116,'Occupancy Raw Data'!$B$8:$BE$45,'Occupancy Raw Data'!O$3,FALSE))/100</f>
        <v>0.65749697702539189</v>
      </c>
      <c r="J116" s="111">
        <f>(VLOOKUP($A116,'Occupancy Raw Data'!$B$8:$BE$45,'Occupancy Raw Data'!P$3,FALSE))/100</f>
        <v>0.74516324062877803</v>
      </c>
      <c r="K116" s="112">
        <f>(VLOOKUP($A116,'Occupancy Raw Data'!$B$8:$BE$45,'Occupancy Raw Data'!R$3,FALSE))/100</f>
        <v>0.64246847469338408</v>
      </c>
      <c r="M116" s="113">
        <f>VLOOKUP($A116,'ADR Raw Data'!$B$6:$BE$43,'ADR Raw Data'!G$1,FALSE)</f>
        <v>98.8719151846785</v>
      </c>
      <c r="N116" s="114">
        <f>VLOOKUP($A116,'ADR Raw Data'!$B$6:$BE$43,'ADR Raw Data'!H$1,FALSE)</f>
        <v>107.16572942958101</v>
      </c>
      <c r="O116" s="114">
        <f>VLOOKUP($A116,'ADR Raw Data'!$B$6:$BE$43,'ADR Raw Data'!I$1,FALSE)</f>
        <v>108.74398873768099</v>
      </c>
      <c r="P116" s="114">
        <f>VLOOKUP($A116,'ADR Raw Data'!$B$6:$BE$43,'ADR Raw Data'!J$1,FALSE)</f>
        <v>106.016802939825</v>
      </c>
      <c r="Q116" s="114">
        <f>VLOOKUP($A116,'ADR Raw Data'!$B$6:$BE$43,'ADR Raw Data'!K$1,FALSE)</f>
        <v>116.474567395264</v>
      </c>
      <c r="R116" s="115">
        <f>VLOOKUP($A116,'ADR Raw Data'!$B$6:$BE$43,'ADR Raw Data'!L$1,FALSE)</f>
        <v>108.088491002312</v>
      </c>
      <c r="S116" s="114">
        <f>VLOOKUP($A116,'ADR Raw Data'!$B$6:$BE$43,'ADR Raw Data'!N$1,FALSE)</f>
        <v>147.89121234119699</v>
      </c>
      <c r="T116" s="114">
        <f>VLOOKUP($A116,'ADR Raw Data'!$B$6:$BE$43,'ADR Raw Data'!O$1,FALSE)</f>
        <v>134.08132413793101</v>
      </c>
      <c r="U116" s="115">
        <f>VLOOKUP($A116,'ADR Raw Data'!$B$6:$BE$43,'ADR Raw Data'!P$1,FALSE)</f>
        <v>141.79861460446199</v>
      </c>
      <c r="V116" s="116">
        <f>VLOOKUP($A116,'ADR Raw Data'!$B$6:$BE$43,'ADR Raw Data'!R$1,FALSE)</f>
        <v>119.259487127781</v>
      </c>
      <c r="X116" s="113">
        <f>VLOOKUP($A116,'RevPAR Raw Data'!$B$6:$BE$43,'RevPAR Raw Data'!G$1,FALSE)</f>
        <v>43.697321644498103</v>
      </c>
      <c r="Y116" s="114">
        <f>VLOOKUP($A116,'RevPAR Raw Data'!$B$6:$BE$43,'RevPAR Raw Data'!H$1,FALSE)</f>
        <v>64.176333131801599</v>
      </c>
      <c r="Z116" s="114">
        <f>VLOOKUP($A116,'RevPAR Raw Data'!$B$6:$BE$43,'RevPAR Raw Data'!I$1,FALSE)</f>
        <v>70.052430471584003</v>
      </c>
      <c r="AA116" s="114">
        <f>VLOOKUP($A116,'RevPAR Raw Data'!$B$6:$BE$43,'RevPAR Raw Data'!J$1,FALSE)</f>
        <v>69.769824667472705</v>
      </c>
      <c r="AB116" s="114">
        <f>VLOOKUP($A116,'RevPAR Raw Data'!$B$6:$BE$43,'RevPAR Raw Data'!K$1,FALSE)</f>
        <v>77.3210852478839</v>
      </c>
      <c r="AC116" s="115">
        <f>VLOOKUP($A116,'RevPAR Raw Data'!$B$6:$BE$43,'RevPAR Raw Data'!L$1,FALSE)</f>
        <v>65.003399032648105</v>
      </c>
      <c r="AD116" s="114">
        <f>VLOOKUP($A116,'RevPAR Raw Data'!$B$6:$BE$43,'RevPAR Raw Data'!N$1,FALSE)</f>
        <v>123.168165054413</v>
      </c>
      <c r="AE116" s="114">
        <f>VLOOKUP($A116,'RevPAR Raw Data'!$B$6:$BE$43,'RevPAR Raw Data'!O$1,FALSE)</f>
        <v>88.158065296251493</v>
      </c>
      <c r="AF116" s="115">
        <f>VLOOKUP($A116,'RevPAR Raw Data'!$B$6:$BE$43,'RevPAR Raw Data'!P$1,FALSE)</f>
        <v>105.663115175332</v>
      </c>
      <c r="AG116" s="116">
        <f>VLOOKUP($A116,'RevPAR Raw Data'!$B$6:$BE$43,'RevPAR Raw Data'!R$1,FALSE)</f>
        <v>76.620460787700793</v>
      </c>
    </row>
    <row r="117" spans="1:34" x14ac:dyDescent="0.25">
      <c r="A117" s="93" t="s">
        <v>14</v>
      </c>
      <c r="B117" s="81">
        <f>(VLOOKUP($A116,'Occupancy Raw Data'!$B$8:$BE$51,'Occupancy Raw Data'!T$3,FALSE))/100</f>
        <v>0.13539476738711501</v>
      </c>
      <c r="C117" s="82">
        <f>(VLOOKUP($A116,'Occupancy Raw Data'!$B$8:$BE$51,'Occupancy Raw Data'!U$3,FALSE))/100</f>
        <v>-8.2641995668071306E-3</v>
      </c>
      <c r="D117" s="82">
        <f>(VLOOKUP($A116,'Occupancy Raw Data'!$B$8:$BE$51,'Occupancy Raw Data'!V$3,FALSE))/100</f>
        <v>-4.8860911775109699E-3</v>
      </c>
      <c r="E117" s="82">
        <f>(VLOOKUP($A116,'Occupancy Raw Data'!$B$8:$BE$51,'Occupancy Raw Data'!W$3,FALSE))/100</f>
        <v>-5.8886507413423501E-2</v>
      </c>
      <c r="F117" s="82">
        <f>(VLOOKUP($A116,'Occupancy Raw Data'!$B$8:$BE$51,'Occupancy Raw Data'!X$3,FALSE))/100</f>
        <v>4.9303740687287906E-2</v>
      </c>
      <c r="G117" s="82">
        <f>(VLOOKUP($A116,'Occupancy Raw Data'!$B$8:$BE$51,'Occupancy Raw Data'!Y$3,FALSE))/100</f>
        <v>1.16283186791505E-2</v>
      </c>
      <c r="H117" s="83">
        <f>(VLOOKUP($A116,'Occupancy Raw Data'!$B$8:$BE$51,'Occupancy Raw Data'!AA$3,FALSE))/100</f>
        <v>0.36363042167153403</v>
      </c>
      <c r="I117" s="83">
        <f>(VLOOKUP($A116,'Occupancy Raw Data'!$B$8:$BE$51,'Occupancy Raw Data'!AB$3,FALSE))/100</f>
        <v>0.13043339909628901</v>
      </c>
      <c r="J117" s="82">
        <f>(VLOOKUP($A116,'Occupancy Raw Data'!$B$8:$BE$51,'Occupancy Raw Data'!AC$3,FALSE))/100</f>
        <v>0.24987863970555702</v>
      </c>
      <c r="K117" s="84">
        <f>(VLOOKUP($A116,'Occupancy Raw Data'!$B$8:$BE$51,'Occupancy Raw Data'!AE$3,FALSE))/100</f>
        <v>7.9839641402931996E-2</v>
      </c>
      <c r="M117" s="81">
        <f>(VLOOKUP($A116,'ADR Raw Data'!$B$6:$BE$49,'ADR Raw Data'!T$1,FALSE))/100</f>
        <v>-1.34399466200759E-2</v>
      </c>
      <c r="N117" s="82">
        <f>(VLOOKUP($A116,'ADR Raw Data'!$B$6:$BE$49,'ADR Raw Data'!U$1,FALSE))/100</f>
        <v>9.8250821578768893E-3</v>
      </c>
      <c r="O117" s="82">
        <f>(VLOOKUP($A116,'ADR Raw Data'!$B$6:$BE$49,'ADR Raw Data'!V$1,FALSE))/100</f>
        <v>-2.45775052955262E-2</v>
      </c>
      <c r="P117" s="82">
        <f>(VLOOKUP($A116,'ADR Raw Data'!$B$6:$BE$49,'ADR Raw Data'!W$1,FALSE))/100</f>
        <v>-6.7012219871199902E-2</v>
      </c>
      <c r="Q117" s="82">
        <f>(VLOOKUP($A116,'ADR Raw Data'!$B$6:$BE$49,'ADR Raw Data'!X$1,FALSE))/100</f>
        <v>2.7719165781137801E-2</v>
      </c>
      <c r="R117" s="82">
        <f>(VLOOKUP($A116,'ADR Raw Data'!$B$6:$BE$49,'ADR Raw Data'!Y$1,FALSE))/100</f>
        <v>-1.5752891459993902E-2</v>
      </c>
      <c r="S117" s="83">
        <f>(VLOOKUP($A116,'ADR Raw Data'!$B$6:$BE$49,'ADR Raw Data'!AA$1,FALSE))/100</f>
        <v>0.13859106015904302</v>
      </c>
      <c r="T117" s="83">
        <f>(VLOOKUP($A116,'ADR Raw Data'!$B$6:$BE$49,'ADR Raw Data'!AB$1,FALSE))/100</f>
        <v>3.1928336764536297E-2</v>
      </c>
      <c r="U117" s="82">
        <f>(VLOOKUP($A116,'ADR Raw Data'!$B$6:$BE$49,'ADR Raw Data'!AC$1,FALSE))/100</f>
        <v>9.1508358485229813E-2</v>
      </c>
      <c r="V117" s="84">
        <f>(VLOOKUP($A116,'ADR Raw Data'!$B$6:$BE$49,'ADR Raw Data'!AE$1,FALSE))/100</f>
        <v>3.1916387828911603E-2</v>
      </c>
      <c r="X117" s="81">
        <f>(VLOOKUP($A116,'RevPAR Raw Data'!$B$6:$BE$43,'RevPAR Raw Data'!T$1,FALSE))/100</f>
        <v>0.120135122320718</v>
      </c>
      <c r="Y117" s="82">
        <f>(VLOOKUP($A116,'RevPAR Raw Data'!$B$6:$BE$43,'RevPAR Raw Data'!U$1,FALSE))/100</f>
        <v>1.47968615135678E-3</v>
      </c>
      <c r="Z117" s="82">
        <f>(VLOOKUP($A116,'RevPAR Raw Data'!$B$6:$BE$43,'RevPAR Raw Data'!V$1,FALSE))/100</f>
        <v>-2.9343508541247402E-2</v>
      </c>
      <c r="AA117" s="82">
        <f>(VLOOKUP($A116,'RevPAR Raw Data'!$B$6:$BE$43,'RevPAR Raw Data'!W$1,FALSE))/100</f>
        <v>-0.121952611702388</v>
      </c>
      <c r="AB117" s="82">
        <f>(VLOOKUP($A116,'RevPAR Raw Data'!$B$6:$BE$43,'RevPAR Raw Data'!X$1,FALSE))/100</f>
        <v>7.8389565030166905E-2</v>
      </c>
      <c r="AC117" s="82">
        <f>(VLOOKUP($A116,'RevPAR Raw Data'!$B$6:$BE$43,'RevPAR Raw Data'!Y$1,FALSE))/100</f>
        <v>-4.3077524228582699E-3</v>
      </c>
      <c r="AD117" s="83">
        <f>(VLOOKUP($A116,'RevPAR Raw Data'!$B$6:$BE$43,'RevPAR Raw Data'!AA$1,FALSE))/100</f>
        <v>0.55261740747611598</v>
      </c>
      <c r="AE117" s="83">
        <f>(VLOOKUP($A116,'RevPAR Raw Data'!$B$6:$BE$43,'RevPAR Raw Data'!AB$1,FALSE))/100</f>
        <v>0.166526257352515</v>
      </c>
      <c r="AF117" s="82">
        <f>(VLOOKUP($A116,'RevPAR Raw Data'!$B$6:$BE$43,'RevPAR Raw Data'!AC$1,FALSE))/100</f>
        <v>0.36425298233076497</v>
      </c>
      <c r="AG117" s="84">
        <f>(VLOOKUP($A116,'RevPAR Raw Data'!$B$6:$BE$43,'RevPAR Raw Data'!AE$1,FALSE))/100</f>
        <v>0.11430422219098001</v>
      </c>
    </row>
    <row r="118" spans="1:34" x14ac:dyDescent="0.25">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4" x14ac:dyDescent="0.25">
      <c r="A119" s="108" t="s">
        <v>51</v>
      </c>
      <c r="B119" s="109">
        <f>(VLOOKUP($A119,'Occupancy Raw Data'!$B$8:$BE$45,'Occupancy Raw Data'!G$3,FALSE))/100</f>
        <v>0.42999204455051698</v>
      </c>
      <c r="C119" s="110">
        <f>(VLOOKUP($A119,'Occupancy Raw Data'!$B$8:$BE$45,'Occupancy Raw Data'!H$3,FALSE))/100</f>
        <v>0.53639618138424805</v>
      </c>
      <c r="D119" s="110">
        <f>(VLOOKUP($A119,'Occupancy Raw Data'!$B$8:$BE$45,'Occupancy Raw Data'!I$3,FALSE))/100</f>
        <v>0.55628480509148703</v>
      </c>
      <c r="E119" s="110">
        <f>(VLOOKUP($A119,'Occupancy Raw Data'!$B$8:$BE$45,'Occupancy Raw Data'!J$3,FALSE))/100</f>
        <v>0.58770883054892598</v>
      </c>
      <c r="F119" s="110">
        <f>(VLOOKUP($A119,'Occupancy Raw Data'!$B$8:$BE$45,'Occupancy Raw Data'!K$3,FALSE))/100</f>
        <v>0.59399244081957403</v>
      </c>
      <c r="G119" s="111">
        <f>(VLOOKUP($A119,'Occupancy Raw Data'!$B$8:$BE$45,'Occupancy Raw Data'!L$3,FALSE))/100</f>
        <v>0.54087274752376702</v>
      </c>
      <c r="H119" s="91">
        <f>(VLOOKUP($A119,'Occupancy Raw Data'!$B$8:$BE$45,'Occupancy Raw Data'!N$3,FALSE))/100</f>
        <v>0.71275114382335303</v>
      </c>
      <c r="I119" s="91">
        <f>(VLOOKUP($A119,'Occupancy Raw Data'!$B$8:$BE$45,'Occupancy Raw Data'!O$3,FALSE))/100</f>
        <v>0.65844440023870998</v>
      </c>
      <c r="J119" s="111">
        <f>(VLOOKUP($A119,'Occupancy Raw Data'!$B$8:$BE$45,'Occupancy Raw Data'!P$3,FALSE))/100</f>
        <v>0.685597772031032</v>
      </c>
      <c r="K119" s="112">
        <f>(VLOOKUP($A119,'Occupancy Raw Data'!$B$8:$BE$45,'Occupancy Raw Data'!R$3,FALSE))/100</f>
        <v>0.582218054726792</v>
      </c>
      <c r="M119" s="113">
        <f>VLOOKUP($A119,'ADR Raw Data'!$B$6:$BE$43,'ADR Raw Data'!G$1,FALSE)</f>
        <v>96.077178538390299</v>
      </c>
      <c r="N119" s="114">
        <f>VLOOKUP($A119,'ADR Raw Data'!$B$6:$BE$43,'ADR Raw Data'!H$1,FALSE)</f>
        <v>98.976321839080398</v>
      </c>
      <c r="O119" s="114">
        <f>VLOOKUP($A119,'ADR Raw Data'!$B$6:$BE$43,'ADR Raw Data'!I$1,FALSE)</f>
        <v>101.721998569896</v>
      </c>
      <c r="P119" s="114">
        <f>VLOOKUP($A119,'ADR Raw Data'!$B$6:$BE$43,'ADR Raw Data'!J$1,FALSE)</f>
        <v>101.99805752960999</v>
      </c>
      <c r="Q119" s="114">
        <f>VLOOKUP($A119,'ADR Raw Data'!$B$6:$BE$43,'ADR Raw Data'!K$1,FALSE)</f>
        <v>107.27573677159999</v>
      </c>
      <c r="R119" s="115">
        <f>VLOOKUP($A119,'ADR Raw Data'!$B$6:$BE$43,'ADR Raw Data'!L$1,FALSE)</f>
        <v>101.55946458777601</v>
      </c>
      <c r="S119" s="114">
        <f>VLOOKUP($A119,'ADR Raw Data'!$B$6:$BE$43,'ADR Raw Data'!N$1,FALSE)</f>
        <v>130.04870499581301</v>
      </c>
      <c r="T119" s="114">
        <f>VLOOKUP($A119,'ADR Raw Data'!$B$6:$BE$43,'ADR Raw Data'!O$1,FALSE)</f>
        <v>125.754033232628</v>
      </c>
      <c r="U119" s="115">
        <f>VLOOKUP($A119,'ADR Raw Data'!$B$6:$BE$43,'ADR Raw Data'!P$1,FALSE)</f>
        <v>127.986415203829</v>
      </c>
      <c r="V119" s="116">
        <f>VLOOKUP($A119,'ADR Raw Data'!$B$6:$BE$43,'ADR Raw Data'!R$1,FALSE)</f>
        <v>110.449702293801</v>
      </c>
      <c r="X119" s="113">
        <f>VLOOKUP($A119,'RevPAR Raw Data'!$B$6:$BE$43,'RevPAR Raw Data'!G$1,FALSE)</f>
        <v>41.312422434367498</v>
      </c>
      <c r="Y119" s="114">
        <f>VLOOKUP($A119,'RevPAR Raw Data'!$B$6:$BE$43,'RevPAR Raw Data'!H$1,FALSE)</f>
        <v>53.090521081941098</v>
      </c>
      <c r="Z119" s="114">
        <f>VLOOKUP($A119,'RevPAR Raw Data'!$B$6:$BE$43,'RevPAR Raw Data'!I$1,FALSE)</f>
        <v>56.586402147971299</v>
      </c>
      <c r="AA119" s="114">
        <f>VLOOKUP($A119,'RevPAR Raw Data'!$B$6:$BE$43,'RevPAR Raw Data'!J$1,FALSE)</f>
        <v>59.9451591089896</v>
      </c>
      <c r="AB119" s="114">
        <f>VLOOKUP($A119,'RevPAR Raw Data'!$B$6:$BE$43,'RevPAR Raw Data'!K$1,FALSE)</f>
        <v>63.720976725681297</v>
      </c>
      <c r="AC119" s="115">
        <f>VLOOKUP($A119,'RevPAR Raw Data'!$B$6:$BE$43,'RevPAR Raw Data'!L$1,FALSE)</f>
        <v>54.930746648633502</v>
      </c>
      <c r="AD119" s="114">
        <f>VLOOKUP($A119,'RevPAR Raw Data'!$B$6:$BE$43,'RevPAR Raw Data'!N$1,FALSE)</f>
        <v>92.692363238512002</v>
      </c>
      <c r="AE119" s="114">
        <f>VLOOKUP($A119,'RevPAR Raw Data'!$B$6:$BE$43,'RevPAR Raw Data'!O$1,FALSE)</f>
        <v>82.802038989456904</v>
      </c>
      <c r="AF119" s="115">
        <f>VLOOKUP($A119,'RevPAR Raw Data'!$B$6:$BE$43,'RevPAR Raw Data'!P$1,FALSE)</f>
        <v>87.747201113984403</v>
      </c>
      <c r="AG119" s="116">
        <f>VLOOKUP($A119,'RevPAR Raw Data'!$B$6:$BE$43,'RevPAR Raw Data'!R$1,FALSE)</f>
        <v>64.305810814650599</v>
      </c>
    </row>
    <row r="120" spans="1:34" x14ac:dyDescent="0.25">
      <c r="A120" s="93" t="s">
        <v>14</v>
      </c>
      <c r="B120" s="81">
        <f>(VLOOKUP($A119,'Occupancy Raw Data'!$B$8:$BE$51,'Occupancy Raw Data'!T$3,FALSE))/100</f>
        <v>-8.6913445092406297E-2</v>
      </c>
      <c r="C120" s="82">
        <f>(VLOOKUP($A119,'Occupancy Raw Data'!$B$8:$BE$51,'Occupancy Raw Data'!U$3,FALSE))/100</f>
        <v>5.5766996853021302E-3</v>
      </c>
      <c r="D120" s="82">
        <f>(VLOOKUP($A119,'Occupancy Raw Data'!$B$8:$BE$51,'Occupancy Raw Data'!V$3,FALSE))/100</f>
        <v>-2.8976820117165798E-2</v>
      </c>
      <c r="E120" s="82">
        <f>(VLOOKUP($A119,'Occupancy Raw Data'!$B$8:$BE$51,'Occupancy Raw Data'!W$3,FALSE))/100</f>
        <v>-6.4189426762744292E-2</v>
      </c>
      <c r="F120" s="82">
        <f>(VLOOKUP($A119,'Occupancy Raw Data'!$B$8:$BE$51,'Occupancy Raw Data'!X$3,FALSE))/100</f>
        <v>-2.93785971673972E-2</v>
      </c>
      <c r="G120" s="82">
        <f>(VLOOKUP($A119,'Occupancy Raw Data'!$B$8:$BE$51,'Occupancy Raw Data'!Y$3,FALSE))/100</f>
        <v>-4.00596277192109E-2</v>
      </c>
      <c r="H120" s="83">
        <f>(VLOOKUP($A119,'Occupancy Raw Data'!$B$8:$BE$51,'Occupancy Raw Data'!AA$3,FALSE))/100</f>
        <v>2.8817132103701799E-2</v>
      </c>
      <c r="I120" s="83">
        <f>(VLOOKUP($A119,'Occupancy Raw Data'!$B$8:$BE$51,'Occupancy Raw Data'!AB$3,FALSE))/100</f>
        <v>-6.0581480693908001E-2</v>
      </c>
      <c r="J120" s="82">
        <f>(VLOOKUP($A119,'Occupancy Raw Data'!$B$8:$BE$51,'Occupancy Raw Data'!AC$3,FALSE))/100</f>
        <v>-1.61425821226533E-2</v>
      </c>
      <c r="K120" s="84">
        <f>(VLOOKUP($A119,'Occupancy Raw Data'!$B$8:$BE$51,'Occupancy Raw Data'!AE$3,FALSE))/100</f>
        <v>-3.2151575049027201E-2</v>
      </c>
      <c r="M120" s="81">
        <f>(VLOOKUP($A119,'ADR Raw Data'!$B$6:$BE$49,'ADR Raw Data'!T$1,FALSE))/100</f>
        <v>1.7286280349251601E-2</v>
      </c>
      <c r="N120" s="82">
        <f>(VLOOKUP($A119,'ADR Raw Data'!$B$6:$BE$49,'ADR Raw Data'!U$1,FALSE))/100</f>
        <v>2.3194963872868998E-2</v>
      </c>
      <c r="O120" s="82">
        <f>(VLOOKUP($A119,'ADR Raw Data'!$B$6:$BE$49,'ADR Raw Data'!V$1,FALSE))/100</f>
        <v>4.38678256615051E-2</v>
      </c>
      <c r="P120" s="82">
        <f>(VLOOKUP($A119,'ADR Raw Data'!$B$6:$BE$49,'ADR Raw Data'!W$1,FALSE))/100</f>
        <v>2.5668378273423501E-2</v>
      </c>
      <c r="Q120" s="82">
        <f>(VLOOKUP($A119,'ADR Raw Data'!$B$6:$BE$49,'ADR Raw Data'!X$1,FALSE))/100</f>
        <v>2.9541558694041702E-2</v>
      </c>
      <c r="R120" s="82">
        <f>(VLOOKUP($A119,'ADR Raw Data'!$B$6:$BE$49,'ADR Raw Data'!Y$1,FALSE))/100</f>
        <v>2.87441194046484E-2</v>
      </c>
      <c r="S120" s="83">
        <f>(VLOOKUP($A119,'ADR Raw Data'!$B$6:$BE$49,'ADR Raw Data'!AA$1,FALSE))/100</f>
        <v>4.04712442197755E-2</v>
      </c>
      <c r="T120" s="83">
        <f>(VLOOKUP($A119,'ADR Raw Data'!$B$6:$BE$49,'ADR Raw Data'!AB$1,FALSE))/100</f>
        <v>1.3377527573332999E-2</v>
      </c>
      <c r="U120" s="82">
        <f>(VLOOKUP($A119,'ADR Raw Data'!$B$6:$BE$49,'ADR Raw Data'!AC$1,FALSE))/100</f>
        <v>2.7677541324360302E-2</v>
      </c>
      <c r="V120" s="84">
        <f>(VLOOKUP($A119,'ADR Raw Data'!$B$6:$BE$49,'ADR Raw Data'!AE$1,FALSE))/100</f>
        <v>2.9673591990296101E-2</v>
      </c>
      <c r="X120" s="81">
        <f>(VLOOKUP($A119,'RevPAR Raw Data'!$B$6:$BE$43,'RevPAR Raw Data'!T$1,FALSE))/100</f>
        <v>-7.1129574921141303E-2</v>
      </c>
      <c r="Y120" s="82">
        <f>(VLOOKUP($A119,'RevPAR Raw Data'!$B$6:$BE$43,'RevPAR Raw Data'!U$1,FALSE))/100</f>
        <v>2.8901014905901599E-2</v>
      </c>
      <c r="Z120" s="82">
        <f>(VLOOKUP($A119,'RevPAR Raw Data'!$B$6:$BE$43,'RevPAR Raw Data'!V$1,FALSE))/100</f>
        <v>1.3619855451214601E-2</v>
      </c>
      <c r="AA120" s="82">
        <f>(VLOOKUP($A119,'RevPAR Raw Data'!$B$6:$BE$43,'RevPAR Raw Data'!W$1,FALSE))/100</f>
        <v>-4.0168686976621099E-2</v>
      </c>
      <c r="AB120" s="82">
        <f>(VLOOKUP($A119,'RevPAR Raw Data'!$B$6:$BE$43,'RevPAR Raw Data'!X$1,FALSE))/100</f>
        <v>-7.0492802592481997E-4</v>
      </c>
      <c r="AC120" s="82">
        <f>(VLOOKUP($A119,'RevPAR Raw Data'!$B$6:$BE$43,'RevPAR Raw Data'!Y$1,FALSE))/100</f>
        <v>-1.24669870370292E-2</v>
      </c>
      <c r="AD120" s="83">
        <f>(VLOOKUP($A119,'RevPAR Raw Data'!$B$6:$BE$43,'RevPAR Raw Data'!AA$1,FALSE))/100</f>
        <v>7.0454641514559796E-2</v>
      </c>
      <c r="AE120" s="83">
        <f>(VLOOKUP($A119,'RevPAR Raw Data'!$B$6:$BE$43,'RevPAR Raw Data'!AB$1,FALSE))/100</f>
        <v>-4.8014383548991103E-2</v>
      </c>
      <c r="AF120" s="82">
        <f>(VLOOKUP($A119,'RevPAR Raw Data'!$B$6:$BE$43,'RevPAR Raw Data'!AC$1,FALSE))/100</f>
        <v>1.1088172217925301E-2</v>
      </c>
      <c r="AG120" s="84">
        <f>(VLOOKUP($A119,'RevPAR Raw Data'!$B$6:$BE$43,'RevPAR Raw Data'!AE$1,FALSE))/100</f>
        <v>-3.4320357785813001E-3</v>
      </c>
    </row>
    <row r="121" spans="1:34" x14ac:dyDescent="0.25">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4" x14ac:dyDescent="0.25">
      <c r="A122" s="108" t="s">
        <v>48</v>
      </c>
      <c r="B122" s="109">
        <f>(VLOOKUP($A122,'Occupancy Raw Data'!$B$8:$BE$54,'Occupancy Raw Data'!G$3,FALSE))/100</f>
        <v>0.48552964315818997</v>
      </c>
      <c r="C122" s="110">
        <f>(VLOOKUP($A122,'Occupancy Raw Data'!$B$8:$BE$54,'Occupancy Raw Data'!H$3,FALSE))/100</f>
        <v>0.65833099185164301</v>
      </c>
      <c r="D122" s="110">
        <f>(VLOOKUP($A122,'Occupancy Raw Data'!$B$8:$BE$54,'Occupancy Raw Data'!I$3,FALSE))/100</f>
        <v>0.69401517280134795</v>
      </c>
      <c r="E122" s="110">
        <f>(VLOOKUP($A122,'Occupancy Raw Data'!$B$8:$BE$54,'Occupancy Raw Data'!J$3,FALSE))/100</f>
        <v>0.69766788423714499</v>
      </c>
      <c r="F122" s="110">
        <f>(VLOOKUP($A122,'Occupancy Raw Data'!$B$8:$BE$54,'Occupancy Raw Data'!K$3,FALSE))/100</f>
        <v>0.62658050014048794</v>
      </c>
      <c r="G122" s="111">
        <f>(VLOOKUP($A122,'Occupancy Raw Data'!$B$8:$BE$54,'Occupancy Raw Data'!L$3,FALSE))/100</f>
        <v>0.63242483843776298</v>
      </c>
      <c r="H122" s="91">
        <f>(VLOOKUP($A122,'Occupancy Raw Data'!$B$8:$BE$54,'Occupancy Raw Data'!N$3,FALSE))/100</f>
        <v>0.67013205956729394</v>
      </c>
      <c r="I122" s="91">
        <f>(VLOOKUP($A122,'Occupancy Raw Data'!$B$8:$BE$54,'Occupancy Raw Data'!O$3,FALSE))/100</f>
        <v>0.67350379320033693</v>
      </c>
      <c r="J122" s="111">
        <f>(VLOOKUP($A122,'Occupancy Raw Data'!$B$8:$BE$54,'Occupancy Raw Data'!P$3,FALSE))/100</f>
        <v>0.67181792638381499</v>
      </c>
      <c r="K122" s="112">
        <f>(VLOOKUP($A122,'Occupancy Raw Data'!$B$8:$BE$54,'Occupancy Raw Data'!R$3,FALSE))/100</f>
        <v>0.64368000642234902</v>
      </c>
      <c r="M122" s="113">
        <f>VLOOKUP($A122,'ADR Raw Data'!$B$6:$BE$54,'ADR Raw Data'!G$1,FALSE)</f>
        <v>115.039172453703</v>
      </c>
      <c r="N122" s="114">
        <f>VLOOKUP($A122,'ADR Raw Data'!$B$6:$BE$54,'ADR Raw Data'!H$1,FALSE)</f>
        <v>124.813627827571</v>
      </c>
      <c r="O122" s="114">
        <f>VLOOKUP($A122,'ADR Raw Data'!$B$6:$BE$54,'ADR Raw Data'!I$1,FALSE)</f>
        <v>126.709004048582</v>
      </c>
      <c r="P122" s="114">
        <f>VLOOKUP($A122,'ADR Raw Data'!$B$6:$BE$54,'ADR Raw Data'!J$1,FALSE)</f>
        <v>125.348550140958</v>
      </c>
      <c r="Q122" s="114">
        <f>VLOOKUP($A122,'ADR Raw Data'!$B$6:$BE$54,'ADR Raw Data'!K$1,FALSE)</f>
        <v>126.721143497757</v>
      </c>
      <c r="R122" s="115">
        <f>VLOOKUP($A122,'ADR Raw Data'!$B$6:$BE$54,'ADR Raw Data'!L$1,FALSE)</f>
        <v>124.224796516794</v>
      </c>
      <c r="S122" s="114">
        <f>VLOOKUP($A122,'ADR Raw Data'!$B$6:$BE$54,'ADR Raw Data'!N$1,FALSE)</f>
        <v>141.60301048218</v>
      </c>
      <c r="T122" s="114">
        <f>VLOOKUP($A122,'ADR Raw Data'!$B$6:$BE$54,'ADR Raw Data'!O$1,FALSE)</f>
        <v>143.062569879015</v>
      </c>
      <c r="U122" s="115">
        <f>VLOOKUP($A122,'ADR Raw Data'!$B$6:$BE$54,'ADR Raw Data'!P$1,FALSE)</f>
        <v>142.33462149728101</v>
      </c>
      <c r="V122" s="116">
        <f>VLOOKUP($A122,'ADR Raw Data'!$B$6:$BE$54,'ADR Raw Data'!R$1,FALSE)</f>
        <v>129.62521950611099</v>
      </c>
      <c r="X122" s="113">
        <f>VLOOKUP($A122,'RevPAR Raw Data'!$B$6:$BE$54,'RevPAR Raw Data'!G$1,FALSE)</f>
        <v>55.854928350660202</v>
      </c>
      <c r="Y122" s="114">
        <f>VLOOKUP($A122,'RevPAR Raw Data'!$B$6:$BE$54,'RevPAR Raw Data'!H$1,FALSE)</f>
        <v>82.168679404326994</v>
      </c>
      <c r="Z122" s="114">
        <f>VLOOKUP($A122,'RevPAR Raw Data'!$B$6:$BE$54,'RevPAR Raw Data'!I$1,FALSE)</f>
        <v>87.937971340264099</v>
      </c>
      <c r="AA122" s="114">
        <f>VLOOKUP($A122,'RevPAR Raw Data'!$B$6:$BE$54,'RevPAR Raw Data'!J$1,FALSE)</f>
        <v>87.451657769036203</v>
      </c>
      <c r="AB122" s="114">
        <f>VLOOKUP($A122,'RevPAR Raw Data'!$B$6:$BE$54,'RevPAR Raw Data'!K$1,FALSE)</f>
        <v>79.400997471199702</v>
      </c>
      <c r="AC122" s="115">
        <f>VLOOKUP($A122,'RevPAR Raw Data'!$B$6:$BE$54,'RevPAR Raw Data'!L$1,FALSE)</f>
        <v>78.562846867097406</v>
      </c>
      <c r="AD122" s="114">
        <f>VLOOKUP($A122,'RevPAR Raw Data'!$B$6:$BE$54,'RevPAR Raw Data'!N$1,FALSE)</f>
        <v>94.892717055352605</v>
      </c>
      <c r="AE122" s="114">
        <f>VLOOKUP($A122,'RevPAR Raw Data'!$B$6:$BE$54,'RevPAR Raw Data'!O$1,FALSE)</f>
        <v>96.353183478505102</v>
      </c>
      <c r="AF122" s="115">
        <f>VLOOKUP($A122,'RevPAR Raw Data'!$B$6:$BE$54,'RevPAR Raw Data'!P$1,FALSE)</f>
        <v>95.622950266928896</v>
      </c>
      <c r="AG122" s="116">
        <f>VLOOKUP($A122,'RevPAR Raw Data'!$B$6:$BE$54,'RevPAR Raw Data'!R$1,FALSE)</f>
        <v>83.437162124192099</v>
      </c>
    </row>
    <row r="123" spans="1:34" x14ac:dyDescent="0.25">
      <c r="A123" s="93" t="s">
        <v>14</v>
      </c>
      <c r="B123" s="81">
        <f>(VLOOKUP($A122,'Occupancy Raw Data'!$B$8:$BE$54,'Occupancy Raw Data'!T$3,FALSE))/100</f>
        <v>-6.8209431212299901E-2</v>
      </c>
      <c r="C123" s="82">
        <f>(VLOOKUP($A122,'Occupancy Raw Data'!$B$8:$BE$54,'Occupancy Raw Data'!U$3,FALSE))/100</f>
        <v>-7.3315442825779398E-2</v>
      </c>
      <c r="D123" s="82">
        <f>(VLOOKUP($A122,'Occupancy Raw Data'!$B$8:$BE$54,'Occupancy Raw Data'!V$3,FALSE))/100</f>
        <v>-6.6213688114183697E-2</v>
      </c>
      <c r="E123" s="82">
        <f>(VLOOKUP($A122,'Occupancy Raw Data'!$B$8:$BE$54,'Occupancy Raw Data'!W$3,FALSE))/100</f>
        <v>-5.1696926581097903E-2</v>
      </c>
      <c r="F123" s="82">
        <f>(VLOOKUP($A122,'Occupancy Raw Data'!$B$8:$BE$54,'Occupancy Raw Data'!X$3,FALSE))/100</f>
        <v>-6.7010120364543097E-2</v>
      </c>
      <c r="G123" s="82">
        <f>(VLOOKUP($A122,'Occupancy Raw Data'!$B$8:$BE$54,'Occupancy Raw Data'!Y$3,FALSE))/100</f>
        <v>-6.5013211708833896E-2</v>
      </c>
      <c r="H123" s="83">
        <f>(VLOOKUP($A122,'Occupancy Raw Data'!$B$8:$BE$54,'Occupancy Raw Data'!AA$3,FALSE))/100</f>
        <v>5.2975365507922599E-4</v>
      </c>
      <c r="I123" s="83">
        <f>(VLOOKUP($A122,'Occupancy Raw Data'!$B$8:$BE$54,'Occupancy Raw Data'!AB$3,FALSE))/100</f>
        <v>-6.0319361187937799E-2</v>
      </c>
      <c r="J123" s="82">
        <f>(VLOOKUP($A122,'Occupancy Raw Data'!$B$8:$BE$54,'Occupancy Raw Data'!AC$3,FALSE))/100</f>
        <v>-3.0925249046011398E-2</v>
      </c>
      <c r="K123" s="84">
        <f>(VLOOKUP($A122,'Occupancy Raw Data'!$B$8:$BE$54,'Occupancy Raw Data'!AE$3,FALSE))/100</f>
        <v>-5.5101643245671204E-2</v>
      </c>
      <c r="M123" s="81">
        <f>(VLOOKUP($A122,'ADR Raw Data'!$B$6:$BE$54,'ADR Raw Data'!T$1,FALSE))/100</f>
        <v>1.5903113387489402E-2</v>
      </c>
      <c r="N123" s="82">
        <f>(VLOOKUP($A122,'ADR Raw Data'!$B$6:$BE$54,'ADR Raw Data'!U$1,FALSE))/100</f>
        <v>1.00706681244446E-2</v>
      </c>
      <c r="O123" s="82">
        <f>(VLOOKUP($A122,'ADR Raw Data'!$B$6:$BE$54,'ADR Raw Data'!V$1,FALSE))/100</f>
        <v>3.0614109477185097E-2</v>
      </c>
      <c r="P123" s="82">
        <f>(VLOOKUP($A122,'ADR Raw Data'!$B$6:$BE$54,'ADR Raw Data'!W$1,FALSE))/100</f>
        <v>4.35942693055172E-2</v>
      </c>
      <c r="Q123" s="82">
        <f>(VLOOKUP($A122,'ADR Raw Data'!$B$6:$BE$54,'ADR Raw Data'!X$1,FALSE))/100</f>
        <v>3.9099363045740104E-2</v>
      </c>
      <c r="R123" s="82">
        <f>(VLOOKUP($A122,'ADR Raw Data'!$B$6:$BE$54,'ADR Raw Data'!Y$1,FALSE))/100</f>
        <v>2.8628481441735101E-2</v>
      </c>
      <c r="S123" s="83">
        <f>(VLOOKUP($A122,'ADR Raw Data'!$B$6:$BE$54,'ADR Raw Data'!AA$1,FALSE))/100</f>
        <v>7.6560414160623896E-2</v>
      </c>
      <c r="T123" s="83">
        <f>(VLOOKUP($A122,'ADR Raw Data'!$B$6:$BE$54,'ADR Raw Data'!AB$1,FALSE))/100</f>
        <v>8.4065487963597293E-2</v>
      </c>
      <c r="U123" s="82">
        <f>(VLOOKUP($A122,'ADR Raw Data'!$B$6:$BE$54,'ADR Raw Data'!AC$1,FALSE))/100</f>
        <v>8.0272550186151093E-2</v>
      </c>
      <c r="V123" s="84">
        <f>(VLOOKUP($A122,'ADR Raw Data'!$B$6:$BE$54,'ADR Raw Data'!AE$1,FALSE))/100</f>
        <v>4.5675834135042795E-2</v>
      </c>
      <c r="X123" s="81">
        <f>(VLOOKUP($A122,'RevPAR Raw Data'!$B$6:$BE$54,'RevPAR Raw Data'!T$1,FALSE))/100</f>
        <v>-5.3391060143475805E-2</v>
      </c>
      <c r="Y123" s="82">
        <f>(VLOOKUP($A122,'RevPAR Raw Data'!$B$6:$BE$54,'RevPAR Raw Data'!U$1,FALSE))/100</f>
        <v>-6.3983110194429899E-2</v>
      </c>
      <c r="Z123" s="82">
        <f>(VLOOKUP($A122,'RevPAR Raw Data'!$B$6:$BE$54,'RevPAR Raw Data'!V$1,FALSE))/100</f>
        <v>-3.7626651733814402E-2</v>
      </c>
      <c r="AA123" s="82">
        <f>(VLOOKUP($A122,'RevPAR Raw Data'!$B$6:$BE$54,'RevPAR Raw Data'!W$1,FALSE))/100</f>
        <v>-1.0356347015224601E-2</v>
      </c>
      <c r="AB123" s="82">
        <f>(VLOOKUP($A122,'RevPAR Raw Data'!$B$6:$BE$54,'RevPAR Raw Data'!X$1,FALSE))/100</f>
        <v>-3.0530810342675001E-2</v>
      </c>
      <c r="AC123" s="82">
        <f>(VLOOKUP($A122,'RevPAR Raw Data'!$B$6:$BE$54,'RevPAR Raw Data'!Y$1,FALSE))/100</f>
        <v>-3.8245959791972699E-2</v>
      </c>
      <c r="AD123" s="83">
        <f>(VLOOKUP($A122,'RevPAR Raw Data'!$B$6:$BE$54,'RevPAR Raw Data'!AA$1,FALSE))/100</f>
        <v>7.7130725974939099E-2</v>
      </c>
      <c r="AE123" s="83">
        <f>(VLOOKUP($A122,'RevPAR Raw Data'!$B$6:$BE$54,'RevPAR Raw Data'!AB$1,FALSE))/100</f>
        <v>1.8675350243743102E-2</v>
      </c>
      <c r="AF123" s="82">
        <f>(VLOOKUP($A122,'RevPAR Raw Data'!$B$6:$BE$54,'RevPAR Raw Data'!AC$1,FALSE))/100</f>
        <v>4.6864852534074498E-2</v>
      </c>
      <c r="AG123" s="84">
        <f>(VLOOKUP($A122,'RevPAR Raw Data'!$B$6:$BE$54,'RevPAR Raw Data'!AE$1,FALSE))/100</f>
        <v>-1.1942622628085899E-2</v>
      </c>
    </row>
    <row r="124" spans="1:34" x14ac:dyDescent="0.25">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4" x14ac:dyDescent="0.25">
      <c r="A125" s="108" t="s">
        <v>56</v>
      </c>
      <c r="B125" s="109">
        <f>(VLOOKUP($A125,'Occupancy Raw Data'!$B$8:$BE$45,'Occupancy Raw Data'!G$3,FALSE))/100</f>
        <v>0.52131328459097803</v>
      </c>
      <c r="C125" s="110">
        <f>(VLOOKUP($A125,'Occupancy Raw Data'!$B$8:$BE$45,'Occupancy Raw Data'!H$3,FALSE))/100</f>
        <v>0.60560077252034705</v>
      </c>
      <c r="D125" s="110">
        <f>(VLOOKUP($A125,'Occupancy Raw Data'!$B$8:$BE$45,'Occupancy Raw Data'!I$3,FALSE))/100</f>
        <v>0.65402124430955899</v>
      </c>
      <c r="E125" s="110">
        <f>(VLOOKUP($A125,'Occupancy Raw Data'!$B$8:$BE$45,'Occupancy Raw Data'!J$3,FALSE))/100</f>
        <v>0.68078355635259991</v>
      </c>
      <c r="F125" s="110">
        <f>(VLOOKUP($A125,'Occupancy Raw Data'!$B$8:$BE$45,'Occupancy Raw Data'!K$3,FALSE))/100</f>
        <v>0.74451648503241796</v>
      </c>
      <c r="G125" s="111">
        <f>(VLOOKUP($A125,'Occupancy Raw Data'!$B$8:$BE$45,'Occupancy Raw Data'!L$3,FALSE))/100</f>
        <v>0.64124706856117997</v>
      </c>
      <c r="H125" s="91">
        <f>(VLOOKUP($A125,'Occupancy Raw Data'!$B$8:$BE$45,'Occupancy Raw Data'!N$3,FALSE))/100</f>
        <v>0.82894192302386505</v>
      </c>
      <c r="I125" s="91">
        <f>(VLOOKUP($A125,'Occupancy Raw Data'!$B$8:$BE$45,'Occupancy Raw Data'!O$3,FALSE))/100</f>
        <v>0.83942612774175696</v>
      </c>
      <c r="J125" s="111">
        <f>(VLOOKUP($A125,'Occupancy Raw Data'!$B$8:$BE$45,'Occupancy Raw Data'!P$3,FALSE))/100</f>
        <v>0.834184025382811</v>
      </c>
      <c r="K125" s="112">
        <f>(VLOOKUP($A125,'Occupancy Raw Data'!$B$8:$BE$45,'Occupancy Raw Data'!R$3,FALSE))/100</f>
        <v>0.69637191336736093</v>
      </c>
      <c r="M125" s="113">
        <f>VLOOKUP($A125,'ADR Raw Data'!$B$6:$BE$43,'ADR Raw Data'!G$1,FALSE)</f>
        <v>101.484718179412</v>
      </c>
      <c r="N125" s="114">
        <f>VLOOKUP($A125,'ADR Raw Data'!$B$6:$BE$43,'ADR Raw Data'!H$1,FALSE)</f>
        <v>108.90358769931601</v>
      </c>
      <c r="O125" s="114">
        <f>VLOOKUP($A125,'ADR Raw Data'!$B$6:$BE$43,'ADR Raw Data'!I$1,FALSE)</f>
        <v>113.171514448428</v>
      </c>
      <c r="P125" s="114">
        <f>VLOOKUP($A125,'ADR Raw Data'!$B$6:$BE$43,'ADR Raw Data'!J$1,FALSE)</f>
        <v>115.479173252279</v>
      </c>
      <c r="Q125" s="114">
        <f>VLOOKUP($A125,'ADR Raw Data'!$B$6:$BE$43,'ADR Raw Data'!K$1,FALSE)</f>
        <v>124.71979062442</v>
      </c>
      <c r="R125" s="115">
        <f>VLOOKUP($A125,'ADR Raw Data'!$B$6:$BE$43,'ADR Raw Data'!L$1,FALSE)</f>
        <v>113.636781688322</v>
      </c>
      <c r="S125" s="114">
        <f>VLOOKUP($A125,'ADR Raw Data'!$B$6:$BE$43,'ADR Raw Data'!N$1,FALSE)</f>
        <v>160.60209685471699</v>
      </c>
      <c r="T125" s="114">
        <f>VLOOKUP($A125,'ADR Raw Data'!$B$6:$BE$43,'ADR Raw Data'!O$1,FALSE)</f>
        <v>157.45385866885701</v>
      </c>
      <c r="U125" s="115">
        <f>VLOOKUP($A125,'ADR Raw Data'!$B$6:$BE$43,'ADR Raw Data'!P$1,FALSE)</f>
        <v>159.018085827683</v>
      </c>
      <c r="V125" s="116">
        <f>VLOOKUP($A125,'ADR Raw Data'!$B$6:$BE$43,'ADR Raw Data'!R$1,FALSE)</f>
        <v>129.16885923703799</v>
      </c>
      <c r="W125" s="96"/>
      <c r="X125" s="113">
        <f>VLOOKUP($A125,'RevPAR Raw Data'!$B$6:$BE$43,'RevPAR Raw Data'!G$1,FALSE)</f>
        <v>52.905331769899199</v>
      </c>
      <c r="Y125" s="114">
        <f>VLOOKUP($A125,'RevPAR Raw Data'!$B$6:$BE$43,'RevPAR Raw Data'!H$1,FALSE)</f>
        <v>65.952096840943497</v>
      </c>
      <c r="Z125" s="114">
        <f>VLOOKUP($A125,'RevPAR Raw Data'!$B$6:$BE$43,'RevPAR Raw Data'!I$1,FALSE)</f>
        <v>74.016574699958596</v>
      </c>
      <c r="AA125" s="114">
        <f>VLOOKUP($A125,'RevPAR Raw Data'!$B$6:$BE$43,'RevPAR Raw Data'!J$1,FALSE)</f>
        <v>78.616322251344997</v>
      </c>
      <c r="AB125" s="114">
        <f>VLOOKUP($A125,'RevPAR Raw Data'!$B$6:$BE$43,'RevPAR Raw Data'!K$1,FALSE)</f>
        <v>92.855940129673002</v>
      </c>
      <c r="AC125" s="115">
        <f>VLOOKUP($A125,'RevPAR Raw Data'!$B$6:$BE$43,'RevPAR Raw Data'!L$1,FALSE)</f>
        <v>72.869253138363902</v>
      </c>
      <c r="AD125" s="114">
        <f>VLOOKUP($A125,'RevPAR Raw Data'!$B$6:$BE$43,'RevPAR Raw Data'!N$1,FALSE)</f>
        <v>133.12981100841401</v>
      </c>
      <c r="AE125" s="114">
        <f>VLOOKUP($A125,'RevPAR Raw Data'!$B$6:$BE$43,'RevPAR Raw Data'!O$1,FALSE)</f>
        <v>132.17088288039699</v>
      </c>
      <c r="AF125" s="115">
        <f>VLOOKUP($A125,'RevPAR Raw Data'!$B$6:$BE$43,'RevPAR Raw Data'!P$1,FALSE)</f>
        <v>132.65034694440601</v>
      </c>
      <c r="AG125" s="116">
        <f>VLOOKUP($A125,'RevPAR Raw Data'!$B$6:$BE$43,'RevPAR Raw Data'!R$1,FALSE)</f>
        <v>89.949565654375903</v>
      </c>
    </row>
    <row r="126" spans="1:34" x14ac:dyDescent="0.25">
      <c r="A126" s="93" t="s">
        <v>14</v>
      </c>
      <c r="B126" s="81">
        <f>(VLOOKUP($A125,'Occupancy Raw Data'!$B$8:$BE$51,'Occupancy Raw Data'!T$3,FALSE))/100</f>
        <v>9.3343670769852893E-2</v>
      </c>
      <c r="C126" s="82">
        <f>(VLOOKUP($A125,'Occupancy Raw Data'!$B$8:$BE$51,'Occupancy Raw Data'!U$3,FALSE))/100</f>
        <v>-5.0076773327458399E-2</v>
      </c>
      <c r="D126" s="82">
        <f>(VLOOKUP($A125,'Occupancy Raw Data'!$B$8:$BE$51,'Occupancy Raw Data'!V$3,FALSE))/100</f>
        <v>-1.8273453083503099E-3</v>
      </c>
      <c r="E126" s="82">
        <f>(VLOOKUP($A125,'Occupancy Raw Data'!$B$8:$BE$51,'Occupancy Raw Data'!W$3,FALSE))/100</f>
        <v>1.3042079652121601E-2</v>
      </c>
      <c r="F126" s="82">
        <f>(VLOOKUP($A125,'Occupancy Raw Data'!$B$8:$BE$51,'Occupancy Raw Data'!X$3,FALSE))/100</f>
        <v>5.2305261299605298E-4</v>
      </c>
      <c r="G126" s="82">
        <f>(VLOOKUP($A125,'Occupancy Raw Data'!$B$8:$BE$51,'Occupancy Raw Data'!Y$3,FALSE))/100</f>
        <v>6.4469555099879606E-3</v>
      </c>
      <c r="H126" s="83">
        <f>(VLOOKUP($A125,'Occupancy Raw Data'!$B$8:$BE$51,'Occupancy Raw Data'!AA$3,FALSE))/100</f>
        <v>-5.6924327764120701E-2</v>
      </c>
      <c r="I126" s="83">
        <f>(VLOOKUP($A125,'Occupancy Raw Data'!$B$8:$BE$51,'Occupancy Raw Data'!AB$3,FALSE))/100</f>
        <v>-4.8697534087437003E-2</v>
      </c>
      <c r="J126" s="82">
        <f>(VLOOKUP($A125,'Occupancy Raw Data'!$B$8:$BE$51,'Occupancy Raw Data'!AC$3,FALSE))/100</f>
        <v>-5.2802945095840298E-2</v>
      </c>
      <c r="K126" s="84">
        <f>(VLOOKUP($A125,'Occupancy Raw Data'!$B$8:$BE$51,'Occupancy Raw Data'!AE$3,FALSE))/100</f>
        <v>-1.46486017562634E-2</v>
      </c>
      <c r="M126" s="81">
        <f>(VLOOKUP($A125,'ADR Raw Data'!$B$6:$BE$49,'ADR Raw Data'!T$1,FALSE))/100</f>
        <v>2.3961235009309002E-2</v>
      </c>
      <c r="N126" s="82">
        <f>(VLOOKUP($A125,'ADR Raw Data'!$B$6:$BE$49,'ADR Raw Data'!U$1,FALSE))/100</f>
        <v>1.8404601599992802E-2</v>
      </c>
      <c r="O126" s="82">
        <f>(VLOOKUP($A125,'ADR Raw Data'!$B$6:$BE$49,'ADR Raw Data'!V$1,FALSE))/100</f>
        <v>4.2330731319983196E-2</v>
      </c>
      <c r="P126" s="82">
        <f>(VLOOKUP($A125,'ADR Raw Data'!$B$6:$BE$49,'ADR Raw Data'!W$1,FALSE))/100</f>
        <v>6.5046420595410798E-2</v>
      </c>
      <c r="Q126" s="82">
        <f>(VLOOKUP($A125,'ADR Raw Data'!$B$6:$BE$49,'ADR Raw Data'!X$1,FALSE))/100</f>
        <v>5.3421726784453297E-2</v>
      </c>
      <c r="R126" s="82">
        <f>(VLOOKUP($A125,'ADR Raw Data'!$B$6:$BE$49,'ADR Raw Data'!Y$1,FALSE))/100</f>
        <v>4.1652691087538003E-2</v>
      </c>
      <c r="S126" s="83">
        <f>(VLOOKUP($A125,'ADR Raw Data'!$B$6:$BE$49,'ADR Raw Data'!AA$1,FALSE))/100</f>
        <v>6.2762842846010591E-4</v>
      </c>
      <c r="T126" s="83">
        <f>(VLOOKUP($A125,'ADR Raw Data'!$B$6:$BE$49,'ADR Raw Data'!AB$1,FALSE))/100</f>
        <v>-2.4534419917059701E-2</v>
      </c>
      <c r="U126" s="82">
        <f>(VLOOKUP($A125,'ADR Raw Data'!$B$6:$BE$49,'ADR Raw Data'!AC$1,FALSE))/100</f>
        <v>-1.2055960268007499E-2</v>
      </c>
      <c r="V126" s="84">
        <f>(VLOOKUP($A125,'ADR Raw Data'!$B$6:$BE$49,'ADR Raw Data'!AE$1,FALSE))/100</f>
        <v>1.26183133970501E-2</v>
      </c>
      <c r="X126" s="81">
        <f>(VLOOKUP($A125,'RevPAR Raw Data'!$B$6:$BE$43,'RevPAR Raw Data'!T$1,FALSE))/100</f>
        <v>0.119541535411109</v>
      </c>
      <c r="Y126" s="82">
        <f>(VLOOKUP($A125,'RevPAR Raw Data'!$B$6:$BE$43,'RevPAR Raw Data'!U$1,FALSE))/100</f>
        <v>-3.2593814789970497E-2</v>
      </c>
      <c r="Z126" s="82">
        <f>(VLOOKUP($A125,'RevPAR Raw Data'!$B$6:$BE$43,'RevPAR Raw Data'!V$1,FALSE))/100</f>
        <v>4.0426033148356202E-2</v>
      </c>
      <c r="AA126" s="82">
        <f>(VLOOKUP($A125,'RevPAR Raw Data'!$B$6:$BE$43,'RevPAR Raw Data'!W$1,FALSE))/100</f>
        <v>7.8936840846023204E-2</v>
      </c>
      <c r="AB126" s="82">
        <f>(VLOOKUP($A125,'RevPAR Raw Data'!$B$6:$BE$43,'RevPAR Raw Data'!X$1,FALSE))/100</f>
        <v>5.3972721771234695E-2</v>
      </c>
      <c r="AC126" s="82">
        <f>(VLOOKUP($A125,'RevPAR Raw Data'!$B$6:$BE$43,'RevPAR Raw Data'!Y$1,FALSE))/100</f>
        <v>4.8368179643838598E-2</v>
      </c>
      <c r="AD126" s="83">
        <f>(VLOOKUP($A125,'RevPAR Raw Data'!$B$6:$BE$43,'RevPAR Raw Data'!AA$1,FALSE))/100</f>
        <v>-5.6332426662036299E-2</v>
      </c>
      <c r="AE126" s="83">
        <f>(VLOOKUP($A125,'RevPAR Raw Data'!$B$6:$BE$43,'RevPAR Raw Data'!AB$1,FALSE))/100</f>
        <v>-7.2037188254270301E-2</v>
      </c>
      <c r="AF126" s="82">
        <f>(VLOOKUP($A125,'RevPAR Raw Data'!$B$6:$BE$43,'RevPAR Raw Data'!AC$1,FALSE))/100</f>
        <v>-6.4222315155738605E-2</v>
      </c>
      <c r="AG126" s="84">
        <f>(VLOOKUP($A125,'RevPAR Raw Data'!$B$6:$BE$43,'RevPAR Raw Data'!AE$1,FALSE))/100</f>
        <v>-2.2151290070023897E-3</v>
      </c>
    </row>
    <row r="127" spans="1:34" x14ac:dyDescent="0.25">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4" x14ac:dyDescent="0.25">
      <c r="A128" s="126" t="s">
        <v>57</v>
      </c>
      <c r="B128" s="109">
        <f>(VLOOKUP($A128,'Occupancy Raw Data'!$B$8:$BE$45,'Occupancy Raw Data'!G$3,FALSE))/100</f>
        <v>0.502817622950819</v>
      </c>
      <c r="C128" s="110">
        <f>(VLOOKUP($A128,'Occupancy Raw Data'!$B$8:$BE$45,'Occupancy Raw Data'!H$3,FALSE))/100</f>
        <v>0.64032616120218511</v>
      </c>
      <c r="D128" s="110">
        <f>(VLOOKUP($A128,'Occupancy Raw Data'!$B$8:$BE$45,'Occupancy Raw Data'!I$3,FALSE))/100</f>
        <v>0.69433060109289602</v>
      </c>
      <c r="E128" s="110">
        <f>(VLOOKUP($A128,'Occupancy Raw Data'!$B$8:$BE$45,'Occupancy Raw Data'!J$3,FALSE))/100</f>
        <v>0.69262295081967196</v>
      </c>
      <c r="F128" s="110">
        <f>(VLOOKUP($A128,'Occupancy Raw Data'!$B$8:$BE$45,'Occupancy Raw Data'!K$3,FALSE))/100</f>
        <v>0.66004952185792309</v>
      </c>
      <c r="G128" s="111">
        <f>(VLOOKUP($A128,'Occupancy Raw Data'!$B$8:$BE$45,'Occupancy Raw Data'!L$3,FALSE))/100</f>
        <v>0.63802937158469897</v>
      </c>
      <c r="H128" s="91">
        <f>(VLOOKUP($A128,'Occupancy Raw Data'!$B$8:$BE$45,'Occupancy Raw Data'!N$3,FALSE))/100</f>
        <v>0.72092725409836012</v>
      </c>
      <c r="I128" s="91">
        <f>(VLOOKUP($A128,'Occupancy Raw Data'!$B$8:$BE$45,'Occupancy Raw Data'!O$3,FALSE))/100</f>
        <v>0.71781079234972589</v>
      </c>
      <c r="J128" s="111">
        <f>(VLOOKUP($A128,'Occupancy Raw Data'!$B$8:$BE$45,'Occupancy Raw Data'!P$3,FALSE))/100</f>
        <v>0.71936902322404295</v>
      </c>
      <c r="K128" s="112">
        <f>(VLOOKUP($A128,'Occupancy Raw Data'!$B$8:$BE$45,'Occupancy Raw Data'!R$3,FALSE))/100</f>
        <v>0.66126927205308306</v>
      </c>
      <c r="M128" s="113">
        <f>VLOOKUP($A128,'ADR Raw Data'!$B$6:$BE$43,'ADR Raw Data'!G$1,FALSE)</f>
        <v>99.8040480302258</v>
      </c>
      <c r="N128" s="114">
        <f>VLOOKUP($A128,'ADR Raw Data'!$B$6:$BE$43,'ADR Raw Data'!H$1,FALSE)</f>
        <v>109.491611327421</v>
      </c>
      <c r="O128" s="114">
        <f>VLOOKUP($A128,'ADR Raw Data'!$B$6:$BE$43,'ADR Raw Data'!I$1,FALSE)</f>
        <v>114.16516732661</v>
      </c>
      <c r="P128" s="114">
        <f>VLOOKUP($A128,'ADR Raw Data'!$B$6:$BE$43,'ADR Raw Data'!J$1,FALSE)</f>
        <v>113.250943028846</v>
      </c>
      <c r="Q128" s="114">
        <f>VLOOKUP($A128,'ADR Raw Data'!$B$6:$BE$43,'ADR Raw Data'!K$1,FALSE)</f>
        <v>109.31589869348601</v>
      </c>
      <c r="R128" s="115">
        <f>VLOOKUP($A128,'ADR Raw Data'!$B$6:$BE$43,'ADR Raw Data'!L$1,FALSE)</f>
        <v>109.761735497684</v>
      </c>
      <c r="S128" s="114">
        <f>VLOOKUP($A128,'ADR Raw Data'!$B$6:$BE$43,'ADR Raw Data'!N$1,FALSE)</f>
        <v>119.406044081245</v>
      </c>
      <c r="T128" s="114">
        <f>VLOOKUP($A128,'ADR Raw Data'!$B$6:$BE$43,'ADR Raw Data'!O$1,FALSE)</f>
        <v>118.31167678720099</v>
      </c>
      <c r="U128" s="115">
        <f>VLOOKUP($A128,'ADR Raw Data'!$B$6:$BE$43,'ADR Raw Data'!P$1,FALSE)</f>
        <v>118.860045693006</v>
      </c>
      <c r="V128" s="116">
        <f>VLOOKUP($A128,'ADR Raw Data'!$B$6:$BE$43,'ADR Raw Data'!R$1,FALSE)</f>
        <v>112.589648765528</v>
      </c>
      <c r="X128" s="113">
        <f>VLOOKUP($A128,'RevPAR Raw Data'!$B$6:$BE$43,'RevPAR Raw Data'!G$1,FALSE)</f>
        <v>50.183234191427502</v>
      </c>
      <c r="Y128" s="114">
        <f>VLOOKUP($A128,'RevPAR Raw Data'!$B$6:$BE$43,'RevPAR Raw Data'!H$1,FALSE)</f>
        <v>70.110343165129706</v>
      </c>
      <c r="Z128" s="114">
        <f>VLOOKUP($A128,'RevPAR Raw Data'!$B$6:$BE$43,'RevPAR Raw Data'!I$1,FALSE)</f>
        <v>79.268369253756802</v>
      </c>
      <c r="AA128" s="114">
        <f>VLOOKUP($A128,'RevPAR Raw Data'!$B$6:$BE$43,'RevPAR Raw Data'!J$1,FALSE)</f>
        <v>78.440202343750002</v>
      </c>
      <c r="AB128" s="114">
        <f>VLOOKUP($A128,'RevPAR Raw Data'!$B$6:$BE$43,'RevPAR Raw Data'!K$1,FALSE)</f>
        <v>72.153906664105094</v>
      </c>
      <c r="AC128" s="115">
        <f>VLOOKUP($A128,'RevPAR Raw Data'!$B$6:$BE$43,'RevPAR Raw Data'!L$1,FALSE)</f>
        <v>70.031211123633796</v>
      </c>
      <c r="AD128" s="114">
        <f>VLOOKUP($A128,'RevPAR Raw Data'!$B$6:$BE$43,'RevPAR Raw Data'!N$1,FALSE)</f>
        <v>86.083071482240399</v>
      </c>
      <c r="AE128" s="114">
        <f>VLOOKUP($A128,'RevPAR Raw Data'!$B$6:$BE$43,'RevPAR Raw Data'!O$1,FALSE)</f>
        <v>84.925398458845606</v>
      </c>
      <c r="AF128" s="115">
        <f>VLOOKUP($A128,'RevPAR Raw Data'!$B$6:$BE$43,'RevPAR Raw Data'!P$1,FALSE)</f>
        <v>85.504234970542996</v>
      </c>
      <c r="AG128" s="116">
        <f>VLOOKUP($A128,'RevPAR Raw Data'!$B$6:$BE$43,'RevPAR Raw Data'!R$1,FALSE)</f>
        <v>74.452075079893604</v>
      </c>
      <c r="AH128" s="96"/>
    </row>
    <row r="129" spans="1:34" x14ac:dyDescent="0.25">
      <c r="A129" s="93" t="s">
        <v>14</v>
      </c>
      <c r="B129" s="81">
        <f>(VLOOKUP($A128,'Occupancy Raw Data'!$B$8:$BE$51,'Occupancy Raw Data'!T$3,FALSE))/100</f>
        <v>1.02494846012058E-2</v>
      </c>
      <c r="C129" s="82">
        <f>(VLOOKUP($A128,'Occupancy Raw Data'!$B$8:$BE$51,'Occupancy Raw Data'!U$3,FALSE))/100</f>
        <v>-3.58851357504196E-3</v>
      </c>
      <c r="D129" s="82">
        <f>(VLOOKUP($A128,'Occupancy Raw Data'!$B$8:$BE$51,'Occupancy Raw Data'!V$3,FALSE))/100</f>
        <v>-1.84397326199911E-2</v>
      </c>
      <c r="E129" s="82">
        <f>(VLOOKUP($A128,'Occupancy Raw Data'!$B$8:$BE$51,'Occupancy Raw Data'!W$3,FALSE))/100</f>
        <v>-1.8330704296749E-2</v>
      </c>
      <c r="F129" s="82">
        <f>(VLOOKUP($A128,'Occupancy Raw Data'!$B$8:$BE$51,'Occupancy Raw Data'!X$3,FALSE))/100</f>
        <v>-3.8637423792673702E-2</v>
      </c>
      <c r="G129" s="82">
        <f>(VLOOKUP($A128,'Occupancy Raw Data'!$B$8:$BE$51,'Occupancy Raw Data'!Y$3,FALSE))/100</f>
        <v>-1.5343108688062299E-2</v>
      </c>
      <c r="H129" s="83">
        <f>(VLOOKUP($A128,'Occupancy Raw Data'!$B$8:$BE$51,'Occupancy Raw Data'!AA$3,FALSE))/100</f>
        <v>-3.2974630789190301E-2</v>
      </c>
      <c r="I129" s="83">
        <f>(VLOOKUP($A128,'Occupancy Raw Data'!$B$8:$BE$51,'Occupancy Raw Data'!AB$3,FALSE))/100</f>
        <v>-4.7634807420210104E-2</v>
      </c>
      <c r="J129" s="82">
        <f>(VLOOKUP($A128,'Occupancy Raw Data'!$B$8:$BE$51,'Occupancy Raw Data'!AC$3,FALSE))/100</f>
        <v>-4.0344828730491195E-2</v>
      </c>
      <c r="K129" s="84">
        <f>(VLOOKUP($A128,'Occupancy Raw Data'!$B$8:$BE$51,'Occupancy Raw Data'!AE$3,FALSE))/100</f>
        <v>-2.3252486844105399E-2</v>
      </c>
      <c r="M129" s="81">
        <f>(VLOOKUP($A128,'ADR Raw Data'!$B$6:$BE$49,'ADR Raw Data'!T$1,FALSE))/100</f>
        <v>-5.8512360256956194E-3</v>
      </c>
      <c r="N129" s="82">
        <f>(VLOOKUP($A128,'ADR Raw Data'!$B$6:$BE$49,'ADR Raw Data'!U$1,FALSE))/100</f>
        <v>-1.54448413987044E-2</v>
      </c>
      <c r="O129" s="82">
        <f>(VLOOKUP($A128,'ADR Raw Data'!$B$6:$BE$49,'ADR Raw Data'!V$1,FALSE))/100</f>
        <v>-1.6827938608698901E-2</v>
      </c>
      <c r="P129" s="82">
        <f>(VLOOKUP($A128,'ADR Raw Data'!$B$6:$BE$49,'ADR Raw Data'!W$1,FALSE))/100</f>
        <v>-1.50846152831151E-2</v>
      </c>
      <c r="Q129" s="82">
        <f>(VLOOKUP($A128,'ADR Raw Data'!$B$6:$BE$49,'ADR Raw Data'!X$1,FALSE))/100</f>
        <v>-4.47038534566798E-2</v>
      </c>
      <c r="R129" s="82">
        <f>(VLOOKUP($A128,'ADR Raw Data'!$B$6:$BE$49,'ADR Raw Data'!Y$1,FALSE))/100</f>
        <v>-2.1073473884280599E-2</v>
      </c>
      <c r="S129" s="83">
        <f>(VLOOKUP($A128,'ADR Raw Data'!$B$6:$BE$49,'ADR Raw Data'!AA$1,FALSE))/100</f>
        <v>-5.39596927413558E-2</v>
      </c>
      <c r="T129" s="83">
        <f>(VLOOKUP($A128,'ADR Raw Data'!$B$6:$BE$49,'ADR Raw Data'!AB$1,FALSE))/100</f>
        <v>-5.6620149883552406E-2</v>
      </c>
      <c r="U129" s="82">
        <f>(VLOOKUP($A128,'ADR Raw Data'!$B$6:$BE$49,'ADR Raw Data'!AC$1,FALSE))/100</f>
        <v>-5.5259730097805201E-2</v>
      </c>
      <c r="V129" s="84">
        <f>(VLOOKUP($A128,'ADR Raw Data'!$B$6:$BE$49,'ADR Raw Data'!AE$1,FALSE))/100</f>
        <v>-3.31899453842084E-2</v>
      </c>
      <c r="X129" s="81">
        <f>(VLOOKUP($A128,'RevPAR Raw Data'!$B$6:$BE$43,'RevPAR Raw Data'!T$1,FALSE))/100</f>
        <v>4.3382764219668298E-3</v>
      </c>
      <c r="Y129" s="82">
        <f>(VLOOKUP($A128,'RevPAR Raw Data'!$B$6:$BE$43,'RevPAR Raw Data'!U$1,FALSE))/100</f>
        <v>-1.89779309507228E-2</v>
      </c>
      <c r="Z129" s="82">
        <f>(VLOOKUP($A128,'RevPAR Raw Data'!$B$6:$BE$43,'RevPAR Raw Data'!V$1,FALSE))/100</f>
        <v>-3.4957368540199998E-2</v>
      </c>
      <c r="AA129" s="82">
        <f>(VLOOKUP($A128,'RevPAR Raw Data'!$B$6:$BE$43,'RevPAR Raw Data'!W$1,FALSE))/100</f>
        <v>-3.3138807957679102E-2</v>
      </c>
      <c r="AB129" s="82">
        <f>(VLOOKUP($A128,'RevPAR Raw Data'!$B$6:$BE$43,'RevPAR Raw Data'!X$1,FALSE))/100</f>
        <v>-8.1614035518182193E-2</v>
      </c>
      <c r="AC129" s="82">
        <f>(VLOOKUP($A128,'RevPAR Raw Data'!$B$6:$BE$43,'RevPAR Raw Data'!Y$1,FALSE))/100</f>
        <v>-3.60932499721014E-2</v>
      </c>
      <c r="AD129" s="83">
        <f>(VLOOKUP($A128,'RevPAR Raw Data'!$B$6:$BE$43,'RevPAR Raw Data'!AA$1,FALSE))/100</f>
        <v>-8.5155022584901804E-2</v>
      </c>
      <c r="AE129" s="83">
        <f>(VLOOKUP($A128,'RevPAR Raw Data'!$B$6:$BE$43,'RevPAR Raw Data'!AB$1,FALSE))/100</f>
        <v>-0.101557867367956</v>
      </c>
      <c r="AF129" s="82">
        <f>(VLOOKUP($A128,'RevPAR Raw Data'!$B$6:$BE$43,'RevPAR Raw Data'!AC$1,FALSE))/100</f>
        <v>-9.3375114481807395E-2</v>
      </c>
      <c r="AG129" s="84">
        <f>(VLOOKUP($A128,'RevPAR Raw Data'!$B$6:$BE$43,'RevPAR Raw Data'!AE$1,FALSE))/100</f>
        <v>-5.5670683459910997E-2</v>
      </c>
      <c r="AH129" s="96"/>
    </row>
    <row r="130" spans="1:34" x14ac:dyDescent="0.25">
      <c r="A130" s="131"/>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4" x14ac:dyDescent="0.25">
      <c r="A131" s="108" t="s">
        <v>59</v>
      </c>
      <c r="B131" s="109">
        <f>(VLOOKUP($A131,'Occupancy Raw Data'!$B$8:$BE$45,'Occupancy Raw Data'!G$3,FALSE))/100</f>
        <v>0.40954606141521999</v>
      </c>
      <c r="C131" s="110">
        <f>(VLOOKUP($A131,'Occupancy Raw Data'!$B$8:$BE$45,'Occupancy Raw Data'!H$3,FALSE))/100</f>
        <v>0.64819759679572697</v>
      </c>
      <c r="D131" s="110">
        <f>(VLOOKUP($A131,'Occupancy Raw Data'!$B$8:$BE$45,'Occupancy Raw Data'!I$3,FALSE))/100</f>
        <v>0.697263017356475</v>
      </c>
      <c r="E131" s="110">
        <f>(VLOOKUP($A131,'Occupancy Raw Data'!$B$8:$BE$45,'Occupancy Raw Data'!J$3,FALSE))/100</f>
        <v>0.671562082777036</v>
      </c>
      <c r="F131" s="110">
        <f>(VLOOKUP($A131,'Occupancy Raw Data'!$B$8:$BE$45,'Occupancy Raw Data'!K$3,FALSE))/100</f>
        <v>0.64819759679572697</v>
      </c>
      <c r="G131" s="111">
        <f>(VLOOKUP($A131,'Occupancy Raw Data'!$B$8:$BE$45,'Occupancy Raw Data'!L$3,FALSE))/100</f>
        <v>0.61495327102803699</v>
      </c>
      <c r="H131" s="91">
        <f>(VLOOKUP($A131,'Occupancy Raw Data'!$B$8:$BE$45,'Occupancy Raw Data'!N$3,FALSE))/100</f>
        <v>0.77002670226969205</v>
      </c>
      <c r="I131" s="91">
        <f>(VLOOKUP($A131,'Occupancy Raw Data'!$B$8:$BE$45,'Occupancy Raw Data'!O$3,FALSE))/100</f>
        <v>0.710947930574098</v>
      </c>
      <c r="J131" s="111">
        <f>(VLOOKUP($A131,'Occupancy Raw Data'!$B$8:$BE$45,'Occupancy Raw Data'!P$3,FALSE))/100</f>
        <v>0.74048731642189491</v>
      </c>
      <c r="K131" s="112">
        <f>(VLOOKUP($A131,'Occupancy Raw Data'!$B$8:$BE$45,'Occupancy Raw Data'!R$3,FALSE))/100</f>
        <v>0.65082014114056808</v>
      </c>
      <c r="M131" s="113">
        <f>VLOOKUP($A131,'ADR Raw Data'!$B$6:$BE$43,'ADR Raw Data'!G$1,FALSE)</f>
        <v>148.386030969845</v>
      </c>
      <c r="N131" s="114">
        <f>VLOOKUP($A131,'ADR Raw Data'!$B$6:$BE$43,'ADR Raw Data'!H$1,FALSE)</f>
        <v>162.688892893923</v>
      </c>
      <c r="O131" s="114">
        <f>VLOOKUP($A131,'ADR Raw Data'!$B$6:$BE$43,'ADR Raw Data'!I$1,FALSE)</f>
        <v>167.34232647199599</v>
      </c>
      <c r="P131" s="114">
        <f>VLOOKUP($A131,'ADR Raw Data'!$B$6:$BE$43,'ADR Raw Data'!J$1,FALSE)</f>
        <v>173.15322564612299</v>
      </c>
      <c r="Q131" s="114">
        <f>VLOOKUP($A131,'ADR Raw Data'!$B$6:$BE$43,'ADR Raw Data'!K$1,FALSE)</f>
        <v>171.44175592172999</v>
      </c>
      <c r="R131" s="115">
        <f>VLOOKUP($A131,'ADR Raw Data'!$B$6:$BE$43,'ADR Raw Data'!L$1,FALSE)</f>
        <v>165.96979917498899</v>
      </c>
      <c r="S131" s="114">
        <f>VLOOKUP($A131,'ADR Raw Data'!$B$6:$BE$43,'ADR Raw Data'!N$1,FALSE)</f>
        <v>178.36701777199801</v>
      </c>
      <c r="T131" s="114">
        <f>VLOOKUP($A131,'ADR Raw Data'!$B$6:$BE$43,'ADR Raw Data'!O$1,FALSE)</f>
        <v>170.39624882629101</v>
      </c>
      <c r="U131" s="115">
        <f>VLOOKUP($A131,'ADR Raw Data'!$B$6:$BE$43,'ADR Raw Data'!P$1,FALSE)</f>
        <v>174.54061753437</v>
      </c>
      <c r="V131" s="116">
        <f>VLOOKUP($A131,'ADR Raw Data'!$B$6:$BE$43,'ADR Raw Data'!R$1,FALSE)</f>
        <v>168.75599018243</v>
      </c>
      <c r="X131" s="113">
        <f>VLOOKUP($A131,'RevPAR Raw Data'!$B$6:$BE$43,'RevPAR Raw Data'!G$1,FALSE)</f>
        <v>60.770914552736897</v>
      </c>
      <c r="Y131" s="114">
        <f>VLOOKUP($A131,'RevPAR Raw Data'!$B$6:$BE$43,'RevPAR Raw Data'!H$1,FALSE)</f>
        <v>105.454549399198</v>
      </c>
      <c r="Z131" s="114">
        <f>VLOOKUP($A131,'RevPAR Raw Data'!$B$6:$BE$43,'RevPAR Raw Data'!I$1,FALSE)</f>
        <v>116.68161548731599</v>
      </c>
      <c r="AA131" s="114">
        <f>VLOOKUP($A131,'RevPAR Raw Data'!$B$6:$BE$43,'RevPAR Raw Data'!J$1,FALSE)</f>
        <v>116.28314085447199</v>
      </c>
      <c r="AB131" s="114">
        <f>VLOOKUP($A131,'RevPAR Raw Data'!$B$6:$BE$43,'RevPAR Raw Data'!K$1,FALSE)</f>
        <v>111.128134178905</v>
      </c>
      <c r="AC131" s="115">
        <f>VLOOKUP($A131,'RevPAR Raw Data'!$B$6:$BE$43,'RevPAR Raw Data'!L$1,FALSE)</f>
        <v>102.063670894526</v>
      </c>
      <c r="AD131" s="114">
        <f>VLOOKUP($A131,'RevPAR Raw Data'!$B$6:$BE$43,'RevPAR Raw Data'!N$1,FALSE)</f>
        <v>137.34736648865101</v>
      </c>
      <c r="AE131" s="114">
        <f>VLOOKUP($A131,'RevPAR Raw Data'!$B$6:$BE$43,'RevPAR Raw Data'!O$1,FALSE)</f>
        <v>121.14286048064</v>
      </c>
      <c r="AF131" s="115">
        <f>VLOOKUP($A131,'RevPAR Raw Data'!$B$6:$BE$43,'RevPAR Raw Data'!P$1,FALSE)</f>
        <v>129.245113484646</v>
      </c>
      <c r="AG131" s="116">
        <f>VLOOKUP($A131,'RevPAR Raw Data'!$B$6:$BE$43,'RevPAR Raw Data'!R$1,FALSE)</f>
        <v>109.829797348846</v>
      </c>
    </row>
    <row r="132" spans="1:34" x14ac:dyDescent="0.25">
      <c r="A132" s="93" t="s">
        <v>14</v>
      </c>
      <c r="B132" s="81">
        <f>(VLOOKUP($A131,'Occupancy Raw Data'!$B$8:$BE$51,'Occupancy Raw Data'!T$3,FALSE))/100</f>
        <v>0.100448430493273</v>
      </c>
      <c r="C132" s="82">
        <f>(VLOOKUP($A131,'Occupancy Raw Data'!$B$8:$BE$51,'Occupancy Raw Data'!U$3,FALSE))/100</f>
        <v>-2.36299648064353E-2</v>
      </c>
      <c r="D132" s="82">
        <f>(VLOOKUP($A131,'Occupancy Raw Data'!$B$8:$BE$51,'Occupancy Raw Data'!V$3,FALSE))/100</f>
        <v>-0.12885738115095902</v>
      </c>
      <c r="E132" s="82">
        <f>(VLOOKUP($A131,'Occupancy Raw Data'!$B$8:$BE$51,'Occupancy Raw Data'!W$3,FALSE))/100</f>
        <v>-0.124456048738033</v>
      </c>
      <c r="F132" s="82">
        <f>(VLOOKUP($A131,'Occupancy Raw Data'!$B$8:$BE$51,'Occupancy Raw Data'!X$3,FALSE))/100</f>
        <v>-0.18471872376154402</v>
      </c>
      <c r="G132" s="82">
        <f>(VLOOKUP($A131,'Occupancy Raw Data'!$B$8:$BE$51,'Occupancy Raw Data'!Y$3,FALSE))/100</f>
        <v>-9.5266155961500606E-2</v>
      </c>
      <c r="H132" s="83">
        <f>(VLOOKUP($A131,'Occupancy Raw Data'!$B$8:$BE$51,'Occupancy Raw Data'!AA$3,FALSE))/100</f>
        <v>-1.74616695059625E-2</v>
      </c>
      <c r="I132" s="83">
        <f>(VLOOKUP($A131,'Occupancy Raw Data'!$B$8:$BE$51,'Occupancy Raw Data'!AB$3,FALSE))/100</f>
        <v>2.0114942528735601E-2</v>
      </c>
      <c r="J132" s="82">
        <f>(VLOOKUP($A131,'Occupancy Raw Data'!$B$8:$BE$51,'Occupancy Raw Data'!AC$3,FALSE))/100</f>
        <v>2.2542831379621198E-4</v>
      </c>
      <c r="K132" s="84">
        <f>(VLOOKUP($A131,'Occupancy Raw Data'!$B$8:$BE$51,'Occupancy Raw Data'!AE$3,FALSE))/100</f>
        <v>-6.6288137912162995E-2</v>
      </c>
      <c r="M132" s="81">
        <f>(VLOOKUP($A131,'ADR Raw Data'!$B$6:$BE$49,'ADR Raw Data'!T$1,FALSE))/100</f>
        <v>-4.2822520651276202E-2</v>
      </c>
      <c r="N132" s="82">
        <f>(VLOOKUP($A131,'ADR Raw Data'!$B$6:$BE$49,'ADR Raw Data'!U$1,FALSE))/100</f>
        <v>-2.8315842232936997E-2</v>
      </c>
      <c r="O132" s="82">
        <f>(VLOOKUP($A131,'ADR Raw Data'!$B$6:$BE$49,'ADR Raw Data'!V$1,FALSE))/100</f>
        <v>-7.1525506603497394E-2</v>
      </c>
      <c r="P132" s="82">
        <f>(VLOOKUP($A131,'ADR Raw Data'!$B$6:$BE$49,'ADR Raw Data'!W$1,FALSE))/100</f>
        <v>-1.81840366757005E-2</v>
      </c>
      <c r="Q132" s="82">
        <f>(VLOOKUP($A131,'ADR Raw Data'!$B$6:$BE$49,'ADR Raw Data'!X$1,FALSE))/100</f>
        <v>-4.2589218993429399E-2</v>
      </c>
      <c r="R132" s="82">
        <f>(VLOOKUP($A131,'ADR Raw Data'!$B$6:$BE$49,'ADR Raw Data'!Y$1,FALSE))/100</f>
        <v>-4.5190454956277798E-2</v>
      </c>
      <c r="S132" s="83">
        <f>(VLOOKUP($A131,'ADR Raw Data'!$B$6:$BE$49,'ADR Raw Data'!AA$1,FALSE))/100</f>
        <v>-8.6712276499395488E-2</v>
      </c>
      <c r="T132" s="83">
        <f>(VLOOKUP($A131,'ADR Raw Data'!$B$6:$BE$49,'ADR Raw Data'!AB$1,FALSE))/100</f>
        <v>-0.115073862742993</v>
      </c>
      <c r="U132" s="82">
        <f>(VLOOKUP($A131,'ADR Raw Data'!$B$6:$BE$49,'ADR Raw Data'!AC$1,FALSE))/100</f>
        <v>-0.100346374405901</v>
      </c>
      <c r="V132" s="84">
        <f>(VLOOKUP($A131,'ADR Raw Data'!$B$6:$BE$49,'ADR Raw Data'!AE$1,FALSE))/100</f>
        <v>-6.2206187286652198E-2</v>
      </c>
      <c r="X132" s="81">
        <f>(VLOOKUP($A131,'RevPAR Raw Data'!$B$6:$BE$43,'RevPAR Raw Data'!T$1,FALSE))/100</f>
        <v>5.3324454852810801E-2</v>
      </c>
      <c r="Y132" s="82">
        <f>(VLOOKUP($A131,'RevPAR Raw Data'!$B$6:$BE$43,'RevPAR Raw Data'!U$1,FALSE))/100</f>
        <v>-5.1276704683943498E-2</v>
      </c>
      <c r="Z132" s="82">
        <f>(VLOOKUP($A131,'RevPAR Raw Data'!$B$6:$BE$43,'RevPAR Raw Data'!V$1,FALSE))/100</f>
        <v>-0.191166298288034</v>
      </c>
      <c r="AA132" s="82">
        <f>(VLOOKUP($A131,'RevPAR Raw Data'!$B$6:$BE$43,'RevPAR Raw Data'!W$1,FALSE))/100</f>
        <v>-0.14037697205896799</v>
      </c>
      <c r="AB132" s="82">
        <f>(VLOOKUP($A131,'RevPAR Raw Data'!$B$6:$BE$43,'RevPAR Raw Data'!X$1,FALSE))/100</f>
        <v>-0.21944091657650699</v>
      </c>
      <c r="AC132" s="82">
        <f>(VLOOKUP($A131,'RevPAR Raw Data'!$B$6:$BE$43,'RevPAR Raw Data'!Y$1,FALSE))/100</f>
        <v>-0.13615148998794202</v>
      </c>
      <c r="AD132" s="83">
        <f>(VLOOKUP($A131,'RevPAR Raw Data'!$B$6:$BE$43,'RevPAR Raw Data'!AA$1,FALSE))/100</f>
        <v>-0.10265980489101499</v>
      </c>
      <c r="AE132" s="83">
        <f>(VLOOKUP($A131,'RevPAR Raw Data'!$B$6:$BE$43,'RevPAR Raw Data'!AB$1,FALSE))/100</f>
        <v>-9.7273624349893201E-2</v>
      </c>
      <c r="AF132" s="82">
        <f>(VLOOKUP($A131,'RevPAR Raw Data'!$B$6:$BE$43,'RevPAR Raw Data'!AC$1,FALSE))/100</f>
        <v>-0.100143567006083</v>
      </c>
      <c r="AG132" s="84">
        <f>(VLOOKUP($A131,'RevPAR Raw Data'!$B$6:$BE$43,'RevPAR Raw Data'!AE$1,FALSE))/100</f>
        <v>-0.12437079287696699</v>
      </c>
    </row>
    <row r="133" spans="1:34" x14ac:dyDescent="0.25">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4" x14ac:dyDescent="0.25">
      <c r="A134" s="108" t="s">
        <v>61</v>
      </c>
      <c r="B134" s="109">
        <f>(VLOOKUP($A134,'Occupancy Raw Data'!$B$8:$BE$45,'Occupancy Raw Data'!G$3,FALSE))/100</f>
        <v>0.50733608436497002</v>
      </c>
      <c r="C134" s="110">
        <f>(VLOOKUP($A134,'Occupancy Raw Data'!$B$8:$BE$45,'Occupancy Raw Data'!H$3,FALSE))/100</f>
        <v>0.66231086657496507</v>
      </c>
      <c r="D134" s="110">
        <f>(VLOOKUP($A134,'Occupancy Raw Data'!$B$8:$BE$45,'Occupancy Raw Data'!I$3,FALSE))/100</f>
        <v>0.73624484181567995</v>
      </c>
      <c r="E134" s="110">
        <f>(VLOOKUP($A134,'Occupancy Raw Data'!$B$8:$BE$45,'Occupancy Raw Data'!J$3,FALSE))/100</f>
        <v>0.73337918386061407</v>
      </c>
      <c r="F134" s="110">
        <f>(VLOOKUP($A134,'Occupancy Raw Data'!$B$8:$BE$45,'Occupancy Raw Data'!K$3,FALSE))/100</f>
        <v>0.65016047684548295</v>
      </c>
      <c r="G134" s="111">
        <f>(VLOOKUP($A134,'Occupancy Raw Data'!$B$8:$BE$45,'Occupancy Raw Data'!L$3,FALSE))/100</f>
        <v>0.65788629069234206</v>
      </c>
      <c r="H134" s="91">
        <f>(VLOOKUP($A134,'Occupancy Raw Data'!$B$8:$BE$45,'Occupancy Raw Data'!N$3,FALSE))/100</f>
        <v>0.72031178358551107</v>
      </c>
      <c r="I134" s="91">
        <f>(VLOOKUP($A134,'Occupancy Raw Data'!$B$8:$BE$45,'Occupancy Raw Data'!O$3,FALSE))/100</f>
        <v>0.73188904172397895</v>
      </c>
      <c r="J134" s="111">
        <f>(VLOOKUP($A134,'Occupancy Raw Data'!$B$8:$BE$45,'Occupancy Raw Data'!P$3,FALSE))/100</f>
        <v>0.72610041265474512</v>
      </c>
      <c r="K134" s="112">
        <f>(VLOOKUP($A134,'Occupancy Raw Data'!$B$8:$BE$45,'Occupancy Raw Data'!R$3,FALSE))/100</f>
        <v>0.67737603982445704</v>
      </c>
      <c r="M134" s="113">
        <f>VLOOKUP($A134,'ADR Raw Data'!$B$6:$BE$43,'ADR Raw Data'!G$1,FALSE)</f>
        <v>100.544898328061</v>
      </c>
      <c r="N134" s="114">
        <f>VLOOKUP($A134,'ADR Raw Data'!$B$6:$BE$43,'ADR Raw Data'!H$1,FALSE)</f>
        <v>110.31592246452</v>
      </c>
      <c r="O134" s="114">
        <f>VLOOKUP($A134,'ADR Raw Data'!$B$6:$BE$43,'ADR Raw Data'!I$1,FALSE)</f>
        <v>115.94282111163</v>
      </c>
      <c r="P134" s="114">
        <f>VLOOKUP($A134,'ADR Raw Data'!$B$6:$BE$43,'ADR Raw Data'!J$1,FALSE)</f>
        <v>114.26768834010601</v>
      </c>
      <c r="Q134" s="114">
        <f>VLOOKUP($A134,'ADR Raw Data'!$B$6:$BE$43,'ADR Raw Data'!K$1,FALSE)</f>
        <v>106.89426480959</v>
      </c>
      <c r="R134" s="115">
        <f>VLOOKUP($A134,'ADR Raw Data'!$B$6:$BE$43,'ADR Raw Data'!L$1,FALSE)</f>
        <v>110.27308777921</v>
      </c>
      <c r="S134" s="114">
        <f>VLOOKUP($A134,'ADR Raw Data'!$B$6:$BE$43,'ADR Raw Data'!N$1,FALSE)</f>
        <v>121.174299809038</v>
      </c>
      <c r="T134" s="114">
        <f>VLOOKUP($A134,'ADR Raw Data'!$B$6:$BE$43,'ADR Raw Data'!O$1,FALSE)</f>
        <v>120.56296162881701</v>
      </c>
      <c r="U134" s="115">
        <f>VLOOKUP($A134,'ADR Raw Data'!$B$6:$BE$43,'ADR Raw Data'!P$1,FALSE)</f>
        <v>120.866193859025</v>
      </c>
      <c r="V134" s="116">
        <f>VLOOKUP($A134,'ADR Raw Data'!$B$6:$BE$43,'ADR Raw Data'!R$1,FALSE)</f>
        <v>113.517396170768</v>
      </c>
      <c r="X134" s="113">
        <f>VLOOKUP($A134,'RevPAR Raw Data'!$B$6:$BE$43,'RevPAR Raw Data'!G$1,FALSE)</f>
        <v>51.010055020632699</v>
      </c>
      <c r="Y134" s="114">
        <f>VLOOKUP($A134,'RevPAR Raw Data'!$B$6:$BE$43,'RevPAR Raw Data'!H$1,FALSE)</f>
        <v>73.063434204493305</v>
      </c>
      <c r="Z134" s="114">
        <f>VLOOKUP($A134,'RevPAR Raw Data'!$B$6:$BE$43,'RevPAR Raw Data'!I$1,FALSE)</f>
        <v>85.362303988995805</v>
      </c>
      <c r="AA134" s="114">
        <f>VLOOKUP($A134,'RevPAR Raw Data'!$B$6:$BE$43,'RevPAR Raw Data'!J$1,FALSE)</f>
        <v>83.801544016506099</v>
      </c>
      <c r="AB134" s="114">
        <f>VLOOKUP($A134,'RevPAR Raw Data'!$B$6:$BE$43,'RevPAR Raw Data'!K$1,FALSE)</f>
        <v>69.498426180650995</v>
      </c>
      <c r="AC134" s="115">
        <f>VLOOKUP($A134,'RevPAR Raw Data'!$B$6:$BE$43,'RevPAR Raw Data'!L$1,FALSE)</f>
        <v>72.547152682255799</v>
      </c>
      <c r="AD134" s="114">
        <f>VLOOKUP($A134,'RevPAR Raw Data'!$B$6:$BE$43,'RevPAR Raw Data'!N$1,FALSE)</f>
        <v>87.283276020174199</v>
      </c>
      <c r="AE134" s="114">
        <f>VLOOKUP($A134,'RevPAR Raw Data'!$B$6:$BE$43,'RevPAR Raw Data'!O$1,FALSE)</f>
        <v>88.238710453920206</v>
      </c>
      <c r="AF134" s="115">
        <f>VLOOKUP($A134,'RevPAR Raw Data'!$B$6:$BE$43,'RevPAR Raw Data'!P$1,FALSE)</f>
        <v>87.760993237047202</v>
      </c>
      <c r="AG134" s="116">
        <f>VLOOKUP($A134,'RevPAR Raw Data'!$B$6:$BE$43,'RevPAR Raw Data'!R$1,FALSE)</f>
        <v>76.893964269338994</v>
      </c>
    </row>
    <row r="135" spans="1:34" x14ac:dyDescent="0.25">
      <c r="A135" s="93" t="s">
        <v>14</v>
      </c>
      <c r="B135" s="81">
        <f>(VLOOKUP($A134,'Occupancy Raw Data'!$B$8:$BE$51,'Occupancy Raw Data'!T$3,FALSE))/100</f>
        <v>1.49160216904618E-2</v>
      </c>
      <c r="C135" s="82">
        <f>(VLOOKUP($A134,'Occupancy Raw Data'!$B$8:$BE$51,'Occupancy Raw Data'!U$3,FALSE))/100</f>
        <v>3.0288853180716401E-2</v>
      </c>
      <c r="D135" s="82">
        <f>(VLOOKUP($A134,'Occupancy Raw Data'!$B$8:$BE$51,'Occupancy Raw Data'!V$3,FALSE))/100</f>
        <v>3.6971584310275397E-2</v>
      </c>
      <c r="E135" s="82">
        <f>(VLOOKUP($A134,'Occupancy Raw Data'!$B$8:$BE$51,'Occupancy Raw Data'!W$3,FALSE))/100</f>
        <v>3.3460018021966097E-2</v>
      </c>
      <c r="F135" s="82">
        <f>(VLOOKUP($A134,'Occupancy Raw Data'!$B$8:$BE$51,'Occupancy Raw Data'!X$3,FALSE))/100</f>
        <v>-5.7482443528072705E-2</v>
      </c>
      <c r="G135" s="82">
        <f>(VLOOKUP($A134,'Occupancy Raw Data'!$B$8:$BE$51,'Occupancy Raw Data'!Y$3,FALSE))/100</f>
        <v>1.14597694438814E-2</v>
      </c>
      <c r="H135" s="83">
        <f>(VLOOKUP($A134,'Occupancy Raw Data'!$B$8:$BE$51,'Occupancy Raw Data'!AA$3,FALSE))/100</f>
        <v>-8.1373481451540386E-2</v>
      </c>
      <c r="I135" s="83">
        <f>(VLOOKUP($A134,'Occupancy Raw Data'!$B$8:$BE$51,'Occupancy Raw Data'!AB$3,FALSE))/100</f>
        <v>-6.6751779517400689E-2</v>
      </c>
      <c r="J135" s="82">
        <f>(VLOOKUP($A134,'Occupancy Raw Data'!$B$8:$BE$51,'Occupancy Raw Data'!AC$3,FALSE))/100</f>
        <v>-7.4062070480566511E-2</v>
      </c>
      <c r="K135" s="84">
        <f>(VLOOKUP($A134,'Occupancy Raw Data'!$B$8:$BE$51,'Occupancy Raw Data'!AE$3,FALSE))/100</f>
        <v>-1.6364773750398302E-2</v>
      </c>
      <c r="M135" s="81">
        <f>(VLOOKUP($A134,'ADR Raw Data'!$B$6:$BE$49,'ADR Raw Data'!T$1,FALSE))/100</f>
        <v>5.6070383161970503E-3</v>
      </c>
      <c r="N135" s="82">
        <f>(VLOOKUP($A134,'ADR Raw Data'!$B$6:$BE$49,'ADR Raw Data'!U$1,FALSE))/100</f>
        <v>2.22397853995288E-2</v>
      </c>
      <c r="O135" s="82">
        <f>(VLOOKUP($A134,'ADR Raw Data'!$B$6:$BE$49,'ADR Raw Data'!V$1,FALSE))/100</f>
        <v>3.4286945925612405E-2</v>
      </c>
      <c r="P135" s="82">
        <f>(VLOOKUP($A134,'ADR Raw Data'!$B$6:$BE$49,'ADR Raw Data'!W$1,FALSE))/100</f>
        <v>1.2498842753234001E-2</v>
      </c>
      <c r="Q135" s="82">
        <f>(VLOOKUP($A134,'ADR Raw Data'!$B$6:$BE$49,'ADR Raw Data'!X$1,FALSE))/100</f>
        <v>-2.4326101328316099E-2</v>
      </c>
      <c r="R135" s="82">
        <f>(VLOOKUP($A134,'ADR Raw Data'!$B$6:$BE$49,'ADR Raw Data'!Y$1,FALSE))/100</f>
        <v>1.13378549896948E-2</v>
      </c>
      <c r="S135" s="83">
        <f>(VLOOKUP($A134,'ADR Raw Data'!$B$6:$BE$49,'ADR Raw Data'!AA$1,FALSE))/100</f>
        <v>-4.1601874269137598E-2</v>
      </c>
      <c r="T135" s="83">
        <f>(VLOOKUP($A134,'ADR Raw Data'!$B$6:$BE$49,'ADR Raw Data'!AB$1,FALSE))/100</f>
        <v>-4.0977391489840198E-2</v>
      </c>
      <c r="U135" s="82">
        <f>(VLOOKUP($A134,'ADR Raw Data'!$B$6:$BE$49,'ADR Raw Data'!AC$1,FALSE))/100</f>
        <v>-4.1309643341883105E-2</v>
      </c>
      <c r="V135" s="84">
        <f>(VLOOKUP($A134,'ADR Raw Data'!$B$6:$BE$49,'ADR Raw Data'!AE$1,FALSE))/100</f>
        <v>-9.2736898739092296E-3</v>
      </c>
      <c r="X135" s="81">
        <f>(VLOOKUP($A134,'RevPAR Raw Data'!$B$6:$BE$43,'RevPAR Raw Data'!T$1,FALSE))/100</f>
        <v>2.0606694711802497E-2</v>
      </c>
      <c r="Y135" s="82">
        <f>(VLOOKUP($A134,'RevPAR Raw Data'!$B$6:$BE$43,'RevPAR Raw Data'!U$1,FALSE))/100</f>
        <v>5.3202256174982206E-2</v>
      </c>
      <c r="Z135" s="82">
        <f>(VLOOKUP($A134,'RevPAR Raw Data'!$B$6:$BE$43,'RevPAR Raw Data'!V$1,FALSE))/100</f>
        <v>7.2526172947918396E-2</v>
      </c>
      <c r="AA135" s="82">
        <f>(VLOOKUP($A134,'RevPAR Raw Data'!$B$6:$BE$43,'RevPAR Raw Data'!W$1,FALSE))/100</f>
        <v>4.6377072278977104E-2</v>
      </c>
      <c r="AB135" s="82">
        <f>(VLOOKUP($A134,'RevPAR Raw Data'!$B$6:$BE$43,'RevPAR Raw Data'!X$1,FALSE))/100</f>
        <v>-8.0410221110525704E-2</v>
      </c>
      <c r="AC135" s="82">
        <f>(VLOOKUP($A134,'RevPAR Raw Data'!$B$6:$BE$43,'RevPAR Raw Data'!Y$1,FALSE))/100</f>
        <v>2.29275536377463E-2</v>
      </c>
      <c r="AD135" s="83">
        <f>(VLOOKUP($A134,'RevPAR Raw Data'!$B$6:$BE$43,'RevPAR Raw Data'!AA$1,FALSE))/100</f>
        <v>-0.119590066376489</v>
      </c>
      <c r="AE135" s="83">
        <f>(VLOOKUP($A134,'RevPAR Raw Data'!$B$6:$BE$43,'RevPAR Raw Data'!AB$1,FALSE))/100</f>
        <v>-0.104993857205312</v>
      </c>
      <c r="AF135" s="82">
        <f>(VLOOKUP($A134,'RevPAR Raw Data'!$B$6:$BE$43,'RevPAR Raw Data'!AC$1,FALSE))/100</f>
        <v>-0.112312236105736</v>
      </c>
      <c r="AG135" s="84">
        <f>(VLOOKUP($A134,'RevPAR Raw Data'!$B$6:$BE$43,'RevPAR Raw Data'!AE$1,FALSE))/100</f>
        <v>-2.5486701787689602E-2</v>
      </c>
    </row>
    <row r="136" spans="1:34" x14ac:dyDescent="0.25">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4" x14ac:dyDescent="0.25">
      <c r="A137" s="108" t="s">
        <v>60</v>
      </c>
      <c r="B137" s="109">
        <f>(VLOOKUP($A137,'Occupancy Raw Data'!$B$8:$BE$54,'Occupancy Raw Data'!G$3,FALSE))/100</f>
        <v>0.52517456817346497</v>
      </c>
      <c r="C137" s="110">
        <f>(VLOOKUP($A137,'Occupancy Raw Data'!$B$8:$BE$54,'Occupancy Raw Data'!H$3,FALSE))/100</f>
        <v>0.68871738331495702</v>
      </c>
      <c r="D137" s="110">
        <f>(VLOOKUP($A137,'Occupancy Raw Data'!$B$8:$BE$54,'Occupancy Raw Data'!I$3,FALSE))/100</f>
        <v>0.73575891216464495</v>
      </c>
      <c r="E137" s="110">
        <f>(VLOOKUP($A137,'Occupancy Raw Data'!$B$8:$BE$54,'Occupancy Raw Data'!J$3,FALSE))/100</f>
        <v>0.78059536934950302</v>
      </c>
      <c r="F137" s="110">
        <f>(VLOOKUP($A137,'Occupancy Raw Data'!$B$8:$BE$54,'Occupancy Raw Data'!K$3,FALSE))/100</f>
        <v>0.77545020213156901</v>
      </c>
      <c r="G137" s="111">
        <f>(VLOOKUP($A137,'Occupancy Raw Data'!$B$8:$BE$54,'Occupancy Raw Data'!L$3,FALSE))/100</f>
        <v>0.70113928702682804</v>
      </c>
      <c r="H137" s="91">
        <f>(VLOOKUP($A137,'Occupancy Raw Data'!$B$8:$BE$54,'Occupancy Raw Data'!N$3,FALSE))/100</f>
        <v>0.74127159132671805</v>
      </c>
      <c r="I137" s="91">
        <f>(VLOOKUP($A137,'Occupancy Raw Data'!$B$8:$BE$54,'Occupancy Raw Data'!O$3,FALSE))/100</f>
        <v>0.69680264608599696</v>
      </c>
      <c r="J137" s="111">
        <f>(VLOOKUP($A137,'Occupancy Raw Data'!$B$8:$BE$54,'Occupancy Raw Data'!P$3,FALSE))/100</f>
        <v>0.719037118706357</v>
      </c>
      <c r="K137" s="112">
        <f>(VLOOKUP($A137,'Occupancy Raw Data'!$B$8:$BE$54,'Occupancy Raw Data'!R$3,FALSE))/100</f>
        <v>0.70625295322097903</v>
      </c>
      <c r="M137" s="113">
        <f>VLOOKUP($A137,'ADR Raw Data'!$B$6:$BE$54,'ADR Raw Data'!G$1,FALSE)</f>
        <v>92.931784464660595</v>
      </c>
      <c r="N137" s="114">
        <f>VLOOKUP($A137,'ADR Raw Data'!$B$6:$BE$54,'ADR Raw Data'!H$1,FALSE)</f>
        <v>100.383703308431</v>
      </c>
      <c r="O137" s="114">
        <f>VLOOKUP($A137,'ADR Raw Data'!$B$6:$BE$54,'ADR Raw Data'!I$1,FALSE)</f>
        <v>103.970009990009</v>
      </c>
      <c r="P137" s="114">
        <f>VLOOKUP($A137,'ADR Raw Data'!$B$6:$BE$54,'ADR Raw Data'!J$1,FALSE)</f>
        <v>105.769548022598</v>
      </c>
      <c r="Q137" s="114">
        <f>VLOOKUP($A137,'ADR Raw Data'!$B$6:$BE$54,'ADR Raw Data'!K$1,FALSE)</f>
        <v>106.148355450236</v>
      </c>
      <c r="R137" s="115">
        <f>VLOOKUP($A137,'ADR Raw Data'!$B$6:$BE$54,'ADR Raw Data'!L$1,FALSE)</f>
        <v>102.49440088059499</v>
      </c>
      <c r="S137" s="114">
        <f>VLOOKUP($A137,'ADR Raw Data'!$B$6:$BE$54,'ADR Raw Data'!N$1,FALSE)</f>
        <v>102.58752602875499</v>
      </c>
      <c r="T137" s="114">
        <f>VLOOKUP($A137,'ADR Raw Data'!$B$6:$BE$54,'ADR Raw Data'!O$1,FALSE)</f>
        <v>100.84196202531599</v>
      </c>
      <c r="U137" s="115">
        <f>VLOOKUP($A137,'ADR Raw Data'!$B$6:$BE$54,'ADR Raw Data'!P$1,FALSE)</f>
        <v>101.741732685918</v>
      </c>
      <c r="V137" s="116">
        <f>VLOOKUP($A137,'ADR Raw Data'!$B$6:$BE$54,'ADR Raw Data'!R$1,FALSE)</f>
        <v>102.275460154623</v>
      </c>
      <c r="X137" s="113">
        <f>VLOOKUP($A137,'RevPAR Raw Data'!$B$6:$BE$54,'RevPAR Raw Data'!G$1,FALSE)</f>
        <v>48.805409775817701</v>
      </c>
      <c r="Y137" s="114">
        <f>VLOOKUP($A137,'RevPAR Raw Data'!$B$6:$BE$54,'RevPAR Raw Data'!H$1,FALSE)</f>
        <v>69.136001470047702</v>
      </c>
      <c r="Z137" s="114">
        <f>VLOOKUP($A137,'RevPAR Raw Data'!$B$6:$BE$54,'RevPAR Raw Data'!I$1,FALSE)</f>
        <v>76.496861447997006</v>
      </c>
      <c r="AA137" s="114">
        <f>VLOOKUP($A137,'RevPAR Raw Data'!$B$6:$BE$54,'RevPAR Raw Data'!J$1,FALSE)</f>
        <v>82.563219404630601</v>
      </c>
      <c r="AB137" s="114">
        <f>VLOOKUP($A137,'RevPAR Raw Data'!$B$6:$BE$54,'RevPAR Raw Data'!K$1,FALSE)</f>
        <v>82.312763689819903</v>
      </c>
      <c r="AC137" s="115">
        <f>VLOOKUP($A137,'RevPAR Raw Data'!$B$6:$BE$54,'RevPAR Raw Data'!L$1,FALSE)</f>
        <v>71.862851157662604</v>
      </c>
      <c r="AD137" s="114">
        <f>VLOOKUP($A137,'RevPAR Raw Data'!$B$6:$BE$54,'RevPAR Raw Data'!N$1,FALSE)</f>
        <v>76.045218669606697</v>
      </c>
      <c r="AE137" s="114">
        <f>VLOOKUP($A137,'RevPAR Raw Data'!$B$6:$BE$54,'RevPAR Raw Data'!O$1,FALSE)</f>
        <v>70.266945975744207</v>
      </c>
      <c r="AF137" s="115">
        <f>VLOOKUP($A137,'RevPAR Raw Data'!$B$6:$BE$54,'RevPAR Raw Data'!P$1,FALSE)</f>
        <v>73.156082322675402</v>
      </c>
      <c r="AG137" s="116">
        <f>VLOOKUP($A137,'RevPAR Raw Data'!$B$6:$BE$54,'RevPAR Raw Data'!R$1,FALSE)</f>
        <v>72.232345776237693</v>
      </c>
    </row>
    <row r="138" spans="1:34" x14ac:dyDescent="0.25">
      <c r="A138" s="93" t="s">
        <v>14</v>
      </c>
      <c r="B138" s="81">
        <f>(VLOOKUP($A137,'Occupancy Raw Data'!$B$8:$BE$54,'Occupancy Raw Data'!T$3,FALSE))/100</f>
        <v>1.8434681819466801E-2</v>
      </c>
      <c r="C138" s="82">
        <f>(VLOOKUP($A137,'Occupancy Raw Data'!$B$8:$BE$54,'Occupancy Raw Data'!U$3,FALSE))/100</f>
        <v>8.312945934935019E-2</v>
      </c>
      <c r="D138" s="82">
        <f>(VLOOKUP($A137,'Occupancy Raw Data'!$B$8:$BE$54,'Occupancy Raw Data'!V$3,FALSE))/100</f>
        <v>2.36469191871252E-2</v>
      </c>
      <c r="E138" s="82">
        <f>(VLOOKUP($A137,'Occupancy Raw Data'!$B$8:$BE$54,'Occupancy Raw Data'!W$3,FALSE))/100</f>
        <v>7.8290918427451603E-2</v>
      </c>
      <c r="F138" s="82">
        <f>(VLOOKUP($A137,'Occupancy Raw Data'!$B$8:$BE$54,'Occupancy Raw Data'!X$3,FALSE))/100</f>
        <v>9.1518682062359608E-2</v>
      </c>
      <c r="G138" s="82">
        <f>(VLOOKUP($A137,'Occupancy Raw Data'!$B$8:$BE$54,'Occupancy Raw Data'!Y$3,FALSE))/100</f>
        <v>6.0840320846617599E-2</v>
      </c>
      <c r="H138" s="83">
        <f>(VLOOKUP($A137,'Occupancy Raw Data'!$B$8:$BE$54,'Occupancy Raw Data'!AA$3,FALSE))/100</f>
        <v>-1.0722243655555099E-2</v>
      </c>
      <c r="I138" s="83">
        <f>(VLOOKUP($A137,'Occupancy Raw Data'!$B$8:$BE$54,'Occupancy Raw Data'!AB$3,FALSE))/100</f>
        <v>-8.1735770631050392E-2</v>
      </c>
      <c r="J138" s="82">
        <f>(VLOOKUP($A137,'Occupancy Raw Data'!$B$8:$BE$54,'Occupancy Raw Data'!AC$3,FALSE))/100</f>
        <v>-4.6453142420447902E-2</v>
      </c>
      <c r="K138" s="84">
        <f>(VLOOKUP($A137,'Occupancy Raw Data'!$B$8:$BE$54,'Occupancy Raw Data'!AE$3,FALSE))/100</f>
        <v>2.7218813606744198E-2</v>
      </c>
      <c r="M138" s="81">
        <f>(VLOOKUP($A137,'ADR Raw Data'!$B$6:$BE$54,'ADR Raw Data'!T$1,FALSE))/100</f>
        <v>-5.0905061029737596E-2</v>
      </c>
      <c r="N138" s="82">
        <f>(VLOOKUP($A137,'ADR Raw Data'!$B$6:$BE$54,'ADR Raw Data'!U$1,FALSE))/100</f>
        <v>-9.4060037398386698E-2</v>
      </c>
      <c r="O138" s="82">
        <f>(VLOOKUP($A137,'ADR Raw Data'!$B$6:$BE$54,'ADR Raw Data'!V$1,FALSE))/100</f>
        <v>-7.0539964392696497E-2</v>
      </c>
      <c r="P138" s="82">
        <f>(VLOOKUP($A137,'ADR Raw Data'!$B$6:$BE$54,'ADR Raw Data'!W$1,FALSE))/100</f>
        <v>-5.08474240127764E-2</v>
      </c>
      <c r="Q138" s="82">
        <f>(VLOOKUP($A137,'ADR Raw Data'!$B$6:$BE$54,'ADR Raw Data'!X$1,FALSE))/100</f>
        <v>-1.24527977272831E-2</v>
      </c>
      <c r="R138" s="82">
        <f>(VLOOKUP($A137,'ADR Raw Data'!$B$6:$BE$54,'ADR Raw Data'!Y$1,FALSE))/100</f>
        <v>-5.4902158612201796E-2</v>
      </c>
      <c r="S138" s="83">
        <f>(VLOOKUP($A137,'ADR Raw Data'!$B$6:$BE$54,'ADR Raw Data'!AA$1,FALSE))/100</f>
        <v>-9.5218510188351604E-2</v>
      </c>
      <c r="T138" s="83">
        <f>(VLOOKUP($A137,'ADR Raw Data'!$B$6:$BE$54,'ADR Raw Data'!AB$1,FALSE))/100</f>
        <v>-0.13342965543120699</v>
      </c>
      <c r="U138" s="82">
        <f>(VLOOKUP($A137,'ADR Raw Data'!$B$6:$BE$54,'ADR Raw Data'!AC$1,FALSE))/100</f>
        <v>-0.11441003069886101</v>
      </c>
      <c r="V138" s="84">
        <f>(VLOOKUP($A137,'ADR Raw Data'!$B$6:$BE$54,'ADR Raw Data'!AE$1,FALSE))/100</f>
        <v>-7.414258470379359E-2</v>
      </c>
      <c r="X138" s="81">
        <f>(VLOOKUP($A137,'RevPAR Raw Data'!$B$6:$BE$54,'RevPAR Raw Data'!T$1,FALSE))/100</f>
        <v>-3.3408797813354499E-2</v>
      </c>
      <c r="Y138" s="82">
        <f>(VLOOKUP($A137,'RevPAR Raw Data'!$B$6:$BE$54,'RevPAR Raw Data'!U$1,FALSE))/100</f>
        <v>-1.8749738104344001E-2</v>
      </c>
      <c r="Z138" s="82">
        <f>(VLOOKUP($A137,'RevPAR Raw Data'!$B$6:$BE$54,'RevPAR Raw Data'!V$1,FALSE))/100</f>
        <v>-4.8561098043028099E-2</v>
      </c>
      <c r="AA138" s="82">
        <f>(VLOOKUP($A137,'RevPAR Raw Data'!$B$6:$BE$54,'RevPAR Raw Data'!W$1,FALSE))/100</f>
        <v>2.3462602889044799E-2</v>
      </c>
      <c r="AB138" s="82">
        <f>(VLOOKUP($A137,'RevPAR Raw Data'!$B$6:$BE$54,'RevPAR Raw Data'!X$1,FALSE))/100</f>
        <v>7.7926220699086404E-2</v>
      </c>
      <c r="AC138" s="82">
        <f>(VLOOKUP($A137,'RevPAR Raw Data'!$B$6:$BE$54,'RevPAR Raw Data'!Y$1,FALSE))/100</f>
        <v>2.5978972892775E-3</v>
      </c>
      <c r="AD138" s="83">
        <f>(VLOOKUP($A137,'RevPAR Raw Data'!$B$6:$BE$54,'RevPAR Raw Data'!AA$1,FALSE))/100</f>
        <v>-0.10491979777714799</v>
      </c>
      <c r="AE138" s="83">
        <f>(VLOOKUP($A137,'RevPAR Raw Data'!$B$6:$BE$54,'RevPAR Raw Data'!AB$1,FALSE))/100</f>
        <v>-0.20425945035055201</v>
      </c>
      <c r="AF138" s="82">
        <f>(VLOOKUP($A137,'RevPAR Raw Data'!$B$6:$BE$54,'RevPAR Raw Data'!AC$1,FALSE))/100</f>
        <v>-0.15554846766892699</v>
      </c>
      <c r="AG138" s="84">
        <f>(VLOOKUP($A137,'RevPAR Raw Data'!$B$6:$BE$54,'RevPAR Raw Data'!AE$1,FALSE))/100</f>
        <v>-4.89418442904241E-2</v>
      </c>
    </row>
    <row r="139" spans="1:34" x14ac:dyDescent="0.25">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4" x14ac:dyDescent="0.25">
      <c r="A140" s="108" t="s">
        <v>62</v>
      </c>
      <c r="B140" s="109">
        <f>(VLOOKUP($A140,'Occupancy Raw Data'!$B$8:$BE$45,'Occupancy Raw Data'!G$3,FALSE))/100</f>
        <v>0.48717217787913297</v>
      </c>
      <c r="C140" s="110">
        <f>(VLOOKUP($A140,'Occupancy Raw Data'!$B$8:$BE$45,'Occupancy Raw Data'!H$3,FALSE))/100</f>
        <v>0.57525655644241702</v>
      </c>
      <c r="D140" s="110">
        <f>(VLOOKUP($A140,'Occupancy Raw Data'!$B$8:$BE$45,'Occupancy Raw Data'!I$3,FALSE))/100</f>
        <v>0.62314709236031907</v>
      </c>
      <c r="E140" s="110">
        <f>(VLOOKUP($A140,'Occupancy Raw Data'!$B$8:$BE$45,'Occupancy Raw Data'!J$3,FALSE))/100</f>
        <v>0.62001140250855102</v>
      </c>
      <c r="F140" s="110">
        <f>(VLOOKUP($A140,'Occupancy Raw Data'!$B$8:$BE$45,'Occupancy Raw Data'!K$3,FALSE))/100</f>
        <v>0.63996579247434393</v>
      </c>
      <c r="G140" s="111">
        <f>(VLOOKUP($A140,'Occupancy Raw Data'!$B$8:$BE$45,'Occupancy Raw Data'!L$3,FALSE))/100</f>
        <v>0.58911060433295293</v>
      </c>
      <c r="H140" s="91">
        <f>(VLOOKUP($A140,'Occupancy Raw Data'!$B$8:$BE$45,'Occupancy Raw Data'!N$3,FALSE))/100</f>
        <v>0.67816419612314705</v>
      </c>
      <c r="I140" s="91">
        <f>(VLOOKUP($A140,'Occupancy Raw Data'!$B$8:$BE$45,'Occupancy Raw Data'!O$3,FALSE))/100</f>
        <v>0.7103762827822121</v>
      </c>
      <c r="J140" s="111">
        <f>(VLOOKUP($A140,'Occupancy Raw Data'!$B$8:$BE$45,'Occupancy Raw Data'!P$3,FALSE))/100</f>
        <v>0.69427023945267907</v>
      </c>
      <c r="K140" s="112">
        <f>(VLOOKUP($A140,'Occupancy Raw Data'!$B$8:$BE$45,'Occupancy Raw Data'!R$3,FALSE))/100</f>
        <v>0.61915621436716006</v>
      </c>
      <c r="M140" s="113">
        <f>VLOOKUP($A140,'ADR Raw Data'!$B$6:$BE$43,'ADR Raw Data'!G$1,FALSE)</f>
        <v>84.450765418373294</v>
      </c>
      <c r="N140" s="114">
        <f>VLOOKUP($A140,'ADR Raw Data'!$B$6:$BE$43,'ADR Raw Data'!H$1,FALSE)</f>
        <v>87.287936422200104</v>
      </c>
      <c r="O140" s="114">
        <f>VLOOKUP($A140,'ADR Raw Data'!$B$6:$BE$43,'ADR Raw Data'!I$1,FALSE)</f>
        <v>92.010873696248794</v>
      </c>
      <c r="P140" s="114">
        <f>VLOOKUP($A140,'ADR Raw Data'!$B$6:$BE$43,'ADR Raw Data'!J$1,FALSE)</f>
        <v>89.975115264367801</v>
      </c>
      <c r="Q140" s="114">
        <f>VLOOKUP($A140,'ADR Raw Data'!$B$6:$BE$43,'ADR Raw Data'!K$1,FALSE)</f>
        <v>88.601940801781694</v>
      </c>
      <c r="R140" s="115">
        <f>VLOOKUP($A140,'ADR Raw Data'!$B$6:$BE$43,'ADR Raw Data'!L$1,FALSE)</f>
        <v>88.668965111777695</v>
      </c>
      <c r="S140" s="114">
        <f>VLOOKUP($A140,'ADR Raw Data'!$B$6:$BE$43,'ADR Raw Data'!N$1,FALSE)</f>
        <v>99.434583354350494</v>
      </c>
      <c r="T140" s="114">
        <f>VLOOKUP($A140,'ADR Raw Data'!$B$6:$BE$43,'ADR Raw Data'!O$1,FALSE)</f>
        <v>102.729251725521</v>
      </c>
      <c r="U140" s="115">
        <f>VLOOKUP($A140,'ADR Raw Data'!$B$6:$BE$43,'ADR Raw Data'!P$1,FALSE)</f>
        <v>101.120133258057</v>
      </c>
      <c r="V140" s="116">
        <f>VLOOKUP($A140,'ADR Raw Data'!$B$6:$BE$43,'ADR Raw Data'!R$1,FALSE)</f>
        <v>92.658023257037598</v>
      </c>
      <c r="X140" s="113">
        <f>VLOOKUP($A140,'RevPAR Raw Data'!$B$6:$BE$43,'RevPAR Raw Data'!G$1,FALSE)</f>
        <v>41.142063312428697</v>
      </c>
      <c r="Y140" s="114">
        <f>VLOOKUP($A140,'RevPAR Raw Data'!$B$6:$BE$43,'RevPAR Raw Data'!H$1,FALSE)</f>
        <v>50.212957725199502</v>
      </c>
      <c r="Z140" s="114">
        <f>VLOOKUP($A140,'RevPAR Raw Data'!$B$6:$BE$43,'RevPAR Raw Data'!I$1,FALSE)</f>
        <v>57.336308409350004</v>
      </c>
      <c r="AA140" s="114">
        <f>VLOOKUP($A140,'RevPAR Raw Data'!$B$6:$BE$43,'RevPAR Raw Data'!J$1,FALSE)</f>
        <v>55.785597405929302</v>
      </c>
      <c r="AB140" s="114">
        <f>VLOOKUP($A140,'RevPAR Raw Data'!$B$6:$BE$43,'RevPAR Raw Data'!K$1,FALSE)</f>
        <v>56.702211259977098</v>
      </c>
      <c r="AC140" s="115">
        <f>VLOOKUP($A140,'RevPAR Raw Data'!$B$6:$BE$43,'RevPAR Raw Data'!L$1,FALSE)</f>
        <v>52.235827622576899</v>
      </c>
      <c r="AD140" s="114">
        <f>VLOOKUP($A140,'RevPAR Raw Data'!$B$6:$BE$43,'RevPAR Raw Data'!N$1,FALSE)</f>
        <v>67.4329742873432</v>
      </c>
      <c r="AE140" s="114">
        <f>VLOOKUP($A140,'RevPAR Raw Data'!$B$6:$BE$43,'RevPAR Raw Data'!O$1,FALSE)</f>
        <v>72.976423973774203</v>
      </c>
      <c r="AF140" s="115">
        <f>VLOOKUP($A140,'RevPAR Raw Data'!$B$6:$BE$43,'RevPAR Raw Data'!P$1,FALSE)</f>
        <v>70.204699130558694</v>
      </c>
      <c r="AG140" s="116">
        <f>VLOOKUP($A140,'RevPAR Raw Data'!$B$6:$BE$43,'RevPAR Raw Data'!R$1,FALSE)</f>
        <v>57.369790910571702</v>
      </c>
    </row>
    <row r="141" spans="1:34" x14ac:dyDescent="0.25">
      <c r="A141" s="93" t="s">
        <v>14</v>
      </c>
      <c r="B141" s="81">
        <f>(VLOOKUP($A140,'Occupancy Raw Data'!$B$8:$BE$51,'Occupancy Raw Data'!T$3,FALSE))/100</f>
        <v>-1.7802282896636301E-3</v>
      </c>
      <c r="C141" s="82">
        <f>(VLOOKUP($A140,'Occupancy Raw Data'!$B$8:$BE$51,'Occupancy Raw Data'!U$3,FALSE))/100</f>
        <v>-1.9271346492344802E-2</v>
      </c>
      <c r="D141" s="82">
        <f>(VLOOKUP($A140,'Occupancy Raw Data'!$B$8:$BE$51,'Occupancy Raw Data'!V$3,FALSE))/100</f>
        <v>-9.2835724900673204E-3</v>
      </c>
      <c r="E141" s="82">
        <f>(VLOOKUP($A140,'Occupancy Raw Data'!$B$8:$BE$51,'Occupancy Raw Data'!W$3,FALSE))/100</f>
        <v>-3.6939387169378904E-2</v>
      </c>
      <c r="F141" s="82">
        <f>(VLOOKUP($A140,'Occupancy Raw Data'!$B$8:$BE$51,'Occupancy Raw Data'!X$3,FALSE))/100</f>
        <v>7.4226190810835306E-3</v>
      </c>
      <c r="G141" s="82">
        <f>(VLOOKUP($A140,'Occupancy Raw Data'!$B$8:$BE$51,'Occupancy Raw Data'!Y$3,FALSE))/100</f>
        <v>-1.24312924022282E-2</v>
      </c>
      <c r="H141" s="83">
        <f>(VLOOKUP($A140,'Occupancy Raw Data'!$B$8:$BE$51,'Occupancy Raw Data'!AA$3,FALSE))/100</f>
        <v>-2.8665311262441803E-2</v>
      </c>
      <c r="I141" s="83">
        <f>(VLOOKUP($A140,'Occupancy Raw Data'!$B$8:$BE$51,'Occupancy Raw Data'!AB$3,FALSE))/100</f>
        <v>-7.6326728940714905E-2</v>
      </c>
      <c r="J141" s="82">
        <f>(VLOOKUP($A140,'Occupancy Raw Data'!$B$8:$BE$51,'Occupancy Raw Data'!AC$3,FALSE))/100</f>
        <v>-5.36475525100676E-2</v>
      </c>
      <c r="K141" s="84">
        <f>(VLOOKUP($A140,'Occupancy Raw Data'!$B$8:$BE$51,'Occupancy Raw Data'!AE$3,FALSE))/100</f>
        <v>-2.6021475940473403E-2</v>
      </c>
      <c r="M141" s="81">
        <f>(VLOOKUP($A140,'ADR Raw Data'!$B$6:$BE$49,'ADR Raw Data'!T$1,FALSE))/100</f>
        <v>-2.0369345717768401E-2</v>
      </c>
      <c r="N141" s="82">
        <f>(VLOOKUP($A140,'ADR Raw Data'!$B$6:$BE$49,'ADR Raw Data'!U$1,FALSE))/100</f>
        <v>-4.9324712106690594E-2</v>
      </c>
      <c r="O141" s="82">
        <f>(VLOOKUP($A140,'ADR Raw Data'!$B$6:$BE$49,'ADR Raw Data'!V$1,FALSE))/100</f>
        <v>-1.6055017188289101E-2</v>
      </c>
      <c r="P141" s="82">
        <f>(VLOOKUP($A140,'ADR Raw Data'!$B$6:$BE$49,'ADR Raw Data'!W$1,FALSE))/100</f>
        <v>-3.4403692764271299E-2</v>
      </c>
      <c r="Q141" s="82">
        <f>(VLOOKUP($A140,'ADR Raw Data'!$B$6:$BE$49,'ADR Raw Data'!X$1,FALSE))/100</f>
        <v>-6.7990260581407599E-2</v>
      </c>
      <c r="R141" s="82">
        <f>(VLOOKUP($A140,'ADR Raw Data'!$B$6:$BE$49,'ADR Raw Data'!Y$1,FALSE))/100</f>
        <v>-3.8742870128242804E-2</v>
      </c>
      <c r="S141" s="83">
        <f>(VLOOKUP($A140,'ADR Raw Data'!$B$6:$BE$49,'ADR Raw Data'!AA$1,FALSE))/100</f>
        <v>-9.49309329612648E-2</v>
      </c>
      <c r="T141" s="83">
        <f>(VLOOKUP($A140,'ADR Raw Data'!$B$6:$BE$49,'ADR Raw Data'!AB$1,FALSE))/100</f>
        <v>-0.107515657029499</v>
      </c>
      <c r="U141" s="82">
        <f>(VLOOKUP($A140,'ADR Raw Data'!$B$6:$BE$49,'ADR Raw Data'!AC$1,FALSE))/100</f>
        <v>-0.102040937095512</v>
      </c>
      <c r="V141" s="84">
        <f>(VLOOKUP($A140,'ADR Raw Data'!$B$6:$BE$49,'ADR Raw Data'!AE$1,FALSE))/100</f>
        <v>-6.3670189056938997E-2</v>
      </c>
      <c r="X141" s="81">
        <f>(VLOOKUP($A140,'RevPAR Raw Data'!$B$6:$BE$43,'RevPAR Raw Data'!T$1,FALSE))/100</f>
        <v>-2.2113311921943303E-2</v>
      </c>
      <c r="Y141" s="82">
        <f>(VLOOKUP($A140,'RevPAR Raw Data'!$B$6:$BE$43,'RevPAR Raw Data'!U$1,FALSE))/100</f>
        <v>-6.7645504981392296E-2</v>
      </c>
      <c r="Z141" s="82">
        <f>(VLOOKUP($A140,'RevPAR Raw Data'!$B$6:$BE$43,'RevPAR Raw Data'!V$1,FALSE))/100</f>
        <v>-2.5189541762459702E-2</v>
      </c>
      <c r="AA141" s="82">
        <f>(VLOOKUP($A140,'RevPAR Raw Data'!$B$6:$BE$43,'RevPAR Raw Data'!W$1,FALSE))/100</f>
        <v>-7.0072228606574499E-2</v>
      </c>
      <c r="AB141" s="82">
        <f>(VLOOKUP($A140,'RevPAR Raw Data'!$B$6:$BE$43,'RevPAR Raw Data'!X$1,FALSE))/100</f>
        <v>-6.1072307305843399E-2</v>
      </c>
      <c r="AC141" s="82">
        <f>(VLOOKUP($A140,'RevPAR Raw Data'!$B$6:$BE$43,'RevPAR Raw Data'!Y$1,FALSE))/100</f>
        <v>-5.0692538583405299E-2</v>
      </c>
      <c r="AD141" s="83">
        <f>(VLOOKUP($A140,'RevPAR Raw Data'!$B$6:$BE$43,'RevPAR Raw Data'!AA$1,FALSE))/100</f>
        <v>-0.120875019481938</v>
      </c>
      <c r="AE141" s="83">
        <f>(VLOOKUP($A140,'RevPAR Raw Data'!$B$6:$BE$43,'RevPAR Raw Data'!AB$1,FALSE))/100</f>
        <v>-0.17563606755923999</v>
      </c>
      <c r="AF141" s="82">
        <f>(VLOOKUP($A140,'RevPAR Raw Data'!$B$6:$BE$43,'RevPAR Raw Data'!AC$1,FALSE))/100</f>
        <v>-0.15021424307457201</v>
      </c>
      <c r="AG141" s="84">
        <f>(VLOOKUP($A140,'RevPAR Raw Data'!$B$6:$BE$43,'RevPAR Raw Data'!AE$1,FALSE))/100</f>
        <v>-8.803487270474189E-2</v>
      </c>
    </row>
    <row r="142" spans="1:34" x14ac:dyDescent="0.25">
      <c r="A142" s="126"/>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c r="AH142" s="96"/>
    </row>
    <row r="143" spans="1:34" x14ac:dyDescent="0.25">
      <c r="A143" s="108" t="s">
        <v>58</v>
      </c>
      <c r="B143" s="109">
        <f>(VLOOKUP($A143,'Occupancy Raw Data'!$B$8:$BE$45,'Occupancy Raw Data'!G$3,FALSE))/100</f>
        <v>0.54557077625570694</v>
      </c>
      <c r="C143" s="110">
        <f>(VLOOKUP($A143,'Occupancy Raw Data'!$B$8:$BE$45,'Occupancy Raw Data'!H$3,FALSE))/100</f>
        <v>0.61863013698630098</v>
      </c>
      <c r="D143" s="110">
        <f>(VLOOKUP($A143,'Occupancy Raw Data'!$B$8:$BE$45,'Occupancy Raw Data'!I$3,FALSE))/100</f>
        <v>0.65095890410958901</v>
      </c>
      <c r="E143" s="110">
        <f>(VLOOKUP($A143,'Occupancy Raw Data'!$B$8:$BE$45,'Occupancy Raw Data'!J$3,FALSE))/100</f>
        <v>0.64200913242009094</v>
      </c>
      <c r="F143" s="110">
        <f>(VLOOKUP($A143,'Occupancy Raw Data'!$B$8:$BE$45,'Occupancy Raw Data'!K$3,FALSE))/100</f>
        <v>0.63780821917808195</v>
      </c>
      <c r="G143" s="111">
        <f>(VLOOKUP($A143,'Occupancy Raw Data'!$B$8:$BE$45,'Occupancy Raw Data'!L$3,FALSE))/100</f>
        <v>0.61899543378995403</v>
      </c>
      <c r="H143" s="91">
        <f>(VLOOKUP($A143,'Occupancy Raw Data'!$B$8:$BE$45,'Occupancy Raw Data'!N$3,FALSE))/100</f>
        <v>0.71232876712328708</v>
      </c>
      <c r="I143" s="91">
        <f>(VLOOKUP($A143,'Occupancy Raw Data'!$B$8:$BE$45,'Occupancy Raw Data'!O$3,FALSE))/100</f>
        <v>0.71433789954337801</v>
      </c>
      <c r="J143" s="111">
        <f>(VLOOKUP($A143,'Occupancy Raw Data'!$B$8:$BE$45,'Occupancy Raw Data'!P$3,FALSE))/100</f>
        <v>0.71333333333333304</v>
      </c>
      <c r="K143" s="112">
        <f>(VLOOKUP($A143,'Occupancy Raw Data'!$B$8:$BE$45,'Occupancy Raw Data'!R$3,FALSE))/100</f>
        <v>0.64594911937377608</v>
      </c>
      <c r="M143" s="113">
        <f>VLOOKUP($A143,'ADR Raw Data'!$B$6:$BE$43,'ADR Raw Data'!G$1,FALSE)</f>
        <v>90.821834482758604</v>
      </c>
      <c r="N143" s="114">
        <f>VLOOKUP($A143,'ADR Raw Data'!$B$6:$BE$43,'ADR Raw Data'!H$1,FALSE)</f>
        <v>95.8521796870386</v>
      </c>
      <c r="O143" s="114">
        <f>VLOOKUP($A143,'ADR Raw Data'!$B$6:$BE$43,'ADR Raw Data'!I$1,FALSE)</f>
        <v>99.107657547699205</v>
      </c>
      <c r="P143" s="114">
        <f>VLOOKUP($A143,'ADR Raw Data'!$B$6:$BE$43,'ADR Raw Data'!J$1,FALSE)</f>
        <v>96.035261450924594</v>
      </c>
      <c r="Q143" s="114">
        <f>VLOOKUP($A143,'ADR Raw Data'!$B$6:$BE$43,'ADR Raw Data'!K$1,FALSE)</f>
        <v>93.930287113402002</v>
      </c>
      <c r="R143" s="115">
        <f>VLOOKUP($A143,'ADR Raw Data'!$B$6:$BE$43,'ADR Raw Data'!L$1,FALSE)</f>
        <v>95.292083228090803</v>
      </c>
      <c r="S143" s="114">
        <f>VLOOKUP($A143,'ADR Raw Data'!$B$6:$BE$43,'ADR Raw Data'!N$1,FALSE)</f>
        <v>102.559985282051</v>
      </c>
      <c r="T143" s="114">
        <f>VLOOKUP($A143,'ADR Raw Data'!$B$6:$BE$43,'ADR Raw Data'!O$1,FALSE)</f>
        <v>104.667951470212</v>
      </c>
      <c r="U143" s="115">
        <f>VLOOKUP($A143,'ADR Raw Data'!$B$6:$BE$43,'ADR Raw Data'!P$1,FALSE)</f>
        <v>103.61545266931201</v>
      </c>
      <c r="V143" s="116">
        <f>VLOOKUP($A143,'ADR Raw Data'!$B$6:$BE$43,'ADR Raw Data'!R$1,FALSE)</f>
        <v>97.918268343027904</v>
      </c>
      <c r="X143" s="113">
        <f>VLOOKUP($A143,'RevPAR Raw Data'!$B$6:$BE$43,'RevPAR Raw Data'!G$1,FALSE)</f>
        <v>49.549738739726003</v>
      </c>
      <c r="Y143" s="114">
        <f>VLOOKUP($A143,'RevPAR Raw Data'!$B$6:$BE$43,'RevPAR Raw Data'!H$1,FALSE)</f>
        <v>59.297047050228301</v>
      </c>
      <c r="Z143" s="114">
        <f>VLOOKUP($A143,'RevPAR Raw Data'!$B$6:$BE$43,'RevPAR Raw Data'!I$1,FALSE)</f>
        <v>64.515012146118707</v>
      </c>
      <c r="AA143" s="114">
        <f>VLOOKUP($A143,'RevPAR Raw Data'!$B$6:$BE$43,'RevPAR Raw Data'!J$1,FALSE)</f>
        <v>61.655514885844703</v>
      </c>
      <c r="AB143" s="114">
        <f>VLOOKUP($A143,'RevPAR Raw Data'!$B$6:$BE$43,'RevPAR Raw Data'!K$1,FALSE)</f>
        <v>59.909509150684897</v>
      </c>
      <c r="AC143" s="115">
        <f>VLOOKUP($A143,'RevPAR Raw Data'!$B$6:$BE$43,'RevPAR Raw Data'!L$1,FALSE)</f>
        <v>58.985364394520502</v>
      </c>
      <c r="AD143" s="114">
        <f>VLOOKUP($A143,'RevPAR Raw Data'!$B$6:$BE$43,'RevPAR Raw Data'!N$1,FALSE)</f>
        <v>73.056427872146102</v>
      </c>
      <c r="AE143" s="114">
        <f>VLOOKUP($A143,'RevPAR Raw Data'!$B$6:$BE$43,'RevPAR Raw Data'!O$1,FALSE)</f>
        <v>74.768284602739698</v>
      </c>
      <c r="AF143" s="115">
        <f>VLOOKUP($A143,'RevPAR Raw Data'!$B$6:$BE$43,'RevPAR Raw Data'!P$1,FALSE)</f>
        <v>73.912356237442907</v>
      </c>
      <c r="AG143" s="116">
        <f>VLOOKUP($A143,'RevPAR Raw Data'!$B$6:$BE$43,'RevPAR Raw Data'!R$1,FALSE)</f>
        <v>63.250219206784003</v>
      </c>
    </row>
    <row r="144" spans="1:34" ht="15.5" thickBot="1" x14ac:dyDescent="0.3">
      <c r="A144" s="97" t="s">
        <v>14</v>
      </c>
      <c r="B144" s="87">
        <f>(VLOOKUP($A143,'Occupancy Raw Data'!$B$8:$BE$51,'Occupancy Raw Data'!T$3,FALSE))/100</f>
        <v>-3.3443457744659504E-2</v>
      </c>
      <c r="C144" s="88">
        <f>(VLOOKUP($A143,'Occupancy Raw Data'!$B$8:$BE$51,'Occupancy Raw Data'!U$3,FALSE))/100</f>
        <v>-7.8349254211867392E-2</v>
      </c>
      <c r="D144" s="88">
        <f>(VLOOKUP($A143,'Occupancy Raw Data'!$B$8:$BE$51,'Occupancy Raw Data'!V$3,FALSE))/100</f>
        <v>-6.60545449733249E-2</v>
      </c>
      <c r="E144" s="88">
        <f>(VLOOKUP($A143,'Occupancy Raw Data'!$B$8:$BE$51,'Occupancy Raw Data'!W$3,FALSE))/100</f>
        <v>-7.8131638033250003E-2</v>
      </c>
      <c r="F144" s="88">
        <f>(VLOOKUP($A143,'Occupancy Raw Data'!$B$8:$BE$51,'Occupancy Raw Data'!X$3,FALSE))/100</f>
        <v>-6.4947188229933298E-3</v>
      </c>
      <c r="G144" s="88">
        <f>(VLOOKUP($A143,'Occupancy Raw Data'!$B$8:$BE$51,'Occupancy Raw Data'!Y$3,FALSE))/100</f>
        <v>-5.3832187014002601E-2</v>
      </c>
      <c r="H144" s="89">
        <f>(VLOOKUP($A143,'Occupancy Raw Data'!$B$8:$BE$51,'Occupancy Raw Data'!AA$3,FALSE))/100</f>
        <v>2.9667667271092601E-2</v>
      </c>
      <c r="I144" s="89">
        <f>(VLOOKUP($A143,'Occupancy Raw Data'!$B$8:$BE$51,'Occupancy Raw Data'!AB$3,FALSE))/100</f>
        <v>-1.43009286364523E-2</v>
      </c>
      <c r="J144" s="88">
        <f>(VLOOKUP($A143,'Occupancy Raw Data'!$B$8:$BE$51,'Occupancy Raw Data'!AC$3,FALSE))/100</f>
        <v>7.1728009416451603E-3</v>
      </c>
      <c r="K144" s="90">
        <f>(VLOOKUP($A143,'Occupancy Raw Data'!$B$8:$BE$51,'Occupancy Raw Data'!AE$3,FALSE))/100</f>
        <v>-3.5397494150281199E-2</v>
      </c>
      <c r="M144" s="87">
        <f>(VLOOKUP($A143,'ADR Raw Data'!$B$6:$BE$49,'ADR Raw Data'!T$1,FALSE))/100</f>
        <v>1.3748613194658E-2</v>
      </c>
      <c r="N144" s="88">
        <f>(VLOOKUP($A143,'ADR Raw Data'!$B$6:$BE$49,'ADR Raw Data'!U$1,FALSE))/100</f>
        <v>7.4365957603936804E-5</v>
      </c>
      <c r="O144" s="88">
        <f>(VLOOKUP($A143,'ADR Raw Data'!$B$6:$BE$49,'ADR Raw Data'!V$1,FALSE))/100</f>
        <v>3.07156383521211E-2</v>
      </c>
      <c r="P144" s="88">
        <f>(VLOOKUP($A143,'ADR Raw Data'!$B$6:$BE$49,'ADR Raw Data'!W$1,FALSE))/100</f>
        <v>1.1901649073057801E-2</v>
      </c>
      <c r="Q144" s="88">
        <f>(VLOOKUP($A143,'ADR Raw Data'!$B$6:$BE$49,'ADR Raw Data'!X$1,FALSE))/100</f>
        <v>6.2088336088430597E-3</v>
      </c>
      <c r="R144" s="88">
        <f>(VLOOKUP($A143,'ADR Raw Data'!$B$6:$BE$49,'ADR Raw Data'!Y$1,FALSE))/100</f>
        <v>1.2215832452733E-2</v>
      </c>
      <c r="S144" s="89">
        <f>(VLOOKUP($A143,'ADR Raw Data'!$B$6:$BE$49,'ADR Raw Data'!AA$1,FALSE))/100</f>
        <v>4.0118708181038097E-2</v>
      </c>
      <c r="T144" s="89">
        <f>(VLOOKUP($A143,'ADR Raw Data'!$B$6:$BE$49,'ADR Raw Data'!AB$1,FALSE))/100</f>
        <v>5.0281105378651096E-2</v>
      </c>
      <c r="U144" s="88">
        <f>(VLOOKUP($A143,'ADR Raw Data'!$B$6:$BE$49,'ADR Raw Data'!AC$1,FALSE))/100</f>
        <v>4.5112957612702294E-2</v>
      </c>
      <c r="V144" s="90">
        <f>(VLOOKUP($A143,'ADR Raw Data'!$B$6:$BE$49,'ADR Raw Data'!AE$1,FALSE))/100</f>
        <v>2.3679918084293101E-2</v>
      </c>
      <c r="X144" s="87">
        <f>(VLOOKUP($A143,'RevPAR Raw Data'!$B$6:$BE$43,'RevPAR Raw Data'!T$1,FALSE))/100</f>
        <v>-2.0154645714424699E-2</v>
      </c>
      <c r="Y144" s="88">
        <f>(VLOOKUP($A143,'RevPAR Raw Data'!$B$6:$BE$43,'RevPAR Raw Data'!U$1,FALSE))/100</f>
        <v>-7.8280714771580509E-2</v>
      </c>
      <c r="Z144" s="88">
        <f>(VLOOKUP($A143,'RevPAR Raw Data'!$B$6:$BE$43,'RevPAR Raw Data'!V$1,FALSE))/100</f>
        <v>-3.7367814136118296E-2</v>
      </c>
      <c r="AA144" s="88">
        <f>(VLOOKUP($A143,'RevPAR Raw Data'!$B$6:$BE$43,'RevPAR Raw Data'!W$1,FALSE))/100</f>
        <v>-6.7159884297567099E-2</v>
      </c>
      <c r="AB144" s="88">
        <f>(VLOOKUP($A143,'RevPAR Raw Data'!$B$6:$BE$43,'RevPAR Raw Data'!X$1,FALSE))/100</f>
        <v>-3.26209842658457E-4</v>
      </c>
      <c r="AC144" s="88">
        <f>(VLOOKUP($A143,'RevPAR Raw Data'!$B$6:$BE$43,'RevPAR Raw Data'!Y$1,FALSE))/100</f>
        <v>-4.2273959538396702E-2</v>
      </c>
      <c r="AD144" s="89">
        <f>(VLOOKUP($A143,'RevPAR Raw Data'!$B$6:$BE$43,'RevPAR Raw Data'!AA$1,FALSE))/100</f>
        <v>7.0976603937791899E-2</v>
      </c>
      <c r="AE144" s="89">
        <f>(VLOOKUP($A143,'RevPAR Raw Data'!$B$6:$BE$43,'RevPAR Raw Data'!AB$1,FALSE))/100</f>
        <v>3.5261110242416703E-2</v>
      </c>
      <c r="AF144" s="88">
        <f>(VLOOKUP($A143,'RevPAR Raw Data'!$B$6:$BE$43,'RevPAR Raw Data'!AC$1,FALSE))/100</f>
        <v>5.26093448191923E-2</v>
      </c>
      <c r="AG144" s="90">
        <f>(VLOOKUP($A143,'RevPAR Raw Data'!$B$6:$BE$43,'RevPAR Raw Data'!AE$1,FALSE))/100</f>
        <v>-1.2555785827855902E-2</v>
      </c>
    </row>
    <row r="145" spans="1:33" ht="14.25" customHeight="1" x14ac:dyDescent="0.25">
      <c r="A145" s="152" t="s">
        <v>63</v>
      </c>
      <c r="B145" s="153"/>
      <c r="C145" s="153"/>
      <c r="D145" s="153"/>
      <c r="E145" s="153"/>
      <c r="F145" s="153"/>
      <c r="G145" s="153"/>
      <c r="H145" s="153"/>
      <c r="I145" s="153"/>
      <c r="J145" s="153"/>
      <c r="K145" s="153"/>
      <c r="AG145" s="136"/>
    </row>
    <row r="146" spans="1:33" x14ac:dyDescent="0.25">
      <c r="A146" s="152"/>
      <c r="B146" s="153"/>
      <c r="C146" s="153"/>
      <c r="D146" s="153"/>
      <c r="E146" s="153"/>
      <c r="F146" s="153"/>
      <c r="G146" s="153"/>
      <c r="H146" s="153"/>
      <c r="I146" s="153"/>
      <c r="J146" s="153"/>
      <c r="K146" s="153"/>
      <c r="AG146" s="136"/>
    </row>
    <row r="147" spans="1:33" ht="15.5" thickBot="1" x14ac:dyDescent="0.3">
      <c r="A147" s="154"/>
      <c r="B147" s="155"/>
      <c r="C147" s="155"/>
      <c r="D147" s="155"/>
      <c r="E147" s="155"/>
      <c r="F147" s="155"/>
      <c r="G147" s="155"/>
      <c r="H147" s="155"/>
      <c r="I147" s="155"/>
      <c r="J147" s="155"/>
      <c r="K147" s="155"/>
      <c r="L147" s="137"/>
      <c r="M147" s="137"/>
      <c r="N147" s="137"/>
      <c r="O147" s="137"/>
      <c r="P147" s="137"/>
      <c r="Q147" s="137"/>
      <c r="R147" s="138"/>
      <c r="S147" s="137"/>
      <c r="T147" s="137"/>
      <c r="U147" s="137"/>
      <c r="V147" s="137"/>
      <c r="W147" s="137"/>
      <c r="X147" s="137"/>
      <c r="Y147" s="137"/>
      <c r="Z147" s="137"/>
      <c r="AA147" s="137"/>
      <c r="AB147" s="137"/>
      <c r="AC147" s="137"/>
      <c r="AD147" s="137"/>
      <c r="AE147" s="137"/>
      <c r="AF147" s="137"/>
      <c r="AG147" s="139"/>
    </row>
  </sheetData>
  <sheetProtection algorithmName="SHA-512" hashValue="31Cluyk72dpVl3L9pvPiFRwGstDDuB1A/L8E6SQ1dUGBzIqubodbL5kBpo3gDnl900QeZDfLaXxxxWJFtQHu+w==" saltValue="+a9Uczg4NK9AaYiLzUd+7Q==" spinCount="100000" sheet="1" formatColumns="0" formatRows="0"/>
  <mergeCells count="14">
    <mergeCell ref="M1:V1"/>
    <mergeCell ref="R2:R3"/>
    <mergeCell ref="U2:U3"/>
    <mergeCell ref="V2:V3"/>
    <mergeCell ref="X1:AG1"/>
    <mergeCell ref="AC2:AC3"/>
    <mergeCell ref="AF2:AF3"/>
    <mergeCell ref="AG2:AG3"/>
    <mergeCell ref="A145:K147"/>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5" x14ac:dyDescent="0.2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5" x14ac:dyDescent="0.2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S4" activePane="bottomRight" state="frozen"/>
      <selection pane="topRight" sqref="A1:A3"/>
      <selection pane="bottomLeft" sqref="A1:A3"/>
      <selection pane="bottomRight" activeCell="AG56" activeCellId="9" sqref="AG29 AG32 AG35 AG38 AG41 AG44 AG47 AG50 AG53 AG56"/>
    </sheetView>
  </sheetViews>
  <sheetFormatPr defaultColWidth="9.1796875" defaultRowHeight="15" x14ac:dyDescent="0.25"/>
  <cols>
    <col min="1" max="1" width="44.7265625" style="94" customWidth="1"/>
    <col min="2" max="6" width="8.81640625" style="94" customWidth="1"/>
    <col min="7" max="7" width="8.81640625" style="100" customWidth="1"/>
    <col min="8" max="9" width="8.81640625" style="94" customWidth="1"/>
    <col min="10" max="11" width="8.81640625" style="100" customWidth="1"/>
    <col min="12" max="12" width="2.7265625" style="94" customWidth="1"/>
    <col min="13" max="22" width="8.7265625" style="94" customWidth="1"/>
    <col min="23" max="23" width="2.7265625" style="94" customWidth="1"/>
    <col min="24" max="33" width="8.81640625" style="94" customWidth="1"/>
    <col min="34" max="16384" width="9.1796875" style="94"/>
  </cols>
  <sheetData>
    <row r="1" spans="1:33" x14ac:dyDescent="0.25">
      <c r="A1" s="156" t="str">
        <f>'Occupancy Raw Data'!B2</f>
        <v>May 11 - June 7, 2025
Rolling-28 Day Period</v>
      </c>
      <c r="B1" s="163" t="s">
        <v>0</v>
      </c>
      <c r="C1" s="164"/>
      <c r="D1" s="164"/>
      <c r="E1" s="164"/>
      <c r="F1" s="164"/>
      <c r="G1" s="164"/>
      <c r="H1" s="164"/>
      <c r="I1" s="164"/>
      <c r="J1" s="164"/>
      <c r="K1" s="165"/>
      <c r="L1" s="98"/>
      <c r="M1" s="163" t="s">
        <v>1</v>
      </c>
      <c r="N1" s="164"/>
      <c r="O1" s="164"/>
      <c r="P1" s="164"/>
      <c r="Q1" s="164"/>
      <c r="R1" s="164"/>
      <c r="S1" s="164"/>
      <c r="T1" s="164"/>
      <c r="U1" s="164"/>
      <c r="V1" s="165"/>
      <c r="W1" s="98"/>
      <c r="X1" s="163" t="s">
        <v>2</v>
      </c>
      <c r="Y1" s="164"/>
      <c r="Z1" s="164"/>
      <c r="AA1" s="164"/>
      <c r="AB1" s="164"/>
      <c r="AC1" s="164"/>
      <c r="AD1" s="164"/>
      <c r="AE1" s="164"/>
      <c r="AF1" s="164"/>
      <c r="AG1" s="165"/>
    </row>
    <row r="2" spans="1:33" x14ac:dyDescent="0.25">
      <c r="A2" s="157"/>
      <c r="B2" s="99"/>
      <c r="C2" s="100"/>
      <c r="D2" s="100"/>
      <c r="E2" s="100"/>
      <c r="F2" s="101"/>
      <c r="G2" s="159" t="s">
        <v>3</v>
      </c>
      <c r="H2" s="100"/>
      <c r="I2" s="100"/>
      <c r="J2" s="159" t="s">
        <v>4</v>
      </c>
      <c r="K2" s="161" t="s">
        <v>5</v>
      </c>
      <c r="L2" s="95"/>
      <c r="M2" s="102"/>
      <c r="N2" s="103"/>
      <c r="O2" s="103"/>
      <c r="P2" s="103"/>
      <c r="Q2" s="103"/>
      <c r="R2" s="166" t="s">
        <v>3</v>
      </c>
      <c r="S2" s="104"/>
      <c r="T2" s="104"/>
      <c r="U2" s="166" t="s">
        <v>4</v>
      </c>
      <c r="V2" s="167" t="s">
        <v>5</v>
      </c>
      <c r="W2" s="95"/>
      <c r="X2" s="102"/>
      <c r="Y2" s="103"/>
      <c r="Z2" s="103"/>
      <c r="AA2" s="103"/>
      <c r="AB2" s="103"/>
      <c r="AC2" s="166" t="s">
        <v>3</v>
      </c>
      <c r="AD2" s="104"/>
      <c r="AE2" s="104"/>
      <c r="AF2" s="166" t="s">
        <v>4</v>
      </c>
      <c r="AG2" s="167" t="s">
        <v>5</v>
      </c>
    </row>
    <row r="3" spans="1:33" x14ac:dyDescent="0.25">
      <c r="A3" s="158"/>
      <c r="B3" s="105" t="s">
        <v>6</v>
      </c>
      <c r="C3" s="106" t="s">
        <v>7</v>
      </c>
      <c r="D3" s="106" t="s">
        <v>8</v>
      </c>
      <c r="E3" s="106" t="s">
        <v>9</v>
      </c>
      <c r="F3" s="107" t="s">
        <v>10</v>
      </c>
      <c r="G3" s="160"/>
      <c r="H3" s="106" t="s">
        <v>11</v>
      </c>
      <c r="I3" s="106" t="s">
        <v>12</v>
      </c>
      <c r="J3" s="160"/>
      <c r="K3" s="162"/>
      <c r="L3" s="95"/>
      <c r="M3" s="105" t="s">
        <v>6</v>
      </c>
      <c r="N3" s="106" t="s">
        <v>7</v>
      </c>
      <c r="O3" s="106" t="s">
        <v>8</v>
      </c>
      <c r="P3" s="106" t="s">
        <v>9</v>
      </c>
      <c r="Q3" s="106" t="s">
        <v>10</v>
      </c>
      <c r="R3" s="160"/>
      <c r="S3" s="107" t="s">
        <v>11</v>
      </c>
      <c r="T3" s="107" t="s">
        <v>12</v>
      </c>
      <c r="U3" s="160"/>
      <c r="V3" s="162"/>
      <c r="W3" s="95"/>
      <c r="X3" s="105" t="s">
        <v>6</v>
      </c>
      <c r="Y3" s="106" t="s">
        <v>7</v>
      </c>
      <c r="Z3" s="106" t="s">
        <v>8</v>
      </c>
      <c r="AA3" s="106" t="s">
        <v>9</v>
      </c>
      <c r="AB3" s="106" t="s">
        <v>10</v>
      </c>
      <c r="AC3" s="160"/>
      <c r="AD3" s="107" t="s">
        <v>11</v>
      </c>
      <c r="AE3" s="107" t="s">
        <v>12</v>
      </c>
      <c r="AF3" s="160"/>
      <c r="AG3" s="162"/>
    </row>
    <row r="4" spans="1:33" x14ac:dyDescent="0.25">
      <c r="A4" s="126" t="s">
        <v>13</v>
      </c>
      <c r="B4" s="109">
        <f>(VLOOKUP($A4,'Occupancy Raw Data'!$B$8:$BE$45,'Occupancy Raw Data'!AG$3,FALSE))/100</f>
        <v>0.55065664229938494</v>
      </c>
      <c r="C4" s="110">
        <f>(VLOOKUP($A4,'Occupancy Raw Data'!$B$8:$BE$45,'Occupancy Raw Data'!AH$3,FALSE))/100</f>
        <v>0.58673939738992797</v>
      </c>
      <c r="D4" s="110">
        <f>(VLOOKUP($A4,'Occupancy Raw Data'!$B$8:$BE$45,'Occupancy Raw Data'!AI$3,FALSE))/100</f>
        <v>0.65177328285214398</v>
      </c>
      <c r="E4" s="110">
        <f>(VLOOKUP($A4,'Occupancy Raw Data'!$B$8:$BE$45,'Occupancy Raw Data'!AJ$3,FALSE))/100</f>
        <v>0.66330093294063996</v>
      </c>
      <c r="F4" s="110">
        <f>(VLOOKUP($A4,'Occupancy Raw Data'!$B$8:$BE$45,'Occupancy Raw Data'!AK$3,FALSE))/100</f>
        <v>0.64878756905614499</v>
      </c>
      <c r="G4" s="111">
        <f>(VLOOKUP($A4,'Occupancy Raw Data'!$B$8:$BE$45,'Occupancy Raw Data'!AL$3,FALSE))/100</f>
        <v>0.62025212392054796</v>
      </c>
      <c r="H4" s="91">
        <f>(VLOOKUP($A4,'Occupancy Raw Data'!$B$8:$BE$45,'Occupancy Raw Data'!AN$3,FALSE))/100</f>
        <v>0.726680138458205</v>
      </c>
      <c r="I4" s="91">
        <f>(VLOOKUP($A4,'Occupancy Raw Data'!$B$8:$BE$45,'Occupancy Raw Data'!AO$3,FALSE))/100</f>
        <v>0.76750188532324604</v>
      </c>
      <c r="J4" s="111">
        <f>(VLOOKUP($A4,'Occupancy Raw Data'!$B$8:$BE$45,'Occupancy Raw Data'!AP$3,FALSE))/100</f>
        <v>0.74709114894506801</v>
      </c>
      <c r="K4" s="112">
        <f>(VLOOKUP($A4,'Occupancy Raw Data'!$B$8:$BE$45,'Occupancy Raw Data'!AR$3,FALSE))/100</f>
        <v>0.656493167309531</v>
      </c>
      <c r="M4" s="113">
        <f>VLOOKUP($A4,'ADR Raw Data'!$B$6:$BE$43,'ADR Raw Data'!AG$1,FALSE)</f>
        <v>150.818713228006</v>
      </c>
      <c r="N4" s="114">
        <f>VLOOKUP($A4,'ADR Raw Data'!$B$6:$BE$43,'ADR Raw Data'!AH$1,FALSE)</f>
        <v>153.65876742181899</v>
      </c>
      <c r="O4" s="114">
        <f>VLOOKUP($A4,'ADR Raw Data'!$B$6:$BE$43,'ADR Raw Data'!AI$1,FALSE)</f>
        <v>159.299469026808</v>
      </c>
      <c r="P4" s="114">
        <f>VLOOKUP($A4,'ADR Raw Data'!$B$6:$BE$43,'ADR Raw Data'!AJ$1,FALSE)</f>
        <v>157.41303125391201</v>
      </c>
      <c r="Q4" s="114">
        <f>VLOOKUP($A4,'ADR Raw Data'!$B$6:$BE$43,'ADR Raw Data'!AK$1,FALSE)</f>
        <v>152.49486118857601</v>
      </c>
      <c r="R4" s="115">
        <f>VLOOKUP($A4,'ADR Raw Data'!$B$6:$BE$43,'ADR Raw Data'!AL$1,FALSE)</f>
        <v>154.899430400364</v>
      </c>
      <c r="S4" s="114">
        <f>VLOOKUP($A4,'ADR Raw Data'!$B$6:$BE$43,'ADR Raw Data'!AN$1,FALSE)</f>
        <v>171.19161544692901</v>
      </c>
      <c r="T4" s="114">
        <f>VLOOKUP($A4,'ADR Raw Data'!$B$6:$BE$43,'ADR Raw Data'!AO$1,FALSE)</f>
        <v>177.69999848908799</v>
      </c>
      <c r="U4" s="115">
        <f>VLOOKUP($A4,'ADR Raw Data'!$B$6:$BE$43,'ADR Raw Data'!AP$1,FALSE)</f>
        <v>174.53473482661599</v>
      </c>
      <c r="V4" s="116">
        <f>VLOOKUP($A4,'ADR Raw Data'!$B$6:$BE$43,'ADR Raw Data'!AR$1,FALSE)</f>
        <v>161.28395871514999</v>
      </c>
      <c r="X4" s="113">
        <f>VLOOKUP($A4,'RevPAR Raw Data'!$B$6:$BE$43,'RevPAR Raw Data'!AG$1,FALSE)</f>
        <v>83.049326222047995</v>
      </c>
      <c r="Y4" s="114">
        <f>VLOOKUP($A4,'RevPAR Raw Data'!$B$6:$BE$43,'RevPAR Raw Data'!AH$1,FALSE)</f>
        <v>90.157652600757501</v>
      </c>
      <c r="Z4" s="114">
        <f>VLOOKUP($A4,'RevPAR Raw Data'!$B$6:$BE$43,'RevPAR Raw Data'!AI$1,FALSE)</f>
        <v>103.827137884206</v>
      </c>
      <c r="AA4" s="114">
        <f>VLOOKUP($A4,'RevPAR Raw Data'!$B$6:$BE$43,'RevPAR Raw Data'!AJ$1,FALSE)</f>
        <v>104.412210487734</v>
      </c>
      <c r="AB4" s="114">
        <f>VLOOKUP($A4,'RevPAR Raw Data'!$B$6:$BE$43,'RevPAR Raw Data'!AK$1,FALSE)</f>
        <v>98.936770284090898</v>
      </c>
      <c r="AC4" s="115">
        <f>VLOOKUP($A4,'RevPAR Raw Data'!$B$6:$BE$43,'RevPAR Raw Data'!AL$1,FALSE)</f>
        <v>96.076700699909296</v>
      </c>
      <c r="AD4" s="114">
        <f>VLOOKUP($A4,'RevPAR Raw Data'!$B$6:$BE$43,'RevPAR Raw Data'!AN$1,FALSE)</f>
        <v>124.401546815858</v>
      </c>
      <c r="AE4" s="114">
        <f>VLOOKUP($A4,'RevPAR Raw Data'!$B$6:$BE$43,'RevPAR Raw Data'!AO$1,FALSE)</f>
        <v>136.385083862313</v>
      </c>
      <c r="AF4" s="115">
        <f>VLOOKUP($A4,'RevPAR Raw Data'!$B$6:$BE$43,'RevPAR Raw Data'!AP$1,FALSE)</f>
        <v>130.39335557243899</v>
      </c>
      <c r="AG4" s="116">
        <f>VLOOKUP($A4,'RevPAR Raw Data'!$B$6:$BE$43,'RevPAR Raw Data'!AR$1,FALSE)</f>
        <v>105.881816893129</v>
      </c>
    </row>
    <row r="5" spans="1:33" x14ac:dyDescent="0.25">
      <c r="A5" s="93" t="s">
        <v>14</v>
      </c>
      <c r="B5" s="81">
        <f>(VLOOKUP($A4,'Occupancy Raw Data'!$B$8:$BE$45,'Occupancy Raw Data'!AT$3,FALSE))/100</f>
        <v>-1.57455906906078E-2</v>
      </c>
      <c r="C5" s="82">
        <f>(VLOOKUP($A4,'Occupancy Raw Data'!$B$8:$BE$45,'Occupancy Raw Data'!AU$3,FALSE))/100</f>
        <v>-1.88302287986368E-2</v>
      </c>
      <c r="D5" s="82">
        <f>(VLOOKUP($A4,'Occupancy Raw Data'!$B$8:$BE$45,'Occupancy Raw Data'!AV$3,FALSE))/100</f>
        <v>-1.99470726157496E-2</v>
      </c>
      <c r="E5" s="82">
        <f>(VLOOKUP($A4,'Occupancy Raw Data'!$B$8:$BE$45,'Occupancy Raw Data'!AW$3,FALSE))/100</f>
        <v>-1.9144053163159199E-2</v>
      </c>
      <c r="F5" s="82">
        <f>(VLOOKUP($A4,'Occupancy Raw Data'!$B$8:$BE$45,'Occupancy Raw Data'!AX$3,FALSE))/100</f>
        <v>-1.2640618803636801E-2</v>
      </c>
      <c r="G5" s="82">
        <f>(VLOOKUP($A4,'Occupancy Raw Data'!$B$8:$BE$45,'Occupancy Raw Data'!AY$3,FALSE))/100</f>
        <v>-1.72971476197353E-2</v>
      </c>
      <c r="H5" s="83">
        <f>(VLOOKUP($A4,'Occupancy Raw Data'!$B$8:$BE$45,'Occupancy Raw Data'!BA$3,FALSE))/100</f>
        <v>-5.5829430967722802E-3</v>
      </c>
      <c r="I5" s="83">
        <f>(VLOOKUP($A4,'Occupancy Raw Data'!$B$8:$BE$45,'Occupancy Raw Data'!BB$3,FALSE))/100</f>
        <v>-1.0578207401215001E-2</v>
      </c>
      <c r="J5" s="82">
        <f>(VLOOKUP($A4,'Occupancy Raw Data'!$B$8:$BE$45,'Occupancy Raw Data'!BC$3,FALSE))/100</f>
        <v>-8.158998563900571E-3</v>
      </c>
      <c r="K5" s="84">
        <f>(VLOOKUP($A4,'Occupancy Raw Data'!$B$8:$BE$45,'Occupancy Raw Data'!BE$3,FALSE))/100</f>
        <v>-1.4350011214578001E-2</v>
      </c>
      <c r="M5" s="81">
        <f>(VLOOKUP($A4,'ADR Raw Data'!$B$6:$BE$49,'ADR Raw Data'!AT$1,FALSE))/100</f>
        <v>-5.1581569775481497E-3</v>
      </c>
      <c r="N5" s="82">
        <f>(VLOOKUP($A4,'ADR Raw Data'!$B$6:$BE$49,'ADR Raw Data'!AU$1,FALSE))/100</f>
        <v>1.0453170171711801E-2</v>
      </c>
      <c r="O5" s="82">
        <f>(VLOOKUP($A4,'ADR Raw Data'!$B$6:$BE$49,'ADR Raw Data'!AV$1,FALSE))/100</f>
        <v>1.69329432858316E-2</v>
      </c>
      <c r="P5" s="82">
        <f>(VLOOKUP($A4,'ADR Raw Data'!$B$6:$BE$49,'ADR Raw Data'!AW$1,FALSE))/100</f>
        <v>1.3395739569159799E-2</v>
      </c>
      <c r="Q5" s="82">
        <f>(VLOOKUP($A4,'ADR Raw Data'!$B$6:$BE$49,'ADR Raw Data'!AX$1,FALSE))/100</f>
        <v>5.8244501999265797E-3</v>
      </c>
      <c r="R5" s="82">
        <f>(VLOOKUP($A4,'ADR Raw Data'!$B$6:$BE$49,'ADR Raw Data'!AY$1,FALSE))/100</f>
        <v>8.7567658926542401E-3</v>
      </c>
      <c r="S5" s="83">
        <f>(VLOOKUP($A4,'ADR Raw Data'!$B$6:$BE$49,'ADR Raw Data'!BA$1,FALSE))/100</f>
        <v>7.0385237956120507E-3</v>
      </c>
      <c r="T5" s="83">
        <f>(VLOOKUP($A4,'ADR Raw Data'!$B$6:$BE$49,'ADR Raw Data'!BB$1,FALSE))/100</f>
        <v>9.6982912829884503E-4</v>
      </c>
      <c r="U5" s="82">
        <f>(VLOOKUP($A4,'ADR Raw Data'!$B$6:$BE$49,'ADR Raw Data'!BC$1,FALSE))/100</f>
        <v>3.7980117603648601E-3</v>
      </c>
      <c r="V5" s="84">
        <f>(VLOOKUP($A4,'ADR Raw Data'!$B$6:$BE$49,'ADR Raw Data'!BE$1,FALSE))/100</f>
        <v>7.2611938954879997E-3</v>
      </c>
      <c r="X5" s="81">
        <f>(VLOOKUP($A4,'RevPAR Raw Data'!$B$6:$BE$49,'RevPAR Raw Data'!AT$1,FALSE))/100</f>
        <v>-2.0822529439669602E-2</v>
      </c>
      <c r="Y5" s="82">
        <f>(VLOOKUP($A4,'RevPAR Raw Data'!$B$6:$BE$49,'RevPAR Raw Data'!AU$1,FALSE))/100</f>
        <v>-8.5738942129294504E-3</v>
      </c>
      <c r="Z5" s="82">
        <f>(VLOOKUP($A4,'RevPAR Raw Data'!$B$6:$BE$49,'RevPAR Raw Data'!AV$1,FALSE))/100</f>
        <v>-3.3518919792388802E-3</v>
      </c>
      <c r="AA5" s="82">
        <f>(VLOOKUP($A4,'RevPAR Raw Data'!$B$6:$BE$49,'RevPAR Raw Data'!AW$1,FALSE))/100</f>
        <v>-6.0047623444711897E-3</v>
      </c>
      <c r="AB5" s="82">
        <f>(VLOOKUP($A4,'RevPAR Raw Data'!$B$6:$BE$49,'RevPAR Raw Data'!AX$1,FALSE))/100</f>
        <v>-6.8897932584282692E-3</v>
      </c>
      <c r="AC5" s="82">
        <f>(VLOOKUP($A4,'RevPAR Raw Data'!$B$6:$BE$49,'RevPAR Raw Data'!AY$1,FALSE))/100</f>
        <v>-8.6918487993978104E-3</v>
      </c>
      <c r="AD5" s="83">
        <f>(VLOOKUP($A4,'RevPAR Raw Data'!$B$6:$BE$49,'RevPAR Raw Data'!BA$1,FALSE))/100</f>
        <v>1.4162850210035799E-3</v>
      </c>
      <c r="AE5" s="83">
        <f>(VLOOKUP($A4,'RevPAR Raw Data'!$B$6:$BE$49,'RevPAR Raw Data'!BB$1,FALSE))/100</f>
        <v>-9.6186373265791207E-3</v>
      </c>
      <c r="AF5" s="82">
        <f>(VLOOKUP($A4,'RevPAR Raw Data'!$B$6:$BE$49,'RevPAR Raw Data'!BC$1,FALSE))/100</f>
        <v>-4.3919747760341995E-3</v>
      </c>
      <c r="AG5" s="84">
        <f>(VLOOKUP($A4,'RevPAR Raw Data'!$B$6:$BE$49,'RevPAR Raw Data'!BE$1,FALSE))/100</f>
        <v>-7.1930155329215095E-3</v>
      </c>
    </row>
    <row r="6" spans="1:33" x14ac:dyDescent="0.25">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3" x14ac:dyDescent="0.25">
      <c r="A7" s="126" t="s">
        <v>15</v>
      </c>
      <c r="B7" s="117">
        <f>(VLOOKUP($A7,'Occupancy Raw Data'!$B$8:$BE$45,'Occupancy Raw Data'!AG$3,FALSE))/100</f>
        <v>0.56159740937347502</v>
      </c>
      <c r="C7" s="118">
        <f>(VLOOKUP($A7,'Occupancy Raw Data'!$B$8:$BE$45,'Occupancy Raw Data'!AH$3,FALSE))/100</f>
        <v>0.60824623264848099</v>
      </c>
      <c r="D7" s="118">
        <f>(VLOOKUP($A7,'Occupancy Raw Data'!$B$8:$BE$45,'Occupancy Raw Data'!AI$3,FALSE))/100</f>
        <v>0.68413810723580792</v>
      </c>
      <c r="E7" s="118">
        <f>(VLOOKUP($A7,'Occupancy Raw Data'!$B$8:$BE$45,'Occupancy Raw Data'!AJ$3,FALSE))/100</f>
        <v>0.70384330649641991</v>
      </c>
      <c r="F7" s="118">
        <f>(VLOOKUP($A7,'Occupancy Raw Data'!$B$8:$BE$45,'Occupancy Raw Data'!AK$3,FALSE))/100</f>
        <v>0.68053092986603603</v>
      </c>
      <c r="G7" s="119">
        <f>(VLOOKUP($A7,'Occupancy Raw Data'!$B$8:$BE$45,'Occupancy Raw Data'!AL$3,FALSE))/100</f>
        <v>0.64767120723897609</v>
      </c>
      <c r="H7" s="91">
        <f>(VLOOKUP($A7,'Occupancy Raw Data'!$B$8:$BE$45,'Occupancy Raw Data'!AN$3,FALSE))/100</f>
        <v>0.76339791420409697</v>
      </c>
      <c r="I7" s="91">
        <f>(VLOOKUP($A7,'Occupancy Raw Data'!$B$8:$BE$45,'Occupancy Raw Data'!AO$3,FALSE))/100</f>
        <v>0.79085401891252904</v>
      </c>
      <c r="J7" s="119">
        <f>(VLOOKUP($A7,'Occupancy Raw Data'!$B$8:$BE$45,'Occupancy Raw Data'!AP$3,FALSE))/100</f>
        <v>0.77712596655831301</v>
      </c>
      <c r="K7" s="120">
        <f>(VLOOKUP($A7,'Occupancy Raw Data'!$B$8:$BE$45,'Occupancy Raw Data'!AR$3,FALSE))/100</f>
        <v>0.6846583138599649</v>
      </c>
      <c r="M7" s="113">
        <f>VLOOKUP($A7,'ADR Raw Data'!$B$6:$BE$43,'ADR Raw Data'!AG$1,FALSE)</f>
        <v>127.922218486646</v>
      </c>
      <c r="N7" s="114">
        <f>VLOOKUP($A7,'ADR Raw Data'!$B$6:$BE$43,'ADR Raw Data'!AH$1,FALSE)</f>
        <v>135.543470491454</v>
      </c>
      <c r="O7" s="114">
        <f>VLOOKUP($A7,'ADR Raw Data'!$B$6:$BE$43,'ADR Raw Data'!AI$1,FALSE)</f>
        <v>143.939280841299</v>
      </c>
      <c r="P7" s="114">
        <f>VLOOKUP($A7,'ADR Raw Data'!$B$6:$BE$43,'ADR Raw Data'!AJ$1,FALSE)</f>
        <v>142.30157331283601</v>
      </c>
      <c r="Q7" s="114">
        <f>VLOOKUP($A7,'ADR Raw Data'!$B$6:$BE$43,'ADR Raw Data'!AK$1,FALSE)</f>
        <v>137.42463937239901</v>
      </c>
      <c r="R7" s="115">
        <f>VLOOKUP($A7,'ADR Raw Data'!$B$6:$BE$43,'ADR Raw Data'!AL$1,FALSE)</f>
        <v>137.85966334988501</v>
      </c>
      <c r="S7" s="114">
        <f>VLOOKUP($A7,'ADR Raw Data'!$B$6:$BE$43,'ADR Raw Data'!AN$1,FALSE)</f>
        <v>155.18076991921299</v>
      </c>
      <c r="T7" s="114">
        <f>VLOOKUP($A7,'ADR Raw Data'!$B$6:$BE$43,'ADR Raw Data'!AO$1,FALSE)</f>
        <v>157.31812272555601</v>
      </c>
      <c r="U7" s="115">
        <f>VLOOKUP($A7,'ADR Raw Data'!$B$6:$BE$43,'ADR Raw Data'!AP$1,FALSE)</f>
        <v>156.26832465902999</v>
      </c>
      <c r="V7" s="116">
        <f>VLOOKUP($A7,'ADR Raw Data'!$B$6:$BE$43,'ADR Raw Data'!AR$1,FALSE)</f>
        <v>143.82963239665801</v>
      </c>
      <c r="X7" s="113">
        <f>VLOOKUP($A7,'RevPAR Raw Data'!$B$6:$BE$43,'RevPAR Raw Data'!AG$1,FALSE)</f>
        <v>71.840786503408296</v>
      </c>
      <c r="Y7" s="114">
        <f>VLOOKUP($A7,'RevPAR Raw Data'!$B$6:$BE$43,'RevPAR Raw Data'!AH$1,FALSE)</f>
        <v>82.443805286528004</v>
      </c>
      <c r="Z7" s="114">
        <f>VLOOKUP($A7,'RevPAR Raw Data'!$B$6:$BE$43,'RevPAR Raw Data'!AI$1,FALSE)</f>
        <v>98.474347151649795</v>
      </c>
      <c r="AA7" s="114">
        <f>VLOOKUP($A7,'RevPAR Raw Data'!$B$6:$BE$43,'RevPAR Raw Data'!AJ$1,FALSE)</f>
        <v>100.158009880149</v>
      </c>
      <c r="AB7" s="114">
        <f>VLOOKUP($A7,'RevPAR Raw Data'!$B$6:$BE$43,'RevPAR Raw Data'!AK$1,FALSE)</f>
        <v>93.521717618603404</v>
      </c>
      <c r="AC7" s="115">
        <f>VLOOKUP($A7,'RevPAR Raw Data'!$B$6:$BE$43,'RevPAR Raw Data'!AL$1,FALSE)</f>
        <v>89.287734591379206</v>
      </c>
      <c r="AD7" s="114">
        <f>VLOOKUP($A7,'RevPAR Raw Data'!$B$6:$BE$43,'RevPAR Raw Data'!AN$1,FALSE)</f>
        <v>118.46467608091299</v>
      </c>
      <c r="AE7" s="114">
        <f>VLOOKUP($A7,'RevPAR Raw Data'!$B$6:$BE$43,'RevPAR Raw Data'!AO$1,FALSE)</f>
        <v>124.41566960528</v>
      </c>
      <c r="AF7" s="115">
        <f>VLOOKUP($A7,'RevPAR Raw Data'!$B$6:$BE$43,'RevPAR Raw Data'!AP$1,FALSE)</f>
        <v>121.440172843097</v>
      </c>
      <c r="AG7" s="116">
        <f>VLOOKUP($A7,'RevPAR Raw Data'!$B$6:$BE$43,'RevPAR Raw Data'!AR$1,FALSE)</f>
        <v>98.474153599795201</v>
      </c>
    </row>
    <row r="8" spans="1:33" x14ac:dyDescent="0.25">
      <c r="A8" s="93" t="s">
        <v>14</v>
      </c>
      <c r="B8" s="81">
        <f>(VLOOKUP($A7,'Occupancy Raw Data'!$B$8:$BE$45,'Occupancy Raw Data'!AT$3,FALSE))/100</f>
        <v>-5.54678355296645E-3</v>
      </c>
      <c r="C8" s="82">
        <f>(VLOOKUP($A7,'Occupancy Raw Data'!$B$8:$BE$45,'Occupancy Raw Data'!AU$3,FALSE))/100</f>
        <v>-1.8723647135424199E-2</v>
      </c>
      <c r="D8" s="82">
        <f>(VLOOKUP($A7,'Occupancy Raw Data'!$B$8:$BE$45,'Occupancy Raw Data'!AV$3,FALSE))/100</f>
        <v>-1.9128973077116598E-2</v>
      </c>
      <c r="E8" s="82">
        <f>(VLOOKUP($A7,'Occupancy Raw Data'!$B$8:$BE$45,'Occupancy Raw Data'!AW$3,FALSE))/100</f>
        <v>-1.6792561653953798E-2</v>
      </c>
      <c r="F8" s="82">
        <f>(VLOOKUP($A7,'Occupancy Raw Data'!$B$8:$BE$45,'Occupancy Raw Data'!AX$3,FALSE))/100</f>
        <v>1.1054468265189001E-3</v>
      </c>
      <c r="G8" s="82">
        <f>(VLOOKUP($A7,'Occupancy Raw Data'!$B$8:$BE$45,'Occupancy Raw Data'!AY$3,FALSE))/100</f>
        <v>-1.2004146586917499E-2</v>
      </c>
      <c r="H8" s="83">
        <f>(VLOOKUP($A7,'Occupancy Raw Data'!$B$8:$BE$45,'Occupancy Raw Data'!BA$3,FALSE))/100</f>
        <v>2.7507781591856899E-2</v>
      </c>
      <c r="I8" s="83">
        <f>(VLOOKUP($A7,'Occupancy Raw Data'!$B$8:$BE$45,'Occupancy Raw Data'!BB$3,FALSE))/100</f>
        <v>9.5839936864589911E-3</v>
      </c>
      <c r="J8" s="82">
        <f>(VLOOKUP($A7,'Occupancy Raw Data'!$B$8:$BE$45,'Occupancy Raw Data'!BC$3,FALSE))/100</f>
        <v>1.8302441906250501E-2</v>
      </c>
      <c r="K8" s="84">
        <f>(VLOOKUP($A7,'Occupancy Raw Data'!$B$8:$BE$45,'Occupancy Raw Data'!BE$3,FALSE))/100</f>
        <v>-2.3824278508704499E-3</v>
      </c>
      <c r="M8" s="81">
        <f>(VLOOKUP($A7,'ADR Raw Data'!$B$6:$BE$49,'ADR Raw Data'!AT$1,FALSE))/100</f>
        <v>-3.2391422904717998E-2</v>
      </c>
      <c r="N8" s="82">
        <f>(VLOOKUP($A7,'ADR Raw Data'!$B$6:$BE$49,'ADR Raw Data'!AU$1,FALSE))/100</f>
        <v>-2.1205363503027402E-2</v>
      </c>
      <c r="O8" s="82">
        <f>(VLOOKUP($A7,'ADR Raw Data'!$B$6:$BE$49,'ADR Raw Data'!AV$1,FALSE))/100</f>
        <v>-1.15055951200777E-2</v>
      </c>
      <c r="P8" s="82">
        <f>(VLOOKUP($A7,'ADR Raw Data'!$B$6:$BE$49,'ADR Raw Data'!AW$1,FALSE))/100</f>
        <v>-7.6284166910079694E-3</v>
      </c>
      <c r="Q8" s="82">
        <f>(VLOOKUP($A7,'ADR Raw Data'!$B$6:$BE$49,'ADR Raw Data'!AX$1,FALSE))/100</f>
        <v>9.65621219808762E-3</v>
      </c>
      <c r="R8" s="82">
        <f>(VLOOKUP($A7,'ADR Raw Data'!$B$6:$BE$49,'ADR Raw Data'!AY$1,FALSE))/100</f>
        <v>-1.1751809551476399E-2</v>
      </c>
      <c r="S8" s="83">
        <f>(VLOOKUP($A7,'ADR Raw Data'!$B$6:$BE$49,'ADR Raw Data'!BA$1,FALSE))/100</f>
        <v>1.4749353314104601E-2</v>
      </c>
      <c r="T8" s="83">
        <f>(VLOOKUP($A7,'ADR Raw Data'!$B$6:$BE$49,'ADR Raw Data'!BB$1,FALSE))/100</f>
        <v>-2.2138840295012297E-3</v>
      </c>
      <c r="U8" s="82">
        <f>(VLOOKUP($A7,'ADR Raw Data'!$B$6:$BE$49,'ADR Raw Data'!BC$1,FALSE))/100</f>
        <v>5.8498713356241409E-3</v>
      </c>
      <c r="V8" s="84">
        <f>(VLOOKUP($A7,'ADR Raw Data'!$B$6:$BE$49,'ADR Raw Data'!BE$1,FALSE))/100</f>
        <v>-4.9073887928984504E-3</v>
      </c>
      <c r="X8" s="81">
        <f>(VLOOKUP($A7,'RevPAR Raw Data'!$B$6:$BE$49,'RevPAR Raw Data'!AT$1,FALSE))/100</f>
        <v>-3.7758538245859403E-2</v>
      </c>
      <c r="Y8" s="82">
        <f>(VLOOKUP($A7,'RevPAR Raw Data'!$B$6:$BE$49,'RevPAR Raw Data'!AU$1,FALSE))/100</f>
        <v>-3.9531968894842603E-2</v>
      </c>
      <c r="Z8" s="82">
        <f>(VLOOKUP($A7,'RevPAR Raw Data'!$B$6:$BE$49,'RevPAR Raw Data'!AV$1,FALSE))/100</f>
        <v>-3.0414477977906199E-2</v>
      </c>
      <c r="AA8" s="82">
        <f>(VLOOKUP($A7,'RevPAR Raw Data'!$B$6:$BE$49,'RevPAR Raw Data'!AW$1,FALSE))/100</f>
        <v>-2.4292877687355999E-2</v>
      </c>
      <c r="AB8" s="82">
        <f>(VLOOKUP($A7,'RevPAR Raw Data'!$B$6:$BE$49,'RevPAR Raw Data'!AX$1,FALSE))/100</f>
        <v>1.0772333453737E-2</v>
      </c>
      <c r="AC8" s="82">
        <f>(VLOOKUP($A7,'RevPAR Raw Data'!$B$6:$BE$49,'RevPAR Raw Data'!AY$1,FALSE))/100</f>
        <v>-2.36148856938765E-2</v>
      </c>
      <c r="AD8" s="83">
        <f>(VLOOKUP($A7,'RevPAR Raw Data'!$B$6:$BE$49,'RevPAR Raw Data'!BA$1,FALSE))/100</f>
        <v>4.2662856895547004E-2</v>
      </c>
      <c r="AE8" s="83">
        <f>(VLOOKUP($A7,'RevPAR Raw Data'!$B$6:$BE$49,'RevPAR Raw Data'!BB$1,FALSE))/100</f>
        <v>7.3488918063964606E-3</v>
      </c>
      <c r="AF8" s="82">
        <f>(VLOOKUP($A7,'RevPAR Raw Data'!$B$6:$BE$49,'RevPAR Raw Data'!BC$1,FALSE))/100</f>
        <v>2.4259380172154E-2</v>
      </c>
      <c r="AG8" s="84">
        <f>(VLOOKUP($A7,'RevPAR Raw Data'!$B$6:$BE$49,'RevPAR Raw Data'!BE$1,FALSE))/100</f>
        <v>-7.2781251440336599E-3</v>
      </c>
    </row>
    <row r="9" spans="1:33" x14ac:dyDescent="0.25">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3" x14ac:dyDescent="0.25">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3" x14ac:dyDescent="0.25">
      <c r="A11" s="108" t="s">
        <v>17</v>
      </c>
      <c r="B11" s="85">
        <f>(VLOOKUP($A11,'Occupancy Raw Data'!$B$8:$BE$51,'Occupancy Raw Data'!AG$3,FALSE))/100</f>
        <v>0.54502081887578002</v>
      </c>
      <c r="C11" s="91">
        <f>(VLOOKUP($A11,'Occupancy Raw Data'!$B$8:$BE$51,'Occupancy Raw Data'!AH$3,FALSE))/100</f>
        <v>0.64009368494101293</v>
      </c>
      <c r="D11" s="91">
        <f>(VLOOKUP($A11,'Occupancy Raw Data'!$B$8:$BE$51,'Occupancy Raw Data'!AI$3,FALSE))/100</f>
        <v>0.74358084663428103</v>
      </c>
      <c r="E11" s="91">
        <f>(VLOOKUP($A11,'Occupancy Raw Data'!$B$8:$BE$51,'Occupancy Raw Data'!AJ$3,FALSE))/100</f>
        <v>0.74696391394864603</v>
      </c>
      <c r="F11" s="91">
        <f>(VLOOKUP($A11,'Occupancy Raw Data'!$B$8:$BE$51,'Occupancy Raw Data'!AK$3,FALSE))/100</f>
        <v>0.68207841776543998</v>
      </c>
      <c r="G11" s="92">
        <f>(VLOOKUP($A11,'Occupancy Raw Data'!$B$8:$BE$51,'Occupancy Raw Data'!AL$3,FALSE))/100</f>
        <v>0.671547536433032</v>
      </c>
      <c r="H11" s="91">
        <f>(VLOOKUP($A11,'Occupancy Raw Data'!$B$8:$BE$51,'Occupancy Raw Data'!AN$3,FALSE))/100</f>
        <v>0.74739764052741098</v>
      </c>
      <c r="I11" s="91">
        <f>(VLOOKUP($A11,'Occupancy Raw Data'!$B$8:$BE$51,'Occupancy Raw Data'!AO$3,FALSE))/100</f>
        <v>0.78938237335183903</v>
      </c>
      <c r="J11" s="92">
        <f>(VLOOKUP($A11,'Occupancy Raw Data'!$B$8:$BE$51,'Occupancy Raw Data'!AP$3,FALSE))/100</f>
        <v>0.768390006939625</v>
      </c>
      <c r="K11" s="86">
        <f>(VLOOKUP($A11,'Occupancy Raw Data'!$B$8:$BE$51,'Occupancy Raw Data'!AR$3,FALSE))/100</f>
        <v>0.69921681372063005</v>
      </c>
      <c r="M11" s="113">
        <f>VLOOKUP($A11,'ADR Raw Data'!$B$6:$BE$49,'ADR Raw Data'!AG$1,FALSE)</f>
        <v>344.35501512016498</v>
      </c>
      <c r="N11" s="114">
        <f>VLOOKUP($A11,'ADR Raw Data'!$B$6:$BE$49,'ADR Raw Data'!AH$1,FALSE)</f>
        <v>330.15421737362698</v>
      </c>
      <c r="O11" s="114">
        <f>VLOOKUP($A11,'ADR Raw Data'!$B$6:$BE$49,'ADR Raw Data'!AI$1,FALSE)</f>
        <v>337.86214302379801</v>
      </c>
      <c r="P11" s="114">
        <f>VLOOKUP($A11,'ADR Raw Data'!$B$6:$BE$49,'ADR Raw Data'!AJ$1,FALSE)</f>
        <v>329.61082684937799</v>
      </c>
      <c r="Q11" s="114">
        <f>VLOOKUP($A11,'ADR Raw Data'!$B$6:$BE$49,'ADR Raw Data'!AK$1,FALSE)</f>
        <v>334.505885794226</v>
      </c>
      <c r="R11" s="115">
        <f>VLOOKUP($A11,'ADR Raw Data'!$B$6:$BE$49,'ADR Raw Data'!AL$1,FALSE)</f>
        <v>334.92930221142899</v>
      </c>
      <c r="S11" s="114">
        <f>VLOOKUP($A11,'ADR Raw Data'!$B$6:$BE$49,'ADR Raw Data'!AN$1,FALSE)</f>
        <v>405.47350974930299</v>
      </c>
      <c r="T11" s="114">
        <f>VLOOKUP($A11,'ADR Raw Data'!$B$6:$BE$49,'ADR Raw Data'!AO$1,FALSE)</f>
        <v>416.582712087912</v>
      </c>
      <c r="U11" s="115">
        <f>VLOOKUP($A11,'ADR Raw Data'!$B$6:$BE$49,'ADR Raw Data'!AP$1,FALSE)</f>
        <v>411.17986227139301</v>
      </c>
      <c r="V11" s="116">
        <f>VLOOKUP($A11,'ADR Raw Data'!$B$6:$BE$49,'ADR Raw Data'!AR$1,FALSE)</f>
        <v>358.87044289663902</v>
      </c>
      <c r="X11" s="113">
        <f>VLOOKUP($A11,'RevPAR Raw Data'!$B$6:$BE$49,'RevPAR Raw Data'!AG$1,FALSE)</f>
        <v>187.680652324774</v>
      </c>
      <c r="Y11" s="114">
        <f>VLOOKUP($A11,'RevPAR Raw Data'!$B$6:$BE$49,'RevPAR Raw Data'!AH$1,FALSE)</f>
        <v>211.329629597501</v>
      </c>
      <c r="Z11" s="114">
        <f>VLOOKUP($A11,'RevPAR Raw Data'!$B$6:$BE$49,'RevPAR Raw Data'!AI$1,FALSE)</f>
        <v>251.22781835530799</v>
      </c>
      <c r="AA11" s="114">
        <f>VLOOKUP($A11,'RevPAR Raw Data'!$B$6:$BE$49,'RevPAR Raw Data'!AJ$1,FALSE)</f>
        <v>246.207393303261</v>
      </c>
      <c r="AB11" s="114">
        <f>VLOOKUP($A11,'RevPAR Raw Data'!$B$6:$BE$49,'RevPAR Raw Data'!AK$1,FALSE)</f>
        <v>228.159245315752</v>
      </c>
      <c r="AC11" s="115">
        <f>VLOOKUP($A11,'RevPAR Raw Data'!$B$6:$BE$49,'RevPAR Raw Data'!AL$1,FALSE)</f>
        <v>224.92094777931899</v>
      </c>
      <c r="AD11" s="114">
        <f>VLOOKUP($A11,'RevPAR Raw Data'!$B$6:$BE$49,'RevPAR Raw Data'!AN$1,FALSE)</f>
        <v>303.04994448299698</v>
      </c>
      <c r="AE11" s="114">
        <f>VLOOKUP($A11,'RevPAR Raw Data'!$B$6:$BE$49,'RevPAR Raw Data'!AO$1,FALSE)</f>
        <v>328.84304996530102</v>
      </c>
      <c r="AF11" s="115">
        <f>VLOOKUP($A11,'RevPAR Raw Data'!$B$6:$BE$49,'RevPAR Raw Data'!AP$1,FALSE)</f>
        <v>315.94649722414903</v>
      </c>
      <c r="AG11" s="116">
        <f>VLOOKUP($A11,'RevPAR Raw Data'!$B$6:$BE$49,'RevPAR Raw Data'!AR$1,FALSE)</f>
        <v>250.92824762069901</v>
      </c>
    </row>
    <row r="12" spans="1:33" x14ac:dyDescent="0.25">
      <c r="A12" s="93" t="s">
        <v>14</v>
      </c>
      <c r="B12" s="81">
        <f>(VLOOKUP($A11,'Occupancy Raw Data'!$B$8:$BE$51,'Occupancy Raw Data'!AT$3,FALSE))/100</f>
        <v>-5.0383776231111593E-2</v>
      </c>
      <c r="C12" s="82">
        <f>(VLOOKUP($A11,'Occupancy Raw Data'!$B$8:$BE$51,'Occupancy Raw Data'!AU$3,FALSE))/100</f>
        <v>8.3531464876217803E-3</v>
      </c>
      <c r="D12" s="82">
        <f>(VLOOKUP($A11,'Occupancy Raw Data'!$B$8:$BE$51,'Occupancy Raw Data'!AV$3,FALSE))/100</f>
        <v>-2.0671023755274298E-2</v>
      </c>
      <c r="E12" s="82">
        <f>(VLOOKUP($A11,'Occupancy Raw Data'!$B$8:$BE$51,'Occupancy Raw Data'!AW$3,FALSE))/100</f>
        <v>-4.3455558668019697E-3</v>
      </c>
      <c r="F12" s="82">
        <f>(VLOOKUP($A11,'Occupancy Raw Data'!$B$8:$BE$51,'Occupancy Raw Data'!AX$3,FALSE))/100</f>
        <v>3.6870706461415097E-2</v>
      </c>
      <c r="G12" s="82">
        <f>(VLOOKUP($A11,'Occupancy Raw Data'!$B$8:$BE$51,'Occupancy Raw Data'!AY$3,FALSE))/100</f>
        <v>-5.4250847465120797E-3</v>
      </c>
      <c r="H12" s="83">
        <f>(VLOOKUP($A11,'Occupancy Raw Data'!$B$8:$BE$51,'Occupancy Raw Data'!BA$3,FALSE))/100</f>
        <v>3.9703637078276705E-2</v>
      </c>
      <c r="I12" s="83">
        <f>(VLOOKUP($A11,'Occupancy Raw Data'!$B$8:$BE$51,'Occupancy Raw Data'!BB$3,FALSE))/100</f>
        <v>-1.6010573601068501E-3</v>
      </c>
      <c r="J12" s="82">
        <f>(VLOOKUP($A11,'Occupancy Raw Data'!$B$8:$BE$51,'Occupancy Raw Data'!BC$3,FALSE))/100</f>
        <v>1.7780143713174001E-2</v>
      </c>
      <c r="K12" s="84">
        <f>(VLOOKUP($A11,'Occupancy Raw Data'!$B$8:$BE$51,'Occupancy Raw Data'!BE$3,FALSE))/100</f>
        <v>1.6060987111102601E-3</v>
      </c>
      <c r="M12" s="81">
        <f>(VLOOKUP($A11,'ADR Raw Data'!$B$6:$BE$49,'ADR Raw Data'!AT$1,FALSE))/100</f>
        <v>2.4368167615320104E-2</v>
      </c>
      <c r="N12" s="82">
        <f>(VLOOKUP($A11,'ADR Raw Data'!$B$6:$BE$49,'ADR Raw Data'!AU$1,FALSE))/100</f>
        <v>3.2887150975045597E-2</v>
      </c>
      <c r="O12" s="82">
        <f>(VLOOKUP($A11,'ADR Raw Data'!$B$6:$BE$49,'ADR Raw Data'!AV$1,FALSE))/100</f>
        <v>5.7476024065554396E-2</v>
      </c>
      <c r="P12" s="82">
        <f>(VLOOKUP($A11,'ADR Raw Data'!$B$6:$BE$49,'ADR Raw Data'!AW$1,FALSE))/100</f>
        <v>4.45270008825112E-2</v>
      </c>
      <c r="Q12" s="82">
        <f>(VLOOKUP($A11,'ADR Raw Data'!$B$6:$BE$49,'ADR Raw Data'!AX$1,FALSE))/100</f>
        <v>5.9998908435878791E-3</v>
      </c>
      <c r="R12" s="82">
        <f>(VLOOKUP($A11,'ADR Raw Data'!$B$6:$BE$49,'ADR Raw Data'!AY$1,FALSE))/100</f>
        <v>3.3672375242194498E-2</v>
      </c>
      <c r="S12" s="83">
        <f>(VLOOKUP($A11,'ADR Raw Data'!$B$6:$BE$49,'ADR Raw Data'!BA$1,FALSE))/100</f>
        <v>-2.7306373031650701E-2</v>
      </c>
      <c r="T12" s="83">
        <f>(VLOOKUP($A11,'ADR Raw Data'!$B$6:$BE$49,'ADR Raw Data'!BB$1,FALSE))/100</f>
        <v>-2.8367568912476902E-2</v>
      </c>
      <c r="U12" s="82">
        <f>(VLOOKUP($A11,'ADR Raw Data'!$B$6:$BE$49,'ADR Raw Data'!BC$1,FALSE))/100</f>
        <v>-2.82166606220184E-2</v>
      </c>
      <c r="V12" s="84">
        <f>(VLOOKUP($A11,'ADR Raw Data'!$B$6:$BE$49,'ADR Raw Data'!BE$1,FALSE))/100</f>
        <v>1.15555311283983E-2</v>
      </c>
      <c r="X12" s="81">
        <f>(VLOOKUP($A11,'RevPAR Raw Data'!$B$6:$BE$49,'RevPAR Raw Data'!AT$1,FALSE))/100</f>
        <v>-2.7243368920083898E-2</v>
      </c>
      <c r="Y12" s="82">
        <f>(VLOOKUP($A11,'RevPAR Raw Data'!$B$6:$BE$49,'RevPAR Raw Data'!AU$1,FALSE))/100</f>
        <v>4.1515008652322404E-2</v>
      </c>
      <c r="Z12" s="82">
        <f>(VLOOKUP($A11,'RevPAR Raw Data'!$B$6:$BE$49,'RevPAR Raw Data'!AV$1,FALSE))/100</f>
        <v>3.56169120514623E-2</v>
      </c>
      <c r="AA12" s="82">
        <f>(VLOOKUP($A11,'RevPAR Raw Data'!$B$6:$BE$49,'RevPAR Raw Data'!AW$1,FALSE))/100</f>
        <v>3.9987950445793098E-2</v>
      </c>
      <c r="AB12" s="82">
        <f>(VLOOKUP($A11,'RevPAR Raw Data'!$B$6:$BE$49,'RevPAR Raw Data'!AX$1,FALSE))/100</f>
        <v>4.3091817519097401E-2</v>
      </c>
      <c r="AC12" s="82">
        <f>(VLOOKUP($A11,'RevPAR Raw Data'!$B$6:$BE$49,'RevPAR Raw Data'!AY$1,FALSE))/100</f>
        <v>2.8064615006377101E-2</v>
      </c>
      <c r="AD12" s="83">
        <f>(VLOOKUP($A11,'RevPAR Raw Data'!$B$6:$BE$49,'RevPAR Raw Data'!BA$1,FALSE))/100</f>
        <v>1.1313101721853201E-2</v>
      </c>
      <c r="AE12" s="83">
        <f>(VLOOKUP($A11,'RevPAR Raw Data'!$B$6:$BE$49,'RevPAR Raw Data'!BB$1,FALSE))/100</f>
        <v>-2.9923208167588099E-2</v>
      </c>
      <c r="AF12" s="82">
        <f>(VLOOKUP($A11,'RevPAR Raw Data'!$B$6:$BE$49,'RevPAR Raw Data'!BC$1,FALSE))/100</f>
        <v>-1.09382131898097E-2</v>
      </c>
      <c r="AG12" s="84">
        <f>(VLOOKUP($A11,'RevPAR Raw Data'!$B$6:$BE$49,'RevPAR Raw Data'!BE$1,FALSE))/100</f>
        <v>1.3180189163160001E-2</v>
      </c>
    </row>
    <row r="13" spans="1:33" x14ac:dyDescent="0.25">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3" x14ac:dyDescent="0.25">
      <c r="A14" s="108" t="s">
        <v>18</v>
      </c>
      <c r="B14" s="85">
        <f>(VLOOKUP($A14,'Occupancy Raw Data'!$B$8:$BE$51,'Occupancy Raw Data'!AG$3,FALSE))/100</f>
        <v>0.58401025307772803</v>
      </c>
      <c r="C14" s="91">
        <f>(VLOOKUP($A14,'Occupancy Raw Data'!$B$8:$BE$51,'Occupancy Raw Data'!AH$3,FALSE))/100</f>
        <v>0.66898624499079307</v>
      </c>
      <c r="D14" s="91">
        <f>(VLOOKUP($A14,'Occupancy Raw Data'!$B$8:$BE$51,'Occupancy Raw Data'!AI$3,FALSE))/100</f>
        <v>0.77590346221885198</v>
      </c>
      <c r="E14" s="91">
        <f>(VLOOKUP($A14,'Occupancy Raw Data'!$B$8:$BE$51,'Occupancy Raw Data'!AJ$3,FALSE))/100</f>
        <v>0.78006426224773406</v>
      </c>
      <c r="F14" s="91">
        <f>(VLOOKUP($A14,'Occupancy Raw Data'!$B$8:$BE$51,'Occupancy Raw Data'!AK$3,FALSE))/100</f>
        <v>0.69868948337485093</v>
      </c>
      <c r="G14" s="92">
        <f>(VLOOKUP($A14,'Occupancy Raw Data'!$B$8:$BE$51,'Occupancy Raw Data'!AL$3,FALSE))/100</f>
        <v>0.70153074118199199</v>
      </c>
      <c r="H14" s="91">
        <f>(VLOOKUP($A14,'Occupancy Raw Data'!$B$8:$BE$51,'Occupancy Raw Data'!AN$3,FALSE))/100</f>
        <v>0.80081410881259207</v>
      </c>
      <c r="I14" s="91">
        <f>(VLOOKUP($A14,'Occupancy Raw Data'!$B$8:$BE$51,'Occupancy Raw Data'!AO$3,FALSE))/100</f>
        <v>0.83416368821979103</v>
      </c>
      <c r="J14" s="92">
        <f>(VLOOKUP($A14,'Occupancy Raw Data'!$B$8:$BE$51,'Occupancy Raw Data'!AP$3,FALSE))/100</f>
        <v>0.817488898516191</v>
      </c>
      <c r="K14" s="86">
        <f>(VLOOKUP($A14,'Occupancy Raw Data'!$B$8:$BE$51,'Occupancy Raw Data'!AR$3,FALSE))/100</f>
        <v>0.73466164327747707</v>
      </c>
      <c r="M14" s="113">
        <f>VLOOKUP($A14,'ADR Raw Data'!$B$6:$BE$49,'ADR Raw Data'!AG$1,FALSE)</f>
        <v>189.968278057676</v>
      </c>
      <c r="N14" s="114">
        <f>VLOOKUP($A14,'ADR Raw Data'!$B$6:$BE$49,'ADR Raw Data'!AH$1,FALSE)</f>
        <v>210.339708584611</v>
      </c>
      <c r="O14" s="114">
        <f>VLOOKUP($A14,'ADR Raw Data'!$B$6:$BE$49,'ADR Raw Data'!AI$1,FALSE)</f>
        <v>222.386944176253</v>
      </c>
      <c r="P14" s="114">
        <f>VLOOKUP($A14,'ADR Raw Data'!$B$6:$BE$49,'ADR Raw Data'!AJ$1,FALSE)</f>
        <v>217.244603369278</v>
      </c>
      <c r="Q14" s="114">
        <f>VLOOKUP($A14,'ADR Raw Data'!$B$6:$BE$49,'ADR Raw Data'!AK$1,FALSE)</f>
        <v>203.44980623159199</v>
      </c>
      <c r="R14" s="115">
        <f>VLOOKUP($A14,'ADR Raw Data'!$B$6:$BE$49,'ADR Raw Data'!AL$1,FALSE)</f>
        <v>209.77600608799</v>
      </c>
      <c r="S14" s="114">
        <f>VLOOKUP($A14,'ADR Raw Data'!$B$6:$BE$49,'ADR Raw Data'!AN$1,FALSE)</f>
        <v>212.812086174445</v>
      </c>
      <c r="T14" s="114">
        <f>VLOOKUP($A14,'ADR Raw Data'!$B$6:$BE$49,'ADR Raw Data'!AO$1,FALSE)</f>
        <v>216.25033920495099</v>
      </c>
      <c r="U14" s="115">
        <f>VLOOKUP($A14,'ADR Raw Data'!$B$6:$BE$49,'ADR Raw Data'!AP$1,FALSE)</f>
        <v>214.56627869875001</v>
      </c>
      <c r="V14" s="116">
        <f>VLOOKUP($A14,'ADR Raw Data'!$B$6:$BE$49,'ADR Raw Data'!AR$1,FALSE)</f>
        <v>211.29895972677301</v>
      </c>
      <c r="X14" s="113">
        <f>VLOOKUP($A14,'RevPAR Raw Data'!$B$6:$BE$49,'RevPAR Raw Data'!AG$1,FALSE)</f>
        <v>110.943422145203</v>
      </c>
      <c r="Y14" s="114">
        <f>VLOOKUP($A14,'RevPAR Raw Data'!$B$6:$BE$49,'RevPAR Raw Data'!AH$1,FALSE)</f>
        <v>140.71437181847699</v>
      </c>
      <c r="Z14" s="114">
        <f>VLOOKUP($A14,'RevPAR Raw Data'!$B$6:$BE$49,'RevPAR Raw Data'!AI$1,FALSE)</f>
        <v>172.550799938625</v>
      </c>
      <c r="AA14" s="114">
        <f>VLOOKUP($A14,'RevPAR Raw Data'!$B$6:$BE$49,'RevPAR Raw Data'!AJ$1,FALSE)</f>
        <v>169.464751254557</v>
      </c>
      <c r="AB14" s="114">
        <f>VLOOKUP($A14,'RevPAR Raw Data'!$B$6:$BE$49,'RevPAR Raw Data'!AK$1,FALSE)</f>
        <v>142.148240008664</v>
      </c>
      <c r="AC14" s="115">
        <f>VLOOKUP($A14,'RevPAR Raw Data'!$B$6:$BE$49,'RevPAR Raw Data'!AL$1,FALSE)</f>
        <v>147.16431703310499</v>
      </c>
      <c r="AD14" s="114">
        <f>VLOOKUP($A14,'RevPAR Raw Data'!$B$6:$BE$49,'RevPAR Raw Data'!AN$1,FALSE)</f>
        <v>170.42292113433601</v>
      </c>
      <c r="AE14" s="114">
        <f>VLOOKUP($A14,'RevPAR Raw Data'!$B$6:$BE$49,'RevPAR Raw Data'!AO$1,FALSE)</f>
        <v>180.388180529983</v>
      </c>
      <c r="AF14" s="115">
        <f>VLOOKUP($A14,'RevPAR Raw Data'!$B$6:$BE$49,'RevPAR Raw Data'!AP$1,FALSE)</f>
        <v>175.40555083216</v>
      </c>
      <c r="AG14" s="116">
        <f>VLOOKUP($A14,'RevPAR Raw Data'!$B$6:$BE$49,'RevPAR Raw Data'!AR$1,FALSE)</f>
        <v>155.23324097569201</v>
      </c>
    </row>
    <row r="15" spans="1:33" x14ac:dyDescent="0.25">
      <c r="A15" s="93" t="s">
        <v>14</v>
      </c>
      <c r="B15" s="81">
        <f>(VLOOKUP($A14,'Occupancy Raw Data'!$B$8:$BE$51,'Occupancy Raw Data'!AT$3,FALSE))/100</f>
        <v>-3.2943679022700796E-2</v>
      </c>
      <c r="C15" s="82">
        <f>(VLOOKUP($A14,'Occupancy Raw Data'!$B$8:$BE$51,'Occupancy Raw Data'!AU$3,FALSE))/100</f>
        <v>-4.8051055786447402E-2</v>
      </c>
      <c r="D15" s="82">
        <f>(VLOOKUP($A14,'Occupancy Raw Data'!$B$8:$BE$51,'Occupancy Raw Data'!AV$3,FALSE))/100</f>
        <v>-3.6520537414890399E-2</v>
      </c>
      <c r="E15" s="82">
        <f>(VLOOKUP($A14,'Occupancy Raw Data'!$B$8:$BE$51,'Occupancy Raw Data'!AW$3,FALSE))/100</f>
        <v>-3.8666503686163402E-2</v>
      </c>
      <c r="F15" s="82">
        <f>(VLOOKUP($A14,'Occupancy Raw Data'!$B$8:$BE$51,'Occupancy Raw Data'!AX$3,FALSE))/100</f>
        <v>-3.5163770567371203E-2</v>
      </c>
      <c r="G15" s="82">
        <f>(VLOOKUP($A14,'Occupancy Raw Data'!$B$8:$BE$51,'Occupancy Raw Data'!AY$3,FALSE))/100</f>
        <v>-3.8357886633042099E-2</v>
      </c>
      <c r="H15" s="83">
        <f>(VLOOKUP($A14,'Occupancy Raw Data'!$B$8:$BE$51,'Occupancy Raw Data'!BA$3,FALSE))/100</f>
        <v>3.7505117735462903E-2</v>
      </c>
      <c r="I15" s="83">
        <f>(VLOOKUP($A14,'Occupancy Raw Data'!$B$8:$BE$51,'Occupancy Raw Data'!BB$3,FALSE))/100</f>
        <v>2.13364823311816E-2</v>
      </c>
      <c r="J15" s="82">
        <f>(VLOOKUP($A14,'Occupancy Raw Data'!$B$8:$BE$51,'Occupancy Raw Data'!BC$3,FALSE))/100</f>
        <v>2.9192581330850401E-2</v>
      </c>
      <c r="K15" s="84">
        <f>(VLOOKUP($A14,'Occupancy Raw Data'!$B$8:$BE$51,'Occupancy Raw Data'!BE$3,FALSE))/100</f>
        <v>-1.7863656693085199E-2</v>
      </c>
      <c r="M15" s="81">
        <f>(VLOOKUP($A14,'ADR Raw Data'!$B$6:$BE$49,'ADR Raw Data'!AT$1,FALSE))/100</f>
        <v>-3.2891911464014004E-2</v>
      </c>
      <c r="N15" s="82">
        <f>(VLOOKUP($A14,'ADR Raw Data'!$B$6:$BE$49,'ADR Raw Data'!AU$1,FALSE))/100</f>
        <v>-9.2891943856771401E-3</v>
      </c>
      <c r="O15" s="82">
        <f>(VLOOKUP($A14,'ADR Raw Data'!$B$6:$BE$49,'ADR Raw Data'!AV$1,FALSE))/100</f>
        <v>-1.10630499575379E-2</v>
      </c>
      <c r="P15" s="82">
        <f>(VLOOKUP($A14,'ADR Raw Data'!$B$6:$BE$49,'ADR Raw Data'!AW$1,FALSE))/100</f>
        <v>-6.1145723931337603E-3</v>
      </c>
      <c r="Q15" s="82">
        <f>(VLOOKUP($A14,'ADR Raw Data'!$B$6:$BE$49,'ADR Raw Data'!AX$1,FALSE))/100</f>
        <v>2.5070523040160901E-3</v>
      </c>
      <c r="R15" s="82">
        <f>(VLOOKUP($A14,'ADR Raw Data'!$B$6:$BE$49,'ADR Raw Data'!AY$1,FALSE))/100</f>
        <v>-1.0444770675744399E-2</v>
      </c>
      <c r="S15" s="83">
        <f>(VLOOKUP($A14,'ADR Raw Data'!$B$6:$BE$49,'ADR Raw Data'!BA$1,FALSE))/100</f>
        <v>8.1169865300425408E-3</v>
      </c>
      <c r="T15" s="83">
        <f>(VLOOKUP($A14,'ADR Raw Data'!$B$6:$BE$49,'ADR Raw Data'!BB$1,FALSE))/100</f>
        <v>-7.6064479335819501E-3</v>
      </c>
      <c r="U15" s="82">
        <f>(VLOOKUP($A14,'ADR Raw Data'!$B$6:$BE$49,'ADR Raw Data'!BC$1,FALSE))/100</f>
        <v>-1.5422438484805201E-4</v>
      </c>
      <c r="V15" s="84">
        <f>(VLOOKUP($A14,'ADR Raw Data'!$B$6:$BE$49,'ADR Raw Data'!BE$1,FALSE))/100</f>
        <v>-6.9687940225841303E-3</v>
      </c>
      <c r="X15" s="81">
        <f>(VLOOKUP($A14,'RevPAR Raw Data'!$B$6:$BE$49,'RevPAR Raw Data'!AT$1,FALSE))/100</f>
        <v>-6.4752009913001299E-2</v>
      </c>
      <c r="Y15" s="82">
        <f>(VLOOKUP($A14,'RevPAR Raw Data'!$B$6:$BE$49,'RevPAR Raw Data'!AU$1,FALSE))/100</f>
        <v>-5.6893894574487298E-2</v>
      </c>
      <c r="Z15" s="82">
        <f>(VLOOKUP($A14,'RevPAR Raw Data'!$B$6:$BE$49,'RevPAR Raw Data'!AV$1,FALSE))/100</f>
        <v>-4.7179558842531201E-2</v>
      </c>
      <c r="AA15" s="82">
        <f>(VLOOKUP($A14,'RevPAR Raw Data'!$B$6:$BE$49,'RevPAR Raw Data'!AW$1,FALSE))/100</f>
        <v>-4.4544646943318798E-2</v>
      </c>
      <c r="AB15" s="82">
        <f>(VLOOKUP($A14,'RevPAR Raw Data'!$B$6:$BE$49,'RevPAR Raw Data'!AX$1,FALSE))/100</f>
        <v>-3.2744875675373902E-2</v>
      </c>
      <c r="AC15" s="82">
        <f>(VLOOKUP($A14,'RevPAR Raw Data'!$B$6:$BE$49,'RevPAR Raw Data'!AY$1,FALSE))/100</f>
        <v>-4.8402017979298204E-2</v>
      </c>
      <c r="AD15" s="83">
        <f>(VLOOKUP($A14,'RevPAR Raw Data'!$B$6:$BE$49,'RevPAR Raw Data'!BA$1,FALSE))/100</f>
        <v>4.5926532800971802E-2</v>
      </c>
      <c r="AE15" s="83">
        <f>(VLOOKUP($A14,'RevPAR Raw Data'!$B$6:$BE$49,'RevPAR Raw Data'!BB$1,FALSE))/100</f>
        <v>1.3567739555661699E-2</v>
      </c>
      <c r="AF15" s="82">
        <f>(VLOOKUP($A14,'RevPAR Raw Data'!$B$6:$BE$49,'RevPAR Raw Data'!BC$1,FALSE))/100</f>
        <v>2.9033854738104502E-2</v>
      </c>
      <c r="AG15" s="84">
        <f>(VLOOKUP($A14,'RevPAR Raw Data'!$B$6:$BE$49,'RevPAR Raw Data'!BE$1,FALSE))/100</f>
        <v>-2.4707962571684998E-2</v>
      </c>
    </row>
    <row r="16" spans="1:33" x14ac:dyDescent="0.25">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5">
      <c r="A17" s="108" t="s">
        <v>19</v>
      </c>
      <c r="B17" s="85">
        <f>(VLOOKUP($A17,'Occupancy Raw Data'!$B$8:$BE$51,'Occupancy Raw Data'!AG$3,FALSE))/100</f>
        <v>0.60484062268346894</v>
      </c>
      <c r="C17" s="91">
        <f>(VLOOKUP($A17,'Occupancy Raw Data'!$B$8:$BE$51,'Occupancy Raw Data'!AH$3,FALSE))/100</f>
        <v>0.66742031134173407</v>
      </c>
      <c r="D17" s="91">
        <f>(VLOOKUP($A17,'Occupancy Raw Data'!$B$8:$BE$51,'Occupancy Raw Data'!AI$3,FALSE))/100</f>
        <v>0.76947368421052598</v>
      </c>
      <c r="E17" s="91">
        <f>(VLOOKUP($A17,'Occupancy Raw Data'!$B$8:$BE$51,'Occupancy Raw Data'!AJ$3,FALSE))/100</f>
        <v>0.78124536693847202</v>
      </c>
      <c r="F17" s="91">
        <f>(VLOOKUP($A17,'Occupancy Raw Data'!$B$8:$BE$51,'Occupancy Raw Data'!AK$3,FALSE))/100</f>
        <v>0.72999258710155601</v>
      </c>
      <c r="G17" s="92">
        <f>(VLOOKUP($A17,'Occupancy Raw Data'!$B$8:$BE$51,'Occupancy Raw Data'!AL$3,FALSE))/100</f>
        <v>0.71059451445515098</v>
      </c>
      <c r="H17" s="91">
        <f>(VLOOKUP($A17,'Occupancy Raw Data'!$B$8:$BE$51,'Occupancy Raw Data'!AN$3,FALSE))/100</f>
        <v>0.8177538917716819</v>
      </c>
      <c r="I17" s="91">
        <f>(VLOOKUP($A17,'Occupancy Raw Data'!$B$8:$BE$51,'Occupancy Raw Data'!AO$3,FALSE))/100</f>
        <v>0.85250555967383201</v>
      </c>
      <c r="J17" s="92">
        <f>(VLOOKUP($A17,'Occupancy Raw Data'!$B$8:$BE$51,'Occupancy Raw Data'!AP$3,FALSE))/100</f>
        <v>0.83512972572275701</v>
      </c>
      <c r="K17" s="86">
        <f>(VLOOKUP($A17,'Occupancy Raw Data'!$B$8:$BE$51,'Occupancy Raw Data'!AR$3,FALSE))/100</f>
        <v>0.74617600338875301</v>
      </c>
      <c r="M17" s="113">
        <f>VLOOKUP($A17,'ADR Raw Data'!$B$6:$BE$49,'ADR Raw Data'!AG$1,FALSE)</f>
        <v>148.46795631978199</v>
      </c>
      <c r="N17" s="114">
        <f>VLOOKUP($A17,'ADR Raw Data'!$B$6:$BE$49,'ADR Raw Data'!AH$1,FALSE)</f>
        <v>157.39544643749599</v>
      </c>
      <c r="O17" s="114">
        <f>VLOOKUP($A17,'ADR Raw Data'!$B$6:$BE$49,'ADR Raw Data'!AI$1,FALSE)</f>
        <v>167.15855484479999</v>
      </c>
      <c r="P17" s="114">
        <f>VLOOKUP($A17,'ADR Raw Data'!$B$6:$BE$49,'ADR Raw Data'!AJ$1,FALSE)</f>
        <v>164.675343486099</v>
      </c>
      <c r="Q17" s="114">
        <f>VLOOKUP($A17,'ADR Raw Data'!$B$6:$BE$49,'ADR Raw Data'!AK$1,FALSE)</f>
        <v>158.84741063812501</v>
      </c>
      <c r="R17" s="115">
        <f>VLOOKUP($A17,'ADR Raw Data'!$B$6:$BE$49,'ADR Raw Data'!AL$1,FALSE)</f>
        <v>159.889148563726</v>
      </c>
      <c r="S17" s="114">
        <f>VLOOKUP($A17,'ADR Raw Data'!$B$6:$BE$49,'ADR Raw Data'!AN$1,FALSE)</f>
        <v>174.85283705751701</v>
      </c>
      <c r="T17" s="114">
        <f>VLOOKUP($A17,'ADR Raw Data'!$B$6:$BE$49,'ADR Raw Data'!AO$1,FALSE)</f>
        <v>176.31057111553599</v>
      </c>
      <c r="U17" s="115">
        <f>VLOOKUP($A17,'ADR Raw Data'!$B$6:$BE$49,'ADR Raw Data'!AP$1,FALSE)</f>
        <v>175.59686900291999</v>
      </c>
      <c r="V17" s="116">
        <f>VLOOKUP($A17,'ADR Raw Data'!$B$6:$BE$49,'ADR Raw Data'!AR$1,FALSE)</f>
        <v>164.912086163488</v>
      </c>
      <c r="X17" s="113">
        <f>VLOOKUP($A17,'RevPAR Raw Data'!$B$6:$BE$49,'RevPAR Raw Data'!AG$1,FALSE)</f>
        <v>89.799451148999196</v>
      </c>
      <c r="Y17" s="114">
        <f>VLOOKUP($A17,'RevPAR Raw Data'!$B$6:$BE$49,'RevPAR Raw Data'!AH$1,FALSE)</f>
        <v>105.048917865085</v>
      </c>
      <c r="Z17" s="114">
        <f>VLOOKUP($A17,'RevPAR Raw Data'!$B$6:$BE$49,'RevPAR Raw Data'!AI$1,FALSE)</f>
        <v>128.62410904373601</v>
      </c>
      <c r="AA17" s="114">
        <f>VLOOKUP($A17,'RevPAR Raw Data'!$B$6:$BE$49,'RevPAR Raw Data'!AJ$1,FALSE)</f>
        <v>128.651849147516</v>
      </c>
      <c r="AB17" s="114">
        <f>VLOOKUP($A17,'RevPAR Raw Data'!$B$6:$BE$49,'RevPAR Raw Data'!AK$1,FALSE)</f>
        <v>115.957432246108</v>
      </c>
      <c r="AC17" s="115">
        <f>VLOOKUP($A17,'RevPAR Raw Data'!$B$6:$BE$49,'RevPAR Raw Data'!AL$1,FALSE)</f>
        <v>113.616351890289</v>
      </c>
      <c r="AD17" s="114">
        <f>VLOOKUP($A17,'RevPAR Raw Data'!$B$6:$BE$49,'RevPAR Raw Data'!AN$1,FALSE)</f>
        <v>142.98658799110399</v>
      </c>
      <c r="AE17" s="114">
        <f>VLOOKUP($A17,'RevPAR Raw Data'!$B$6:$BE$49,'RevPAR Raw Data'!AO$1,FALSE)</f>
        <v>150.30574210526299</v>
      </c>
      <c r="AF17" s="115">
        <f>VLOOKUP($A17,'RevPAR Raw Data'!$B$6:$BE$49,'RevPAR Raw Data'!AP$1,FALSE)</f>
        <v>146.64616504818301</v>
      </c>
      <c r="AG17" s="116">
        <f>VLOOKUP($A17,'RevPAR Raw Data'!$B$6:$BE$49,'RevPAR Raw Data'!AR$1,FALSE)</f>
        <v>123.05344136397299</v>
      </c>
    </row>
    <row r="18" spans="1:33" x14ac:dyDescent="0.25">
      <c r="A18" s="93" t="s">
        <v>14</v>
      </c>
      <c r="B18" s="81">
        <f>(VLOOKUP($A17,'Occupancy Raw Data'!$B$8:$BE$51,'Occupancy Raw Data'!AT$3,FALSE))/100</f>
        <v>-3.6566061605948202E-3</v>
      </c>
      <c r="C18" s="82">
        <f>(VLOOKUP($A17,'Occupancy Raw Data'!$B$8:$BE$51,'Occupancy Raw Data'!AU$3,FALSE))/100</f>
        <v>-2.0178517485504498E-2</v>
      </c>
      <c r="D18" s="82">
        <f>(VLOOKUP($A17,'Occupancy Raw Data'!$B$8:$BE$51,'Occupancy Raw Data'!AV$3,FALSE))/100</f>
        <v>-6.9659011651891402E-3</v>
      </c>
      <c r="E18" s="82">
        <f>(VLOOKUP($A17,'Occupancy Raw Data'!$B$8:$BE$51,'Occupancy Raw Data'!AW$3,FALSE))/100</f>
        <v>-1.4552914293717101E-2</v>
      </c>
      <c r="F18" s="82">
        <f>(VLOOKUP($A17,'Occupancy Raw Data'!$B$8:$BE$51,'Occupancy Raw Data'!AX$3,FALSE))/100</f>
        <v>-8.7626526010190602E-3</v>
      </c>
      <c r="G18" s="82">
        <f>(VLOOKUP($A17,'Occupancy Raw Data'!$B$8:$BE$51,'Occupancy Raw Data'!AY$3,FALSE))/100</f>
        <v>-1.09547088118601E-2</v>
      </c>
      <c r="H18" s="83">
        <f>(VLOOKUP($A17,'Occupancy Raw Data'!$B$8:$BE$51,'Occupancy Raw Data'!BA$3,FALSE))/100</f>
        <v>2.4962753772706198E-2</v>
      </c>
      <c r="I18" s="83">
        <f>(VLOOKUP($A17,'Occupancy Raw Data'!$B$8:$BE$51,'Occupancy Raw Data'!BB$3,FALSE))/100</f>
        <v>6.0767941218075605E-3</v>
      </c>
      <c r="J18" s="82">
        <f>(VLOOKUP($A17,'Occupancy Raw Data'!$B$8:$BE$51,'Occupancy Raw Data'!BC$3,FALSE))/100</f>
        <v>1.5235319216097101E-2</v>
      </c>
      <c r="K18" s="84">
        <f>(VLOOKUP($A17,'Occupancy Raw Data'!$B$8:$BE$51,'Occupancy Raw Data'!BE$3,FALSE))/100</f>
        <v>-2.7281876364757102E-3</v>
      </c>
      <c r="M18" s="81">
        <f>(VLOOKUP($A17,'ADR Raw Data'!$B$6:$BE$49,'ADR Raw Data'!AT$1,FALSE))/100</f>
        <v>-3.5865343677770001E-2</v>
      </c>
      <c r="N18" s="82">
        <f>(VLOOKUP($A17,'ADR Raw Data'!$B$6:$BE$49,'ADR Raw Data'!AU$1,FALSE))/100</f>
        <v>-3.0137936946426098E-2</v>
      </c>
      <c r="O18" s="82">
        <f>(VLOOKUP($A17,'ADR Raw Data'!$B$6:$BE$49,'ADR Raw Data'!AV$1,FALSE))/100</f>
        <v>-1.27175379498825E-2</v>
      </c>
      <c r="P18" s="82">
        <f>(VLOOKUP($A17,'ADR Raw Data'!$B$6:$BE$49,'ADR Raw Data'!AW$1,FALSE))/100</f>
        <v>-1.8189981213409302E-2</v>
      </c>
      <c r="Q18" s="82">
        <f>(VLOOKUP($A17,'ADR Raw Data'!$B$6:$BE$49,'ADR Raw Data'!AX$1,FALSE))/100</f>
        <v>2.41946115828911E-3</v>
      </c>
      <c r="R18" s="82">
        <f>(VLOOKUP($A17,'ADR Raw Data'!$B$6:$BE$49,'ADR Raw Data'!AY$1,FALSE))/100</f>
        <v>-1.79816052779453E-2</v>
      </c>
      <c r="S18" s="83">
        <f>(VLOOKUP($A17,'ADR Raw Data'!$B$6:$BE$49,'ADR Raw Data'!BA$1,FALSE))/100</f>
        <v>2.1304003318451E-2</v>
      </c>
      <c r="T18" s="83">
        <f>(VLOOKUP($A17,'ADR Raw Data'!$B$6:$BE$49,'ADR Raw Data'!BB$1,FALSE))/100</f>
        <v>3.9671273614937099E-3</v>
      </c>
      <c r="U18" s="82">
        <f>(VLOOKUP($A17,'ADR Raw Data'!$B$6:$BE$49,'ADR Raw Data'!BC$1,FALSE))/100</f>
        <v>1.2225470450188E-2</v>
      </c>
      <c r="V18" s="84">
        <f>(VLOOKUP($A17,'ADR Raw Data'!$B$6:$BE$49,'ADR Raw Data'!BE$1,FALSE))/100</f>
        <v>-7.5408153415624703E-3</v>
      </c>
      <c r="X18" s="81">
        <f>(VLOOKUP($A17,'RevPAR Raw Data'!$B$6:$BE$49,'RevPAR Raw Data'!AT$1,FALSE))/100</f>
        <v>-3.9390804401720901E-2</v>
      </c>
      <c r="Y18" s="82">
        <f>(VLOOKUP($A17,'RevPAR Raw Data'!$B$6:$BE$49,'RevPAR Raw Data'!AU$1,FALSE))/100</f>
        <v>-4.9708315544280207E-2</v>
      </c>
      <c r="Z18" s="82">
        <f>(VLOOKUP($A17,'RevPAR Raw Data'!$B$6:$BE$49,'RevPAR Raw Data'!AV$1,FALSE))/100</f>
        <v>-1.9594850002648202E-2</v>
      </c>
      <c r="AA18" s="82">
        <f>(VLOOKUP($A17,'RevPAR Raw Data'!$B$6:$BE$49,'RevPAR Raw Data'!AW$1,FALSE))/100</f>
        <v>-3.24781782695234E-2</v>
      </c>
      <c r="AB18" s="82">
        <f>(VLOOKUP($A17,'RevPAR Raw Data'!$B$6:$BE$49,'RevPAR Raw Data'!AX$1,FALSE))/100</f>
        <v>-6.3643923403416906E-3</v>
      </c>
      <c r="AC18" s="82">
        <f>(VLOOKUP($A17,'RevPAR Raw Data'!$B$6:$BE$49,'RevPAR Raw Data'!AY$1,FALSE))/100</f>
        <v>-2.87393308400158E-2</v>
      </c>
      <c r="AD18" s="83">
        <f>(VLOOKUP($A17,'RevPAR Raw Data'!$B$6:$BE$49,'RevPAR Raw Data'!BA$1,FALSE))/100</f>
        <v>4.67985636803687E-2</v>
      </c>
      <c r="AE18" s="83">
        <f>(VLOOKUP($A17,'RevPAR Raw Data'!$B$6:$BE$49,'RevPAR Raw Data'!BB$1,FALSE))/100</f>
        <v>1.0068028899532001E-2</v>
      </c>
      <c r="AF18" s="82">
        <f>(VLOOKUP($A17,'RevPAR Raw Data'!$B$6:$BE$49,'RevPAR Raw Data'!BC$1,FALSE))/100</f>
        <v>2.7647048611160699E-2</v>
      </c>
      <c r="AG18" s="84">
        <f>(VLOOKUP($A17,'RevPAR Raw Data'!$B$6:$BE$49,'RevPAR Raw Data'!BE$1,FALSE))/100</f>
        <v>-1.02484302188543E-2</v>
      </c>
    </row>
    <row r="19" spans="1:33" x14ac:dyDescent="0.25">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5">
      <c r="A20" s="108" t="s">
        <v>20</v>
      </c>
      <c r="B20" s="85">
        <f>(VLOOKUP($A20,'Occupancy Raw Data'!$B$8:$BE$51,'Occupancy Raw Data'!AG$3,FALSE))/100</f>
        <v>0.55116463546549299</v>
      </c>
      <c r="C20" s="91">
        <f>(VLOOKUP($A20,'Occupancy Raw Data'!$B$8:$BE$51,'Occupancy Raw Data'!AH$3,FALSE))/100</f>
        <v>0.60662003317227897</v>
      </c>
      <c r="D20" s="91">
        <f>(VLOOKUP($A20,'Occupancy Raw Data'!$B$8:$BE$51,'Occupancy Raw Data'!AI$3,FALSE))/100</f>
        <v>0.69116727963270097</v>
      </c>
      <c r="E20" s="91">
        <f>(VLOOKUP($A20,'Occupancy Raw Data'!$B$8:$BE$51,'Occupancy Raw Data'!AJ$3,FALSE))/100</f>
        <v>0.71891901636979794</v>
      </c>
      <c r="F20" s="91">
        <f>(VLOOKUP($A20,'Occupancy Raw Data'!$B$8:$BE$51,'Occupancy Raw Data'!AK$3,FALSE))/100</f>
        <v>0.70724613295193606</v>
      </c>
      <c r="G20" s="92">
        <f>(VLOOKUP($A20,'Occupancy Raw Data'!$B$8:$BE$51,'Occupancy Raw Data'!AL$3,FALSE))/100</f>
        <v>0.65502354505049099</v>
      </c>
      <c r="H20" s="91">
        <f>(VLOOKUP($A20,'Occupancy Raw Data'!$B$8:$BE$51,'Occupancy Raw Data'!AN$3,FALSE))/100</f>
        <v>0.78620963186423498</v>
      </c>
      <c r="I20" s="91">
        <f>(VLOOKUP($A20,'Occupancy Raw Data'!$B$8:$BE$51,'Occupancy Raw Data'!AO$3,FALSE))/100</f>
        <v>0.81792122880184603</v>
      </c>
      <c r="J20" s="92">
        <f>(VLOOKUP($A20,'Occupancy Raw Data'!$B$8:$BE$51,'Occupancy Raw Data'!AP$3,FALSE))/100</f>
        <v>0.80206543033304001</v>
      </c>
      <c r="K20" s="86">
        <f>(VLOOKUP($A20,'Occupancy Raw Data'!$B$8:$BE$51,'Occupancy Raw Data'!AR$3,FALSE))/100</f>
        <v>0.69703580080938499</v>
      </c>
      <c r="M20" s="113">
        <f>VLOOKUP($A20,'ADR Raw Data'!$B$6:$BE$49,'ADR Raw Data'!AG$1,FALSE)</f>
        <v>121.059961620655</v>
      </c>
      <c r="N20" s="114">
        <f>VLOOKUP($A20,'ADR Raw Data'!$B$6:$BE$49,'ADR Raw Data'!AH$1,FALSE)</f>
        <v>121.77594042241201</v>
      </c>
      <c r="O20" s="114">
        <f>VLOOKUP($A20,'ADR Raw Data'!$B$6:$BE$49,'ADR Raw Data'!AI$1,FALSE)</f>
        <v>127.57904384721699</v>
      </c>
      <c r="P20" s="114">
        <f>VLOOKUP($A20,'ADR Raw Data'!$B$6:$BE$49,'ADR Raw Data'!AJ$1,FALSE)</f>
        <v>129.10696642174599</v>
      </c>
      <c r="Q20" s="114">
        <f>VLOOKUP($A20,'ADR Raw Data'!$B$6:$BE$49,'ADR Raw Data'!AK$1,FALSE)</f>
        <v>131.33713798963299</v>
      </c>
      <c r="R20" s="115">
        <f>VLOOKUP($A20,'ADR Raw Data'!$B$6:$BE$49,'ADR Raw Data'!AL$1,FALSE)</f>
        <v>126.554049787704</v>
      </c>
      <c r="S20" s="114">
        <f>VLOOKUP($A20,'ADR Raw Data'!$B$6:$BE$49,'ADR Raw Data'!AN$1,FALSE)</f>
        <v>157.037132538408</v>
      </c>
      <c r="T20" s="114">
        <f>VLOOKUP($A20,'ADR Raw Data'!$B$6:$BE$49,'ADR Raw Data'!AO$1,FALSE)</f>
        <v>157.723955123542</v>
      </c>
      <c r="U20" s="115">
        <f>VLOOKUP($A20,'ADR Raw Data'!$B$6:$BE$49,'ADR Raw Data'!AP$1,FALSE)</f>
        <v>157.38733262904699</v>
      </c>
      <c r="V20" s="116">
        <f>VLOOKUP($A20,'ADR Raw Data'!$B$6:$BE$49,'ADR Raw Data'!AR$1,FALSE)</f>
        <v>136.69104914087501</v>
      </c>
      <c r="X20" s="113">
        <f>VLOOKUP($A20,'RevPAR Raw Data'!$B$6:$BE$49,'RevPAR Raw Data'!AG$1,FALSE)</f>
        <v>66.7239696161149</v>
      </c>
      <c r="Y20" s="114">
        <f>VLOOKUP($A20,'RevPAR Raw Data'!$B$6:$BE$49,'RevPAR Raw Data'!AH$1,FALSE)</f>
        <v>73.871725018629306</v>
      </c>
      <c r="Z20" s="114">
        <f>VLOOKUP($A20,'RevPAR Raw Data'!$B$6:$BE$49,'RevPAR Raw Data'!AI$1,FALSE)</f>
        <v>88.178460674022205</v>
      </c>
      <c r="AA20" s="114">
        <f>VLOOKUP($A20,'RevPAR Raw Data'!$B$6:$BE$49,'RevPAR Raw Data'!AJ$1,FALSE)</f>
        <v>92.817453306410897</v>
      </c>
      <c r="AB20" s="114">
        <f>VLOOKUP($A20,'RevPAR Raw Data'!$B$6:$BE$49,'RevPAR Raw Data'!AK$1,FALSE)</f>
        <v>92.887682956143394</v>
      </c>
      <c r="AC20" s="115">
        <f>VLOOKUP($A20,'RevPAR Raw Data'!$B$6:$BE$49,'RevPAR Raw Data'!AL$1,FALSE)</f>
        <v>82.895882332438305</v>
      </c>
      <c r="AD20" s="114">
        <f>VLOOKUP($A20,'RevPAR Raw Data'!$B$6:$BE$49,'RevPAR Raw Data'!AN$1,FALSE)</f>
        <v>123.464106162037</v>
      </c>
      <c r="AE20" s="114">
        <f>VLOOKUP($A20,'RevPAR Raw Data'!$B$6:$BE$49,'RevPAR Raw Data'!AO$1,FALSE)</f>
        <v>129.00577118613501</v>
      </c>
      <c r="AF20" s="115">
        <f>VLOOKUP($A20,'RevPAR Raw Data'!$B$6:$BE$49,'RevPAR Raw Data'!AP$1,FALSE)</f>
        <v>126.234938674086</v>
      </c>
      <c r="AG20" s="116">
        <f>VLOOKUP($A20,'RevPAR Raw Data'!$B$6:$BE$49,'RevPAR Raw Data'!AR$1,FALSE)</f>
        <v>95.278554901384993</v>
      </c>
    </row>
    <row r="21" spans="1:33" x14ac:dyDescent="0.25">
      <c r="A21" s="93" t="s">
        <v>14</v>
      </c>
      <c r="B21" s="81">
        <f>(VLOOKUP($A20,'Occupancy Raw Data'!$B$8:$BE$51,'Occupancy Raw Data'!AT$3,FALSE))/100</f>
        <v>-1.0868206648166701E-2</v>
      </c>
      <c r="C21" s="82">
        <f>(VLOOKUP($A20,'Occupancy Raw Data'!$B$8:$BE$51,'Occupancy Raw Data'!AU$3,FALSE))/100</f>
        <v>-3.4435352686985297E-2</v>
      </c>
      <c r="D21" s="82">
        <f>(VLOOKUP($A20,'Occupancy Raw Data'!$B$8:$BE$51,'Occupancy Raw Data'!AV$3,FALSE))/100</f>
        <v>-4.2484545239117294E-2</v>
      </c>
      <c r="E21" s="82">
        <f>(VLOOKUP($A20,'Occupancy Raw Data'!$B$8:$BE$51,'Occupancy Raw Data'!AW$3,FALSE))/100</f>
        <v>-3.4813005499846297E-2</v>
      </c>
      <c r="F21" s="82">
        <f>(VLOOKUP($A20,'Occupancy Raw Data'!$B$8:$BE$51,'Occupancy Raw Data'!AX$3,FALSE))/100</f>
        <v>-7.9180551916928493E-3</v>
      </c>
      <c r="G21" s="82">
        <f>(VLOOKUP($A20,'Occupancy Raw Data'!$B$8:$BE$51,'Occupancy Raw Data'!AY$3,FALSE))/100</f>
        <v>-2.6725156304605101E-2</v>
      </c>
      <c r="H21" s="83">
        <f>(VLOOKUP($A20,'Occupancy Raw Data'!$B$8:$BE$51,'Occupancy Raw Data'!BA$3,FALSE))/100</f>
        <v>8.2016745463461011E-3</v>
      </c>
      <c r="I21" s="83">
        <f>(VLOOKUP($A20,'Occupancy Raw Data'!$B$8:$BE$51,'Occupancy Raw Data'!BB$3,FALSE))/100</f>
        <v>2.7192206146809798E-3</v>
      </c>
      <c r="J21" s="82">
        <f>(VLOOKUP($A20,'Occupancy Raw Data'!$B$8:$BE$51,'Occupancy Raw Data'!BC$3,FALSE))/100</f>
        <v>5.3874865413984993E-3</v>
      </c>
      <c r="K21" s="84">
        <f>(VLOOKUP($A20,'Occupancy Raw Data'!$B$8:$BE$51,'Occupancy Raw Data'!BE$3,FALSE))/100</f>
        <v>-1.64136211087112E-2</v>
      </c>
      <c r="M21" s="81">
        <f>(VLOOKUP($A20,'ADR Raw Data'!$B$6:$BE$49,'ADR Raw Data'!AT$1,FALSE))/100</f>
        <v>-2.4103712301455502E-2</v>
      </c>
      <c r="N21" s="82">
        <f>(VLOOKUP($A20,'ADR Raw Data'!$B$6:$BE$49,'ADR Raw Data'!AU$1,FALSE))/100</f>
        <v>-1.9250374542457999E-2</v>
      </c>
      <c r="O21" s="82">
        <f>(VLOOKUP($A20,'ADR Raw Data'!$B$6:$BE$49,'ADR Raw Data'!AV$1,FALSE))/100</f>
        <v>-9.5951911632176593E-3</v>
      </c>
      <c r="P21" s="82">
        <f>(VLOOKUP($A20,'ADR Raw Data'!$B$6:$BE$49,'ADR Raw Data'!AW$1,FALSE))/100</f>
        <v>4.3021987106509601E-3</v>
      </c>
      <c r="Q21" s="82">
        <f>(VLOOKUP($A20,'ADR Raw Data'!$B$6:$BE$49,'ADR Raw Data'!AX$1,FALSE))/100</f>
        <v>2.9649816503193299E-2</v>
      </c>
      <c r="R21" s="82">
        <f>(VLOOKUP($A20,'ADR Raw Data'!$B$6:$BE$49,'ADR Raw Data'!AY$1,FALSE))/100</f>
        <v>-2.2020897376134399E-3</v>
      </c>
      <c r="S21" s="83">
        <f>(VLOOKUP($A20,'ADR Raw Data'!$B$6:$BE$49,'ADR Raw Data'!BA$1,FALSE))/100</f>
        <v>2.1989007235964701E-2</v>
      </c>
      <c r="T21" s="83">
        <f>(VLOOKUP($A20,'ADR Raw Data'!$B$6:$BE$49,'ADR Raw Data'!BB$1,FALSE))/100</f>
        <v>5.6110369738218103E-3</v>
      </c>
      <c r="U21" s="82">
        <f>(VLOOKUP($A20,'ADR Raw Data'!$B$6:$BE$49,'ADR Raw Data'!BC$1,FALSE))/100</f>
        <v>1.3520650016555899E-2</v>
      </c>
      <c r="V21" s="84">
        <f>(VLOOKUP($A20,'ADR Raw Data'!$B$6:$BE$49,'ADR Raw Data'!BE$1,FALSE))/100</f>
        <v>5.1655361171627605E-3</v>
      </c>
      <c r="X21" s="81">
        <f>(VLOOKUP($A20,'RevPAR Raw Data'!$B$6:$BE$49,'RevPAR Raw Data'!AT$1,FALSE))/100</f>
        <v>-3.4709954823342104E-2</v>
      </c>
      <c r="Y21" s="82">
        <f>(VLOOKUP($A20,'RevPAR Raw Data'!$B$6:$BE$49,'RevPAR Raw Data'!AU$1,FALSE))/100</f>
        <v>-5.3022833792717196E-2</v>
      </c>
      <c r="Z21" s="82">
        <f>(VLOOKUP($A20,'RevPAR Raw Data'!$B$6:$BE$49,'RevPAR Raw Data'!AV$1,FALSE))/100</f>
        <v>-5.1672089069283306E-2</v>
      </c>
      <c r="AA21" s="82">
        <f>(VLOOKUP($A20,'RevPAR Raw Data'!$B$6:$BE$49,'RevPAR Raw Data'!AW$1,FALSE))/100</f>
        <v>-3.0660579256570699E-2</v>
      </c>
      <c r="AB21" s="82">
        <f>(VLOOKUP($A20,'RevPAR Raw Data'!$B$6:$BE$49,'RevPAR Raw Data'!AX$1,FALSE))/100</f>
        <v>2.1496992428004603E-2</v>
      </c>
      <c r="AC21" s="82">
        <f>(VLOOKUP($A20,'RevPAR Raw Data'!$B$6:$BE$49,'RevPAR Raw Data'!AY$1,FALSE))/100</f>
        <v>-2.8868394849783999E-2</v>
      </c>
      <c r="AD21" s="83">
        <f>(VLOOKUP($A20,'RevPAR Raw Data'!$B$6:$BE$49,'RevPAR Raw Data'!BA$1,FALSE))/100</f>
        <v>3.03710284632575E-2</v>
      </c>
      <c r="AE21" s="83">
        <f>(VLOOKUP($A20,'RevPAR Raw Data'!$B$6:$BE$49,'RevPAR Raw Data'!BB$1,FALSE))/100</f>
        <v>8.3455152359117497E-3</v>
      </c>
      <c r="AF21" s="82">
        <f>(VLOOKUP($A20,'RevPAR Raw Data'!$B$6:$BE$49,'RevPAR Raw Data'!BC$1,FALSE))/100</f>
        <v>1.89809788779495E-2</v>
      </c>
      <c r="AG21" s="84">
        <f>(VLOOKUP($A20,'RevPAR Raw Data'!$B$6:$BE$49,'RevPAR Raw Data'!BE$1,FALSE))/100</f>
        <v>-1.1332870144198901E-2</v>
      </c>
    </row>
    <row r="22" spans="1:33" x14ac:dyDescent="0.25">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5">
      <c r="A23" s="108" t="s">
        <v>21</v>
      </c>
      <c r="B23" s="85">
        <f>(VLOOKUP($A23,'Occupancy Raw Data'!$B$8:$BE$51,'Occupancy Raw Data'!AG$3,FALSE))/100</f>
        <v>0.55761678321678299</v>
      </c>
      <c r="C23" s="91">
        <f>(VLOOKUP($A23,'Occupancy Raw Data'!$B$8:$BE$51,'Occupancy Raw Data'!AH$3,FALSE))/100</f>
        <v>0.58286993006993004</v>
      </c>
      <c r="D23" s="91">
        <f>(VLOOKUP($A23,'Occupancy Raw Data'!$B$8:$BE$51,'Occupancy Raw Data'!AI$3,FALSE))/100</f>
        <v>0.64087272727272704</v>
      </c>
      <c r="E23" s="91">
        <f>(VLOOKUP($A23,'Occupancy Raw Data'!$B$8:$BE$51,'Occupancy Raw Data'!AJ$3,FALSE))/100</f>
        <v>0.67180979020978993</v>
      </c>
      <c r="F23" s="91">
        <f>(VLOOKUP($A23,'Occupancy Raw Data'!$B$8:$BE$51,'Occupancy Raw Data'!AK$3,FALSE))/100</f>
        <v>0.67826213440150296</v>
      </c>
      <c r="G23" s="92">
        <f>(VLOOKUP($A23,'Occupancy Raw Data'!$B$8:$BE$51,'Occupancy Raw Data'!AL$3,FALSE))/100</f>
        <v>0.62628615672426602</v>
      </c>
      <c r="H23" s="91">
        <f>(VLOOKUP($A23,'Occupancy Raw Data'!$B$8:$BE$51,'Occupancy Raw Data'!AN$3,FALSE))/100</f>
        <v>0.74057332110009599</v>
      </c>
      <c r="I23" s="91">
        <f>(VLOOKUP($A23,'Occupancy Raw Data'!$B$8:$BE$51,'Occupancy Raw Data'!AO$3,FALSE))/100</f>
        <v>0.76186586703068004</v>
      </c>
      <c r="J23" s="92">
        <f>(VLOOKUP($A23,'Occupancy Raw Data'!$B$8:$BE$51,'Occupancy Raw Data'!AP$3,FALSE))/100</f>
        <v>0.75121959406538807</v>
      </c>
      <c r="K23" s="86">
        <f>(VLOOKUP($A23,'Occupancy Raw Data'!$B$8:$BE$51,'Occupancy Raw Data'!AR$3,FALSE))/100</f>
        <v>0.66198119631342811</v>
      </c>
      <c r="M23" s="113">
        <f>VLOOKUP($A23,'ADR Raw Data'!$B$6:$BE$49,'ADR Raw Data'!AG$1,FALSE)</f>
        <v>86.696095270582006</v>
      </c>
      <c r="N23" s="114">
        <f>VLOOKUP($A23,'ADR Raw Data'!$B$6:$BE$49,'ADR Raw Data'!AH$1,FALSE)</f>
        <v>87.618207279149203</v>
      </c>
      <c r="O23" s="114">
        <f>VLOOKUP($A23,'ADR Raw Data'!$B$6:$BE$49,'ADR Raw Data'!AI$1,FALSE)</f>
        <v>90.473484758545993</v>
      </c>
      <c r="P23" s="114">
        <f>VLOOKUP($A23,'ADR Raw Data'!$B$6:$BE$49,'ADR Raw Data'!AJ$1,FALSE)</f>
        <v>93.232984527755093</v>
      </c>
      <c r="Q23" s="114">
        <f>VLOOKUP($A23,'ADR Raw Data'!$B$6:$BE$49,'ADR Raw Data'!AK$1,FALSE)</f>
        <v>95.941955162572697</v>
      </c>
      <c r="R23" s="115">
        <f>VLOOKUP($A23,'ADR Raw Data'!$B$6:$BE$49,'ADR Raw Data'!AL$1,FALSE)</f>
        <v>91.045838689967795</v>
      </c>
      <c r="S23" s="114">
        <f>VLOOKUP($A23,'ADR Raw Data'!$B$6:$BE$49,'ADR Raw Data'!AN$1,FALSE)</f>
        <v>110.74148425696499</v>
      </c>
      <c r="T23" s="114">
        <f>VLOOKUP($A23,'ADR Raw Data'!$B$6:$BE$49,'ADR Raw Data'!AO$1,FALSE)</f>
        <v>110.793609287571</v>
      </c>
      <c r="U23" s="115">
        <f>VLOOKUP($A23,'ADR Raw Data'!$B$6:$BE$49,'ADR Raw Data'!AP$1,FALSE)</f>
        <v>110.767916129849</v>
      </c>
      <c r="V23" s="116">
        <f>VLOOKUP($A23,'ADR Raw Data'!$B$6:$BE$49,'ADR Raw Data'!AR$1,FALSE)</f>
        <v>97.440287166485504</v>
      </c>
      <c r="X23" s="113">
        <f>VLOOKUP($A23,'RevPAR Raw Data'!$B$6:$BE$49,'RevPAR Raw Data'!AG$1,FALSE)</f>
        <v>48.3431977622377</v>
      </c>
      <c r="Y23" s="114">
        <f>VLOOKUP($A23,'RevPAR Raw Data'!$B$6:$BE$49,'RevPAR Raw Data'!AH$1,FALSE)</f>
        <v>51.070018349650297</v>
      </c>
      <c r="Z23" s="114">
        <f>VLOOKUP($A23,'RevPAR Raw Data'!$B$6:$BE$49,'RevPAR Raw Data'!AI$1,FALSE)</f>
        <v>57.981988923076898</v>
      </c>
      <c r="AA23" s="114">
        <f>VLOOKUP($A23,'RevPAR Raw Data'!$B$6:$BE$49,'RevPAR Raw Data'!AJ$1,FALSE)</f>
        <v>62.634831776223699</v>
      </c>
      <c r="AB23" s="114">
        <f>VLOOKUP($A23,'RevPAR Raw Data'!$B$6:$BE$49,'RevPAR Raw Data'!AK$1,FALSE)</f>
        <v>65.073795287219895</v>
      </c>
      <c r="AC23" s="115">
        <f>VLOOKUP($A23,'RevPAR Raw Data'!$B$6:$BE$49,'RevPAR Raw Data'!AL$1,FALSE)</f>
        <v>57.020748398877501</v>
      </c>
      <c r="AD23" s="114">
        <f>VLOOKUP($A23,'RevPAR Raw Data'!$B$6:$BE$49,'RevPAR Raw Data'!AN$1,FALSE)</f>
        <v>82.012188779734501</v>
      </c>
      <c r="AE23" s="114">
        <f>VLOOKUP($A23,'RevPAR Raw Data'!$B$6:$BE$49,'RevPAR Raw Data'!AO$1,FALSE)</f>
        <v>84.409869201333706</v>
      </c>
      <c r="AF23" s="115">
        <f>VLOOKUP($A23,'RevPAR Raw Data'!$B$6:$BE$49,'RevPAR Raw Data'!AP$1,FALSE)</f>
        <v>83.211028990534103</v>
      </c>
      <c r="AG23" s="116">
        <f>VLOOKUP($A23,'RevPAR Raw Data'!$B$6:$BE$49,'RevPAR Raw Data'!AR$1,FALSE)</f>
        <v>64.503637867594094</v>
      </c>
    </row>
    <row r="24" spans="1:33" x14ac:dyDescent="0.25">
      <c r="A24" s="93" t="s">
        <v>14</v>
      </c>
      <c r="B24" s="81">
        <f>(VLOOKUP($A23,'Occupancy Raw Data'!$B$8:$BE$51,'Occupancy Raw Data'!AT$3,FALSE))/100</f>
        <v>1.0318609140544699E-2</v>
      </c>
      <c r="C24" s="82">
        <f>(VLOOKUP($A23,'Occupancy Raw Data'!$B$8:$BE$51,'Occupancy Raw Data'!AU$3,FALSE))/100</f>
        <v>-1.1691080200424E-2</v>
      </c>
      <c r="D24" s="82">
        <f>(VLOOKUP($A23,'Occupancy Raw Data'!$B$8:$BE$51,'Occupancy Raw Data'!AV$3,FALSE))/100</f>
        <v>-2.29310135808494E-2</v>
      </c>
      <c r="E24" s="82">
        <f>(VLOOKUP($A23,'Occupancy Raw Data'!$B$8:$BE$51,'Occupancy Raw Data'!AW$3,FALSE))/100</f>
        <v>-5.6666707238656197E-3</v>
      </c>
      <c r="F24" s="82">
        <f>(VLOOKUP($A23,'Occupancy Raw Data'!$B$8:$BE$51,'Occupancy Raw Data'!AX$3,FALSE))/100</f>
        <v>2.1841203925712701E-2</v>
      </c>
      <c r="G24" s="82">
        <f>(VLOOKUP($A23,'Occupancy Raw Data'!$B$8:$BE$51,'Occupancy Raw Data'!AY$3,FALSE))/100</f>
        <v>-1.76842985433725E-3</v>
      </c>
      <c r="H24" s="83">
        <f>(VLOOKUP($A23,'Occupancy Raw Data'!$B$8:$BE$51,'Occupancy Raw Data'!BA$3,FALSE))/100</f>
        <v>3.5985732226756897E-2</v>
      </c>
      <c r="I24" s="83">
        <f>(VLOOKUP($A23,'Occupancy Raw Data'!$B$8:$BE$51,'Occupancy Raw Data'!BB$3,FALSE))/100</f>
        <v>1.6442791081586701E-2</v>
      </c>
      <c r="J24" s="82">
        <f>(VLOOKUP($A23,'Occupancy Raw Data'!$B$8:$BE$51,'Occupancy Raw Data'!BC$3,FALSE))/100</f>
        <v>2.5983600106050598E-2</v>
      </c>
      <c r="K24" s="84">
        <f>(VLOOKUP($A23,'Occupancy Raw Data'!$B$8:$BE$51,'Occupancy Raw Data'!BE$3,FALSE))/100</f>
        <v>7.0666156904586495E-3</v>
      </c>
      <c r="M24" s="81">
        <f>(VLOOKUP($A23,'ADR Raw Data'!$B$6:$BE$49,'ADR Raw Data'!AT$1,FALSE))/100</f>
        <v>-1.57533261703664E-2</v>
      </c>
      <c r="N24" s="82">
        <f>(VLOOKUP($A23,'ADR Raw Data'!$B$6:$BE$49,'ADR Raw Data'!AU$1,FALSE))/100</f>
        <v>-5.2431947097236796E-3</v>
      </c>
      <c r="O24" s="82">
        <f>(VLOOKUP($A23,'ADR Raw Data'!$B$6:$BE$49,'ADR Raw Data'!AV$1,FALSE))/100</f>
        <v>-8.4763185544696994E-3</v>
      </c>
      <c r="P24" s="82">
        <f>(VLOOKUP($A23,'ADR Raw Data'!$B$6:$BE$49,'ADR Raw Data'!AW$1,FALSE))/100</f>
        <v>8.0874303453102106E-3</v>
      </c>
      <c r="Q24" s="82">
        <f>(VLOOKUP($A23,'ADR Raw Data'!$B$6:$BE$49,'ADR Raw Data'!AX$1,FALSE))/100</f>
        <v>5.11675406692019E-2</v>
      </c>
      <c r="R24" s="82">
        <f>(VLOOKUP($A23,'ADR Raw Data'!$B$6:$BE$49,'ADR Raw Data'!AY$1,FALSE))/100</f>
        <v>7.5143240243640596E-3</v>
      </c>
      <c r="S24" s="83">
        <f>(VLOOKUP($A23,'ADR Raw Data'!$B$6:$BE$49,'ADR Raw Data'!BA$1,FALSE))/100</f>
        <v>2.4733935169055199E-2</v>
      </c>
      <c r="T24" s="83">
        <f>(VLOOKUP($A23,'ADR Raw Data'!$B$6:$BE$49,'ADR Raw Data'!BB$1,FALSE))/100</f>
        <v>-3.4595290966446899E-3</v>
      </c>
      <c r="U24" s="82">
        <f>(VLOOKUP($A23,'ADR Raw Data'!$B$6:$BE$49,'ADR Raw Data'!BC$1,FALSE))/100</f>
        <v>1.01017062398284E-2</v>
      </c>
      <c r="V24" s="84">
        <f>(VLOOKUP($A23,'ADR Raw Data'!$B$6:$BE$49,'ADR Raw Data'!BE$1,FALSE))/100</f>
        <v>9.6758534491609097E-3</v>
      </c>
      <c r="X24" s="81">
        <f>(VLOOKUP($A23,'RevPAR Raw Data'!$B$6:$BE$49,'RevPAR Raw Data'!AT$1,FALSE))/100</f>
        <v>-5.5972694452372691E-3</v>
      </c>
      <c r="Y24" s="82">
        <f>(VLOOKUP($A23,'RevPAR Raw Data'!$B$6:$BE$49,'RevPAR Raw Data'!AU$1,FALSE))/100</f>
        <v>-1.6872976300289898E-2</v>
      </c>
      <c r="Z24" s="82">
        <f>(VLOOKUP($A23,'RevPAR Raw Data'!$B$6:$BE$49,'RevPAR Raw Data'!AV$1,FALSE))/100</f>
        <v>-3.1212961559430902E-2</v>
      </c>
      <c r="AA24" s="82">
        <f>(VLOOKUP($A23,'RevPAR Raw Data'!$B$6:$BE$49,'RevPAR Raw Data'!AW$1,FALSE))/100</f>
        <v>2.3749308166755201E-3</v>
      </c>
      <c r="AB24" s="82">
        <f>(VLOOKUP($A23,'RevPAR Raw Data'!$B$6:$BE$49,'RevPAR Raw Data'!AX$1,FALSE))/100</f>
        <v>7.4126305285047905E-2</v>
      </c>
      <c r="AC24" s="82">
        <f>(VLOOKUP($A23,'RevPAR Raw Data'!$B$6:$BE$49,'RevPAR Raw Data'!AY$1,FALSE))/100</f>
        <v>5.7326056150869501E-3</v>
      </c>
      <c r="AD24" s="83">
        <f>(VLOOKUP($A23,'RevPAR Raw Data'!$B$6:$BE$49,'RevPAR Raw Data'!BA$1,FALSE))/100</f>
        <v>6.1609736163719807E-2</v>
      </c>
      <c r="AE24" s="83">
        <f>(VLOOKUP($A23,'RevPAR Raw Data'!$B$6:$BE$49,'RevPAR Raw Data'!BB$1,FALSE))/100</f>
        <v>1.29263776707652E-2</v>
      </c>
      <c r="AF24" s="82">
        <f>(VLOOKUP($A23,'RevPAR Raw Data'!$B$6:$BE$49,'RevPAR Raw Data'!BC$1,FALSE))/100</f>
        <v>3.6347785041203499E-2</v>
      </c>
      <c r="AG24" s="84">
        <f>(VLOOKUP($A23,'RevPAR Raw Data'!$B$6:$BE$49,'RevPAR Raw Data'!BE$1,FALSE))/100</f>
        <v>1.6810844677421898E-2</v>
      </c>
    </row>
    <row r="25" spans="1:33" x14ac:dyDescent="0.25">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5">
      <c r="A26" s="108" t="s">
        <v>22</v>
      </c>
      <c r="B26" s="85">
        <f>(VLOOKUP($A26,'Occupancy Raw Data'!$B$8:$BE$51,'Occupancy Raw Data'!AG$3,FALSE))/100</f>
        <v>0.51746584359731995</v>
      </c>
      <c r="C26" s="91">
        <f>(VLOOKUP($A26,'Occupancy Raw Data'!$B$8:$BE$51,'Occupancy Raw Data'!AH$3,FALSE))/100</f>
        <v>0.51652233697083094</v>
      </c>
      <c r="D26" s="91">
        <f>(VLOOKUP($A26,'Occupancy Raw Data'!$B$8:$BE$51,'Occupancy Raw Data'!AI$3,FALSE))/100</f>
        <v>0.54029285275445404</v>
      </c>
      <c r="E26" s="91">
        <f>(VLOOKUP($A26,'Occupancy Raw Data'!$B$8:$BE$51,'Occupancy Raw Data'!AJ$3,FALSE))/100</f>
        <v>0.564663116936309</v>
      </c>
      <c r="F26" s="91">
        <f>(VLOOKUP($A26,'Occupancy Raw Data'!$B$8:$BE$51,'Occupancy Raw Data'!AK$3,FALSE))/100</f>
        <v>0.58585178900558699</v>
      </c>
      <c r="G26" s="92">
        <f>(VLOOKUP($A26,'Occupancy Raw Data'!$B$8:$BE$51,'Occupancy Raw Data'!AL$3,FALSE))/100</f>
        <v>0.54495918785289998</v>
      </c>
      <c r="H26" s="91">
        <f>(VLOOKUP($A26,'Occupancy Raw Data'!$B$8:$BE$51,'Occupancy Raw Data'!AN$3,FALSE))/100</f>
        <v>0.66795149351979111</v>
      </c>
      <c r="I26" s="91">
        <f>(VLOOKUP($A26,'Occupancy Raw Data'!$B$8:$BE$51,'Occupancy Raw Data'!AO$3,FALSE))/100</f>
        <v>0.68105819022263803</v>
      </c>
      <c r="J26" s="92">
        <f>(VLOOKUP($A26,'Occupancy Raw Data'!$B$8:$BE$51,'Occupancy Raw Data'!AP$3,FALSE))/100</f>
        <v>0.67450484187121507</v>
      </c>
      <c r="K26" s="86">
        <f>(VLOOKUP($A26,'Occupancy Raw Data'!$B$8:$BE$51,'Occupancy Raw Data'!AR$3,FALSE))/100</f>
        <v>0.58197223185813296</v>
      </c>
      <c r="M26" s="113">
        <f>VLOOKUP($A26,'ADR Raw Data'!$B$6:$BE$49,'ADR Raw Data'!AG$1,FALSE)</f>
        <v>66.197512826855103</v>
      </c>
      <c r="N26" s="114">
        <f>VLOOKUP($A26,'ADR Raw Data'!$B$6:$BE$49,'ADR Raw Data'!AH$1,FALSE)</f>
        <v>63.878114546664499</v>
      </c>
      <c r="O26" s="114">
        <f>VLOOKUP($A26,'ADR Raw Data'!$B$6:$BE$49,'ADR Raw Data'!AI$1,FALSE)</f>
        <v>64.444346114172006</v>
      </c>
      <c r="P26" s="114">
        <f>VLOOKUP($A26,'ADR Raw Data'!$B$6:$BE$49,'ADR Raw Data'!AJ$1,FALSE)</f>
        <v>65.577112746913897</v>
      </c>
      <c r="Q26" s="114">
        <f>VLOOKUP($A26,'ADR Raw Data'!$B$6:$BE$49,'ADR Raw Data'!AK$1,FALSE)</f>
        <v>68.269308425717796</v>
      </c>
      <c r="R26" s="115">
        <f>VLOOKUP($A26,'ADR Raw Data'!$B$6:$BE$49,'ADR Raw Data'!AL$1,FALSE)</f>
        <v>65.727093618220593</v>
      </c>
      <c r="S26" s="114">
        <f>VLOOKUP($A26,'ADR Raw Data'!$B$6:$BE$49,'ADR Raw Data'!AN$1,FALSE)</f>
        <v>81.360670141801194</v>
      </c>
      <c r="T26" s="114">
        <f>VLOOKUP($A26,'ADR Raw Data'!$B$6:$BE$49,'ADR Raw Data'!AO$1,FALSE)</f>
        <v>83.459798224813895</v>
      </c>
      <c r="U26" s="115">
        <f>VLOOKUP($A26,'ADR Raw Data'!$B$6:$BE$49,'ADR Raw Data'!AP$1,FALSE)</f>
        <v>82.420431528610607</v>
      </c>
      <c r="V26" s="116">
        <f>VLOOKUP($A26,'ADR Raw Data'!$B$6:$BE$49,'ADR Raw Data'!AR$1,FALSE)</f>
        <v>71.254965239763195</v>
      </c>
      <c r="X26" s="113">
        <f>VLOOKUP($A26,'RevPAR Raw Data'!$B$6:$BE$49,'RevPAR Raw Data'!AG$1,FALSE)</f>
        <v>34.254951818993</v>
      </c>
      <c r="Y26" s="114">
        <f>VLOOKUP($A26,'RevPAR Raw Data'!$B$6:$BE$49,'RevPAR Raw Data'!AH$1,FALSE)</f>
        <v>32.994473006933603</v>
      </c>
      <c r="Z26" s="114">
        <f>VLOOKUP($A26,'RevPAR Raw Data'!$B$6:$BE$49,'RevPAR Raw Data'!AI$1,FALSE)</f>
        <v>34.818819605921398</v>
      </c>
      <c r="AA26" s="114">
        <f>VLOOKUP($A26,'RevPAR Raw Data'!$B$6:$BE$49,'RevPAR Raw Data'!AJ$1,FALSE)</f>
        <v>37.028976883356201</v>
      </c>
      <c r="AB26" s="114">
        <f>VLOOKUP($A26,'RevPAR Raw Data'!$B$6:$BE$49,'RevPAR Raw Data'!AK$1,FALSE)</f>
        <v>39.995696475381003</v>
      </c>
      <c r="AC26" s="115">
        <f>VLOOKUP($A26,'RevPAR Raw Data'!$B$6:$BE$49,'RevPAR Raw Data'!AL$1,FALSE)</f>
        <v>35.818583558116998</v>
      </c>
      <c r="AD26" s="114">
        <f>VLOOKUP($A26,'RevPAR Raw Data'!$B$6:$BE$49,'RevPAR Raw Data'!AN$1,FALSE)</f>
        <v>54.344981134987201</v>
      </c>
      <c r="AE26" s="114">
        <f>VLOOKUP($A26,'RevPAR Raw Data'!$B$6:$BE$49,'RevPAR Raw Data'!AO$1,FALSE)</f>
        <v>56.840979135338301</v>
      </c>
      <c r="AF26" s="115">
        <f>VLOOKUP($A26,'RevPAR Raw Data'!$B$6:$BE$49,'RevPAR Raw Data'!AP$1,FALSE)</f>
        <v>55.592980135162797</v>
      </c>
      <c r="AG26" s="116">
        <f>VLOOKUP($A26,'RevPAR Raw Data'!$B$6:$BE$49,'RevPAR Raw Data'!AR$1,FALSE)</f>
        <v>41.468411151558698</v>
      </c>
    </row>
    <row r="27" spans="1:33" x14ac:dyDescent="0.25">
      <c r="A27" s="93" t="s">
        <v>14</v>
      </c>
      <c r="B27" s="81">
        <f>(VLOOKUP($A26,'Occupancy Raw Data'!$B$8:$BE$51,'Occupancy Raw Data'!AT$3,FALSE))/100</f>
        <v>1.6375189500367E-2</v>
      </c>
      <c r="C27" s="82">
        <f>(VLOOKUP($A26,'Occupancy Raw Data'!$B$8:$BE$51,'Occupancy Raw Data'!AU$3,FALSE))/100</f>
        <v>2.67214664941209E-2</v>
      </c>
      <c r="D27" s="82">
        <f>(VLOOKUP($A26,'Occupancy Raw Data'!$B$8:$BE$51,'Occupancy Raw Data'!AV$3,FALSE))/100</f>
        <v>1.91410723951097E-2</v>
      </c>
      <c r="E27" s="82">
        <f>(VLOOKUP($A26,'Occupancy Raw Data'!$B$8:$BE$51,'Occupancy Raw Data'!AW$3,FALSE))/100</f>
        <v>1.8122004663678099E-2</v>
      </c>
      <c r="F27" s="82">
        <f>(VLOOKUP($A26,'Occupancy Raw Data'!$B$8:$BE$51,'Occupancy Raw Data'!AX$3,FALSE))/100</f>
        <v>4.0787781334496398E-2</v>
      </c>
      <c r="G27" s="82">
        <f>(VLOOKUP($A26,'Occupancy Raw Data'!$B$8:$BE$51,'Occupancy Raw Data'!AY$3,FALSE))/100</f>
        <v>2.4413798084389302E-2</v>
      </c>
      <c r="H27" s="83">
        <f>(VLOOKUP($A26,'Occupancy Raw Data'!$B$8:$BE$51,'Occupancy Raw Data'!BA$3,FALSE))/100</f>
        <v>3.7914898797794902E-2</v>
      </c>
      <c r="I27" s="83">
        <f>(VLOOKUP($A26,'Occupancy Raw Data'!$B$8:$BE$51,'Occupancy Raw Data'!BB$3,FALSE))/100</f>
        <v>4.6323142284051995E-3</v>
      </c>
      <c r="J27" s="82">
        <f>(VLOOKUP($A26,'Occupancy Raw Data'!$B$8:$BE$51,'Occupancy Raw Data'!BC$3,FALSE))/100</f>
        <v>2.08399580774545E-2</v>
      </c>
      <c r="K27" s="84">
        <f>(VLOOKUP($A26,'Occupancy Raw Data'!$B$8:$BE$51,'Occupancy Raw Data'!BE$3,FALSE))/100</f>
        <v>2.32257562655965E-2</v>
      </c>
      <c r="M27" s="81">
        <f>(VLOOKUP($A26,'ADR Raw Data'!$B$6:$BE$49,'ADR Raw Data'!AT$1,FALSE))/100</f>
        <v>-4.3014445206267196E-2</v>
      </c>
      <c r="N27" s="82">
        <f>(VLOOKUP($A26,'ADR Raw Data'!$B$6:$BE$49,'ADR Raw Data'!AU$1,FALSE))/100</f>
        <v>-3.0541262281651802E-2</v>
      </c>
      <c r="O27" s="82">
        <f>(VLOOKUP($A26,'ADR Raw Data'!$B$6:$BE$49,'ADR Raw Data'!AV$1,FALSE))/100</f>
        <v>-3.0696323029844402E-2</v>
      </c>
      <c r="P27" s="82">
        <f>(VLOOKUP($A26,'ADR Raw Data'!$B$6:$BE$49,'ADR Raw Data'!AW$1,FALSE))/100</f>
        <v>-1.9190672870637301E-2</v>
      </c>
      <c r="Q27" s="82">
        <f>(VLOOKUP($A26,'ADR Raw Data'!$B$6:$BE$49,'ADR Raw Data'!AX$1,FALSE))/100</f>
        <v>9.0314263541423304E-3</v>
      </c>
      <c r="R27" s="82">
        <f>(VLOOKUP($A26,'ADR Raw Data'!$B$6:$BE$49,'ADR Raw Data'!AY$1,FALSE))/100</f>
        <v>-2.2116555164054898E-2</v>
      </c>
      <c r="S27" s="83">
        <f>(VLOOKUP($A26,'ADR Raw Data'!$B$6:$BE$49,'ADR Raw Data'!BA$1,FALSE))/100</f>
        <v>-1.49041913179827E-2</v>
      </c>
      <c r="T27" s="83">
        <f>(VLOOKUP($A26,'ADR Raw Data'!$B$6:$BE$49,'ADR Raw Data'!BB$1,FALSE))/100</f>
        <v>-3.53391986110193E-2</v>
      </c>
      <c r="U27" s="82">
        <f>(VLOOKUP($A26,'ADR Raw Data'!$B$6:$BE$49,'ADR Raw Data'!BC$1,FALSE))/100</f>
        <v>-2.5827125910884499E-2</v>
      </c>
      <c r="V27" s="84">
        <f>(VLOOKUP($A26,'ADR Raw Data'!$B$6:$BE$49,'ADR Raw Data'!BE$1,FALSE))/100</f>
        <v>-2.3723357809329101E-2</v>
      </c>
      <c r="X27" s="81">
        <f>(VLOOKUP($A26,'RevPAR Raw Data'!$B$6:$BE$49,'RevPAR Raw Data'!AT$1,FALSE))/100</f>
        <v>-2.73436253974059E-2</v>
      </c>
      <c r="Y27" s="82">
        <f>(VLOOKUP($A26,'RevPAR Raw Data'!$B$6:$BE$49,'RevPAR Raw Data'!AU$1,FALSE))/100</f>
        <v>-4.6359031042782399E-3</v>
      </c>
      <c r="Z27" s="82">
        <f>(VLOOKUP($A26,'RevPAR Raw Data'!$B$6:$BE$49,'RevPAR Raw Data'!AV$1,FALSE))/100</f>
        <v>-1.21428111761126E-2</v>
      </c>
      <c r="AA27" s="82">
        <f>(VLOOKUP($A26,'RevPAR Raw Data'!$B$6:$BE$49,'RevPAR Raw Data'!AW$1,FALSE))/100</f>
        <v>-1.4164416702199701E-3</v>
      </c>
      <c r="AB27" s="82">
        <f>(VLOOKUP($A26,'RevPAR Raw Data'!$B$6:$BE$49,'RevPAR Raw Data'!AX$1,FALSE))/100</f>
        <v>5.0187579531910095E-2</v>
      </c>
      <c r="AC27" s="82">
        <f>(VLOOKUP($A26,'RevPAR Raw Data'!$B$6:$BE$49,'RevPAR Raw Data'!AY$1,FALSE))/100</f>
        <v>1.7572938082369499E-3</v>
      </c>
      <c r="AD27" s="83">
        <f>(VLOOKUP($A26,'RevPAR Raw Data'!$B$6:$BE$49,'RevPAR Raw Data'!BA$1,FALSE))/100</f>
        <v>2.2445616574327799E-2</v>
      </c>
      <c r="AE27" s="83">
        <f>(VLOOKUP($A26,'RevPAR Raw Data'!$B$6:$BE$49,'RevPAR Raw Data'!BB$1,FALSE))/100</f>
        <v>-3.08705866551604E-2</v>
      </c>
      <c r="AF27" s="82">
        <f>(VLOOKUP($A26,'RevPAR Raw Data'!$B$6:$BE$49,'RevPAR Raw Data'!BC$1,FALSE))/100</f>
        <v>-5.5254040546739601E-3</v>
      </c>
      <c r="AG27" s="84">
        <f>(VLOOKUP($A26,'RevPAR Raw Data'!$B$6:$BE$49,'RevPAR Raw Data'!BE$1,FALSE))/100</f>
        <v>-1.04859447001359E-3</v>
      </c>
    </row>
    <row r="28" spans="1:33" x14ac:dyDescent="0.25">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5">
      <c r="A29" s="108" t="s">
        <v>24</v>
      </c>
      <c r="B29" s="109">
        <f>(VLOOKUP($A29,'Occupancy Raw Data'!$B$8:$BE$45,'Occupancy Raw Data'!AG$3,FALSE))/100</f>
        <v>0.54405574323047701</v>
      </c>
      <c r="C29" s="110">
        <f>(VLOOKUP($A29,'Occupancy Raw Data'!$B$8:$BE$45,'Occupancy Raw Data'!AH$3,FALSE))/100</f>
        <v>0.57464801505429897</v>
      </c>
      <c r="D29" s="110">
        <f>(VLOOKUP($A29,'Occupancy Raw Data'!$B$8:$BE$45,'Occupancy Raw Data'!AI$3,FALSE))/100</f>
        <v>0.653169187052697</v>
      </c>
      <c r="E29" s="110">
        <f>(VLOOKUP($A29,'Occupancy Raw Data'!$B$8:$BE$45,'Occupancy Raw Data'!AJ$3,FALSE))/100</f>
        <v>0.66539702692694203</v>
      </c>
      <c r="F29" s="110">
        <f>(VLOOKUP($A29,'Occupancy Raw Data'!$B$8:$BE$45,'Occupancy Raw Data'!AK$3,FALSE))/100</f>
        <v>0.63622348344581003</v>
      </c>
      <c r="G29" s="111">
        <f>(VLOOKUP($A29,'Occupancy Raw Data'!$B$8:$BE$45,'Occupancy Raw Data'!AL$3,FALSE))/100</f>
        <v>0.61469875621025705</v>
      </c>
      <c r="H29" s="91">
        <f>(VLOOKUP($A29,'Occupancy Raw Data'!$B$8:$BE$45,'Occupancy Raw Data'!AN$3,FALSE))/100</f>
        <v>0.74535039259992497</v>
      </c>
      <c r="I29" s="91">
        <f>(VLOOKUP($A29,'Occupancy Raw Data'!$B$8:$BE$45,'Occupancy Raw Data'!AO$3,FALSE))/100</f>
        <v>0.77948655940388212</v>
      </c>
      <c r="J29" s="111">
        <f>(VLOOKUP($A29,'Occupancy Raw Data'!$B$8:$BE$45,'Occupancy Raw Data'!AP$3,FALSE))/100</f>
        <v>0.76241847600190393</v>
      </c>
      <c r="K29" s="112">
        <f>(VLOOKUP($A29,'Occupancy Raw Data'!$B$8:$BE$45,'Occupancy Raw Data'!AR$3,FALSE))/100</f>
        <v>0.65690475496435596</v>
      </c>
      <c r="M29" s="113">
        <f>VLOOKUP($A29,'ADR Raw Data'!$B$6:$BE$43,'ADR Raw Data'!AG$1,FALSE)</f>
        <v>122.621590637588</v>
      </c>
      <c r="N29" s="114">
        <f>VLOOKUP($A29,'ADR Raw Data'!$B$6:$BE$43,'ADR Raw Data'!AH$1,FALSE)</f>
        <v>114.31692679975799</v>
      </c>
      <c r="O29" s="114">
        <f>VLOOKUP($A29,'ADR Raw Data'!$B$6:$BE$43,'ADR Raw Data'!AI$1,FALSE)</f>
        <v>118.934936941731</v>
      </c>
      <c r="P29" s="114">
        <f>VLOOKUP($A29,'ADR Raw Data'!$B$6:$BE$43,'ADR Raw Data'!AJ$1,FALSE)</f>
        <v>118.773572110033</v>
      </c>
      <c r="Q29" s="114">
        <f>VLOOKUP($A29,'ADR Raw Data'!$B$6:$BE$43,'ADR Raw Data'!AK$1,FALSE)</f>
        <v>123.333384370508</v>
      </c>
      <c r="R29" s="115">
        <f>VLOOKUP($A29,'ADR Raw Data'!$B$6:$BE$43,'ADR Raw Data'!AL$1,FALSE)</f>
        <v>119.5996770997</v>
      </c>
      <c r="S29" s="114">
        <f>VLOOKUP($A29,'ADR Raw Data'!$B$6:$BE$43,'ADR Raw Data'!AN$1,FALSE)</f>
        <v>161.31773733359</v>
      </c>
      <c r="T29" s="114">
        <f>VLOOKUP($A29,'ADR Raw Data'!$B$6:$BE$43,'ADR Raw Data'!AO$1,FALSE)</f>
        <v>165.37154037074299</v>
      </c>
      <c r="U29" s="115">
        <f>VLOOKUP($A29,'ADR Raw Data'!$B$6:$BE$43,'ADR Raw Data'!AP$1,FALSE)</f>
        <v>163.390014620535</v>
      </c>
      <c r="V29" s="116">
        <f>VLOOKUP($A29,'ADR Raw Data'!$B$6:$BE$43,'ADR Raw Data'!AR$1,FALSE)</f>
        <v>134.120960654767</v>
      </c>
      <c r="X29" s="113">
        <f>VLOOKUP($A29,'RevPAR Raw Data'!$B$6:$BE$43,'RevPAR Raw Data'!AG$1,FALSE)</f>
        <v>66.712980630436505</v>
      </c>
      <c r="Y29" s="114">
        <f>VLOOKUP($A29,'RevPAR Raw Data'!$B$6:$BE$43,'RevPAR Raw Data'!AH$1,FALSE)</f>
        <v>65.691995072588597</v>
      </c>
      <c r="Z29" s="114">
        <f>VLOOKUP($A29,'RevPAR Raw Data'!$B$6:$BE$43,'RevPAR Raw Data'!AI$1,FALSE)</f>
        <v>77.684636074394803</v>
      </c>
      <c r="AA29" s="114">
        <f>VLOOKUP($A29,'RevPAR Raw Data'!$B$6:$BE$43,'RevPAR Raw Data'!AJ$1,FALSE)</f>
        <v>79.031581759508995</v>
      </c>
      <c r="AB29" s="114">
        <f>VLOOKUP($A29,'RevPAR Raw Data'!$B$6:$BE$43,'RevPAR Raw Data'!AK$1,FALSE)</f>
        <v>78.467595429366</v>
      </c>
      <c r="AC29" s="115">
        <f>VLOOKUP($A29,'RevPAR Raw Data'!$B$6:$BE$43,'RevPAR Raw Data'!AL$1,FALSE)</f>
        <v>73.517772756334097</v>
      </c>
      <c r="AD29" s="114">
        <f>VLOOKUP($A29,'RevPAR Raw Data'!$B$6:$BE$43,'RevPAR Raw Data'!AN$1,FALSE)</f>
        <v>120.238238854923</v>
      </c>
      <c r="AE29" s="114">
        <f>VLOOKUP($A29,'RevPAR Raw Data'!$B$6:$BE$43,'RevPAR Raw Data'!AO$1,FALSE)</f>
        <v>128.904893026911</v>
      </c>
      <c r="AF29" s="115">
        <f>VLOOKUP($A29,'RevPAR Raw Data'!$B$6:$BE$43,'RevPAR Raw Data'!AP$1,FALSE)</f>
        <v>124.571565940917</v>
      </c>
      <c r="AG29" s="116">
        <f>VLOOKUP($A29,'RevPAR Raw Data'!$B$6:$BE$43,'RevPAR Raw Data'!AR$1,FALSE)</f>
        <v>88.104696794504306</v>
      </c>
    </row>
    <row r="30" spans="1:33" x14ac:dyDescent="0.25">
      <c r="A30" s="93" t="s">
        <v>14</v>
      </c>
      <c r="B30" s="81">
        <f>(VLOOKUP($A29,'Occupancy Raw Data'!$B$8:$BE$51,'Occupancy Raw Data'!AT$3,FALSE))/100</f>
        <v>1.73006099598795E-2</v>
      </c>
      <c r="C30" s="82">
        <f>(VLOOKUP($A29,'Occupancy Raw Data'!$B$8:$BE$51,'Occupancy Raw Data'!AU$3,FALSE))/100</f>
        <v>1.39816266962081E-2</v>
      </c>
      <c r="D30" s="82">
        <f>(VLOOKUP($A29,'Occupancy Raw Data'!$B$8:$BE$51,'Occupancy Raw Data'!AV$3,FALSE))/100</f>
        <v>5.0274535086442095E-3</v>
      </c>
      <c r="E30" s="82">
        <f>(VLOOKUP($A29,'Occupancy Raw Data'!$B$8:$BE$51,'Occupancy Raw Data'!AW$3,FALSE))/100</f>
        <v>-8.6896513478667799E-4</v>
      </c>
      <c r="F30" s="82">
        <f>(VLOOKUP($A29,'Occupancy Raw Data'!$B$8:$BE$51,'Occupancy Raw Data'!AX$3,FALSE))/100</f>
        <v>-5.1824946724489994E-3</v>
      </c>
      <c r="G30" s="82">
        <f>(VLOOKUP($A29,'Occupancy Raw Data'!$B$8:$BE$51,'Occupancy Raw Data'!AY$3,FALSE))/100</f>
        <v>5.4141395320725103E-3</v>
      </c>
      <c r="H30" s="83">
        <f>(VLOOKUP($A29,'Occupancy Raw Data'!$B$8:$BE$51,'Occupancy Raw Data'!BA$3,FALSE))/100</f>
        <v>2.6763192891944902E-2</v>
      </c>
      <c r="I30" s="83">
        <f>(VLOOKUP($A29,'Occupancy Raw Data'!$B$8:$BE$51,'Occupancy Raw Data'!BB$3,FALSE))/100</f>
        <v>1.8573842047756098E-2</v>
      </c>
      <c r="J30" s="82">
        <f>(VLOOKUP($A29,'Occupancy Raw Data'!$B$8:$BE$51,'Occupancy Raw Data'!BC$3,FALSE))/100</f>
        <v>2.2533161751363301E-2</v>
      </c>
      <c r="K30" s="84">
        <f>(VLOOKUP($A29,'Occupancy Raw Data'!$B$8:$BE$51,'Occupancy Raw Data'!BE$3,FALSE))/100</f>
        <v>1.09844408232798E-2</v>
      </c>
      <c r="M30" s="81">
        <f>(VLOOKUP($A29,'ADR Raw Data'!$B$6:$BE$49,'ADR Raw Data'!AT$1,FALSE))/100</f>
        <v>5.0901337084378198E-3</v>
      </c>
      <c r="N30" s="82">
        <f>(VLOOKUP($A29,'ADR Raw Data'!$B$6:$BE$49,'ADR Raw Data'!AU$1,FALSE))/100</f>
        <v>3.1102238209399103E-3</v>
      </c>
      <c r="O30" s="82">
        <f>(VLOOKUP($A29,'ADR Raw Data'!$B$6:$BE$49,'ADR Raw Data'!AV$1,FALSE))/100</f>
        <v>7.32015650570328E-3</v>
      </c>
      <c r="P30" s="82">
        <f>(VLOOKUP($A29,'ADR Raw Data'!$B$6:$BE$49,'ADR Raw Data'!AW$1,FALSE))/100</f>
        <v>-2.17214087265837E-3</v>
      </c>
      <c r="Q30" s="82">
        <f>(VLOOKUP($A29,'ADR Raw Data'!$B$6:$BE$49,'ADR Raw Data'!AX$1,FALSE))/100</f>
        <v>5.0439528857727303E-3</v>
      </c>
      <c r="R30" s="82">
        <f>(VLOOKUP($A29,'ADR Raw Data'!$B$6:$BE$49,'ADR Raw Data'!AY$1,FALSE))/100</f>
        <v>3.5420155839387402E-3</v>
      </c>
      <c r="S30" s="83">
        <f>(VLOOKUP($A29,'ADR Raw Data'!$B$6:$BE$49,'ADR Raw Data'!BA$1,FALSE))/100</f>
        <v>1.8147124055810801E-2</v>
      </c>
      <c r="T30" s="83">
        <f>(VLOOKUP($A29,'ADR Raw Data'!$B$6:$BE$49,'ADR Raw Data'!BB$1,FALSE))/100</f>
        <v>2.0527327011893203E-2</v>
      </c>
      <c r="U30" s="82">
        <f>(VLOOKUP($A29,'ADR Raw Data'!$B$6:$BE$49,'ADR Raw Data'!BC$1,FALSE))/100</f>
        <v>1.9319812257668701E-2</v>
      </c>
      <c r="V30" s="84">
        <f>(VLOOKUP($A29,'ADR Raw Data'!$B$6:$BE$49,'ADR Raw Data'!BE$1,FALSE))/100</f>
        <v>1.09555160684382E-2</v>
      </c>
      <c r="X30" s="81">
        <f>(VLOOKUP($A29,'RevPAR Raw Data'!$B$6:$BE$49,'RevPAR Raw Data'!AT$1,FALSE))/100</f>
        <v>2.2478806086250601E-2</v>
      </c>
      <c r="Y30" s="82">
        <f>(VLOOKUP($A29,'RevPAR Raw Data'!$B$6:$BE$49,'RevPAR Raw Data'!AU$1,FALSE))/100</f>
        <v>1.7135336505553999E-2</v>
      </c>
      <c r="Z30" s="82">
        <f>(VLOOKUP($A29,'RevPAR Raw Data'!$B$6:$BE$49,'RevPAR Raw Data'!AV$1,FALSE))/100</f>
        <v>1.2384411760855901E-2</v>
      </c>
      <c r="AA30" s="82">
        <f>(VLOOKUP($A29,'RevPAR Raw Data'!$B$6:$BE$49,'RevPAR Raw Data'!AW$1,FALSE))/100</f>
        <v>-3.03921849275886E-3</v>
      </c>
      <c r="AB30" s="82">
        <f>(VLOOKUP($A29,'RevPAR Raw Data'!$B$6:$BE$49,'RevPAR Raw Data'!AX$1,FALSE))/100</f>
        <v>-1.6468204563487601E-4</v>
      </c>
      <c r="AC30" s="82">
        <f>(VLOOKUP($A29,'RevPAR Raw Data'!$B$6:$BE$49,'RevPAR Raw Data'!AY$1,FALSE))/100</f>
        <v>8.9753320826074807E-3</v>
      </c>
      <c r="AD30" s="83">
        <f>(VLOOKUP($A29,'RevPAR Raw Data'!$B$6:$BE$49,'RevPAR Raw Data'!BA$1,FALSE))/100</f>
        <v>4.5395991929295401E-2</v>
      </c>
      <c r="AE30" s="83">
        <f>(VLOOKUP($A29,'RevPAR Raw Data'!$B$6:$BE$49,'RevPAR Raw Data'!BB$1,FALSE))/100</f>
        <v>3.9482440389230898E-2</v>
      </c>
      <c r="AF30" s="82">
        <f>(VLOOKUP($A29,'RevPAR Raw Data'!$B$6:$BE$49,'RevPAR Raw Data'!BC$1,FALSE))/100</f>
        <v>4.2288310463640198E-2</v>
      </c>
      <c r="AG30" s="84">
        <f>(VLOOKUP($A29,'RevPAR Raw Data'!$B$6:$BE$49,'RevPAR Raw Data'!BE$1,FALSE))/100</f>
        <v>2.2060297109660301E-2</v>
      </c>
    </row>
    <row r="31" spans="1:33" x14ac:dyDescent="0.25">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5">
      <c r="A32" s="108" t="s">
        <v>25</v>
      </c>
      <c r="B32" s="109">
        <f>(VLOOKUP($A32,'Occupancy Raw Data'!$B$8:$BE$45,'Occupancy Raw Data'!AG$3,FALSE))/100</f>
        <v>0.50351837372947594</v>
      </c>
      <c r="C32" s="110">
        <f>(VLOOKUP($A32,'Occupancy Raw Data'!$B$8:$BE$45,'Occupancy Raw Data'!AH$3,FALSE))/100</f>
        <v>0.57955433932759903</v>
      </c>
      <c r="D32" s="110">
        <f>(VLOOKUP($A32,'Occupancy Raw Data'!$B$8:$BE$45,'Occupancy Raw Data'!AI$3,FALSE))/100</f>
        <v>0.6278342455043</v>
      </c>
      <c r="E32" s="110">
        <f>(VLOOKUP($A32,'Occupancy Raw Data'!$B$8:$BE$45,'Occupancy Raw Data'!AJ$3,FALSE))/100</f>
        <v>0.65617670054730193</v>
      </c>
      <c r="F32" s="110">
        <f>(VLOOKUP($A32,'Occupancy Raw Data'!$B$8:$BE$45,'Occupancy Raw Data'!AK$3,FALSE))/100</f>
        <v>0.64444878811571504</v>
      </c>
      <c r="G32" s="111">
        <f>(VLOOKUP($A32,'Occupancy Raw Data'!$B$8:$BE$45,'Occupancy Raw Data'!AL$3,FALSE))/100</f>
        <v>0.60230648944487797</v>
      </c>
      <c r="H32" s="91">
        <f>(VLOOKUP($A32,'Occupancy Raw Data'!$B$8:$BE$45,'Occupancy Raw Data'!AN$3,FALSE))/100</f>
        <v>0.73709929632525406</v>
      </c>
      <c r="I32" s="91">
        <f>(VLOOKUP($A32,'Occupancy Raw Data'!$B$8:$BE$45,'Occupancy Raw Data'!AO$3,FALSE))/100</f>
        <v>0.76896012509773204</v>
      </c>
      <c r="J32" s="111">
        <f>(VLOOKUP($A32,'Occupancy Raw Data'!$B$8:$BE$45,'Occupancy Raw Data'!AP$3,FALSE))/100</f>
        <v>0.75302971071149305</v>
      </c>
      <c r="K32" s="112">
        <f>(VLOOKUP($A32,'Occupancy Raw Data'!$B$8:$BE$45,'Occupancy Raw Data'!AR$3,FALSE))/100</f>
        <v>0.64537026694962507</v>
      </c>
      <c r="M32" s="113">
        <f>VLOOKUP($A32,'ADR Raw Data'!$B$6:$BE$43,'ADR Raw Data'!AG$1,FALSE)</f>
        <v>119.677480590062</v>
      </c>
      <c r="N32" s="114">
        <f>VLOOKUP($A32,'ADR Raw Data'!$B$6:$BE$43,'ADR Raw Data'!AH$1,FALSE)</f>
        <v>116.85186172006701</v>
      </c>
      <c r="O32" s="114">
        <f>VLOOKUP($A32,'ADR Raw Data'!$B$6:$BE$43,'ADR Raw Data'!AI$1,FALSE)</f>
        <v>116.071114570361</v>
      </c>
      <c r="P32" s="114">
        <f>VLOOKUP($A32,'ADR Raw Data'!$B$6:$BE$43,'ADR Raw Data'!AJ$1,FALSE)</f>
        <v>115.956750074471</v>
      </c>
      <c r="Q32" s="114">
        <f>VLOOKUP($A32,'ADR Raw Data'!$B$6:$BE$43,'ADR Raw Data'!AK$1,FALSE)</f>
        <v>123.929053685168</v>
      </c>
      <c r="R32" s="115">
        <f>VLOOKUP($A32,'ADR Raw Data'!$B$6:$BE$43,'ADR Raw Data'!AL$1,FALSE)</f>
        <v>118.48096839099099</v>
      </c>
      <c r="S32" s="114">
        <f>VLOOKUP($A32,'ADR Raw Data'!$B$6:$BE$43,'ADR Raw Data'!AN$1,FALSE)</f>
        <v>154.76152214266699</v>
      </c>
      <c r="T32" s="114">
        <f>VLOOKUP($A32,'ADR Raw Data'!$B$6:$BE$43,'ADR Raw Data'!AO$1,FALSE)</f>
        <v>156.27792069140801</v>
      </c>
      <c r="U32" s="115">
        <f>VLOOKUP($A32,'ADR Raw Data'!$B$6:$BE$43,'ADR Raw Data'!AP$1,FALSE)</f>
        <v>155.53576119402899</v>
      </c>
      <c r="V32" s="116">
        <f>VLOOKUP($A32,'ADR Raw Data'!$B$6:$BE$43,'ADR Raw Data'!AR$1,FALSE)</f>
        <v>130.83416926272</v>
      </c>
      <c r="X32" s="113">
        <f>VLOOKUP($A32,'RevPAR Raw Data'!$B$6:$BE$43,'RevPAR Raw Data'!AG$1,FALSE)</f>
        <v>60.259810398749003</v>
      </c>
      <c r="Y32" s="114">
        <f>VLOOKUP($A32,'RevPAR Raw Data'!$B$6:$BE$43,'RevPAR Raw Data'!AH$1,FALSE)</f>
        <v>67.722003518373697</v>
      </c>
      <c r="Z32" s="114">
        <f>VLOOKUP($A32,'RevPAR Raw Data'!$B$6:$BE$43,'RevPAR Raw Data'!AI$1,FALSE)</f>
        <v>72.873420641125804</v>
      </c>
      <c r="AA32" s="114">
        <f>VLOOKUP($A32,'RevPAR Raw Data'!$B$6:$BE$43,'RevPAR Raw Data'!AJ$1,FALSE)</f>
        <v>76.0881176700547</v>
      </c>
      <c r="AB32" s="114">
        <f>VLOOKUP($A32,'RevPAR Raw Data'!$B$6:$BE$43,'RevPAR Raw Data'!AK$1,FALSE)</f>
        <v>79.865928459734107</v>
      </c>
      <c r="AC32" s="115">
        <f>VLOOKUP($A32,'RevPAR Raw Data'!$B$6:$BE$43,'RevPAR Raw Data'!AL$1,FALSE)</f>
        <v>71.361856137607504</v>
      </c>
      <c r="AD32" s="114">
        <f>VLOOKUP($A32,'RevPAR Raw Data'!$B$6:$BE$43,'RevPAR Raw Data'!AN$1,FALSE)</f>
        <v>114.07460906958499</v>
      </c>
      <c r="AE32" s="114">
        <f>VLOOKUP($A32,'RevPAR Raw Data'!$B$6:$BE$43,'RevPAR Raw Data'!AO$1,FALSE)</f>
        <v>120.17148944487801</v>
      </c>
      <c r="AF32" s="115">
        <f>VLOOKUP($A32,'RevPAR Raw Data'!$B$6:$BE$43,'RevPAR Raw Data'!AP$1,FALSE)</f>
        <v>117.123049257232</v>
      </c>
      <c r="AG32" s="116">
        <f>VLOOKUP($A32,'RevPAR Raw Data'!$B$6:$BE$43,'RevPAR Raw Data'!AR$1,FALSE)</f>
        <v>84.436482743214498</v>
      </c>
    </row>
    <row r="33" spans="1:33" x14ac:dyDescent="0.25">
      <c r="A33" s="93" t="s">
        <v>14</v>
      </c>
      <c r="B33" s="81">
        <f>(VLOOKUP($A32,'Occupancy Raw Data'!$B$8:$BE$51,'Occupancy Raw Data'!AT$3,FALSE))/100</f>
        <v>7.8726968174204298E-2</v>
      </c>
      <c r="C33" s="82">
        <f>(VLOOKUP($A32,'Occupancy Raw Data'!$B$8:$BE$51,'Occupancy Raw Data'!AU$3,FALSE))/100</f>
        <v>5.89285714285714E-2</v>
      </c>
      <c r="D33" s="82">
        <f>(VLOOKUP($A32,'Occupancy Raw Data'!$B$8:$BE$51,'Occupancy Raw Data'!AV$3,FALSE))/100</f>
        <v>-3.8611194253217497E-2</v>
      </c>
      <c r="E33" s="82">
        <f>(VLOOKUP($A32,'Occupancy Raw Data'!$B$8:$BE$51,'Occupancy Raw Data'!AW$3,FALSE))/100</f>
        <v>-1.58311345646437E-2</v>
      </c>
      <c r="F33" s="82">
        <f>(VLOOKUP($A32,'Occupancy Raw Data'!$B$8:$BE$51,'Occupancy Raw Data'!AX$3,FALSE))/100</f>
        <v>3.4190715181932202E-2</v>
      </c>
      <c r="G33" s="82">
        <f>(VLOOKUP($A32,'Occupancy Raw Data'!$B$8:$BE$51,'Occupancy Raw Data'!AY$3,FALSE))/100</f>
        <v>1.8442622950819599E-2</v>
      </c>
      <c r="H33" s="83">
        <f>(VLOOKUP($A32,'Occupancy Raw Data'!$B$8:$BE$51,'Occupancy Raw Data'!BA$3,FALSE))/100</f>
        <v>5.9865092748735201E-2</v>
      </c>
      <c r="I33" s="83">
        <f>(VLOOKUP($A32,'Occupancy Raw Data'!$B$8:$BE$51,'Occupancy Raw Data'!BB$3,FALSE))/100</f>
        <v>1.9170984455958499E-2</v>
      </c>
      <c r="J33" s="82">
        <f>(VLOOKUP($A32,'Occupancy Raw Data'!$B$8:$BE$51,'Occupancy Raw Data'!BC$3,FALSE))/100</f>
        <v>3.8689673766513798E-2</v>
      </c>
      <c r="K33" s="84">
        <f>(VLOOKUP($A32,'Occupancy Raw Data'!$B$8:$BE$51,'Occupancy Raw Data'!BE$3,FALSE))/100</f>
        <v>2.5104231349241498E-2</v>
      </c>
      <c r="M33" s="81">
        <f>(VLOOKUP($A32,'ADR Raw Data'!$B$6:$BE$49,'ADR Raw Data'!AT$1,FALSE))/100</f>
        <v>5.7120933425677899E-5</v>
      </c>
      <c r="N33" s="82">
        <f>(VLOOKUP($A32,'ADR Raw Data'!$B$6:$BE$49,'ADR Raw Data'!AU$1,FALSE))/100</f>
        <v>3.2904102174073102E-3</v>
      </c>
      <c r="O33" s="82">
        <f>(VLOOKUP($A32,'ADR Raw Data'!$B$6:$BE$49,'ADR Raw Data'!AV$1,FALSE))/100</f>
        <v>-4.7518594437508499E-2</v>
      </c>
      <c r="P33" s="82">
        <f>(VLOOKUP($A32,'ADR Raw Data'!$B$6:$BE$49,'ADR Raw Data'!AW$1,FALSE))/100</f>
        <v>-4.0929771642489003E-2</v>
      </c>
      <c r="Q33" s="82">
        <f>(VLOOKUP($A32,'ADR Raw Data'!$B$6:$BE$49,'ADR Raw Data'!AX$1,FALSE))/100</f>
        <v>6.20805825671509E-3</v>
      </c>
      <c r="R33" s="82">
        <f>(VLOOKUP($A32,'ADR Raw Data'!$B$6:$BE$49,'ADR Raw Data'!AY$1,FALSE))/100</f>
        <v>-1.7379915850782801E-2</v>
      </c>
      <c r="S33" s="83">
        <f>(VLOOKUP($A32,'ADR Raw Data'!$B$6:$BE$49,'ADR Raw Data'!BA$1,FALSE))/100</f>
        <v>2.7439401193157499E-2</v>
      </c>
      <c r="T33" s="83">
        <f>(VLOOKUP($A32,'ADR Raw Data'!$B$6:$BE$49,'ADR Raw Data'!BB$1,FALSE))/100</f>
        <v>1.7837980991888901E-2</v>
      </c>
      <c r="U33" s="82">
        <f>(VLOOKUP($A32,'ADR Raw Data'!$B$6:$BE$49,'ADR Raw Data'!BC$1,FALSE))/100</f>
        <v>2.2299939274418999E-2</v>
      </c>
      <c r="V33" s="84">
        <f>(VLOOKUP($A32,'ADR Raw Data'!$B$6:$BE$49,'ADR Raw Data'!BE$1,FALSE))/100</f>
        <v>-9.7943246637161507E-4</v>
      </c>
      <c r="X33" s="81">
        <f>(VLOOKUP($A32,'RevPAR Raw Data'!$B$6:$BE$49,'RevPAR Raw Data'!AT$1,FALSE))/100</f>
        <v>7.8788586065537902E-2</v>
      </c>
      <c r="Y33" s="82">
        <f>(VLOOKUP($A32,'RevPAR Raw Data'!$B$6:$BE$49,'RevPAR Raw Data'!AU$1,FALSE))/100</f>
        <v>6.2412880819504496E-2</v>
      </c>
      <c r="Z33" s="82">
        <f>(VLOOKUP($A32,'RevPAR Raw Data'!$B$6:$BE$49,'RevPAR Raw Data'!AV$1,FALSE))/100</f>
        <v>-8.4295039010259601E-2</v>
      </c>
      <c r="AA33" s="82">
        <f>(VLOOKUP($A32,'RevPAR Raw Data'!$B$6:$BE$49,'RevPAR Raw Data'!AW$1,FALSE))/100</f>
        <v>-5.6112941484560502E-2</v>
      </c>
      <c r="AB33" s="82">
        <f>(VLOOKUP($A32,'RevPAR Raw Data'!$B$6:$BE$49,'RevPAR Raw Data'!AX$1,FALSE))/100</f>
        <v>4.0611031390335499E-2</v>
      </c>
      <c r="AC33" s="82">
        <f>(VLOOKUP($A32,'RevPAR Raw Data'!$B$6:$BE$49,'RevPAR Raw Data'!AY$1,FALSE))/100</f>
        <v>7.4217586508382009E-4</v>
      </c>
      <c r="AD33" s="83">
        <f>(VLOOKUP($A32,'RevPAR Raw Data'!$B$6:$BE$49,'RevPAR Raw Data'!BA$1,FALSE))/100</f>
        <v>8.8947156239290892E-2</v>
      </c>
      <c r="AE33" s="83">
        <f>(VLOOKUP($A32,'RevPAR Raw Data'!$B$6:$BE$49,'RevPAR Raw Data'!BB$1,FALSE))/100</f>
        <v>3.7350937104168598E-2</v>
      </c>
      <c r="AF33" s="82">
        <f>(VLOOKUP($A32,'RevPAR Raw Data'!$B$6:$BE$49,'RevPAR Raw Data'!BC$1,FALSE))/100</f>
        <v>6.18523904164733E-2</v>
      </c>
      <c r="AG33" s="84">
        <f>(VLOOKUP($A32,'RevPAR Raw Data'!$B$6:$BE$49,'RevPAR Raw Data'!BE$1,FALSE))/100</f>
        <v>2.4100210983643101E-2</v>
      </c>
    </row>
    <row r="34" spans="1:33" x14ac:dyDescent="0.25">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5">
      <c r="A35" s="108" t="s">
        <v>26</v>
      </c>
      <c r="B35" s="109">
        <f>(VLOOKUP($A35,'Occupancy Raw Data'!$B$8:$BE$45,'Occupancy Raw Data'!AG$3,FALSE))/100</f>
        <v>0.51178278688524503</v>
      </c>
      <c r="C35" s="110">
        <f>(VLOOKUP($A35,'Occupancy Raw Data'!$B$8:$BE$45,'Occupancy Raw Data'!AH$3,FALSE))/100</f>
        <v>0.55174180327868794</v>
      </c>
      <c r="D35" s="110">
        <f>(VLOOKUP($A35,'Occupancy Raw Data'!$B$8:$BE$45,'Occupancy Raw Data'!AI$3,FALSE))/100</f>
        <v>0.62380464480874298</v>
      </c>
      <c r="E35" s="110">
        <f>(VLOOKUP($A35,'Occupancy Raw Data'!$B$8:$BE$45,'Occupancy Raw Data'!AJ$3,FALSE))/100</f>
        <v>0.63797814207650194</v>
      </c>
      <c r="F35" s="110">
        <f>(VLOOKUP($A35,'Occupancy Raw Data'!$B$8:$BE$45,'Occupancy Raw Data'!AK$3,FALSE))/100</f>
        <v>0.64122267759562801</v>
      </c>
      <c r="G35" s="111">
        <f>(VLOOKUP($A35,'Occupancy Raw Data'!$B$8:$BE$45,'Occupancy Raw Data'!AL$3,FALSE))/100</f>
        <v>0.59330601092896107</v>
      </c>
      <c r="H35" s="91">
        <f>(VLOOKUP($A35,'Occupancy Raw Data'!$B$8:$BE$45,'Occupancy Raw Data'!AN$3,FALSE))/100</f>
        <v>0.70389344262294995</v>
      </c>
      <c r="I35" s="91">
        <f>(VLOOKUP($A35,'Occupancy Raw Data'!$B$8:$BE$45,'Occupancy Raw Data'!AO$3,FALSE))/100</f>
        <v>0.72592213114754001</v>
      </c>
      <c r="J35" s="111">
        <f>(VLOOKUP($A35,'Occupancy Raw Data'!$B$8:$BE$45,'Occupancy Raw Data'!AP$3,FALSE))/100</f>
        <v>0.71490778688524503</v>
      </c>
      <c r="K35" s="112">
        <f>(VLOOKUP($A35,'Occupancy Raw Data'!$B$8:$BE$45,'Occupancy Raw Data'!AR$3,FALSE))/100</f>
        <v>0.62804937548789996</v>
      </c>
      <c r="M35" s="113">
        <f>VLOOKUP($A35,'ADR Raw Data'!$B$6:$BE$43,'ADR Raw Data'!AG$1,FALSE)</f>
        <v>123.182545879212</v>
      </c>
      <c r="N35" s="114">
        <f>VLOOKUP($A35,'ADR Raw Data'!$B$6:$BE$43,'ADR Raw Data'!AH$1,FALSE)</f>
        <v>113.71254100897499</v>
      </c>
      <c r="O35" s="114">
        <f>VLOOKUP($A35,'ADR Raw Data'!$B$6:$BE$43,'ADR Raw Data'!AI$1,FALSE)</f>
        <v>115.71984122638899</v>
      </c>
      <c r="P35" s="114">
        <f>VLOOKUP($A35,'ADR Raw Data'!$B$6:$BE$43,'ADR Raw Data'!AJ$1,FALSE)</f>
        <v>116.339076552462</v>
      </c>
      <c r="Q35" s="114">
        <f>VLOOKUP($A35,'ADR Raw Data'!$B$6:$BE$43,'ADR Raw Data'!AK$1,FALSE)</f>
        <v>120.64279094540601</v>
      </c>
      <c r="R35" s="115">
        <f>VLOOKUP($A35,'ADR Raw Data'!$B$6:$BE$43,'ADR Raw Data'!AL$1,FALSE)</f>
        <v>117.83124338015099</v>
      </c>
      <c r="S35" s="114">
        <f>VLOOKUP($A35,'ADR Raw Data'!$B$6:$BE$43,'ADR Raw Data'!AN$1,FALSE)</f>
        <v>148.64160844250301</v>
      </c>
      <c r="T35" s="114">
        <f>VLOOKUP($A35,'ADR Raw Data'!$B$6:$BE$43,'ADR Raw Data'!AO$1,FALSE)</f>
        <v>152.20912491178501</v>
      </c>
      <c r="U35" s="115">
        <f>VLOOKUP($A35,'ADR Raw Data'!$B$6:$BE$43,'ADR Raw Data'!AP$1,FALSE)</f>
        <v>150.45284844141801</v>
      </c>
      <c r="V35" s="116">
        <f>VLOOKUP($A35,'ADR Raw Data'!$B$6:$BE$43,'ADR Raw Data'!AR$1,FALSE)</f>
        <v>128.440709263934</v>
      </c>
      <c r="X35" s="113">
        <f>VLOOKUP($A35,'RevPAR Raw Data'!$B$6:$BE$43,'RevPAR Raw Data'!AG$1,FALSE)</f>
        <v>63.042706625683003</v>
      </c>
      <c r="Y35" s="114">
        <f>VLOOKUP($A35,'RevPAR Raw Data'!$B$6:$BE$43,'RevPAR Raw Data'!AH$1,FALSE)</f>
        <v>62.739962431693897</v>
      </c>
      <c r="Z35" s="114">
        <f>VLOOKUP($A35,'RevPAR Raw Data'!$B$6:$BE$43,'RevPAR Raw Data'!AI$1,FALSE)</f>
        <v>72.186574453551899</v>
      </c>
      <c r="AA35" s="114">
        <f>VLOOKUP($A35,'RevPAR Raw Data'!$B$6:$BE$43,'RevPAR Raw Data'!AJ$1,FALSE)</f>
        <v>74.221787909835996</v>
      </c>
      <c r="AB35" s="114">
        <f>VLOOKUP($A35,'RevPAR Raw Data'!$B$6:$BE$43,'RevPAR Raw Data'!AK$1,FALSE)</f>
        <v>77.3588934426229</v>
      </c>
      <c r="AC35" s="115">
        <f>VLOOKUP($A35,'RevPAR Raw Data'!$B$6:$BE$43,'RevPAR Raw Data'!AL$1,FALSE)</f>
        <v>69.909984972677506</v>
      </c>
      <c r="AD35" s="114">
        <f>VLOOKUP($A35,'RevPAR Raw Data'!$B$6:$BE$43,'RevPAR Raw Data'!AN$1,FALSE)</f>
        <v>104.627853483606</v>
      </c>
      <c r="AE35" s="114">
        <f>VLOOKUP($A35,'RevPAR Raw Data'!$B$6:$BE$43,'RevPAR Raw Data'!AO$1,FALSE)</f>
        <v>110.491972336065</v>
      </c>
      <c r="AF35" s="115">
        <f>VLOOKUP($A35,'RevPAR Raw Data'!$B$6:$BE$43,'RevPAR Raw Data'!AP$1,FALSE)</f>
        <v>107.559912909836</v>
      </c>
      <c r="AG35" s="116">
        <f>VLOOKUP($A35,'RevPAR Raw Data'!$B$6:$BE$43,'RevPAR Raw Data'!AR$1,FALSE)</f>
        <v>80.667107240437105</v>
      </c>
    </row>
    <row r="36" spans="1:33" x14ac:dyDescent="0.25">
      <c r="A36" s="93" t="s">
        <v>14</v>
      </c>
      <c r="B36" s="81">
        <f>(VLOOKUP($A35,'Occupancy Raw Data'!$B$8:$BE$51,'Occupancy Raw Data'!AT$3,FALSE))/100</f>
        <v>8.2925959710159786E-2</v>
      </c>
      <c r="C36" s="82">
        <f>(VLOOKUP($A35,'Occupancy Raw Data'!$B$8:$BE$51,'Occupancy Raw Data'!AU$3,FALSE))/100</f>
        <v>6.2050524372000204E-2</v>
      </c>
      <c r="D36" s="82">
        <f>(VLOOKUP($A35,'Occupancy Raw Data'!$B$8:$BE$51,'Occupancy Raw Data'!AV$3,FALSE))/100</f>
        <v>7.9661885245901592E-2</v>
      </c>
      <c r="E36" s="82">
        <f>(VLOOKUP($A35,'Occupancy Raw Data'!$B$8:$BE$51,'Occupancy Raw Data'!AW$3,FALSE))/100</f>
        <v>9.7004589050312492E-2</v>
      </c>
      <c r="F36" s="82">
        <f>(VLOOKUP($A35,'Occupancy Raw Data'!$B$8:$BE$51,'Occupancy Raw Data'!AX$3,FALSE))/100</f>
        <v>9.9781978089622386E-2</v>
      </c>
      <c r="G36" s="82">
        <f>(VLOOKUP($A35,'Occupancy Raw Data'!$B$8:$BE$51,'Occupancy Raw Data'!AY$3,FALSE))/100</f>
        <v>8.4858540932290699E-2</v>
      </c>
      <c r="H36" s="83">
        <f>(VLOOKUP($A35,'Occupancy Raw Data'!$B$8:$BE$51,'Occupancy Raw Data'!BA$3,FALSE))/100</f>
        <v>5.6361824094472802E-2</v>
      </c>
      <c r="I36" s="83">
        <f>(VLOOKUP($A35,'Occupancy Raw Data'!$B$8:$BE$51,'Occupancy Raw Data'!BB$3,FALSE))/100</f>
        <v>3.6636838245905495E-2</v>
      </c>
      <c r="J36" s="82">
        <f>(VLOOKUP($A35,'Occupancy Raw Data'!$B$8:$BE$51,'Occupancy Raw Data'!BC$3,FALSE))/100</f>
        <v>4.6411506752286301E-2</v>
      </c>
      <c r="K36" s="84">
        <f>(VLOOKUP($A35,'Occupancy Raw Data'!$B$8:$BE$51,'Occupancy Raw Data'!BE$3,FALSE))/100</f>
        <v>7.2354586663408799E-2</v>
      </c>
      <c r="M36" s="81">
        <f>(VLOOKUP($A35,'ADR Raw Data'!$B$6:$BE$49,'ADR Raw Data'!AT$1,FALSE))/100</f>
        <v>3.3556642807673301E-2</v>
      </c>
      <c r="N36" s="82">
        <f>(VLOOKUP($A35,'ADR Raw Data'!$B$6:$BE$49,'ADR Raw Data'!AU$1,FALSE))/100</f>
        <v>2.8307063314365898E-2</v>
      </c>
      <c r="O36" s="82">
        <f>(VLOOKUP($A35,'ADR Raw Data'!$B$6:$BE$49,'ADR Raw Data'!AV$1,FALSE))/100</f>
        <v>1.37501899134499E-2</v>
      </c>
      <c r="P36" s="82">
        <f>(VLOOKUP($A35,'ADR Raw Data'!$B$6:$BE$49,'ADR Raw Data'!AW$1,FALSE))/100</f>
        <v>2.06001143492828E-2</v>
      </c>
      <c r="Q36" s="82">
        <f>(VLOOKUP($A35,'ADR Raw Data'!$B$6:$BE$49,'ADR Raw Data'!AX$1,FALSE))/100</f>
        <v>4.5805475108257193E-2</v>
      </c>
      <c r="R36" s="82">
        <f>(VLOOKUP($A35,'ADR Raw Data'!$B$6:$BE$49,'ADR Raw Data'!AY$1,FALSE))/100</f>
        <v>2.8501073871933801E-2</v>
      </c>
      <c r="S36" s="83">
        <f>(VLOOKUP($A35,'ADR Raw Data'!$B$6:$BE$49,'ADR Raw Data'!BA$1,FALSE))/100</f>
        <v>6.0496431825887001E-2</v>
      </c>
      <c r="T36" s="83">
        <f>(VLOOKUP($A35,'ADR Raw Data'!$B$6:$BE$49,'ADR Raw Data'!BB$1,FALSE))/100</f>
        <v>4.6541701199356699E-3</v>
      </c>
      <c r="U36" s="82">
        <f>(VLOOKUP($A35,'ADR Raw Data'!$B$6:$BE$49,'ADR Raw Data'!BC$1,FALSE))/100</f>
        <v>3.0924923223446598E-2</v>
      </c>
      <c r="V36" s="84">
        <f>(VLOOKUP($A35,'ADR Raw Data'!$B$6:$BE$49,'ADR Raw Data'!BE$1,FALSE))/100</f>
        <v>2.7709703715085399E-2</v>
      </c>
      <c r="X36" s="81">
        <f>(VLOOKUP($A35,'RevPAR Raw Data'!$B$6:$BE$49,'RevPAR Raw Data'!AT$1,FALSE))/100</f>
        <v>0.11926531932731001</v>
      </c>
      <c r="Y36" s="82">
        <f>(VLOOKUP($A35,'RevPAR Raw Data'!$B$6:$BE$49,'RevPAR Raw Data'!AU$1,FALSE))/100</f>
        <v>9.2114055808453998E-2</v>
      </c>
      <c r="Z36" s="82">
        <f>(VLOOKUP($A35,'RevPAR Raw Data'!$B$6:$BE$49,'RevPAR Raw Data'!AV$1,FALSE))/100</f>
        <v>9.450744121034621E-2</v>
      </c>
      <c r="AA36" s="82">
        <f>(VLOOKUP($A35,'RevPAR Raw Data'!$B$6:$BE$49,'RevPAR Raw Data'!AW$1,FALSE))/100</f>
        <v>0.119603009026437</v>
      </c>
      <c r="AB36" s="82">
        <f>(VLOOKUP($A35,'RevPAR Raw Data'!$B$6:$BE$49,'RevPAR Raw Data'!AX$1,FALSE))/100</f>
        <v>0.150158014111516</v>
      </c>
      <c r="AC36" s="82">
        <f>(VLOOKUP($A35,'RevPAR Raw Data'!$B$6:$BE$49,'RevPAR Raw Data'!AY$1,FALSE))/100</f>
        <v>0.115778174348</v>
      </c>
      <c r="AD36" s="83">
        <f>(VLOOKUP($A35,'RevPAR Raw Data'!$B$6:$BE$49,'RevPAR Raw Data'!BA$1,FALSE))/100</f>
        <v>0.120267945169273</v>
      </c>
      <c r="AE36" s="83">
        <f>(VLOOKUP($A35,'RevPAR Raw Data'!$B$6:$BE$49,'RevPAR Raw Data'!BB$1,FALSE))/100</f>
        <v>4.1461522443694193E-2</v>
      </c>
      <c r="AF36" s="82">
        <f>(VLOOKUP($A35,'RevPAR Raw Data'!$B$6:$BE$49,'RevPAR Raw Data'!BC$1,FALSE))/100</f>
        <v>7.8771702258731896E-2</v>
      </c>
      <c r="AG36" s="84">
        <f>(VLOOKUP($A35,'RevPAR Raw Data'!$B$6:$BE$49,'RevPAR Raw Data'!BE$1,FALSE))/100</f>
        <v>0.10206921453736401</v>
      </c>
    </row>
    <row r="37" spans="1:33" x14ac:dyDescent="0.25">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5">
      <c r="A38" s="108" t="s">
        <v>27</v>
      </c>
      <c r="B38" s="109">
        <f>(VLOOKUP($A38,'Occupancy Raw Data'!$B$8:$BE$45,'Occupancy Raw Data'!AG$3,FALSE))/100</f>
        <v>0.59563026282214804</v>
      </c>
      <c r="C38" s="110">
        <f>(VLOOKUP($A38,'Occupancy Raw Data'!$B$8:$BE$45,'Occupancy Raw Data'!AH$3,FALSE))/100</f>
        <v>0.59326996682827204</v>
      </c>
      <c r="D38" s="110">
        <f>(VLOOKUP($A38,'Occupancy Raw Data'!$B$8:$BE$45,'Occupancy Raw Data'!AI$3,FALSE))/100</f>
        <v>0.63181296249043095</v>
      </c>
      <c r="E38" s="110">
        <f>(VLOOKUP($A38,'Occupancy Raw Data'!$B$8:$BE$45,'Occupancy Raw Data'!AJ$3,FALSE))/100</f>
        <v>0.64261929063536594</v>
      </c>
      <c r="F38" s="110">
        <f>(VLOOKUP($A38,'Occupancy Raw Data'!$B$8:$BE$45,'Occupancy Raw Data'!AK$3,FALSE))/100</f>
        <v>0.64353789231946901</v>
      </c>
      <c r="G38" s="111">
        <f>(VLOOKUP($A38,'Occupancy Raw Data'!$B$8:$BE$45,'Occupancy Raw Data'!AL$3,FALSE))/100</f>
        <v>0.621374075019137</v>
      </c>
      <c r="H38" s="91">
        <f>(VLOOKUP($A38,'Occupancy Raw Data'!$B$8:$BE$45,'Occupancy Raw Data'!AN$3,FALSE))/100</f>
        <v>0.78744577698392404</v>
      </c>
      <c r="I38" s="91">
        <f>(VLOOKUP($A38,'Occupancy Raw Data'!$B$8:$BE$45,'Occupancy Raw Data'!AO$3,FALSE))/100</f>
        <v>0.8327251849961721</v>
      </c>
      <c r="J38" s="111">
        <f>(VLOOKUP($A38,'Occupancy Raw Data'!$B$8:$BE$45,'Occupancy Raw Data'!AP$3,FALSE))/100</f>
        <v>0.81008548099004796</v>
      </c>
      <c r="K38" s="112">
        <f>(VLOOKUP($A38,'Occupancy Raw Data'!$B$8:$BE$45,'Occupancy Raw Data'!AR$3,FALSE))/100</f>
        <v>0.67529161958225403</v>
      </c>
      <c r="M38" s="113">
        <f>VLOOKUP($A38,'ADR Raw Data'!$B$6:$BE$43,'ADR Raw Data'!AG$1,FALSE)</f>
        <v>129.058114832228</v>
      </c>
      <c r="N38" s="114">
        <f>VLOOKUP($A38,'ADR Raw Data'!$B$6:$BE$43,'ADR Raw Data'!AH$1,FALSE)</f>
        <v>121.188814313824</v>
      </c>
      <c r="O38" s="114">
        <f>VLOOKUP($A38,'ADR Raw Data'!$B$6:$BE$43,'ADR Raw Data'!AI$1,FALSE)</f>
        <v>123.612042749108</v>
      </c>
      <c r="P38" s="114">
        <f>VLOOKUP($A38,'ADR Raw Data'!$B$6:$BE$43,'ADR Raw Data'!AJ$1,FALSE)</f>
        <v>123.115367739757</v>
      </c>
      <c r="Q38" s="114">
        <f>VLOOKUP($A38,'ADR Raw Data'!$B$6:$BE$43,'ADR Raw Data'!AK$1,FALSE)</f>
        <v>124.224997075762</v>
      </c>
      <c r="R38" s="115">
        <f>VLOOKUP($A38,'ADR Raw Data'!$B$6:$BE$43,'ADR Raw Data'!AL$1,FALSE)</f>
        <v>124.217637080033</v>
      </c>
      <c r="S38" s="114">
        <f>VLOOKUP($A38,'ADR Raw Data'!$B$6:$BE$43,'ADR Raw Data'!AN$1,FALSE)</f>
        <v>166.24305395333701</v>
      </c>
      <c r="T38" s="114">
        <f>VLOOKUP($A38,'ADR Raw Data'!$B$6:$BE$43,'ADR Raw Data'!AO$1,FALSE)</f>
        <v>174.85513758445799</v>
      </c>
      <c r="U38" s="115">
        <f>VLOOKUP($A38,'ADR Raw Data'!$B$6:$BE$43,'ADR Raw Data'!AP$1,FALSE)</f>
        <v>170.66943802219001</v>
      </c>
      <c r="V38" s="116">
        <f>VLOOKUP($A38,'ADR Raw Data'!$B$6:$BE$43,'ADR Raw Data'!AR$1,FALSE)</f>
        <v>140.13877117883499</v>
      </c>
      <c r="X38" s="113">
        <f>VLOOKUP($A38,'RevPAR Raw Data'!$B$6:$BE$43,'RevPAR Raw Data'!AG$1,FALSE)</f>
        <v>76.870918856851205</v>
      </c>
      <c r="Y38" s="114">
        <f>VLOOKUP($A38,'RevPAR Raw Data'!$B$6:$BE$43,'RevPAR Raw Data'!AH$1,FALSE)</f>
        <v>71.897683847920305</v>
      </c>
      <c r="Z38" s="114">
        <f>VLOOKUP($A38,'RevPAR Raw Data'!$B$6:$BE$43,'RevPAR Raw Data'!AI$1,FALSE)</f>
        <v>78.0996909288083</v>
      </c>
      <c r="AA38" s="114">
        <f>VLOOKUP($A38,'RevPAR Raw Data'!$B$6:$BE$43,'RevPAR Raw Data'!AJ$1,FALSE)</f>
        <v>79.116310283235507</v>
      </c>
      <c r="AB38" s="114">
        <f>VLOOKUP($A38,'RevPAR Raw Data'!$B$6:$BE$43,'RevPAR Raw Data'!AK$1,FALSE)</f>
        <v>79.943492791528399</v>
      </c>
      <c r="AC38" s="115">
        <f>VLOOKUP($A38,'RevPAR Raw Data'!$B$6:$BE$43,'RevPAR Raw Data'!AL$1,FALSE)</f>
        <v>77.185619341668698</v>
      </c>
      <c r="AD38" s="114">
        <f>VLOOKUP($A38,'RevPAR Raw Data'!$B$6:$BE$43,'RevPAR Raw Data'!AN$1,FALSE)</f>
        <v>130.90739078846599</v>
      </c>
      <c r="AE38" s="114">
        <f>VLOOKUP($A38,'RevPAR Raw Data'!$B$6:$BE$43,'RevPAR Raw Data'!AO$1,FALSE)</f>
        <v>145.60627679254901</v>
      </c>
      <c r="AF38" s="115">
        <f>VLOOKUP($A38,'RevPAR Raw Data'!$B$6:$BE$43,'RevPAR Raw Data'!AP$1,FALSE)</f>
        <v>138.25683379050699</v>
      </c>
      <c r="AG38" s="116">
        <f>VLOOKUP($A38,'RevPAR Raw Data'!$B$6:$BE$43,'RevPAR Raw Data'!AR$1,FALSE)</f>
        <v>94.634537755622702</v>
      </c>
    </row>
    <row r="39" spans="1:33" x14ac:dyDescent="0.25">
      <c r="A39" s="93" t="s">
        <v>14</v>
      </c>
      <c r="B39" s="81">
        <f>(VLOOKUP($A38,'Occupancy Raw Data'!$B$8:$BE$51,'Occupancy Raw Data'!AT$3,FALSE))/100</f>
        <v>-1.2112455258542701E-2</v>
      </c>
      <c r="C39" s="82">
        <f>(VLOOKUP($A38,'Occupancy Raw Data'!$B$8:$BE$51,'Occupancy Raw Data'!AU$3,FALSE))/100</f>
        <v>-2.5715681959839997E-4</v>
      </c>
      <c r="D39" s="82">
        <f>(VLOOKUP($A38,'Occupancy Raw Data'!$B$8:$BE$51,'Occupancy Raw Data'!AV$3,FALSE))/100</f>
        <v>-1.8571042367974501E-2</v>
      </c>
      <c r="E39" s="82">
        <f>(VLOOKUP($A38,'Occupancy Raw Data'!$B$8:$BE$51,'Occupancy Raw Data'!AW$3,FALSE))/100</f>
        <v>-2.5602563342499801E-2</v>
      </c>
      <c r="F39" s="82">
        <f>(VLOOKUP($A38,'Occupancy Raw Data'!$B$8:$BE$51,'Occupancy Raw Data'!AX$3,FALSE))/100</f>
        <v>-2.30047593850932E-2</v>
      </c>
      <c r="G39" s="82">
        <f>(VLOOKUP($A38,'Occupancy Raw Data'!$B$8:$BE$51,'Occupancy Raw Data'!AY$3,FALSE))/100</f>
        <v>-1.6290018316419901E-2</v>
      </c>
      <c r="H39" s="83">
        <f>(VLOOKUP($A38,'Occupancy Raw Data'!$B$8:$BE$51,'Occupancy Raw Data'!BA$3,FALSE))/100</f>
        <v>-1.4185392850682901E-2</v>
      </c>
      <c r="I39" s="83">
        <f>(VLOOKUP($A38,'Occupancy Raw Data'!$B$8:$BE$51,'Occupancy Raw Data'!BB$3,FALSE))/100</f>
        <v>-1.65218644743629E-2</v>
      </c>
      <c r="J39" s="82">
        <f>(VLOOKUP($A38,'Occupancy Raw Data'!$B$8:$BE$51,'Occupancy Raw Data'!BC$3,FALSE))/100</f>
        <v>-1.53876626295705E-2</v>
      </c>
      <c r="K39" s="84">
        <f>(VLOOKUP($A38,'Occupancy Raw Data'!$B$8:$BE$51,'Occupancy Raw Data'!BE$3,FALSE))/100</f>
        <v>-1.59809265425448E-2</v>
      </c>
      <c r="M39" s="81">
        <f>(VLOOKUP($A38,'ADR Raw Data'!$B$6:$BE$49,'ADR Raw Data'!AT$1,FALSE))/100</f>
        <v>-3.1200204372969803E-2</v>
      </c>
      <c r="N39" s="82">
        <f>(VLOOKUP($A38,'ADR Raw Data'!$B$6:$BE$49,'ADR Raw Data'!AU$1,FALSE))/100</f>
        <v>1.3810380445049099E-2</v>
      </c>
      <c r="O39" s="82">
        <f>(VLOOKUP($A38,'ADR Raw Data'!$B$6:$BE$49,'ADR Raw Data'!AV$1,FALSE))/100</f>
        <v>1.0629755620813299E-2</v>
      </c>
      <c r="P39" s="82">
        <f>(VLOOKUP($A38,'ADR Raw Data'!$B$6:$BE$49,'ADR Raw Data'!AW$1,FALSE))/100</f>
        <v>-1.0172017892964499E-3</v>
      </c>
      <c r="Q39" s="82">
        <f>(VLOOKUP($A38,'ADR Raw Data'!$B$6:$BE$49,'ADR Raw Data'!AX$1,FALSE))/100</f>
        <v>-1.9481437151157899E-2</v>
      </c>
      <c r="R39" s="82">
        <f>(VLOOKUP($A38,'ADR Raw Data'!$B$6:$BE$49,'ADR Raw Data'!AY$1,FALSE))/100</f>
        <v>-6.09767504551041E-3</v>
      </c>
      <c r="S39" s="83">
        <f>(VLOOKUP($A38,'ADR Raw Data'!$B$6:$BE$49,'ADR Raw Data'!BA$1,FALSE))/100</f>
        <v>-3.3616198863975599E-2</v>
      </c>
      <c r="T39" s="83">
        <f>(VLOOKUP($A38,'ADR Raw Data'!$B$6:$BE$49,'ADR Raw Data'!BB$1,FALSE))/100</f>
        <v>-4.3717585443583805E-2</v>
      </c>
      <c r="U39" s="82">
        <f>(VLOOKUP($A38,'ADR Raw Data'!$B$6:$BE$49,'ADR Raw Data'!BC$1,FALSE))/100</f>
        <v>-3.8996544924476302E-2</v>
      </c>
      <c r="V39" s="84">
        <f>(VLOOKUP($A38,'ADR Raw Data'!$B$6:$BE$49,'ADR Raw Data'!BE$1,FALSE))/100</f>
        <v>-2.0025750902810401E-2</v>
      </c>
      <c r="X39" s="81">
        <f>(VLOOKUP($A38,'RevPAR Raw Data'!$B$6:$BE$49,'RevPAR Raw Data'!AT$1,FALSE))/100</f>
        <v>-4.2934748551987499E-2</v>
      </c>
      <c r="Y39" s="82">
        <f>(VLOOKUP($A38,'RevPAR Raw Data'!$B$6:$BE$49,'RevPAR Raw Data'!AU$1,FALSE))/100</f>
        <v>1.3549672191938001E-2</v>
      </c>
      <c r="Z39" s="82">
        <f>(VLOOKUP($A38,'RevPAR Raw Data'!$B$6:$BE$49,'RevPAR Raw Data'!AV$1,FALSE))/100</f>
        <v>-8.1386923891565294E-3</v>
      </c>
      <c r="AA39" s="82">
        <f>(VLOOKUP($A38,'RevPAR Raw Data'!$B$6:$BE$49,'RevPAR Raw Data'!AW$1,FALSE))/100</f>
        <v>-2.6593722158553698E-2</v>
      </c>
      <c r="AB39" s="82">
        <f>(VLOOKUP($A38,'RevPAR Raw Data'!$B$6:$BE$49,'RevPAR Raw Data'!AX$1,FALSE))/100</f>
        <v>-4.2038030762113002E-2</v>
      </c>
      <c r="AC39" s="82">
        <f>(VLOOKUP($A38,'RevPAR Raw Data'!$B$6:$BE$49,'RevPAR Raw Data'!AY$1,FALSE))/100</f>
        <v>-2.2288362123751401E-2</v>
      </c>
      <c r="AD39" s="83">
        <f>(VLOOKUP($A38,'RevPAR Raw Data'!$B$6:$BE$49,'RevPAR Raw Data'!BA$1,FALSE))/100</f>
        <v>-4.7324732727626398E-2</v>
      </c>
      <c r="AE39" s="83">
        <f>(VLOOKUP($A38,'RevPAR Raw Data'!$B$6:$BE$49,'RevPAR Raw Data'!BB$1,FALSE))/100</f>
        <v>-5.9517153896101495E-2</v>
      </c>
      <c r="AF39" s="82">
        <f>(VLOOKUP($A38,'RevPAR Raw Data'!$B$6:$BE$49,'RevPAR Raw Data'!BC$1,FALSE))/100</f>
        <v>-5.3784141877030095E-2</v>
      </c>
      <c r="AG39" s="84">
        <f>(VLOOKUP($A38,'RevPAR Raw Data'!$B$6:$BE$49,'RevPAR Raw Data'!BE$1,FALSE))/100</f>
        <v>-3.5686647391218101E-2</v>
      </c>
    </row>
    <row r="40" spans="1:33" x14ac:dyDescent="0.25">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5">
      <c r="A41" s="108" t="s">
        <v>28</v>
      </c>
      <c r="B41" s="109">
        <f>(VLOOKUP($A41,'Occupancy Raw Data'!$B$8:$BE$45,'Occupancy Raw Data'!AG$3,FALSE))/100</f>
        <v>0.61092821130258101</v>
      </c>
      <c r="C41" s="110">
        <f>(VLOOKUP($A41,'Occupancy Raw Data'!$B$8:$BE$45,'Occupancy Raw Data'!AH$3,FALSE))/100</f>
        <v>0.69932839190307705</v>
      </c>
      <c r="D41" s="110">
        <f>(VLOOKUP($A41,'Occupancy Raw Data'!$B$8:$BE$45,'Occupancy Raw Data'!AI$3,FALSE))/100</f>
        <v>0.80743942358341403</v>
      </c>
      <c r="E41" s="110">
        <f>(VLOOKUP($A41,'Occupancy Raw Data'!$B$8:$BE$45,'Occupancy Raw Data'!AJ$3,FALSE))/100</f>
        <v>0.82396154714425407</v>
      </c>
      <c r="F41" s="110">
        <f>(VLOOKUP($A41,'Occupancy Raw Data'!$B$8:$BE$45,'Occupancy Raw Data'!AK$3,FALSE))/100</f>
        <v>0.75476898186469998</v>
      </c>
      <c r="G41" s="111">
        <f>(VLOOKUP($A41,'Occupancy Raw Data'!$B$8:$BE$45,'Occupancy Raw Data'!AL$3,FALSE))/100</f>
        <v>0.73928531115960494</v>
      </c>
      <c r="H41" s="91">
        <f>(VLOOKUP($A41,'Occupancy Raw Data'!$B$8:$BE$45,'Occupancy Raw Data'!AN$3,FALSE))/100</f>
        <v>0.78983557829784001</v>
      </c>
      <c r="I41" s="91">
        <f>(VLOOKUP($A41,'Occupancy Raw Data'!$B$8:$BE$45,'Occupancy Raw Data'!AO$3,FALSE))/100</f>
        <v>0.82117728948754598</v>
      </c>
      <c r="J41" s="111">
        <f>(VLOOKUP($A41,'Occupancy Raw Data'!$B$8:$BE$45,'Occupancy Raw Data'!AP$3,FALSE))/100</f>
        <v>0.80550643389269294</v>
      </c>
      <c r="K41" s="112">
        <f>(VLOOKUP($A41,'Occupancy Raw Data'!$B$8:$BE$45,'Occupancy Raw Data'!AR$3,FALSE))/100</f>
        <v>0.75820563194048707</v>
      </c>
      <c r="M41" s="113">
        <f>VLOOKUP($A41,'ADR Raw Data'!$B$6:$BE$43,'ADR Raw Data'!AG$1,FALSE)</f>
        <v>141.13925710942399</v>
      </c>
      <c r="N41" s="114">
        <f>VLOOKUP($A41,'ADR Raw Data'!$B$6:$BE$43,'ADR Raw Data'!AH$1,FALSE)</f>
        <v>170.526772902739</v>
      </c>
      <c r="O41" s="114">
        <f>VLOOKUP($A41,'ADR Raw Data'!$B$6:$BE$43,'ADR Raw Data'!AI$1,FALSE)</f>
        <v>185.509814306766</v>
      </c>
      <c r="P41" s="114">
        <f>VLOOKUP($A41,'ADR Raw Data'!$B$6:$BE$43,'ADR Raw Data'!AJ$1,FALSE)</f>
        <v>179.472713334931</v>
      </c>
      <c r="Q41" s="114">
        <f>VLOOKUP($A41,'ADR Raw Data'!$B$6:$BE$43,'ADR Raw Data'!AK$1,FALSE)</f>
        <v>157.47009932578101</v>
      </c>
      <c r="R41" s="115">
        <f>VLOOKUP($A41,'ADR Raw Data'!$B$6:$BE$43,'ADR Raw Data'!AL$1,FALSE)</f>
        <v>168.270695223226</v>
      </c>
      <c r="S41" s="114">
        <f>VLOOKUP($A41,'ADR Raw Data'!$B$6:$BE$43,'ADR Raw Data'!AN$1,FALSE)</f>
        <v>145.74633287284499</v>
      </c>
      <c r="T41" s="114">
        <f>VLOOKUP($A41,'ADR Raw Data'!$B$6:$BE$43,'ADR Raw Data'!AO$1,FALSE)</f>
        <v>146.76713084615201</v>
      </c>
      <c r="U41" s="115">
        <f>VLOOKUP($A41,'ADR Raw Data'!$B$6:$BE$43,'ADR Raw Data'!AP$1,FALSE)</f>
        <v>146.266661499386</v>
      </c>
      <c r="V41" s="116">
        <f>VLOOKUP($A41,'ADR Raw Data'!$B$6:$BE$43,'ADR Raw Data'!AR$1,FALSE)</f>
        <v>161.591621070298</v>
      </c>
      <c r="X41" s="113">
        <f>VLOOKUP($A41,'RevPAR Raw Data'!$B$6:$BE$43,'RevPAR Raw Data'!AG$1,FALSE)</f>
        <v>86.225953890435605</v>
      </c>
      <c r="Y41" s="114">
        <f>VLOOKUP($A41,'RevPAR Raw Data'!$B$6:$BE$43,'RevPAR Raw Data'!AH$1,FALSE)</f>
        <v>119.254213870494</v>
      </c>
      <c r="Z41" s="114">
        <f>VLOOKUP($A41,'RevPAR Raw Data'!$B$6:$BE$43,'RevPAR Raw Data'!AI$1,FALSE)</f>
        <v>149.78793753292101</v>
      </c>
      <c r="AA41" s="114">
        <f>VLOOKUP($A41,'RevPAR Raw Data'!$B$6:$BE$43,'RevPAR Raw Data'!AJ$1,FALSE)</f>
        <v>147.878614549627</v>
      </c>
      <c r="AB41" s="114">
        <f>VLOOKUP($A41,'RevPAR Raw Data'!$B$6:$BE$43,'RevPAR Raw Data'!AK$1,FALSE)</f>
        <v>118.853546542252</v>
      </c>
      <c r="AC41" s="115">
        <f>VLOOKUP($A41,'RevPAR Raw Data'!$B$6:$BE$43,'RevPAR Raw Data'!AL$1,FALSE)</f>
        <v>124.400053277146</v>
      </c>
      <c r="AD41" s="114">
        <f>VLOOKUP($A41,'RevPAR Raw Data'!$B$6:$BE$43,'RevPAR Raw Data'!AN$1,FALSE)</f>
        <v>115.115639109413</v>
      </c>
      <c r="AE41" s="114">
        <f>VLOOKUP($A41,'RevPAR Raw Data'!$B$6:$BE$43,'RevPAR Raw Data'!AO$1,FALSE)</f>
        <v>120.521834694107</v>
      </c>
      <c r="AF41" s="115">
        <f>VLOOKUP($A41,'RevPAR Raw Data'!$B$6:$BE$43,'RevPAR Raw Data'!AP$1,FALSE)</f>
        <v>117.81873690176</v>
      </c>
      <c r="AG41" s="116">
        <f>VLOOKUP($A41,'RevPAR Raw Data'!$B$6:$BE$43,'RevPAR Raw Data'!AR$1,FALSE)</f>
        <v>122.519677169893</v>
      </c>
    </row>
    <row r="42" spans="1:33" x14ac:dyDescent="0.25">
      <c r="A42" s="93" t="s">
        <v>14</v>
      </c>
      <c r="B42" s="81">
        <f>(VLOOKUP($A41,'Occupancy Raw Data'!$B$8:$BE$51,'Occupancy Raw Data'!AT$3,FALSE))/100</f>
        <v>-2.6721740281740698E-2</v>
      </c>
      <c r="C42" s="82">
        <f>(VLOOKUP($A41,'Occupancy Raw Data'!$B$8:$BE$51,'Occupancy Raw Data'!AU$3,FALSE))/100</f>
        <v>-5.3087045465978006E-2</v>
      </c>
      <c r="D42" s="82">
        <f>(VLOOKUP($A41,'Occupancy Raw Data'!$B$8:$BE$51,'Occupancy Raw Data'!AV$3,FALSE))/100</f>
        <v>-3.8549753598431498E-2</v>
      </c>
      <c r="E42" s="82">
        <f>(VLOOKUP($A41,'Occupancy Raw Data'!$B$8:$BE$51,'Occupancy Raw Data'!AW$3,FALSE))/100</f>
        <v>-3.3793805052221002E-2</v>
      </c>
      <c r="F42" s="82">
        <f>(VLOOKUP($A41,'Occupancy Raw Data'!$B$8:$BE$51,'Occupancy Raw Data'!AX$3,FALSE))/100</f>
        <v>-1.3687183170221599E-2</v>
      </c>
      <c r="G42" s="82">
        <f>(VLOOKUP($A41,'Occupancy Raw Data'!$B$8:$BE$51,'Occupancy Raw Data'!AY$3,FALSE))/100</f>
        <v>-3.3379913746694495E-2</v>
      </c>
      <c r="H42" s="83">
        <f>(VLOOKUP($A41,'Occupancy Raw Data'!$B$8:$BE$51,'Occupancy Raw Data'!BA$3,FALSE))/100</f>
        <v>3.5523769993766101E-2</v>
      </c>
      <c r="I42" s="83">
        <f>(VLOOKUP($A41,'Occupancy Raw Data'!$B$8:$BE$51,'Occupancy Raw Data'!BB$3,FALSE))/100</f>
        <v>9.8451983827977305E-3</v>
      </c>
      <c r="J42" s="82">
        <f>(VLOOKUP($A41,'Occupancy Raw Data'!$B$8:$BE$51,'Occupancy Raw Data'!BC$3,FALSE))/100</f>
        <v>2.22578958270849E-2</v>
      </c>
      <c r="K42" s="84">
        <f>(VLOOKUP($A41,'Occupancy Raw Data'!$B$8:$BE$51,'Occupancy Raw Data'!BE$3,FALSE))/100</f>
        <v>-1.71454987535288E-2</v>
      </c>
      <c r="M42" s="81">
        <f>(VLOOKUP($A41,'ADR Raw Data'!$B$6:$BE$49,'ADR Raw Data'!AT$1,FALSE))/100</f>
        <v>-5.93980716478665E-2</v>
      </c>
      <c r="N42" s="82">
        <f>(VLOOKUP($A41,'ADR Raw Data'!$B$6:$BE$49,'ADR Raw Data'!AU$1,FALSE))/100</f>
        <v>-3.5563635919261601E-2</v>
      </c>
      <c r="O42" s="82">
        <f>(VLOOKUP($A41,'ADR Raw Data'!$B$6:$BE$49,'ADR Raw Data'!AV$1,FALSE))/100</f>
        <v>-2.0372756530820803E-2</v>
      </c>
      <c r="P42" s="82">
        <f>(VLOOKUP($A41,'ADR Raw Data'!$B$6:$BE$49,'ADR Raw Data'!AW$1,FALSE))/100</f>
        <v>-2.0602835132399799E-2</v>
      </c>
      <c r="Q42" s="82">
        <f>(VLOOKUP($A41,'ADR Raw Data'!$B$6:$BE$49,'ADR Raw Data'!AX$1,FALSE))/100</f>
        <v>-3.2443246171797301E-2</v>
      </c>
      <c r="R42" s="82">
        <f>(VLOOKUP($A41,'ADR Raw Data'!$B$6:$BE$49,'ADR Raw Data'!AY$1,FALSE))/100</f>
        <v>-3.1807624006233402E-2</v>
      </c>
      <c r="S42" s="83">
        <f>(VLOOKUP($A41,'ADR Raw Data'!$B$6:$BE$49,'ADR Raw Data'!BA$1,FALSE))/100</f>
        <v>-2.10215654662246E-2</v>
      </c>
      <c r="T42" s="83">
        <f>(VLOOKUP($A41,'ADR Raw Data'!$B$6:$BE$49,'ADR Raw Data'!BB$1,FALSE))/100</f>
        <v>-2.5257435885343099E-2</v>
      </c>
      <c r="U42" s="82">
        <f>(VLOOKUP($A41,'ADR Raw Data'!$B$6:$BE$49,'ADR Raw Data'!BC$1,FALSE))/100</f>
        <v>-2.3264660444629E-2</v>
      </c>
      <c r="V42" s="84">
        <f>(VLOOKUP($A41,'ADR Raw Data'!$B$6:$BE$49,'ADR Raw Data'!BE$1,FALSE))/100</f>
        <v>-3.10986744572548E-2</v>
      </c>
      <c r="X42" s="81">
        <f>(VLOOKUP($A41,'RevPAR Raw Data'!$B$6:$BE$49,'RevPAR Raw Data'!AT$1,FALSE))/100</f>
        <v>-8.4532592085796707E-2</v>
      </c>
      <c r="Y42" s="82">
        <f>(VLOOKUP($A41,'RevPAR Raw Data'!$B$6:$BE$49,'RevPAR Raw Data'!AU$1,FALSE))/100</f>
        <v>-8.6762713028258304E-2</v>
      </c>
      <c r="Z42" s="82">
        <f>(VLOOKUP($A41,'RevPAR Raw Data'!$B$6:$BE$49,'RevPAR Raw Data'!AV$1,FALSE))/100</f>
        <v>-5.8137145384868305E-2</v>
      </c>
      <c r="AA42" s="82">
        <f>(VLOOKUP($A41,'RevPAR Raw Data'!$B$6:$BE$49,'RevPAR Raw Data'!AW$1,FALSE))/100</f>
        <v>-5.3700391990633402E-2</v>
      </c>
      <c r="AB42" s="82">
        <f>(VLOOKUP($A41,'RevPAR Raw Data'!$B$6:$BE$49,'RevPAR Raw Data'!AX$1,FALSE))/100</f>
        <v>-4.5686372689028996E-2</v>
      </c>
      <c r="AC42" s="82">
        <f>(VLOOKUP($A41,'RevPAR Raw Data'!$B$6:$BE$49,'RevPAR Raw Data'!AY$1,FALSE))/100</f>
        <v>-6.4125802007112598E-2</v>
      </c>
      <c r="AD42" s="83">
        <f>(VLOOKUP($A41,'RevPAR Raw Data'!$B$6:$BE$49,'RevPAR Raw Data'!BA$1,FALSE))/100</f>
        <v>1.3755439271010399E-2</v>
      </c>
      <c r="AE42" s="83">
        <f>(VLOOKUP($A41,'RevPAR Raw Data'!$B$6:$BE$49,'RevPAR Raw Data'!BB$1,FALSE))/100</f>
        <v>-1.5660901969477403E-2</v>
      </c>
      <c r="AF42" s="82">
        <f>(VLOOKUP($A41,'RevPAR Raw Data'!$B$6:$BE$49,'RevPAR Raw Data'!BC$1,FALSE))/100</f>
        <v>-1.5245870061731002E-3</v>
      </c>
      <c r="AG42" s="84">
        <f>(VLOOKUP($A41,'RevPAR Raw Data'!$B$6:$BE$49,'RevPAR Raw Data'!BE$1,FALSE))/100</f>
        <v>-4.7710970926640402E-2</v>
      </c>
    </row>
    <row r="43" spans="1:33" x14ac:dyDescent="0.25">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5">
      <c r="A44" s="108" t="s">
        <v>29</v>
      </c>
      <c r="B44" s="109">
        <f>(VLOOKUP($A44,'Occupancy Raw Data'!$B$8:$BE$45,'Occupancy Raw Data'!AG$3,FALSE))/100</f>
        <v>0.47975198211018399</v>
      </c>
      <c r="C44" s="110">
        <f>(VLOOKUP($A44,'Occupancy Raw Data'!$B$8:$BE$45,'Occupancy Raw Data'!AH$3,FALSE))/100</f>
        <v>0.51353933726367107</v>
      </c>
      <c r="D44" s="110">
        <f>(VLOOKUP($A44,'Occupancy Raw Data'!$B$8:$BE$45,'Occupancy Raw Data'!AI$3,FALSE))/100</f>
        <v>0.584082130514332</v>
      </c>
      <c r="E44" s="110">
        <f>(VLOOKUP($A44,'Occupancy Raw Data'!$B$8:$BE$45,'Occupancy Raw Data'!AJ$3,FALSE))/100</f>
        <v>0.62829843464118706</v>
      </c>
      <c r="F44" s="110">
        <f>(VLOOKUP($A44,'Occupancy Raw Data'!$B$8:$BE$45,'Occupancy Raw Data'!AK$3,FALSE))/100</f>
        <v>0.66348851392559394</v>
      </c>
      <c r="G44" s="111">
        <f>(VLOOKUP($A44,'Occupancy Raw Data'!$B$8:$BE$45,'Occupancy Raw Data'!AL$3,FALSE))/100</f>
        <v>0.57383207969099403</v>
      </c>
      <c r="H44" s="91">
        <f>(VLOOKUP($A44,'Occupancy Raw Data'!$B$8:$BE$45,'Occupancy Raw Data'!AN$3,FALSE))/100</f>
        <v>0.758162228095141</v>
      </c>
      <c r="I44" s="91">
        <f>(VLOOKUP($A44,'Occupancy Raw Data'!$B$8:$BE$45,'Occupancy Raw Data'!AO$3,FALSE))/100</f>
        <v>0.74956291929253893</v>
      </c>
      <c r="J44" s="111">
        <f>(VLOOKUP($A44,'Occupancy Raw Data'!$B$8:$BE$45,'Occupancy Raw Data'!AP$3,FALSE))/100</f>
        <v>0.75386257369384002</v>
      </c>
      <c r="K44" s="112">
        <f>(VLOOKUP($A44,'Occupancy Raw Data'!$B$8:$BE$45,'Occupancy Raw Data'!AR$3,FALSE))/100</f>
        <v>0.62526936369180708</v>
      </c>
      <c r="M44" s="113">
        <f>VLOOKUP($A44,'ADR Raw Data'!$B$6:$BE$43,'ADR Raw Data'!AG$1,FALSE)</f>
        <v>97.820744946819701</v>
      </c>
      <c r="N44" s="114">
        <f>VLOOKUP($A44,'ADR Raw Data'!$B$6:$BE$43,'ADR Raw Data'!AH$1,FALSE)</f>
        <v>97.424316931237797</v>
      </c>
      <c r="O44" s="114">
        <f>VLOOKUP($A44,'ADR Raw Data'!$B$6:$BE$43,'ADR Raw Data'!AI$1,FALSE)</f>
        <v>101.77522919494599</v>
      </c>
      <c r="P44" s="114">
        <f>VLOOKUP($A44,'ADR Raw Data'!$B$6:$BE$43,'ADR Raw Data'!AJ$1,FALSE)</f>
        <v>104.994045492784</v>
      </c>
      <c r="Q44" s="114">
        <f>VLOOKUP($A44,'ADR Raw Data'!$B$6:$BE$43,'ADR Raw Data'!AK$1,FALSE)</f>
        <v>117.261712779973</v>
      </c>
      <c r="R44" s="115">
        <f>VLOOKUP($A44,'ADR Raw Data'!$B$6:$BE$43,'ADR Raw Data'!AL$1,FALSE)</f>
        <v>104.621338798588</v>
      </c>
      <c r="S44" s="114">
        <f>VLOOKUP($A44,'ADR Raw Data'!$B$6:$BE$43,'ADR Raw Data'!AN$1,FALSE)</f>
        <v>140.381027511127</v>
      </c>
      <c r="T44" s="114">
        <f>VLOOKUP($A44,'ADR Raw Data'!$B$6:$BE$43,'ADR Raw Data'!AO$1,FALSE)</f>
        <v>134.30074340267399</v>
      </c>
      <c r="U44" s="115">
        <f>VLOOKUP($A44,'ADR Raw Data'!$B$6:$BE$43,'ADR Raw Data'!AP$1,FALSE)</f>
        <v>137.35822490392999</v>
      </c>
      <c r="V44" s="116">
        <f>VLOOKUP($A44,'ADR Raw Data'!$B$6:$BE$43,'ADR Raw Data'!AR$1,FALSE)</f>
        <v>115.89835893339</v>
      </c>
      <c r="X44" s="113">
        <f>VLOOKUP($A44,'RevPAR Raw Data'!$B$6:$BE$43,'RevPAR Raw Data'!AG$1,FALSE)</f>
        <v>46.929696279731601</v>
      </c>
      <c r="Y44" s="114">
        <f>VLOOKUP($A44,'RevPAR Raw Data'!$B$6:$BE$43,'RevPAR Raw Data'!AH$1,FALSE)</f>
        <v>50.031219150233703</v>
      </c>
      <c r="Z44" s="114">
        <f>VLOOKUP($A44,'RevPAR Raw Data'!$B$6:$BE$43,'RevPAR Raw Data'!AI$1,FALSE)</f>
        <v>59.445092701768601</v>
      </c>
      <c r="AA44" s="114">
        <f>VLOOKUP($A44,'RevPAR Raw Data'!$B$6:$BE$43,'RevPAR Raw Data'!AJ$1,FALSE)</f>
        <v>65.967594429762102</v>
      </c>
      <c r="AB44" s="114">
        <f>VLOOKUP($A44,'RevPAR Raw Data'!$B$6:$BE$43,'RevPAR Raw Data'!AK$1,FALSE)</f>
        <v>77.801799552754602</v>
      </c>
      <c r="AC44" s="115">
        <f>VLOOKUP($A44,'RevPAR Raw Data'!$B$6:$BE$43,'RevPAR Raw Data'!AL$1,FALSE)</f>
        <v>60.0350804228501</v>
      </c>
      <c r="AD44" s="114">
        <f>VLOOKUP($A44,'RevPAR Raw Data'!$B$6:$BE$43,'RevPAR Raw Data'!AN$1,FALSE)</f>
        <v>106.43159260012099</v>
      </c>
      <c r="AE44" s="114">
        <f>VLOOKUP($A44,'RevPAR Raw Data'!$B$6:$BE$43,'RevPAR Raw Data'!AO$1,FALSE)</f>
        <v>100.666857288066</v>
      </c>
      <c r="AF44" s="115">
        <f>VLOOKUP($A44,'RevPAR Raw Data'!$B$6:$BE$43,'RevPAR Raw Data'!AP$1,FALSE)</f>
        <v>103.54922494409399</v>
      </c>
      <c r="AG44" s="116">
        <f>VLOOKUP($A44,'RevPAR Raw Data'!$B$6:$BE$43,'RevPAR Raw Data'!AR$1,FALSE)</f>
        <v>72.467693143205594</v>
      </c>
    </row>
    <row r="45" spans="1:33" x14ac:dyDescent="0.25">
      <c r="A45" s="93" t="s">
        <v>14</v>
      </c>
      <c r="B45" s="81">
        <f>(VLOOKUP($A44,'Occupancy Raw Data'!$B$8:$BE$51,'Occupancy Raw Data'!AT$3,FALSE))/100</f>
        <v>8.3716562071957899E-3</v>
      </c>
      <c r="C45" s="82">
        <f>(VLOOKUP($A44,'Occupancy Raw Data'!$B$8:$BE$51,'Occupancy Raw Data'!AU$3,FALSE))/100</f>
        <v>9.1416345846071206E-3</v>
      </c>
      <c r="D45" s="82">
        <f>(VLOOKUP($A44,'Occupancy Raw Data'!$B$8:$BE$51,'Occupancy Raw Data'!AV$3,FALSE))/100</f>
        <v>1.2130532013676101E-2</v>
      </c>
      <c r="E45" s="82">
        <f>(VLOOKUP($A44,'Occupancy Raw Data'!$B$8:$BE$51,'Occupancy Raw Data'!AW$3,FALSE))/100</f>
        <v>1.2717180698186099E-2</v>
      </c>
      <c r="F45" s="82">
        <f>(VLOOKUP($A44,'Occupancy Raw Data'!$B$8:$BE$51,'Occupancy Raw Data'!AX$3,FALSE))/100</f>
        <v>5.88891032710782E-2</v>
      </c>
      <c r="G45" s="82">
        <f>(VLOOKUP($A44,'Occupancy Raw Data'!$B$8:$BE$51,'Occupancy Raw Data'!AY$3,FALSE))/100</f>
        <v>2.1531854233462301E-2</v>
      </c>
      <c r="H45" s="83">
        <f>(VLOOKUP($A44,'Occupancy Raw Data'!$B$8:$BE$51,'Occupancy Raw Data'!BA$3,FALSE))/100</f>
        <v>6.1466746838005598E-2</v>
      </c>
      <c r="I45" s="83">
        <f>(VLOOKUP($A44,'Occupancy Raw Data'!$B$8:$BE$51,'Occupancy Raw Data'!BB$3,FALSE))/100</f>
        <v>1.1757526764606101E-2</v>
      </c>
      <c r="J45" s="82">
        <f>(VLOOKUP($A44,'Occupancy Raw Data'!$B$8:$BE$51,'Occupancy Raw Data'!BC$3,FALSE))/100</f>
        <v>3.6175196878603398E-2</v>
      </c>
      <c r="K45" s="84">
        <f>(VLOOKUP($A44,'Occupancy Raw Data'!$B$8:$BE$51,'Occupancy Raw Data'!BE$3,FALSE))/100</f>
        <v>2.6588068410186301E-2</v>
      </c>
      <c r="M45" s="81">
        <f>(VLOOKUP($A44,'ADR Raw Data'!$B$6:$BE$49,'ADR Raw Data'!AT$1,FALSE))/100</f>
        <v>-8.0841595286645692E-3</v>
      </c>
      <c r="N45" s="82">
        <f>(VLOOKUP($A44,'ADR Raw Data'!$B$6:$BE$49,'ADR Raw Data'!AU$1,FALSE))/100</f>
        <v>-1.8639023847237399E-2</v>
      </c>
      <c r="O45" s="82">
        <f>(VLOOKUP($A44,'ADR Raw Data'!$B$6:$BE$49,'ADR Raw Data'!AV$1,FALSE))/100</f>
        <v>-2.9241304728725898E-2</v>
      </c>
      <c r="P45" s="82">
        <f>(VLOOKUP($A44,'ADR Raw Data'!$B$6:$BE$49,'ADR Raw Data'!AW$1,FALSE))/100</f>
        <v>-2.2457731360257499E-2</v>
      </c>
      <c r="Q45" s="82">
        <f>(VLOOKUP($A44,'ADR Raw Data'!$B$6:$BE$49,'ADR Raw Data'!AX$1,FALSE))/100</f>
        <v>9.1970237199747909E-2</v>
      </c>
      <c r="R45" s="82">
        <f>(VLOOKUP($A44,'ADR Raw Data'!$B$6:$BE$49,'ADR Raw Data'!AY$1,FALSE))/100</f>
        <v>6.8257308374327997E-3</v>
      </c>
      <c r="S45" s="83">
        <f>(VLOOKUP($A44,'ADR Raw Data'!$B$6:$BE$49,'ADR Raw Data'!BA$1,FALSE))/100</f>
        <v>0.12613428977179</v>
      </c>
      <c r="T45" s="83">
        <f>(VLOOKUP($A44,'ADR Raw Data'!$B$6:$BE$49,'ADR Raw Data'!BB$1,FALSE))/100</f>
        <v>6.386775630190171E-2</v>
      </c>
      <c r="U45" s="82">
        <f>(VLOOKUP($A44,'ADR Raw Data'!$B$6:$BE$49,'ADR Raw Data'!BC$1,FALSE))/100</f>
        <v>9.4823326580740608E-2</v>
      </c>
      <c r="V45" s="84">
        <f>(VLOOKUP($A44,'ADR Raw Data'!$B$6:$BE$49,'ADR Raw Data'!BE$1,FALSE))/100</f>
        <v>4.16781477971526E-2</v>
      </c>
      <c r="X45" s="81">
        <f>(VLOOKUP($A44,'RevPAR Raw Data'!$B$6:$BE$49,'RevPAR Raw Data'!AT$1,FALSE))/100</f>
        <v>2.1981887423310899E-4</v>
      </c>
      <c r="Y45" s="82">
        <f>(VLOOKUP($A44,'RevPAR Raw Data'!$B$6:$BE$49,'RevPAR Raw Data'!AU$1,FALSE))/100</f>
        <v>-9.6677804076555091E-3</v>
      </c>
      <c r="Z45" s="82">
        <f>(VLOOKUP($A44,'RevPAR Raw Data'!$B$6:$BE$49,'RevPAR Raw Data'!AV$1,FALSE))/100</f>
        <v>-1.74654852981832E-2</v>
      </c>
      <c r="AA45" s="82">
        <f>(VLOOKUP($A44,'RevPAR Raw Data'!$B$6:$BE$49,'RevPAR Raw Data'!AW$1,FALSE))/100</f>
        <v>-1.0026149689851001E-2</v>
      </c>
      <c r="AB45" s="82">
        <f>(VLOOKUP($A44,'RevPAR Raw Data'!$B$6:$BE$49,'RevPAR Raw Data'!AX$1,FALSE))/100</f>
        <v>0.15627538526714699</v>
      </c>
      <c r="AC45" s="82">
        <f>(VLOOKUP($A44,'RevPAR Raw Data'!$B$6:$BE$49,'RevPAR Raw Data'!AY$1,FALSE))/100</f>
        <v>2.8504555712323597E-2</v>
      </c>
      <c r="AD45" s="83">
        <f>(VLOOKUP($A44,'RevPAR Raw Data'!$B$6:$BE$49,'RevPAR Raw Data'!BA$1,FALSE))/100</f>
        <v>0.19535410106678899</v>
      </c>
      <c r="AE45" s="83">
        <f>(VLOOKUP($A44,'RevPAR Raw Data'!$B$6:$BE$49,'RevPAR Raw Data'!BB$1,FALSE))/100</f>
        <v>7.6376209920622704E-2</v>
      </c>
      <c r="AF45" s="82">
        <f>(VLOOKUP($A44,'RevPAR Raw Data'!$B$6:$BE$49,'RevPAR Raw Data'!BC$1,FALSE))/100</f>
        <v>0.13442877596708599</v>
      </c>
      <c r="AG45" s="84">
        <f>(VLOOKUP($A44,'RevPAR Raw Data'!$B$6:$BE$49,'RevPAR Raw Data'!BE$1,FALSE))/100</f>
        <v>6.9374357652179502E-2</v>
      </c>
    </row>
    <row r="46" spans="1:33" x14ac:dyDescent="0.25">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5">
      <c r="A47" s="108" t="s">
        <v>30</v>
      </c>
      <c r="B47" s="109">
        <f>(VLOOKUP($A47,'Occupancy Raw Data'!$B$8:$BE$45,'Occupancy Raw Data'!AG$3,FALSE))/100</f>
        <v>0.45414168332222898</v>
      </c>
      <c r="C47" s="110">
        <f>(VLOOKUP($A47,'Occupancy Raw Data'!$B$8:$BE$45,'Occupancy Raw Data'!AH$3,FALSE))/100</f>
        <v>0.54408172329558002</v>
      </c>
      <c r="D47" s="110">
        <f>(VLOOKUP($A47,'Occupancy Raw Data'!$B$8:$BE$45,'Occupancy Raw Data'!AI$3,FALSE))/100</f>
        <v>0.613368865200977</v>
      </c>
      <c r="E47" s="110">
        <f>(VLOOKUP($A47,'Occupancy Raw Data'!$B$8:$BE$45,'Occupancy Raw Data'!AJ$3,FALSE))/100</f>
        <v>0.63502109704641296</v>
      </c>
      <c r="F47" s="110">
        <f>(VLOOKUP($A47,'Occupancy Raw Data'!$B$8:$BE$45,'Occupancy Raw Data'!AK$3,FALSE))/100</f>
        <v>0.60426382411725499</v>
      </c>
      <c r="G47" s="111">
        <f>(VLOOKUP($A47,'Occupancy Raw Data'!$B$8:$BE$45,'Occupancy Raw Data'!AL$3,FALSE))/100</f>
        <v>0.570175438596491</v>
      </c>
      <c r="H47" s="91">
        <f>(VLOOKUP($A47,'Occupancy Raw Data'!$B$8:$BE$45,'Occupancy Raw Data'!AN$3,FALSE))/100</f>
        <v>0.63357761492338394</v>
      </c>
      <c r="I47" s="91">
        <f>(VLOOKUP($A47,'Occupancy Raw Data'!$B$8:$BE$45,'Occupancy Raw Data'!AO$3,FALSE))/100</f>
        <v>0.66072618254497006</v>
      </c>
      <c r="J47" s="111">
        <f>(VLOOKUP($A47,'Occupancy Raw Data'!$B$8:$BE$45,'Occupancy Raw Data'!AP$3,FALSE))/100</f>
        <v>0.647151898734177</v>
      </c>
      <c r="K47" s="112">
        <f>(VLOOKUP($A47,'Occupancy Raw Data'!$B$8:$BE$45,'Occupancy Raw Data'!AR$3,FALSE))/100</f>
        <v>0.59216871292154405</v>
      </c>
      <c r="M47" s="113">
        <f>VLOOKUP($A47,'ADR Raw Data'!$B$6:$BE$43,'ADR Raw Data'!AG$1,FALSE)</f>
        <v>98.806986552567196</v>
      </c>
      <c r="N47" s="114">
        <f>VLOOKUP($A47,'ADR Raw Data'!$B$6:$BE$43,'ADR Raw Data'!AH$1,FALSE)</f>
        <v>105.584145918367</v>
      </c>
      <c r="O47" s="114">
        <f>VLOOKUP($A47,'ADR Raw Data'!$B$6:$BE$43,'ADR Raw Data'!AI$1,FALSE)</f>
        <v>110.220040731354</v>
      </c>
      <c r="P47" s="114">
        <f>VLOOKUP($A47,'ADR Raw Data'!$B$6:$BE$43,'ADR Raw Data'!AJ$1,FALSE)</f>
        <v>111.052367546773</v>
      </c>
      <c r="Q47" s="114">
        <f>VLOOKUP($A47,'ADR Raw Data'!$B$6:$BE$43,'ADR Raw Data'!AK$1,FALSE)</f>
        <v>111.943103638368</v>
      </c>
      <c r="R47" s="115">
        <f>VLOOKUP($A47,'ADR Raw Data'!$B$6:$BE$43,'ADR Raw Data'!AL$1,FALSE)</f>
        <v>108.067819084712</v>
      </c>
      <c r="S47" s="114">
        <f>VLOOKUP($A47,'ADR Raw Data'!$B$6:$BE$43,'ADR Raw Data'!AN$1,FALSE)</f>
        <v>127.98304153522599</v>
      </c>
      <c r="T47" s="114">
        <f>VLOOKUP($A47,'ADR Raw Data'!$B$6:$BE$43,'ADR Raw Data'!AO$1,FALSE)</f>
        <v>127.22523989580699</v>
      </c>
      <c r="U47" s="115">
        <f>VLOOKUP($A47,'ADR Raw Data'!$B$6:$BE$43,'ADR Raw Data'!AP$1,FALSE)</f>
        <v>127.596193111139</v>
      </c>
      <c r="V47" s="116">
        <f>VLOOKUP($A47,'ADR Raw Data'!$B$6:$BE$43,'ADR Raw Data'!AR$1,FALSE)</f>
        <v>114.16541740888999</v>
      </c>
      <c r="X47" s="113">
        <f>VLOOKUP($A47,'RevPAR Raw Data'!$B$6:$BE$43,'RevPAR Raw Data'!AG$1,FALSE)</f>
        <v>44.872371196979699</v>
      </c>
      <c r="Y47" s="114">
        <f>VLOOKUP($A47,'RevPAR Raw Data'!$B$6:$BE$43,'RevPAR Raw Data'!AH$1,FALSE)</f>
        <v>57.446404063957303</v>
      </c>
      <c r="Z47" s="114">
        <f>VLOOKUP($A47,'RevPAR Raw Data'!$B$6:$BE$43,'RevPAR Raw Data'!AI$1,FALSE)</f>
        <v>67.605541305796095</v>
      </c>
      <c r="AA47" s="114">
        <f>VLOOKUP($A47,'RevPAR Raw Data'!$B$6:$BE$43,'RevPAR Raw Data'!AJ$1,FALSE)</f>
        <v>70.520596269153799</v>
      </c>
      <c r="AB47" s="114">
        <f>VLOOKUP($A47,'RevPAR Raw Data'!$B$6:$BE$43,'RevPAR Raw Data'!AK$1,FALSE)</f>
        <v>67.643167888074601</v>
      </c>
      <c r="AC47" s="115">
        <f>VLOOKUP($A47,'RevPAR Raw Data'!$B$6:$BE$43,'RevPAR Raw Data'!AL$1,FALSE)</f>
        <v>61.617616144792301</v>
      </c>
      <c r="AD47" s="114">
        <f>VLOOKUP($A47,'RevPAR Raw Data'!$B$6:$BE$43,'RevPAR Raw Data'!AN$1,FALSE)</f>
        <v>81.087190206528902</v>
      </c>
      <c r="AE47" s="114">
        <f>VLOOKUP($A47,'RevPAR Raw Data'!$B$6:$BE$43,'RevPAR Raw Data'!AO$1,FALSE)</f>
        <v>84.061047079724602</v>
      </c>
      <c r="AF47" s="115">
        <f>VLOOKUP($A47,'RevPAR Raw Data'!$B$6:$BE$43,'RevPAR Raw Data'!AP$1,FALSE)</f>
        <v>82.574118643126795</v>
      </c>
      <c r="AG47" s="116">
        <f>VLOOKUP($A47,'RevPAR Raw Data'!$B$6:$BE$43,'RevPAR Raw Data'!AR$1,FALSE)</f>
        <v>67.605188287173604</v>
      </c>
    </row>
    <row r="48" spans="1:33" x14ac:dyDescent="0.25">
      <c r="A48" s="93" t="s">
        <v>14</v>
      </c>
      <c r="B48" s="81">
        <f>(VLOOKUP($A47,'Occupancy Raw Data'!$B$8:$BE$51,'Occupancy Raw Data'!AT$3,FALSE))/100</f>
        <v>-4.1256446319737405E-2</v>
      </c>
      <c r="C48" s="82">
        <f>(VLOOKUP($A47,'Occupancy Raw Data'!$B$8:$BE$51,'Occupancy Raw Data'!AU$3,FALSE))/100</f>
        <v>-6.58085019014122E-2</v>
      </c>
      <c r="D48" s="82">
        <f>(VLOOKUP($A47,'Occupancy Raw Data'!$B$8:$BE$51,'Occupancy Raw Data'!AV$3,FALSE))/100</f>
        <v>-7.2024361329759992E-2</v>
      </c>
      <c r="E48" s="82">
        <f>(VLOOKUP($A47,'Occupancy Raw Data'!$B$8:$BE$51,'Occupancy Raw Data'!AW$3,FALSE))/100</f>
        <v>-5.5778698572498203E-2</v>
      </c>
      <c r="F48" s="82">
        <f>(VLOOKUP($A47,'Occupancy Raw Data'!$B$8:$BE$51,'Occupancy Raw Data'!AX$3,FALSE))/100</f>
        <v>-5.5910475913970296E-2</v>
      </c>
      <c r="G48" s="82">
        <f>(VLOOKUP($A47,'Occupancy Raw Data'!$B$8:$BE$51,'Occupancy Raw Data'!AY$3,FALSE))/100</f>
        <v>-5.90090021218437E-2</v>
      </c>
      <c r="H48" s="83">
        <f>(VLOOKUP($A47,'Occupancy Raw Data'!$B$8:$BE$51,'Occupancy Raw Data'!BA$3,FALSE))/100</f>
        <v>-3.7549298685012097E-2</v>
      </c>
      <c r="I48" s="83">
        <f>(VLOOKUP($A47,'Occupancy Raw Data'!$B$8:$BE$51,'Occupancy Raw Data'!BB$3,FALSE))/100</f>
        <v>-3.97017945513371E-2</v>
      </c>
      <c r="J48" s="82">
        <f>(VLOOKUP($A47,'Occupancy Raw Data'!$B$8:$BE$51,'Occupancy Raw Data'!BC$3,FALSE))/100</f>
        <v>-3.8649325661278898E-2</v>
      </c>
      <c r="K48" s="84">
        <f>(VLOOKUP($A47,'Occupancy Raw Data'!$B$8:$BE$51,'Occupancy Raw Data'!BE$3,FALSE))/100</f>
        <v>-5.2746022815264595E-2</v>
      </c>
      <c r="M48" s="81">
        <f>(VLOOKUP($A47,'ADR Raw Data'!$B$6:$BE$49,'ADR Raw Data'!AT$1,FALSE))/100</f>
        <v>1.7573432223272501E-2</v>
      </c>
      <c r="N48" s="82">
        <f>(VLOOKUP($A47,'ADR Raw Data'!$B$6:$BE$49,'ADR Raw Data'!AU$1,FALSE))/100</f>
        <v>4.7989288381396098E-3</v>
      </c>
      <c r="O48" s="82">
        <f>(VLOOKUP($A47,'ADR Raw Data'!$B$6:$BE$49,'ADR Raw Data'!AV$1,FALSE))/100</f>
        <v>7.1789190967909101E-3</v>
      </c>
      <c r="P48" s="82">
        <f>(VLOOKUP($A47,'ADR Raw Data'!$B$6:$BE$49,'ADR Raw Data'!AW$1,FALSE))/100</f>
        <v>1.2400723311612301E-2</v>
      </c>
      <c r="Q48" s="82">
        <f>(VLOOKUP($A47,'ADR Raw Data'!$B$6:$BE$49,'ADR Raw Data'!AX$1,FALSE))/100</f>
        <v>3.25210715422182E-2</v>
      </c>
      <c r="R48" s="82">
        <f>(VLOOKUP($A47,'ADR Raw Data'!$B$6:$BE$49,'ADR Raw Data'!AY$1,FALSE))/100</f>
        <v>1.46139280140926E-2</v>
      </c>
      <c r="S48" s="83">
        <f>(VLOOKUP($A47,'ADR Raw Data'!$B$6:$BE$49,'ADR Raw Data'!BA$1,FALSE))/100</f>
        <v>0.120550581826346</v>
      </c>
      <c r="T48" s="83">
        <f>(VLOOKUP($A47,'ADR Raw Data'!$B$6:$BE$49,'ADR Raw Data'!BB$1,FALSE))/100</f>
        <v>0.103403403865996</v>
      </c>
      <c r="U48" s="82">
        <f>(VLOOKUP($A47,'ADR Raw Data'!$B$6:$BE$49,'ADR Raw Data'!BC$1,FALSE))/100</f>
        <v>0.11175063560488599</v>
      </c>
      <c r="V48" s="84">
        <f>(VLOOKUP($A47,'ADR Raw Data'!$B$6:$BE$49,'ADR Raw Data'!BE$1,FALSE))/100</f>
        <v>4.6885568921427007E-2</v>
      </c>
      <c r="X48" s="81">
        <f>(VLOOKUP($A47,'RevPAR Raw Data'!$B$6:$BE$49,'RevPAR Raw Data'!AT$1,FALSE))/100</f>
        <v>-2.4408031459637901E-2</v>
      </c>
      <c r="Y48" s="82">
        <f>(VLOOKUP($A47,'RevPAR Raw Data'!$B$6:$BE$49,'RevPAR Raw Data'!AU$1,FALSE))/100</f>
        <v>-6.1325383380842001E-2</v>
      </c>
      <c r="Z48" s="82">
        <f>(VLOOKUP($A47,'RevPAR Raw Data'!$B$6:$BE$49,'RevPAR Raw Data'!AV$1,FALSE))/100</f>
        <v>-6.5362499295953502E-2</v>
      </c>
      <c r="AA48" s="82">
        <f>(VLOOKUP($A47,'RevPAR Raw Data'!$B$6:$BE$49,'RevPAR Raw Data'!AW$1,FALSE))/100</f>
        <v>-4.4069671468565198E-2</v>
      </c>
      <c r="AB48" s="82">
        <f>(VLOOKUP($A47,'RevPAR Raw Data'!$B$6:$BE$49,'RevPAR Raw Data'!AX$1,FALSE))/100</f>
        <v>-2.5207672958909799E-2</v>
      </c>
      <c r="AC48" s="82">
        <f>(VLOOKUP($A47,'RevPAR Raw Data'!$B$6:$BE$49,'RevPAR Raw Data'!AY$1,FALSE))/100</f>
        <v>-4.5257427416943094E-2</v>
      </c>
      <c r="AD48" s="83">
        <f>(VLOOKUP($A47,'RevPAR Raw Data'!$B$6:$BE$49,'RevPAR Raw Data'!BA$1,FALSE))/100</f>
        <v>7.8474693337685308E-2</v>
      </c>
      <c r="AE48" s="83">
        <f>(VLOOKUP($A47,'RevPAR Raw Data'!$B$6:$BE$49,'RevPAR Raw Data'!BB$1,FALSE))/100</f>
        <v>5.9596308618462698E-2</v>
      </c>
      <c r="AF48" s="82">
        <f>(VLOOKUP($A47,'RevPAR Raw Data'!$B$6:$BE$49,'RevPAR Raw Data'!BC$1,FALSE))/100</f>
        <v>6.8782223235258899E-2</v>
      </c>
      <c r="AG48" s="84">
        <f>(VLOOKUP($A47,'RevPAR Raw Data'!$B$6:$BE$49,'RevPAR Raw Data'!BE$1,FALSE))/100</f>
        <v>-8.3334811818738599E-3</v>
      </c>
    </row>
    <row r="49" spans="1:33" x14ac:dyDescent="0.25">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5">
      <c r="A50" s="108" t="s">
        <v>31</v>
      </c>
      <c r="B50" s="109">
        <f>(VLOOKUP($A50,'Occupancy Raw Data'!$B$8:$BE$45,'Occupancy Raw Data'!AG$3,FALSE))/100</f>
        <v>0.46647172382466501</v>
      </c>
      <c r="C50" s="110">
        <f>(VLOOKUP($A50,'Occupancy Raw Data'!$B$8:$BE$45,'Occupancy Raw Data'!AH$3,FALSE))/100</f>
        <v>0.50970928912105296</v>
      </c>
      <c r="D50" s="110">
        <f>(VLOOKUP($A50,'Occupancy Raw Data'!$B$8:$BE$45,'Occupancy Raw Data'!AI$3,FALSE))/100</f>
        <v>0.56765273677038297</v>
      </c>
      <c r="E50" s="110">
        <f>(VLOOKUP($A50,'Occupancy Raw Data'!$B$8:$BE$45,'Occupancy Raw Data'!AJ$3,FALSE))/100</f>
        <v>0.61301953213717897</v>
      </c>
      <c r="F50" s="110">
        <f>(VLOOKUP($A50,'Occupancy Raw Data'!$B$8:$BE$45,'Occupancy Raw Data'!AK$3,FALSE))/100</f>
        <v>0.65136416546006803</v>
      </c>
      <c r="G50" s="111">
        <f>(VLOOKUP($A50,'Occupancy Raw Data'!$B$8:$BE$45,'Occupancy Raw Data'!AL$3,FALSE))/100</f>
        <v>0.56164298003054691</v>
      </c>
      <c r="H50" s="91">
        <f>(VLOOKUP($A50,'Occupancy Raw Data'!$B$8:$BE$45,'Occupancy Raw Data'!AN$3,FALSE))/100</f>
        <v>0.72640036339891489</v>
      </c>
      <c r="I50" s="91">
        <f>(VLOOKUP($A50,'Occupancy Raw Data'!$B$8:$BE$45,'Occupancy Raw Data'!AO$3,FALSE))/100</f>
        <v>0.69426227181103206</v>
      </c>
      <c r="J50" s="111">
        <f>(VLOOKUP($A50,'Occupancy Raw Data'!$B$8:$BE$45,'Occupancy Raw Data'!AP$3,FALSE))/100</f>
        <v>0.71033131760497392</v>
      </c>
      <c r="K50" s="112">
        <f>(VLOOKUP($A50,'Occupancy Raw Data'!$B$8:$BE$45,'Occupancy Raw Data'!AR$3,FALSE))/100</f>
        <v>0.60412467300711692</v>
      </c>
      <c r="M50" s="113">
        <f>VLOOKUP($A50,'ADR Raw Data'!$B$6:$BE$43,'ADR Raw Data'!AG$1,FALSE)</f>
        <v>108.470172844014</v>
      </c>
      <c r="N50" s="114">
        <f>VLOOKUP($A50,'ADR Raw Data'!$B$6:$BE$43,'ADR Raw Data'!AH$1,FALSE)</f>
        <v>109.637131001448</v>
      </c>
      <c r="O50" s="114">
        <f>VLOOKUP($A50,'ADR Raw Data'!$B$6:$BE$43,'ADR Raw Data'!AI$1,FALSE)</f>
        <v>113.90233208302</v>
      </c>
      <c r="P50" s="114">
        <f>VLOOKUP($A50,'ADR Raw Data'!$B$6:$BE$43,'ADR Raw Data'!AJ$1,FALSE)</f>
        <v>124.217929421571</v>
      </c>
      <c r="Q50" s="114">
        <f>VLOOKUP($A50,'ADR Raw Data'!$B$6:$BE$43,'ADR Raw Data'!AK$1,FALSE)</f>
        <v>153.21248354617899</v>
      </c>
      <c r="R50" s="115">
        <f>VLOOKUP($A50,'ADR Raw Data'!$B$6:$BE$43,'ADR Raw Data'!AL$1,FALSE)</f>
        <v>123.59544815803299</v>
      </c>
      <c r="S50" s="114">
        <f>VLOOKUP($A50,'ADR Raw Data'!$B$6:$BE$43,'ADR Raw Data'!AN$1,FALSE)</f>
        <v>171.77683928710999</v>
      </c>
      <c r="T50" s="114">
        <f>VLOOKUP($A50,'ADR Raw Data'!$B$6:$BE$43,'ADR Raw Data'!AO$1,FALSE)</f>
        <v>159.88319007115399</v>
      </c>
      <c r="U50" s="115">
        <f>VLOOKUP($A50,'ADR Raw Data'!$B$6:$BE$43,'ADR Raw Data'!AP$1,FALSE)</f>
        <v>165.96454316546701</v>
      </c>
      <c r="V50" s="116">
        <f>VLOOKUP($A50,'ADR Raw Data'!$B$6:$BE$43,'ADR Raw Data'!AR$1,FALSE)</f>
        <v>137.828842678374</v>
      </c>
      <c r="X50" s="113">
        <f>VLOOKUP($A50,'RevPAR Raw Data'!$B$6:$BE$43,'RevPAR Raw Data'!AG$1,FALSE)</f>
        <v>50.598268510106699</v>
      </c>
      <c r="Y50" s="114">
        <f>VLOOKUP($A50,'RevPAR Raw Data'!$B$6:$BE$43,'RevPAR Raw Data'!AH$1,FALSE)</f>
        <v>55.883064104019901</v>
      </c>
      <c r="Z50" s="114">
        <f>VLOOKUP($A50,'RevPAR Raw Data'!$B$6:$BE$43,'RevPAR Raw Data'!AI$1,FALSE)</f>
        <v>64.656970531455798</v>
      </c>
      <c r="AA50" s="114">
        <f>VLOOKUP($A50,'RevPAR Raw Data'!$B$6:$BE$43,'RevPAR Raw Data'!AJ$1,FALSE)</f>
        <v>76.148016977061005</v>
      </c>
      <c r="AB50" s="114">
        <f>VLOOKUP($A50,'RevPAR Raw Data'!$B$6:$BE$43,'RevPAR Raw Data'!AK$1,FALSE)</f>
        <v>99.797121483121799</v>
      </c>
      <c r="AC50" s="115">
        <f>VLOOKUP($A50,'RevPAR Raw Data'!$B$6:$BE$43,'RevPAR Raw Data'!AL$1,FALSE)</f>
        <v>69.416515821688705</v>
      </c>
      <c r="AD50" s="114">
        <f>VLOOKUP($A50,'RevPAR Raw Data'!$B$6:$BE$43,'RevPAR Raw Data'!AN$1,FALSE)</f>
        <v>124.77875848167299</v>
      </c>
      <c r="AE50" s="114">
        <f>VLOOKUP($A50,'RevPAR Raw Data'!$B$6:$BE$43,'RevPAR Raw Data'!AO$1,FALSE)</f>
        <v>111.000866763194</v>
      </c>
      <c r="AF50" s="115">
        <f>VLOOKUP($A50,'RevPAR Raw Data'!$B$6:$BE$43,'RevPAR Raw Data'!AP$1,FALSE)</f>
        <v>117.88981262243399</v>
      </c>
      <c r="AG50" s="116">
        <f>VLOOKUP($A50,'RevPAR Raw Data'!$B$6:$BE$43,'RevPAR Raw Data'!AR$1,FALSE)</f>
        <v>83.265804514022605</v>
      </c>
    </row>
    <row r="51" spans="1:33" x14ac:dyDescent="0.25">
      <c r="A51" s="93" t="s">
        <v>14</v>
      </c>
      <c r="B51" s="81">
        <f>(VLOOKUP($A50,'Occupancy Raw Data'!$B$8:$BE$51,'Occupancy Raw Data'!AT$3,FALSE))/100</f>
        <v>7.8982734778895794E-2</v>
      </c>
      <c r="C51" s="82">
        <f>(VLOOKUP($A50,'Occupancy Raw Data'!$B$8:$BE$51,'Occupancy Raw Data'!AU$3,FALSE))/100</f>
        <v>3.0153004838477101E-2</v>
      </c>
      <c r="D51" s="82">
        <f>(VLOOKUP($A50,'Occupancy Raw Data'!$B$8:$BE$51,'Occupancy Raw Data'!AV$3,FALSE))/100</f>
        <v>2.9495261337479303E-2</v>
      </c>
      <c r="E51" s="82">
        <f>(VLOOKUP($A50,'Occupancy Raw Data'!$B$8:$BE$51,'Occupancy Raw Data'!AW$3,FALSE))/100</f>
        <v>4.1033604737527506E-2</v>
      </c>
      <c r="F51" s="82">
        <f>(VLOOKUP($A50,'Occupancy Raw Data'!$B$8:$BE$51,'Occupancy Raw Data'!AX$3,FALSE))/100</f>
        <v>0.11635185652480899</v>
      </c>
      <c r="G51" s="82">
        <f>(VLOOKUP($A50,'Occupancy Raw Data'!$B$8:$BE$51,'Occupancy Raw Data'!AY$3,FALSE))/100</f>
        <v>5.9369121374798599E-2</v>
      </c>
      <c r="H51" s="83">
        <f>(VLOOKUP($A50,'Occupancy Raw Data'!$B$8:$BE$51,'Occupancy Raw Data'!BA$3,FALSE))/100</f>
        <v>0.121646211105794</v>
      </c>
      <c r="I51" s="83">
        <f>(VLOOKUP($A50,'Occupancy Raw Data'!$B$8:$BE$51,'Occupancy Raw Data'!BB$3,FALSE))/100</f>
        <v>7.0468307071584996E-2</v>
      </c>
      <c r="J51" s="82">
        <f>(VLOOKUP($A50,'Occupancy Raw Data'!$B$8:$BE$51,'Occupancy Raw Data'!BC$3,FALSE))/100</f>
        <v>9.6038711075058986E-2</v>
      </c>
      <c r="K51" s="84">
        <f>(VLOOKUP($A50,'Occupancy Raw Data'!$B$8:$BE$51,'Occupancy Raw Data'!BE$3,FALSE))/100</f>
        <v>7.1409998217722995E-2</v>
      </c>
      <c r="M51" s="81">
        <f>(VLOOKUP($A50,'ADR Raw Data'!$B$6:$BE$49,'ADR Raw Data'!AT$1,FALSE))/100</f>
        <v>2.24182697613226E-2</v>
      </c>
      <c r="N51" s="82">
        <f>(VLOOKUP($A50,'ADR Raw Data'!$B$6:$BE$49,'ADR Raw Data'!AU$1,FALSE))/100</f>
        <v>3.9662174275753498E-2</v>
      </c>
      <c r="O51" s="82">
        <f>(VLOOKUP($A50,'ADR Raw Data'!$B$6:$BE$49,'ADR Raw Data'!AV$1,FALSE))/100</f>
        <v>7.5181322301904899E-2</v>
      </c>
      <c r="P51" s="82">
        <f>(VLOOKUP($A50,'ADR Raw Data'!$B$6:$BE$49,'ADR Raw Data'!AW$1,FALSE))/100</f>
        <v>0.17646112248527099</v>
      </c>
      <c r="Q51" s="82">
        <f>(VLOOKUP($A50,'ADR Raw Data'!$B$6:$BE$49,'ADR Raw Data'!AX$1,FALSE))/100</f>
        <v>0.40637968276907699</v>
      </c>
      <c r="R51" s="82">
        <f>(VLOOKUP($A50,'ADR Raw Data'!$B$6:$BE$49,'ADR Raw Data'!AY$1,FALSE))/100</f>
        <v>0.161004327681288</v>
      </c>
      <c r="S51" s="83">
        <f>(VLOOKUP($A50,'ADR Raw Data'!$B$6:$BE$49,'ADR Raw Data'!BA$1,FALSE))/100</f>
        <v>0.268238845409351</v>
      </c>
      <c r="T51" s="83">
        <f>(VLOOKUP($A50,'ADR Raw Data'!$B$6:$BE$49,'ADR Raw Data'!BB$1,FALSE))/100</f>
        <v>0.18044197133065101</v>
      </c>
      <c r="U51" s="82">
        <f>(VLOOKUP($A50,'ADR Raw Data'!$B$6:$BE$49,'ADR Raw Data'!BC$1,FALSE))/100</f>
        <v>0.22533392465447799</v>
      </c>
      <c r="V51" s="84">
        <f>(VLOOKUP($A50,'ADR Raw Data'!$B$6:$BE$49,'ADR Raw Data'!BE$1,FALSE))/100</f>
        <v>0.18843202476832499</v>
      </c>
      <c r="X51" s="81">
        <f>(VLOOKUP($A50,'RevPAR Raw Data'!$B$6:$BE$49,'RevPAR Raw Data'!AT$1,FALSE))/100</f>
        <v>0.10317166079497801</v>
      </c>
      <c r="Y51" s="82">
        <f>(VLOOKUP($A50,'RevPAR Raw Data'!$B$6:$BE$49,'RevPAR Raw Data'!AU$1,FALSE))/100</f>
        <v>7.10111128470719E-2</v>
      </c>
      <c r="Z51" s="82">
        <f>(VLOOKUP($A50,'RevPAR Raw Data'!$B$6:$BE$49,'RevPAR Raw Data'!AV$1,FALSE))/100</f>
        <v>0.106894076388376</v>
      </c>
      <c r="AA51" s="82">
        <f>(VLOOKUP($A50,'RevPAR Raw Data'!$B$6:$BE$49,'RevPAR Raw Data'!AW$1,FALSE))/100</f>
        <v>0.22473556317439999</v>
      </c>
      <c r="AB51" s="82">
        <f>(VLOOKUP($A50,'RevPAR Raw Data'!$B$6:$BE$49,'RevPAR Raw Data'!AX$1,FALSE))/100</f>
        <v>0.570014569838032</v>
      </c>
      <c r="AC51" s="82">
        <f>(VLOOKUP($A50,'RevPAR Raw Data'!$B$6:$BE$49,'RevPAR Raw Data'!AY$1,FALSE))/100</f>
        <v>0.22993213452806502</v>
      </c>
      <c r="AD51" s="83">
        <f>(VLOOKUP($A50,'RevPAR Raw Data'!$B$6:$BE$49,'RevPAR Raw Data'!BA$1,FALSE))/100</f>
        <v>0.42251529573058599</v>
      </c>
      <c r="AE51" s="83">
        <f>(VLOOKUP($A50,'RevPAR Raw Data'!$B$6:$BE$49,'RevPAR Raw Data'!BB$1,FALSE))/100</f>
        <v>0.26362571864656603</v>
      </c>
      <c r="AF51" s="82">
        <f>(VLOOKUP($A50,'RevPAR Raw Data'!$B$6:$BE$49,'RevPAR Raw Data'!BC$1,FALSE))/100</f>
        <v>0.34301341541483799</v>
      </c>
      <c r="AG51" s="84">
        <f>(VLOOKUP($A50,'RevPAR Raw Data'!$B$6:$BE$49,'RevPAR Raw Data'!BE$1,FALSE))/100</f>
        <v>0.27329795353891601</v>
      </c>
    </row>
    <row r="52" spans="1:33" x14ac:dyDescent="0.25">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5">
      <c r="A53" s="108" t="s">
        <v>32</v>
      </c>
      <c r="B53" s="109">
        <f>(VLOOKUP($A53,'Occupancy Raw Data'!$B$8:$BE$45,'Occupancy Raw Data'!AG$3,FALSE))/100</f>
        <v>0.43992248062015499</v>
      </c>
      <c r="C53" s="110">
        <f>(VLOOKUP($A53,'Occupancy Raw Data'!$B$8:$BE$45,'Occupancy Raw Data'!AH$3,FALSE))/100</f>
        <v>0.51372739018087799</v>
      </c>
      <c r="D53" s="110">
        <f>(VLOOKUP($A53,'Occupancy Raw Data'!$B$8:$BE$45,'Occupancy Raw Data'!AI$3,FALSE))/100</f>
        <v>0.55781653746769999</v>
      </c>
      <c r="E53" s="110">
        <f>(VLOOKUP($A53,'Occupancy Raw Data'!$B$8:$BE$45,'Occupancy Raw Data'!AJ$3,FALSE))/100</f>
        <v>0.57332041343669193</v>
      </c>
      <c r="F53" s="110">
        <f>(VLOOKUP($A53,'Occupancy Raw Data'!$B$8:$BE$45,'Occupancy Raw Data'!AK$3,FALSE))/100</f>
        <v>0.56782945736434098</v>
      </c>
      <c r="G53" s="111">
        <f>(VLOOKUP($A53,'Occupancy Raw Data'!$B$8:$BE$45,'Occupancy Raw Data'!AL$3,FALSE))/100</f>
        <v>0.53052325581395299</v>
      </c>
      <c r="H53" s="91">
        <f>(VLOOKUP($A53,'Occupancy Raw Data'!$B$8:$BE$45,'Occupancy Raw Data'!AN$3,FALSE))/100</f>
        <v>0.60465116279069697</v>
      </c>
      <c r="I53" s="91">
        <f>(VLOOKUP($A53,'Occupancy Raw Data'!$B$8:$BE$45,'Occupancy Raw Data'!AO$3,FALSE))/100</f>
        <v>0.60174418604651103</v>
      </c>
      <c r="J53" s="111">
        <f>(VLOOKUP($A53,'Occupancy Raw Data'!$B$8:$BE$45,'Occupancy Raw Data'!AP$3,FALSE))/100</f>
        <v>0.60319767441860395</v>
      </c>
      <c r="K53" s="112">
        <f>(VLOOKUP($A53,'Occupancy Raw Data'!$B$8:$BE$45,'Occupancy Raw Data'!AR$3,FALSE))/100</f>
        <v>0.55128737541528205</v>
      </c>
      <c r="M53" s="113">
        <f>VLOOKUP($A53,'ADR Raw Data'!$B$6:$BE$43,'ADR Raw Data'!AG$1,FALSE)</f>
        <v>86.780811306901597</v>
      </c>
      <c r="N53" s="114">
        <f>VLOOKUP($A53,'ADR Raw Data'!$B$6:$BE$43,'ADR Raw Data'!AH$1,FALSE)</f>
        <v>90.315768626218102</v>
      </c>
      <c r="O53" s="114">
        <f>VLOOKUP($A53,'ADR Raw Data'!$B$6:$BE$43,'ADR Raw Data'!AI$1,FALSE)</f>
        <v>90.882811233352598</v>
      </c>
      <c r="P53" s="114">
        <f>VLOOKUP($A53,'ADR Raw Data'!$B$6:$BE$43,'ADR Raw Data'!AJ$1,FALSE)</f>
        <v>92.1541042253521</v>
      </c>
      <c r="Q53" s="114">
        <f>VLOOKUP($A53,'ADR Raw Data'!$B$6:$BE$43,'ADR Raw Data'!AK$1,FALSE)</f>
        <v>93.377588168373094</v>
      </c>
      <c r="R53" s="115">
        <f>VLOOKUP($A53,'ADR Raw Data'!$B$6:$BE$43,'ADR Raw Data'!AL$1,FALSE)</f>
        <v>90.901509284626997</v>
      </c>
      <c r="S53" s="114">
        <f>VLOOKUP($A53,'ADR Raw Data'!$B$6:$BE$43,'ADR Raw Data'!AN$1,FALSE)</f>
        <v>103.001233974358</v>
      </c>
      <c r="T53" s="114">
        <f>VLOOKUP($A53,'ADR Raw Data'!$B$6:$BE$43,'ADR Raw Data'!AO$1,FALSE)</f>
        <v>100.216341921631</v>
      </c>
      <c r="U53" s="115">
        <f>VLOOKUP($A53,'ADR Raw Data'!$B$6:$BE$43,'ADR Raw Data'!AP$1,FALSE)</f>
        <v>101.612143239625</v>
      </c>
      <c r="V53" s="116">
        <f>VLOOKUP($A53,'ADR Raw Data'!$B$6:$BE$43,'ADR Raw Data'!AR$1,FALSE)</f>
        <v>94.249843063402295</v>
      </c>
      <c r="X53" s="113">
        <f>VLOOKUP($A53,'RevPAR Raw Data'!$B$6:$BE$43,'RevPAR Raw Data'!AG$1,FALSE)</f>
        <v>38.1768297803617</v>
      </c>
      <c r="Y53" s="114">
        <f>VLOOKUP($A53,'RevPAR Raw Data'!$B$6:$BE$43,'RevPAR Raw Data'!AH$1,FALSE)</f>
        <v>46.397684108527102</v>
      </c>
      <c r="Z53" s="114">
        <f>VLOOKUP($A53,'RevPAR Raw Data'!$B$6:$BE$43,'RevPAR Raw Data'!AI$1,FALSE)</f>
        <v>50.695935077519302</v>
      </c>
      <c r="AA53" s="114">
        <f>VLOOKUP($A53,'RevPAR Raw Data'!$B$6:$BE$43,'RevPAR Raw Data'!AJ$1,FALSE)</f>
        <v>52.833829134366901</v>
      </c>
      <c r="AB53" s="114">
        <f>VLOOKUP($A53,'RevPAR Raw Data'!$B$6:$BE$43,'RevPAR Raw Data'!AK$1,FALSE)</f>
        <v>53.022545219638197</v>
      </c>
      <c r="AC53" s="115">
        <f>VLOOKUP($A53,'RevPAR Raw Data'!$B$6:$BE$43,'RevPAR Raw Data'!AL$1,FALSE)</f>
        <v>48.225364664082598</v>
      </c>
      <c r="AD53" s="114">
        <f>VLOOKUP($A53,'RevPAR Raw Data'!$B$6:$BE$43,'RevPAR Raw Data'!AN$1,FALSE)</f>
        <v>62.279815891472801</v>
      </c>
      <c r="AE53" s="114">
        <f>VLOOKUP($A53,'RevPAR Raw Data'!$B$6:$BE$43,'RevPAR Raw Data'!AO$1,FALSE)</f>
        <v>60.304601098191199</v>
      </c>
      <c r="AF53" s="115">
        <f>VLOOKUP($A53,'RevPAR Raw Data'!$B$6:$BE$43,'RevPAR Raw Data'!AP$1,FALSE)</f>
        <v>61.292208494832003</v>
      </c>
      <c r="AG53" s="116">
        <f>VLOOKUP($A53,'RevPAR Raw Data'!$B$6:$BE$43,'RevPAR Raw Data'!AR$1,FALSE)</f>
        <v>51.958748615725298</v>
      </c>
    </row>
    <row r="54" spans="1:33" x14ac:dyDescent="0.25">
      <c r="A54" s="93" t="s">
        <v>14</v>
      </c>
      <c r="B54" s="81">
        <f>(VLOOKUP($A53,'Occupancy Raw Data'!$B$8:$BE$51,'Occupancy Raw Data'!AT$3,FALSE))/100</f>
        <v>0.128885205138831</v>
      </c>
      <c r="C54" s="82">
        <f>(VLOOKUP($A53,'Occupancy Raw Data'!$B$8:$BE$51,'Occupancy Raw Data'!AU$3,FALSE))/100</f>
        <v>3.6831812255541004E-2</v>
      </c>
      <c r="D54" s="82">
        <f>(VLOOKUP($A53,'Occupancy Raw Data'!$B$8:$BE$51,'Occupancy Raw Data'!AV$3,FALSE))/100</f>
        <v>-8.6780445472953399E-4</v>
      </c>
      <c r="E54" s="82">
        <f>(VLOOKUP($A53,'Occupancy Raw Data'!$B$8:$BE$51,'Occupancy Raw Data'!AW$3,FALSE))/100</f>
        <v>1.69006015468347E-2</v>
      </c>
      <c r="F54" s="82">
        <f>(VLOOKUP($A53,'Occupancy Raw Data'!$B$8:$BE$51,'Occupancy Raw Data'!AX$3,FALSE))/100</f>
        <v>9.0570719602977606E-2</v>
      </c>
      <c r="G54" s="82">
        <f>(VLOOKUP($A53,'Occupancy Raw Data'!$B$8:$BE$51,'Occupancy Raw Data'!AY$3,FALSE))/100</f>
        <v>4.9319619242317696E-2</v>
      </c>
      <c r="H54" s="83">
        <f>(VLOOKUP($A53,'Occupancy Raw Data'!$B$8:$BE$51,'Occupancy Raw Data'!BA$3,FALSE))/100</f>
        <v>4.8739495798319293E-2</v>
      </c>
      <c r="I54" s="83">
        <f>(VLOOKUP($A53,'Occupancy Raw Data'!$B$8:$BE$51,'Occupancy Raw Data'!BB$3,FALSE))/100</f>
        <v>5.4627795075007007E-2</v>
      </c>
      <c r="J54" s="82">
        <f>(VLOOKUP($A53,'Occupancy Raw Data'!$B$8:$BE$51,'Occupancy Raw Data'!BC$3,FALSE))/100</f>
        <v>5.1668309165141403E-2</v>
      </c>
      <c r="K54" s="84">
        <f>(VLOOKUP($A53,'Occupancy Raw Data'!$B$8:$BE$51,'Occupancy Raw Data'!BE$3,FALSE))/100</f>
        <v>5.0052733345051802E-2</v>
      </c>
      <c r="M54" s="81">
        <f>(VLOOKUP($A53,'ADR Raw Data'!$B$6:$BE$49,'ADR Raw Data'!AT$1,FALSE))/100</f>
        <v>5.7830294014031704E-2</v>
      </c>
      <c r="N54" s="82">
        <f>(VLOOKUP($A53,'ADR Raw Data'!$B$6:$BE$49,'ADR Raw Data'!AU$1,FALSE))/100</f>
        <v>2.23851197911864E-2</v>
      </c>
      <c r="O54" s="82">
        <f>(VLOOKUP($A53,'ADR Raw Data'!$B$6:$BE$49,'ADR Raw Data'!AV$1,FALSE))/100</f>
        <v>3.5260818239063901E-3</v>
      </c>
      <c r="P54" s="82">
        <f>(VLOOKUP($A53,'ADR Raw Data'!$B$6:$BE$49,'ADR Raw Data'!AW$1,FALSE))/100</f>
        <v>2.5294665394147299E-2</v>
      </c>
      <c r="Q54" s="82">
        <f>(VLOOKUP($A53,'ADR Raw Data'!$B$6:$BE$49,'ADR Raw Data'!AX$1,FALSE))/100</f>
        <v>4.3180071134727098E-2</v>
      </c>
      <c r="R54" s="82">
        <f>(VLOOKUP($A53,'ADR Raw Data'!$B$6:$BE$49,'ADR Raw Data'!AY$1,FALSE))/100</f>
        <v>2.7784899394701797E-2</v>
      </c>
      <c r="S54" s="83">
        <f>(VLOOKUP($A53,'ADR Raw Data'!$B$6:$BE$49,'ADR Raw Data'!BA$1,FALSE))/100</f>
        <v>6.6588652273325707E-2</v>
      </c>
      <c r="T54" s="83">
        <f>(VLOOKUP($A53,'ADR Raw Data'!$B$6:$BE$49,'ADR Raw Data'!BB$1,FALSE))/100</f>
        <v>3.7891535387106899E-2</v>
      </c>
      <c r="U54" s="82">
        <f>(VLOOKUP($A53,'ADR Raw Data'!$B$6:$BE$49,'ADR Raw Data'!BC$1,FALSE))/100</f>
        <v>5.2275441804955698E-2</v>
      </c>
      <c r="V54" s="84">
        <f>(VLOOKUP($A53,'ADR Raw Data'!$B$6:$BE$49,'ADR Raw Data'!BE$1,FALSE))/100</f>
        <v>3.5955171620388297E-2</v>
      </c>
      <c r="X54" s="81">
        <f>(VLOOKUP($A53,'RevPAR Raw Data'!$B$6:$BE$49,'RevPAR Raw Data'!AT$1,FALSE))/100</f>
        <v>0.19416896846010001</v>
      </c>
      <c r="Y54" s="82">
        <f>(VLOOKUP($A53,'RevPAR Raw Data'!$B$6:$BE$49,'RevPAR Raw Data'!AU$1,FALSE))/100</f>
        <v>6.0041416576194197E-2</v>
      </c>
      <c r="Z54" s="82">
        <f>(VLOOKUP($A53,'RevPAR Raw Data'!$B$6:$BE$49,'RevPAR Raw Data'!AV$1,FALSE))/100</f>
        <v>2.6552174196623301E-3</v>
      </c>
      <c r="AA54" s="82">
        <f>(VLOOKUP($A53,'RevPAR Raw Data'!$B$6:$BE$49,'RevPAR Raw Data'!AW$1,FALSE))/100</f>
        <v>4.2622762002068999E-2</v>
      </c>
      <c r="AB54" s="82">
        <f>(VLOOKUP($A53,'RevPAR Raw Data'!$B$6:$BE$49,'RevPAR Raw Data'!AX$1,FALSE))/100</f>
        <v>0.13766164085288402</v>
      </c>
      <c r="AC54" s="82">
        <f>(VLOOKUP($A53,'RevPAR Raw Data'!$B$6:$BE$49,'RevPAR Raw Data'!AY$1,FALSE))/100</f>
        <v>7.8474859295852392E-2</v>
      </c>
      <c r="AD54" s="83">
        <f>(VLOOKUP($A53,'RevPAR Raw Data'!$B$6:$BE$49,'RevPAR Raw Data'!BA$1,FALSE))/100</f>
        <v>0.118573645409336</v>
      </c>
      <c r="AE54" s="83">
        <f>(VLOOKUP($A53,'RevPAR Raw Data'!$B$6:$BE$49,'RevPAR Raw Data'!BB$1,FALSE))/100</f>
        <v>9.4589261492318194E-2</v>
      </c>
      <c r="AF54" s="82">
        <f>(VLOOKUP($A53,'RevPAR Raw Data'!$B$6:$BE$49,'RevPAR Raw Data'!BC$1,FALSE))/100</f>
        <v>0.10664473465902001</v>
      </c>
      <c r="AG54" s="84">
        <f>(VLOOKUP($A53,'RevPAR Raw Data'!$B$6:$BE$49,'RevPAR Raw Data'!BE$1,FALSE))/100</f>
        <v>8.7807559582930989E-2</v>
      </c>
    </row>
    <row r="55" spans="1:33" x14ac:dyDescent="0.25">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5">
      <c r="A56" s="108" t="s">
        <v>33</v>
      </c>
      <c r="B56" s="109">
        <f>(VLOOKUP($A56,'Occupancy Raw Data'!$B$8:$BE$45,'Occupancy Raw Data'!AG$3,FALSE))/100</f>
        <v>0.45799726589200196</v>
      </c>
      <c r="C56" s="110">
        <f>(VLOOKUP($A56,'Occupancy Raw Data'!$B$8:$BE$45,'Occupancy Raw Data'!AH$3,FALSE))/100</f>
        <v>0.52539302802460597</v>
      </c>
      <c r="D56" s="110">
        <f>(VLOOKUP($A56,'Occupancy Raw Data'!$B$8:$BE$45,'Occupancy Raw Data'!AI$3,FALSE))/100</f>
        <v>0.60198222829801695</v>
      </c>
      <c r="E56" s="110">
        <f>(VLOOKUP($A56,'Occupancy Raw Data'!$B$8:$BE$45,'Occupancy Raw Data'!AJ$3,FALSE))/100</f>
        <v>0.65266575529733406</v>
      </c>
      <c r="F56" s="110">
        <f>(VLOOKUP($A56,'Occupancy Raw Data'!$B$8:$BE$45,'Occupancy Raw Data'!AK$3,FALSE))/100</f>
        <v>0.67949419002050504</v>
      </c>
      <c r="G56" s="110">
        <f>(VLOOKUP($A56,'Occupancy Raw Data'!$B$8:$BE$45,'Occupancy Raw Data'!AL$3,FALSE))/100</f>
        <v>0.58350649350649297</v>
      </c>
      <c r="H56" s="91">
        <f>(VLOOKUP($A56,'Occupancy Raw Data'!$B$8:$BE$45,'Occupancy Raw Data'!AN$3,FALSE))/100</f>
        <v>0.69832535885167402</v>
      </c>
      <c r="I56" s="91">
        <f>(VLOOKUP($A56,'Occupancy Raw Data'!$B$8:$BE$45,'Occupancy Raw Data'!AO$3,FALSE))/100</f>
        <v>0.71008202323991698</v>
      </c>
      <c r="J56" s="110">
        <f>(VLOOKUP($A56,'Occupancy Raw Data'!$B$8:$BE$45,'Occupancy Raw Data'!AP$3,FALSE))/100</f>
        <v>0.70420369104579605</v>
      </c>
      <c r="K56" s="133">
        <f>(VLOOKUP($A56,'Occupancy Raw Data'!$B$8:$BE$45,'Occupancy Raw Data'!AR$3,FALSE))/100</f>
        <v>0.61799140708915101</v>
      </c>
      <c r="M56" s="113">
        <f>VLOOKUP($A56,'ADR Raw Data'!$B$6:$BE$43,'ADR Raw Data'!AG$1,FALSE)</f>
        <v>124.59830311170801</v>
      </c>
      <c r="N56" s="114">
        <f>VLOOKUP($A56,'ADR Raw Data'!$B$6:$BE$43,'ADR Raw Data'!AH$1,FALSE)</f>
        <v>117.115912313796</v>
      </c>
      <c r="O56" s="114">
        <f>VLOOKUP($A56,'ADR Raw Data'!$B$6:$BE$43,'ADR Raw Data'!AI$1,FALSE)</f>
        <v>119.379464062677</v>
      </c>
      <c r="P56" s="114">
        <f>VLOOKUP($A56,'ADR Raw Data'!$B$6:$BE$43,'ADR Raw Data'!AJ$1,FALSE)</f>
        <v>128.12637901241001</v>
      </c>
      <c r="Q56" s="114">
        <f>VLOOKUP($A56,'ADR Raw Data'!$B$6:$BE$43,'ADR Raw Data'!AK$1,FALSE)</f>
        <v>143.17203651544099</v>
      </c>
      <c r="R56" s="115">
        <f>VLOOKUP($A56,'ADR Raw Data'!$B$6:$BE$43,'ADR Raw Data'!AL$1,FALSE)</f>
        <v>127.289122846064</v>
      </c>
      <c r="S56" s="114">
        <f>VLOOKUP($A56,'ADR Raw Data'!$B$6:$BE$43,'ADR Raw Data'!AN$1,FALSE)</f>
        <v>167.10344834336601</v>
      </c>
      <c r="T56" s="114">
        <f>VLOOKUP($A56,'ADR Raw Data'!$B$6:$BE$43,'ADR Raw Data'!AO$1,FALSE)</f>
        <v>160.852165375174</v>
      </c>
      <c r="U56" s="115">
        <f>VLOOKUP($A56,'ADR Raw Data'!$B$6:$BE$43,'ADR Raw Data'!AP$1,FALSE)</f>
        <v>163.95171560300801</v>
      </c>
      <c r="V56" s="116">
        <f>VLOOKUP($A56,'ADR Raw Data'!$B$6:$BE$43,'ADR Raw Data'!AR$1,FALSE)</f>
        <v>139.22545762658299</v>
      </c>
      <c r="X56" s="113">
        <f>VLOOKUP($A56,'RevPAR Raw Data'!$B$6:$BE$43,'RevPAR Raw Data'!AG$1,FALSE)</f>
        <v>57.065682159945297</v>
      </c>
      <c r="Y56" s="114">
        <f>VLOOKUP($A56,'RevPAR Raw Data'!$B$6:$BE$43,'RevPAR Raw Data'!AH$1,FALSE)</f>
        <v>61.5318838004101</v>
      </c>
      <c r="Z56" s="114">
        <f>VLOOKUP($A56,'RevPAR Raw Data'!$B$6:$BE$43,'RevPAR Raw Data'!AI$1,FALSE)</f>
        <v>71.864315789473594</v>
      </c>
      <c r="AA56" s="114">
        <f>VLOOKUP($A56,'RevPAR Raw Data'!$B$6:$BE$43,'RevPAR Raw Data'!AJ$1,FALSE)</f>
        <v>83.623699931647295</v>
      </c>
      <c r="AB56" s="114">
        <f>VLOOKUP($A56,'RevPAR Raw Data'!$B$6:$BE$43,'RevPAR Raw Data'!AK$1,FALSE)</f>
        <v>97.284566985645895</v>
      </c>
      <c r="AC56" s="115">
        <f>VLOOKUP($A56,'RevPAR Raw Data'!$B$6:$BE$43,'RevPAR Raw Data'!AL$1,FALSE)</f>
        <v>74.274029733424399</v>
      </c>
      <c r="AD56" s="114">
        <f>VLOOKUP($A56,'RevPAR Raw Data'!$B$6:$BE$43,'RevPAR Raw Data'!AN$1,FALSE)</f>
        <v>116.69257552973301</v>
      </c>
      <c r="AE56" s="114">
        <f>VLOOKUP($A56,'RevPAR Raw Data'!$B$6:$BE$43,'RevPAR Raw Data'!AO$1,FALSE)</f>
        <v>114.218231032125</v>
      </c>
      <c r="AF56" s="115">
        <f>VLOOKUP($A56,'RevPAR Raw Data'!$B$6:$BE$43,'RevPAR Raw Data'!AP$1,FALSE)</f>
        <v>115.455403280929</v>
      </c>
      <c r="AG56" s="116">
        <f>VLOOKUP($A56,'RevPAR Raw Data'!$B$6:$BE$43,'RevPAR Raw Data'!AR$1,FALSE)</f>
        <v>86.040136461282998</v>
      </c>
    </row>
    <row r="57" spans="1:33" ht="15.5" thickBot="1" x14ac:dyDescent="0.3">
      <c r="A57" s="97" t="s">
        <v>14</v>
      </c>
      <c r="B57" s="81">
        <f>(VLOOKUP($A56,'Occupancy Raw Data'!$B$8:$BE$51,'Occupancy Raw Data'!AT$3,FALSE))/100</f>
        <v>-1.8562603111354301E-2</v>
      </c>
      <c r="C57" s="82">
        <f>(VLOOKUP($A56,'Occupancy Raw Data'!$B$8:$BE$51,'Occupancy Raw Data'!AU$3,FALSE))/100</f>
        <v>-4.5333805205731902E-2</v>
      </c>
      <c r="D57" s="82">
        <f>(VLOOKUP($A56,'Occupancy Raw Data'!$B$8:$BE$51,'Occupancy Raw Data'!AV$3,FALSE))/100</f>
        <v>-3.0574073909685601E-2</v>
      </c>
      <c r="E57" s="82">
        <f>(VLOOKUP($A56,'Occupancy Raw Data'!$B$8:$BE$51,'Occupancy Raw Data'!AW$3,FALSE))/100</f>
        <v>5.5377525138146496E-3</v>
      </c>
      <c r="F57" s="82">
        <f>(VLOOKUP($A56,'Occupancy Raw Data'!$B$8:$BE$51,'Occupancy Raw Data'!AX$3,FALSE))/100</f>
        <v>6.2298416054326407E-2</v>
      </c>
      <c r="G57" s="82">
        <f>(VLOOKUP($A56,'Occupancy Raw Data'!$B$8:$BE$51,'Occupancy Raw Data'!AY$3,FALSE))/100</f>
        <v>-3.1276839393071798E-3</v>
      </c>
      <c r="H57" s="83">
        <f>(VLOOKUP($A56,'Occupancy Raw Data'!$B$8:$BE$51,'Occupancy Raw Data'!BA$3,FALSE))/100</f>
        <v>8.8174930853409203E-2</v>
      </c>
      <c r="I57" s="83">
        <f>(VLOOKUP($A56,'Occupancy Raw Data'!$B$8:$BE$51,'Occupancy Raw Data'!BB$3,FALSE))/100</f>
        <v>7.8165357735712093E-2</v>
      </c>
      <c r="J57" s="82">
        <f>(VLOOKUP($A56,'Occupancy Raw Data'!$B$8:$BE$51,'Occupancy Raw Data'!BC$3,FALSE))/100</f>
        <v>8.3105244788347396E-2</v>
      </c>
      <c r="K57" s="84">
        <f>(VLOOKUP($A56,'Occupancy Raw Data'!$B$8:$BE$51,'Occupancy Raw Data'!BE$3,FALSE))/100</f>
        <v>2.33997724843414E-2</v>
      </c>
      <c r="M57" s="81">
        <f>(VLOOKUP($A56,'ADR Raw Data'!$B$6:$BE$49,'ADR Raw Data'!AT$1,FALSE))/100</f>
        <v>2.6167731229775001E-2</v>
      </c>
      <c r="N57" s="82">
        <f>(VLOOKUP($A56,'ADR Raw Data'!$B$6:$BE$49,'ADR Raw Data'!AU$1,FALSE))/100</f>
        <v>-2.9295714577495299E-2</v>
      </c>
      <c r="O57" s="82">
        <f>(VLOOKUP($A56,'ADR Raw Data'!$B$6:$BE$49,'ADR Raw Data'!AV$1,FALSE))/100</f>
        <v>-1.2333767511132701E-2</v>
      </c>
      <c r="P57" s="82">
        <f>(VLOOKUP($A56,'ADR Raw Data'!$B$6:$BE$49,'ADR Raw Data'!AW$1,FALSE))/100</f>
        <v>6.0714556266270696E-2</v>
      </c>
      <c r="Q57" s="82">
        <f>(VLOOKUP($A56,'ADR Raw Data'!$B$6:$BE$49,'ADR Raw Data'!AX$1,FALSE))/100</f>
        <v>0.176557398049416</v>
      </c>
      <c r="R57" s="82">
        <f>(VLOOKUP($A56,'ADR Raw Data'!$B$6:$BE$49,'ADR Raw Data'!AY$1,FALSE))/100</f>
        <v>5.1298044300573602E-2</v>
      </c>
      <c r="S57" s="83">
        <f>(VLOOKUP($A56,'ADR Raw Data'!$B$6:$BE$49,'ADR Raw Data'!BA$1,FALSE))/100</f>
        <v>0.188198792580552</v>
      </c>
      <c r="T57" s="83">
        <f>(VLOOKUP($A56,'ADR Raw Data'!$B$6:$BE$49,'ADR Raw Data'!BB$1,FALSE))/100</f>
        <v>9.9626898239829093E-2</v>
      </c>
      <c r="U57" s="82">
        <f>(VLOOKUP($A56,'ADR Raw Data'!$B$6:$BE$49,'ADR Raw Data'!BC$1,FALSE))/100</f>
        <v>0.14256857337026602</v>
      </c>
      <c r="V57" s="84">
        <f>(VLOOKUP($A56,'ADR Raw Data'!$B$6:$BE$49,'ADR Raw Data'!BE$1,FALSE))/100</f>
        <v>8.7921838471844899E-2</v>
      </c>
      <c r="X57" s="81">
        <f>(VLOOKUP($A56,'RevPAR Raw Data'!$B$6:$BE$49,'RevPAR Raw Data'!AT$1,FALSE))/100</f>
        <v>7.1193869092777999E-3</v>
      </c>
      <c r="Y57" s="82">
        <f>(VLOOKUP($A56,'RevPAR Raw Data'!$B$6:$BE$49,'RevPAR Raw Data'!AU$1,FALSE))/100</f>
        <v>-7.3301433565208296E-2</v>
      </c>
      <c r="Z57" s="82">
        <f>(VLOOKUP($A56,'RevPAR Raw Data'!$B$6:$BE$49,'RevPAR Raw Data'!AV$1,FALSE))/100</f>
        <v>-4.2530747901348101E-2</v>
      </c>
      <c r="AA57" s="82">
        <f>(VLOOKUP($A56,'RevPAR Raw Data'!$B$6:$BE$49,'RevPAR Raw Data'!AW$1,FALSE))/100</f>
        <v>6.6588530966674095E-2</v>
      </c>
      <c r="AB57" s="82">
        <f>(VLOOKUP($A56,'RevPAR Raw Data'!$B$6:$BE$49,'RevPAR Raw Data'!AX$1,FALSE))/100</f>
        <v>0.24985506034489499</v>
      </c>
      <c r="AC57" s="82">
        <f>(VLOOKUP($A56,'RevPAR Raw Data'!$B$6:$BE$49,'RevPAR Raw Data'!AY$1,FALSE))/100</f>
        <v>4.8009916291989606E-2</v>
      </c>
      <c r="AD57" s="83">
        <f>(VLOOKUP($A56,'RevPAR Raw Data'!$B$6:$BE$49,'RevPAR Raw Data'!BA$1,FALSE))/100</f>
        <v>0.29296813895644602</v>
      </c>
      <c r="AE57" s="83">
        <f>(VLOOKUP($A56,'RevPAR Raw Data'!$B$6:$BE$49,'RevPAR Raw Data'!BB$1,FALSE))/100</f>
        <v>0.18557962811655598</v>
      </c>
      <c r="AF57" s="82">
        <f>(VLOOKUP($A56,'RevPAR Raw Data'!$B$6:$BE$49,'RevPAR Raw Data'!BC$1,FALSE))/100</f>
        <v>0.237522014347675</v>
      </c>
      <c r="AG57" s="84">
        <f>(VLOOKUP($A56,'RevPAR Raw Data'!$B$6:$BE$49,'RevPAR Raw Data'!BE$1,FALSE))/100</f>
        <v>0.113378961972832</v>
      </c>
    </row>
    <row r="58" spans="1:33" x14ac:dyDescent="0.25">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5">
      <c r="A59" s="126" t="s">
        <v>34</v>
      </c>
      <c r="B59" s="109">
        <f>(VLOOKUP($A59,'Occupancy Raw Data'!$B$8:$BE$45,'Occupancy Raw Data'!AG$3,FALSE))/100</f>
        <v>0.62422420056549099</v>
      </c>
      <c r="C59" s="110">
        <f>(VLOOKUP($A59,'Occupancy Raw Data'!$B$8:$BE$45,'Occupancy Raw Data'!AH$3,FALSE))/100</f>
        <v>0.70810683053651602</v>
      </c>
      <c r="D59" s="110">
        <f>(VLOOKUP($A59,'Occupancy Raw Data'!$B$8:$BE$45,'Occupancy Raw Data'!AI$3,FALSE))/100</f>
        <v>0.79405752952195796</v>
      </c>
      <c r="E59" s="110">
        <f>(VLOOKUP($A59,'Occupancy Raw Data'!$B$8:$BE$45,'Occupancy Raw Data'!AJ$3,FALSE))/100</f>
        <v>0.79478190078520894</v>
      </c>
      <c r="F59" s="110">
        <f>(VLOOKUP($A59,'Occupancy Raw Data'!$B$8:$BE$45,'Occupancy Raw Data'!AK$3,FALSE))/100</f>
        <v>0.72118709349860299</v>
      </c>
      <c r="G59" s="111">
        <f>(VLOOKUP($A59,'Occupancy Raw Data'!$B$8:$BE$45,'Occupancy Raw Data'!AL$3,FALSE))/100</f>
        <v>0.72847151098155505</v>
      </c>
      <c r="H59" s="91">
        <f>(VLOOKUP($A59,'Occupancy Raw Data'!$B$8:$BE$45,'Occupancy Raw Data'!AN$3,FALSE))/100</f>
        <v>0.75961816224165501</v>
      </c>
      <c r="I59" s="91">
        <f>(VLOOKUP($A59,'Occupancy Raw Data'!$B$8:$BE$45,'Occupancy Raw Data'!AO$3,FALSE))/100</f>
        <v>0.81111198648423799</v>
      </c>
      <c r="J59" s="111">
        <f>(VLOOKUP($A59,'Occupancy Raw Data'!$B$8:$BE$45,'Occupancy Raw Data'!AP$3,FALSE))/100</f>
        <v>0.785365074362947</v>
      </c>
      <c r="K59" s="112">
        <f>(VLOOKUP($A59,'Occupancy Raw Data'!$B$8:$BE$45,'Occupancy Raw Data'!AR$3,FALSE))/100</f>
        <v>0.74472681480480996</v>
      </c>
      <c r="M59" s="113">
        <f>VLOOKUP($A59,'ADR Raw Data'!$B$6:$BE$43,'ADR Raw Data'!AG$1,FALSE)</f>
        <v>179.99246615107299</v>
      </c>
      <c r="N59" s="114">
        <f>VLOOKUP($A59,'ADR Raw Data'!$B$6:$BE$43,'ADR Raw Data'!AH$1,FALSE)</f>
        <v>217.089229311922</v>
      </c>
      <c r="O59" s="114">
        <f>VLOOKUP($A59,'ADR Raw Data'!$B$6:$BE$43,'ADR Raw Data'!AI$1,FALSE)</f>
        <v>231.95766601532799</v>
      </c>
      <c r="P59" s="114">
        <f>VLOOKUP($A59,'ADR Raw Data'!$B$6:$BE$43,'ADR Raw Data'!AJ$1,FALSE)</f>
        <v>218.222603380197</v>
      </c>
      <c r="Q59" s="114">
        <f>VLOOKUP($A59,'ADR Raw Data'!$B$6:$BE$43,'ADR Raw Data'!AK$1,FALSE)</f>
        <v>191.331242834817</v>
      </c>
      <c r="R59" s="115">
        <f>VLOOKUP($A59,'ADR Raw Data'!$B$6:$BE$43,'ADR Raw Data'!AL$1,FALSE)</f>
        <v>209.12025729886599</v>
      </c>
      <c r="S59" s="114">
        <f>VLOOKUP($A59,'ADR Raw Data'!$B$6:$BE$43,'ADR Raw Data'!AN$1,FALSE)</f>
        <v>179.87838444164001</v>
      </c>
      <c r="T59" s="114">
        <f>VLOOKUP($A59,'ADR Raw Data'!$B$6:$BE$43,'ADR Raw Data'!AO$1,FALSE)</f>
        <v>184.74916084783899</v>
      </c>
      <c r="U59" s="115">
        <f>VLOOKUP($A59,'ADR Raw Data'!$B$6:$BE$43,'ADR Raw Data'!AP$1,FALSE)</f>
        <v>182.393612872034</v>
      </c>
      <c r="V59" s="116">
        <f>VLOOKUP($A59,'ADR Raw Data'!$B$6:$BE$43,'ADR Raw Data'!AR$1,FALSE)</f>
        <v>201.06738181276199</v>
      </c>
      <c r="X59" s="113">
        <f>VLOOKUP($A59,'RevPAR Raw Data'!$B$6:$BE$43,'RevPAR Raw Data'!AG$1,FALSE)</f>
        <v>112.35565329096499</v>
      </c>
      <c r="Y59" s="114">
        <f>VLOOKUP($A59,'RevPAR Raw Data'!$B$6:$BE$43,'RevPAR Raw Data'!AH$1,FALSE)</f>
        <v>153.72236611168</v>
      </c>
      <c r="Z59" s="114">
        <f>VLOOKUP($A59,'RevPAR Raw Data'!$B$6:$BE$43,'RevPAR Raw Data'!AI$1,FALSE)</f>
        <v>184.18773122981099</v>
      </c>
      <c r="AA59" s="114">
        <f>VLOOKUP($A59,'RevPAR Raw Data'!$B$6:$BE$43,'RevPAR Raw Data'!AJ$1,FALSE)</f>
        <v>173.43937550881</v>
      </c>
      <c r="AB59" s="114">
        <f>VLOOKUP($A59,'RevPAR Raw Data'!$B$6:$BE$43,'RevPAR Raw Data'!AK$1,FALSE)</f>
        <v>137.98562291551701</v>
      </c>
      <c r="AC59" s="115">
        <f>VLOOKUP($A59,'RevPAR Raw Data'!$B$6:$BE$43,'RevPAR Raw Data'!AL$1,FALSE)</f>
        <v>152.338149811357</v>
      </c>
      <c r="AD59" s="114">
        <f>VLOOKUP($A59,'RevPAR Raw Data'!$B$6:$BE$43,'RevPAR Raw Data'!AN$1,FALSE)</f>
        <v>136.63888781655601</v>
      </c>
      <c r="AE59" s="114">
        <f>VLOOKUP($A59,'RevPAR Raw Data'!$B$6:$BE$43,'RevPAR Raw Data'!AO$1,FALSE)</f>
        <v>149.85225885658701</v>
      </c>
      <c r="AF59" s="115">
        <f>VLOOKUP($A59,'RevPAR Raw Data'!$B$6:$BE$43,'RevPAR Raw Data'!AP$1,FALSE)</f>
        <v>143.24557333657199</v>
      </c>
      <c r="AG59" s="116">
        <f>VLOOKUP($A59,'RevPAR Raw Data'!$B$6:$BE$43,'RevPAR Raw Data'!AR$1,FALSE)</f>
        <v>149.74027081856099</v>
      </c>
    </row>
    <row r="60" spans="1:33" x14ac:dyDescent="0.25">
      <c r="A60" s="93" t="s">
        <v>14</v>
      </c>
      <c r="B60" s="81">
        <f>(VLOOKUP($A59,'Occupancy Raw Data'!$B$8:$BE$51,'Occupancy Raw Data'!AT$3,FALSE))/100</f>
        <v>-5.3094642360429899E-2</v>
      </c>
      <c r="C60" s="82">
        <f>(VLOOKUP($A59,'Occupancy Raw Data'!$B$8:$BE$51,'Occupancy Raw Data'!AU$3,FALSE))/100</f>
        <v>-5.7190978700135606E-2</v>
      </c>
      <c r="D60" s="82">
        <f>(VLOOKUP($A59,'Occupancy Raw Data'!$B$8:$BE$51,'Occupancy Raw Data'!AV$3,FALSE))/100</f>
        <v>-5.4115556608706303E-2</v>
      </c>
      <c r="E60" s="82">
        <f>(VLOOKUP($A59,'Occupancy Raw Data'!$B$8:$BE$51,'Occupancy Raw Data'!AW$3,FALSE))/100</f>
        <v>-5.6295908590358899E-2</v>
      </c>
      <c r="F60" s="82">
        <f>(VLOOKUP($A59,'Occupancy Raw Data'!$B$8:$BE$51,'Occupancy Raw Data'!AX$3,FALSE))/100</f>
        <v>-3.77245434631003E-2</v>
      </c>
      <c r="G60" s="82">
        <f>(VLOOKUP($A59,'Occupancy Raw Data'!$B$8:$BE$51,'Occupancy Raw Data'!AY$3,FALSE))/100</f>
        <v>-5.1821795688482102E-2</v>
      </c>
      <c r="H60" s="83">
        <f>(VLOOKUP($A59,'Occupancy Raw Data'!$B$8:$BE$51,'Occupancy Raw Data'!BA$3,FALSE))/100</f>
        <v>-1.7259089988861799E-4</v>
      </c>
      <c r="I60" s="83">
        <f>(VLOOKUP($A59,'Occupancy Raw Data'!$B$8:$BE$51,'Occupancy Raw Data'!BB$3,FALSE))/100</f>
        <v>-9.4735049525872493E-3</v>
      </c>
      <c r="J60" s="82">
        <f>(VLOOKUP($A59,'Occupancy Raw Data'!$B$8:$BE$51,'Occupancy Raw Data'!BC$3,FALSE))/100</f>
        <v>-5.0117812124501008E-3</v>
      </c>
      <c r="K60" s="84">
        <f>(VLOOKUP($A59,'Occupancy Raw Data'!$B$8:$BE$51,'Occupancy Raw Data'!BE$3,FALSE))/100</f>
        <v>-3.8190441980233795E-2</v>
      </c>
      <c r="M60" s="81">
        <f>(VLOOKUP($A59,'ADR Raw Data'!$B$6:$BE$49,'ADR Raw Data'!AT$1,FALSE))/100</f>
        <v>-6.3823472642785109E-2</v>
      </c>
      <c r="N60" s="82">
        <f>(VLOOKUP($A59,'ADR Raw Data'!$B$6:$BE$49,'ADR Raw Data'!AU$1,FALSE))/100</f>
        <v>-2.8576619285047601E-2</v>
      </c>
      <c r="O60" s="82">
        <f>(VLOOKUP($A59,'ADR Raw Data'!$B$6:$BE$49,'ADR Raw Data'!AV$1,FALSE))/100</f>
        <v>-1.0245706056851E-2</v>
      </c>
      <c r="P60" s="82">
        <f>(VLOOKUP($A59,'ADR Raw Data'!$B$6:$BE$49,'ADR Raw Data'!AW$1,FALSE))/100</f>
        <v>-2.7582086768755197E-2</v>
      </c>
      <c r="Q60" s="82">
        <f>(VLOOKUP($A59,'ADR Raw Data'!$B$6:$BE$49,'ADR Raw Data'!AX$1,FALSE))/100</f>
        <v>-3.8003383670895896E-2</v>
      </c>
      <c r="R60" s="82">
        <f>(VLOOKUP($A59,'ADR Raw Data'!$B$6:$BE$49,'ADR Raw Data'!AY$1,FALSE))/100</f>
        <v>-3.1430515064785697E-2</v>
      </c>
      <c r="S60" s="83">
        <f>(VLOOKUP($A59,'ADR Raw Data'!$B$6:$BE$49,'ADR Raw Data'!BA$1,FALSE))/100</f>
        <v>-2.7210668824819501E-2</v>
      </c>
      <c r="T60" s="83">
        <f>(VLOOKUP($A59,'ADR Raw Data'!$B$6:$BE$49,'ADR Raw Data'!BB$1,FALSE))/100</f>
        <v>-2.47112423525046E-2</v>
      </c>
      <c r="U60" s="82">
        <f>(VLOOKUP($A59,'ADR Raw Data'!$B$6:$BE$49,'ADR Raw Data'!BC$1,FALSE))/100</f>
        <v>-2.5964382022850899E-2</v>
      </c>
      <c r="V60" s="84">
        <f>(VLOOKUP($A59,'ADR Raw Data'!$B$6:$BE$49,'ADR Raw Data'!BE$1,FALSE))/100</f>
        <v>-3.1275075806632899E-2</v>
      </c>
      <c r="X60" s="81">
        <f>(VLOOKUP($A59,'RevPAR Raw Data'!$B$6:$BE$49,'RevPAR Raw Data'!AT$1,FALSE))/100</f>
        <v>-0.113529430549045</v>
      </c>
      <c r="Y60" s="82">
        <f>(VLOOKUP($A59,'RevPAR Raw Data'!$B$6:$BE$49,'RevPAR Raw Data'!AU$1,FALSE))/100</f>
        <v>-8.4133273160330202E-2</v>
      </c>
      <c r="Z60" s="82">
        <f>(VLOOKUP($A59,'RevPAR Raw Data'!$B$6:$BE$49,'RevPAR Raw Data'!AV$1,FALSE))/100</f>
        <v>-6.3806810579441708E-2</v>
      </c>
      <c r="AA60" s="82">
        <f>(VLOOKUP($A59,'RevPAR Raw Data'!$B$6:$BE$49,'RevPAR Raw Data'!AW$1,FALSE))/100</f>
        <v>-8.2325236723648998E-2</v>
      </c>
      <c r="AB60" s="82">
        <f>(VLOOKUP($A59,'RevPAR Raw Data'!$B$6:$BE$49,'RevPAR Raw Data'!AX$1,FALSE))/100</f>
        <v>-7.4294266834958697E-2</v>
      </c>
      <c r="AC60" s="82">
        <f>(VLOOKUP($A59,'RevPAR Raw Data'!$B$6:$BE$49,'RevPAR Raw Data'!AY$1,FALSE))/100</f>
        <v>-8.1623525023196711E-2</v>
      </c>
      <c r="AD60" s="83">
        <f>(VLOOKUP($A59,'RevPAR Raw Data'!$B$6:$BE$49,'RevPAR Raw Data'!BA$1,FALSE))/100</f>
        <v>-2.7378563410889099E-2</v>
      </c>
      <c r="AE60" s="83">
        <f>(VLOOKUP($A59,'RevPAR Raw Data'!$B$6:$BE$49,'RevPAR Raw Data'!BB$1,FALSE))/100</f>
        <v>-3.3950645228280799E-2</v>
      </c>
      <c r="AF60" s="82">
        <f>(VLOOKUP($A59,'RevPAR Raw Data'!$B$6:$BE$49,'RevPAR Raw Data'!BC$1,FALSE))/100</f>
        <v>-3.0846035433285998E-2</v>
      </c>
      <c r="AG60" s="84">
        <f>(VLOOKUP($A59,'RevPAR Raw Data'!$B$6:$BE$49,'RevPAR Raw Data'!BE$1,FALSE))/100</f>
        <v>-6.8271108818846099E-2</v>
      </c>
    </row>
    <row r="61" spans="1:33" x14ac:dyDescent="0.25">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5">
      <c r="A62" s="108" t="s">
        <v>35</v>
      </c>
      <c r="B62" s="109">
        <f>(VLOOKUP($A62,'Occupancy Raw Data'!$B$8:$BE$45,'Occupancy Raw Data'!AG$3,FALSE))/100</f>
        <v>0.63485521031494296</v>
      </c>
      <c r="C62" s="110">
        <f>(VLOOKUP($A62,'Occupancy Raw Data'!$B$8:$BE$45,'Occupancy Raw Data'!AH$3,FALSE))/100</f>
        <v>0.751875924751638</v>
      </c>
      <c r="D62" s="110">
        <f>(VLOOKUP($A62,'Occupancy Raw Data'!$B$8:$BE$45,'Occupancy Raw Data'!AI$3,FALSE))/100</f>
        <v>0.85354576199534904</v>
      </c>
      <c r="E62" s="110">
        <f>(VLOOKUP($A62,'Occupancy Raw Data'!$B$8:$BE$45,'Occupancy Raw Data'!AJ$3,FALSE))/100</f>
        <v>0.861709997886281</v>
      </c>
      <c r="F62" s="110">
        <f>(VLOOKUP($A62,'Occupancy Raw Data'!$B$8:$BE$45,'Occupancy Raw Data'!AK$3,FALSE))/100</f>
        <v>0.77689706193193797</v>
      </c>
      <c r="G62" s="111">
        <f>(VLOOKUP($A62,'Occupancy Raw Data'!$B$8:$BE$45,'Occupancy Raw Data'!AL$3,FALSE))/100</f>
        <v>0.77577679137602995</v>
      </c>
      <c r="H62" s="91">
        <f>(VLOOKUP($A62,'Occupancy Raw Data'!$B$8:$BE$45,'Occupancy Raw Data'!AN$3,FALSE))/100</f>
        <v>0.82889452547030207</v>
      </c>
      <c r="I62" s="91">
        <f>(VLOOKUP($A62,'Occupancy Raw Data'!$B$8:$BE$45,'Occupancy Raw Data'!AO$3,FALSE))/100</f>
        <v>0.82686007186641308</v>
      </c>
      <c r="J62" s="111">
        <f>(VLOOKUP($A62,'Occupancy Raw Data'!$B$8:$BE$45,'Occupancy Raw Data'!AP$3,FALSE))/100</f>
        <v>0.82787729866835702</v>
      </c>
      <c r="K62" s="112">
        <f>(VLOOKUP($A62,'Occupancy Raw Data'!$B$8:$BE$45,'Occupancy Raw Data'!AR$3,FALSE))/100</f>
        <v>0.79066265060240892</v>
      </c>
      <c r="M62" s="113">
        <f>VLOOKUP($A62,'ADR Raw Data'!$B$6:$BE$43,'ADR Raw Data'!AG$1,FALSE)</f>
        <v>185.76038788080501</v>
      </c>
      <c r="N62" s="114">
        <f>VLOOKUP($A62,'ADR Raw Data'!$B$6:$BE$43,'ADR Raw Data'!AH$1,FALSE)</f>
        <v>236.47385704747501</v>
      </c>
      <c r="O62" s="114">
        <f>VLOOKUP($A62,'ADR Raw Data'!$B$6:$BE$43,'ADR Raw Data'!AI$1,FALSE)</f>
        <v>257.86337842439201</v>
      </c>
      <c r="P62" s="114">
        <f>VLOOKUP($A62,'ADR Raw Data'!$B$6:$BE$43,'ADR Raw Data'!AJ$1,FALSE)</f>
        <v>246.71754890537801</v>
      </c>
      <c r="Q62" s="114">
        <f>VLOOKUP($A62,'ADR Raw Data'!$B$6:$BE$43,'ADR Raw Data'!AK$1,FALSE)</f>
        <v>211.978414841518</v>
      </c>
      <c r="R62" s="115">
        <f>VLOOKUP($A62,'ADR Raw Data'!$B$6:$BE$43,'ADR Raw Data'!AL$1,FALSE)</f>
        <v>230.24987085172401</v>
      </c>
      <c r="S62" s="114">
        <f>VLOOKUP($A62,'ADR Raw Data'!$B$6:$BE$43,'ADR Raw Data'!AN$1,FALSE)</f>
        <v>169.17565089889001</v>
      </c>
      <c r="T62" s="114">
        <f>VLOOKUP($A62,'ADR Raw Data'!$B$6:$BE$43,'ADR Raw Data'!AO$1,FALSE)</f>
        <v>166.193769292219</v>
      </c>
      <c r="U62" s="115">
        <f>VLOOKUP($A62,'ADR Raw Data'!$B$6:$BE$43,'ADR Raw Data'!AP$1,FALSE)</f>
        <v>167.68654203967</v>
      </c>
      <c r="V62" s="116">
        <f>VLOOKUP($A62,'ADR Raw Data'!$B$6:$BE$43,'ADR Raw Data'!AR$1,FALSE)</f>
        <v>211.53328831602801</v>
      </c>
      <c r="X62" s="113">
        <f>VLOOKUP($A62,'RevPAR Raw Data'!$B$6:$BE$43,'RevPAR Raw Data'!AG$1,FALSE)</f>
        <v>117.930950116254</v>
      </c>
      <c r="Y62" s="114">
        <f>VLOOKUP($A62,'RevPAR Raw Data'!$B$6:$BE$43,'RevPAR Raw Data'!AH$1,FALSE)</f>
        <v>177.798999947157</v>
      </c>
      <c r="Z62" s="114">
        <f>VLOOKUP($A62,'RevPAR Raw Data'!$B$6:$BE$43,'RevPAR Raw Data'!AI$1,FALSE)</f>
        <v>220.09819382794299</v>
      </c>
      <c r="AA62" s="114">
        <f>VLOOKUP($A62,'RevPAR Raw Data'!$B$6:$BE$43,'RevPAR Raw Data'!AJ$1,FALSE)</f>
        <v>212.59897854576101</v>
      </c>
      <c r="AB62" s="114">
        <f>VLOOKUP($A62,'RevPAR Raw Data'!$B$6:$BE$43,'RevPAR Raw Data'!AK$1,FALSE)</f>
        <v>164.68540768336501</v>
      </c>
      <c r="AC62" s="115">
        <f>VLOOKUP($A62,'RevPAR Raw Data'!$B$6:$BE$43,'RevPAR Raw Data'!AL$1,FALSE)</f>
        <v>178.622506024096</v>
      </c>
      <c r="AD62" s="114">
        <f>VLOOKUP($A62,'RevPAR Raw Data'!$B$6:$BE$43,'RevPAR Raw Data'!AN$1,FALSE)</f>
        <v>140.22877087296499</v>
      </c>
      <c r="AE62" s="114">
        <f>VLOOKUP($A62,'RevPAR Raw Data'!$B$6:$BE$43,'RevPAR Raw Data'!AO$1,FALSE)</f>
        <v>137.418992020714</v>
      </c>
      <c r="AF62" s="115">
        <f>VLOOKUP($A62,'RevPAR Raw Data'!$B$6:$BE$43,'RevPAR Raw Data'!AP$1,FALSE)</f>
        <v>138.82388144683901</v>
      </c>
      <c r="AG62" s="116">
        <f>VLOOKUP($A62,'RevPAR Raw Data'!$B$6:$BE$43,'RevPAR Raw Data'!AR$1,FALSE)</f>
        <v>167.251470430594</v>
      </c>
    </row>
    <row r="63" spans="1:33" x14ac:dyDescent="0.25">
      <c r="A63" s="93" t="s">
        <v>14</v>
      </c>
      <c r="B63" s="81">
        <f>(VLOOKUP($A62,'Occupancy Raw Data'!$B$8:$BE$51,'Occupancy Raw Data'!AT$3,FALSE))/100</f>
        <v>-8.5514049657825511E-2</v>
      </c>
      <c r="C63" s="82">
        <f>(VLOOKUP($A62,'Occupancy Raw Data'!$B$8:$BE$51,'Occupancy Raw Data'!AU$3,FALSE))/100</f>
        <v>-7.5304263124333803E-2</v>
      </c>
      <c r="D63" s="82">
        <f>(VLOOKUP($A62,'Occupancy Raw Data'!$B$8:$BE$51,'Occupancy Raw Data'!AV$3,FALSE))/100</f>
        <v>-4.3665556601151595E-2</v>
      </c>
      <c r="E63" s="82">
        <f>(VLOOKUP($A62,'Occupancy Raw Data'!$B$8:$BE$51,'Occupancy Raw Data'!AW$3,FALSE))/100</f>
        <v>-4.5062914053285399E-2</v>
      </c>
      <c r="F63" s="82">
        <f>(VLOOKUP($A62,'Occupancy Raw Data'!$B$8:$BE$51,'Occupancy Raw Data'!AX$3,FALSE))/100</f>
        <v>-3.5565764965508499E-2</v>
      </c>
      <c r="G63" s="82">
        <f>(VLOOKUP($A62,'Occupancy Raw Data'!$B$8:$BE$51,'Occupancy Raw Data'!AY$3,FALSE))/100</f>
        <v>-5.5719287710014005E-2</v>
      </c>
      <c r="H63" s="83">
        <f>(VLOOKUP($A62,'Occupancy Raw Data'!$B$8:$BE$51,'Occupancy Raw Data'!BA$3,FALSE))/100</f>
        <v>5.5243769533893303E-2</v>
      </c>
      <c r="I63" s="83">
        <f>(VLOOKUP($A62,'Occupancy Raw Data'!$B$8:$BE$51,'Occupancy Raw Data'!BB$3,FALSE))/100</f>
        <v>2.4554726049108598E-2</v>
      </c>
      <c r="J63" s="82">
        <f>(VLOOKUP($A62,'Occupancy Raw Data'!$B$8:$BE$51,'Occupancy Raw Data'!BC$3,FALSE))/100</f>
        <v>3.96916777548088E-2</v>
      </c>
      <c r="K63" s="84">
        <f>(VLOOKUP($A62,'Occupancy Raw Data'!$B$8:$BE$51,'Occupancy Raw Data'!BE$3,FALSE))/100</f>
        <v>-2.9063516721677E-2</v>
      </c>
      <c r="M63" s="81">
        <f>(VLOOKUP($A62,'ADR Raw Data'!$B$6:$BE$49,'ADR Raw Data'!AT$1,FALSE))/100</f>
        <v>-9.2849912347728797E-2</v>
      </c>
      <c r="N63" s="82">
        <f>(VLOOKUP($A62,'ADR Raw Data'!$B$6:$BE$49,'ADR Raw Data'!AU$1,FALSE))/100</f>
        <v>-4.6193471178474103E-2</v>
      </c>
      <c r="O63" s="82">
        <f>(VLOOKUP($A62,'ADR Raw Data'!$B$6:$BE$49,'ADR Raw Data'!AV$1,FALSE))/100</f>
        <v>-1.6962672264060501E-2</v>
      </c>
      <c r="P63" s="82">
        <f>(VLOOKUP($A62,'ADR Raw Data'!$B$6:$BE$49,'ADR Raw Data'!AW$1,FALSE))/100</f>
        <v>-2.4492818602625598E-2</v>
      </c>
      <c r="Q63" s="82">
        <f>(VLOOKUP($A62,'ADR Raw Data'!$B$6:$BE$49,'ADR Raw Data'!AX$1,FALSE))/100</f>
        <v>-4.6403733058556301E-2</v>
      </c>
      <c r="R63" s="82">
        <f>(VLOOKUP($A62,'ADR Raw Data'!$B$6:$BE$49,'ADR Raw Data'!AY$1,FALSE))/100</f>
        <v>-3.9937086614489796E-2</v>
      </c>
      <c r="S63" s="83">
        <f>(VLOOKUP($A62,'ADR Raw Data'!$B$6:$BE$49,'ADR Raw Data'!BA$1,FALSE))/100</f>
        <v>-6.1085196999824697E-2</v>
      </c>
      <c r="T63" s="83">
        <f>(VLOOKUP($A62,'ADR Raw Data'!$B$6:$BE$49,'ADR Raw Data'!BB$1,FALSE))/100</f>
        <v>-7.4475657828021097E-2</v>
      </c>
      <c r="U63" s="82">
        <f>(VLOOKUP($A62,'ADR Raw Data'!$B$6:$BE$49,'ADR Raw Data'!BC$1,FALSE))/100</f>
        <v>-6.7737240549133701E-2</v>
      </c>
      <c r="V63" s="84">
        <f>(VLOOKUP($A62,'ADR Raw Data'!$B$6:$BE$49,'ADR Raw Data'!BE$1,FALSE))/100</f>
        <v>-5.1748009261613E-2</v>
      </c>
      <c r="X63" s="81">
        <f>(VLOOKUP($A62,'RevPAR Raw Data'!$B$6:$BE$49,'RevPAR Raw Data'!AT$1,FALSE))/100</f>
        <v>-0.17042398999032599</v>
      </c>
      <c r="Y63" s="82">
        <f>(VLOOKUP($A62,'RevPAR Raw Data'!$B$6:$BE$49,'RevPAR Raw Data'!AU$1,FALSE))/100</f>
        <v>-0.118019168994557</v>
      </c>
      <c r="Z63" s="82">
        <f>(VLOOKUP($A62,'RevPAR Raw Data'!$B$6:$BE$49,'RevPAR Raw Data'!AV$1,FALSE))/100</f>
        <v>-5.9887544339359E-2</v>
      </c>
      <c r="AA63" s="82">
        <f>(VLOOKUP($A62,'RevPAR Raw Data'!$B$6:$BE$49,'RevPAR Raw Data'!AW$1,FALSE))/100</f>
        <v>-6.8452014876298206E-2</v>
      </c>
      <c r="AB63" s="82">
        <f>(VLOOKUP($A62,'RevPAR Raw Data'!$B$6:$BE$49,'RevPAR Raw Data'!AX$1,FALSE))/100</f>
        <v>-8.0319113760582012E-2</v>
      </c>
      <c r="AC63" s="82">
        <f>(VLOOKUP($A62,'RevPAR Raw Data'!$B$6:$BE$49,'RevPAR Raw Data'!AY$1,FALSE))/100</f>
        <v>-9.3431108305131294E-2</v>
      </c>
      <c r="AD63" s="83">
        <f>(VLOOKUP($A62,'RevPAR Raw Data'!$B$6:$BE$49,'RevPAR Raw Data'!BA$1,FALSE))/100</f>
        <v>-9.2160040109221901E-3</v>
      </c>
      <c r="AE63" s="83">
        <f>(VLOOKUP($A62,'RevPAR Raw Data'!$B$6:$BE$49,'RevPAR Raw Data'!BB$1,FALSE))/100</f>
        <v>-5.1749661154206698E-2</v>
      </c>
      <c r="AF63" s="82">
        <f>(VLOOKUP($A62,'RevPAR Raw Data'!$B$6:$BE$49,'RevPAR Raw Data'!BC$1,FALSE))/100</f>
        <v>-3.07341675182011E-2</v>
      </c>
      <c r="AG63" s="84">
        <f>(VLOOKUP($A62,'RevPAR Raw Data'!$B$6:$BE$49,'RevPAR Raw Data'!BE$1,FALSE))/100</f>
        <v>-7.93075468508017E-2</v>
      </c>
    </row>
    <row r="64" spans="1:33" x14ac:dyDescent="0.25">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5">
      <c r="A65" s="108" t="s">
        <v>36</v>
      </c>
      <c r="B65" s="109">
        <f>(VLOOKUP($A65,'Occupancy Raw Data'!$B$8:$BE$45,'Occupancy Raw Data'!AG$3,FALSE))/100</f>
        <v>0.60008720930232495</v>
      </c>
      <c r="C65" s="110">
        <f>(VLOOKUP($A65,'Occupancy Raw Data'!$B$8:$BE$45,'Occupancy Raw Data'!AH$3,FALSE))/100</f>
        <v>0.68758720930232498</v>
      </c>
      <c r="D65" s="110">
        <f>(VLOOKUP($A65,'Occupancy Raw Data'!$B$8:$BE$45,'Occupancy Raw Data'!AI$3,FALSE))/100</f>
        <v>0.80075581395348805</v>
      </c>
      <c r="E65" s="110">
        <f>(VLOOKUP($A65,'Occupancy Raw Data'!$B$8:$BE$45,'Occupancy Raw Data'!AJ$3,FALSE))/100</f>
        <v>0.79915697674418595</v>
      </c>
      <c r="F65" s="110">
        <f>(VLOOKUP($A65,'Occupancy Raw Data'!$B$8:$BE$45,'Occupancy Raw Data'!AK$3,FALSE))/100</f>
        <v>0.73584302325581308</v>
      </c>
      <c r="G65" s="111">
        <f>(VLOOKUP($A65,'Occupancy Raw Data'!$B$8:$BE$45,'Occupancy Raw Data'!AL$3,FALSE))/100</f>
        <v>0.72468604651162705</v>
      </c>
      <c r="H65" s="91">
        <f>(VLOOKUP($A65,'Occupancy Raw Data'!$B$8:$BE$45,'Occupancy Raw Data'!AN$3,FALSE))/100</f>
        <v>0.75479651162790606</v>
      </c>
      <c r="I65" s="91">
        <f>(VLOOKUP($A65,'Occupancy Raw Data'!$B$8:$BE$45,'Occupancy Raw Data'!AO$3,FALSE))/100</f>
        <v>0.80206395348837201</v>
      </c>
      <c r="J65" s="111">
        <f>(VLOOKUP($A65,'Occupancy Raw Data'!$B$8:$BE$45,'Occupancy Raw Data'!AP$3,FALSE))/100</f>
        <v>0.77843023255813903</v>
      </c>
      <c r="K65" s="112">
        <f>(VLOOKUP($A65,'Occupancy Raw Data'!$B$8:$BE$45,'Occupancy Raw Data'!AR$3,FALSE))/100</f>
        <v>0.74004152823920188</v>
      </c>
      <c r="M65" s="113">
        <f>VLOOKUP($A65,'ADR Raw Data'!$B$6:$BE$43,'ADR Raw Data'!AG$1,FALSE)</f>
        <v>145.67842416315401</v>
      </c>
      <c r="N65" s="114">
        <f>VLOOKUP($A65,'ADR Raw Data'!$B$6:$BE$43,'ADR Raw Data'!AH$1,FALSE)</f>
        <v>172.71000465057199</v>
      </c>
      <c r="O65" s="114">
        <f>VLOOKUP($A65,'ADR Raw Data'!$B$6:$BE$43,'ADR Raw Data'!AI$1,FALSE)</f>
        <v>184.06924199520799</v>
      </c>
      <c r="P65" s="114">
        <f>VLOOKUP($A65,'ADR Raw Data'!$B$6:$BE$43,'ADR Raw Data'!AJ$1,FALSE)</f>
        <v>177.93951256774901</v>
      </c>
      <c r="Q65" s="114">
        <f>VLOOKUP($A65,'ADR Raw Data'!$B$6:$BE$43,'ADR Raw Data'!AK$1,FALSE)</f>
        <v>162.203284478331</v>
      </c>
      <c r="R65" s="115">
        <f>VLOOKUP($A65,'ADR Raw Data'!$B$6:$BE$43,'ADR Raw Data'!AL$1,FALSE)</f>
        <v>169.76323082970899</v>
      </c>
      <c r="S65" s="114">
        <f>VLOOKUP($A65,'ADR Raw Data'!$B$6:$BE$43,'ADR Raw Data'!AN$1,FALSE)</f>
        <v>151.621462353167</v>
      </c>
      <c r="T65" s="114">
        <f>VLOOKUP($A65,'ADR Raw Data'!$B$6:$BE$43,'ADR Raw Data'!AO$1,FALSE)</f>
        <v>148.72342974158201</v>
      </c>
      <c r="U65" s="115">
        <f>VLOOKUP($A65,'ADR Raw Data'!$B$6:$BE$43,'ADR Raw Data'!AP$1,FALSE)</f>
        <v>150.12845283441601</v>
      </c>
      <c r="V65" s="116">
        <f>VLOOKUP($A65,'ADR Raw Data'!$B$6:$BE$43,'ADR Raw Data'!AR$1,FALSE)</f>
        <v>163.86228600127899</v>
      </c>
      <c r="X65" s="113">
        <f>VLOOKUP($A65,'RevPAR Raw Data'!$B$6:$BE$43,'RevPAR Raw Data'!AG$1,FALSE)</f>
        <v>87.419759011627903</v>
      </c>
      <c r="Y65" s="114">
        <f>VLOOKUP($A65,'RevPAR Raw Data'!$B$6:$BE$43,'RevPAR Raw Data'!AH$1,FALSE)</f>
        <v>118.753190116279</v>
      </c>
      <c r="Z65" s="114">
        <f>VLOOKUP($A65,'RevPAR Raw Data'!$B$6:$BE$43,'RevPAR Raw Data'!AI$1,FALSE)</f>
        <v>147.394515697674</v>
      </c>
      <c r="AA65" s="114">
        <f>VLOOKUP($A65,'RevPAR Raw Data'!$B$6:$BE$43,'RevPAR Raw Data'!AJ$1,FALSE)</f>
        <v>142.20160290697601</v>
      </c>
      <c r="AB65" s="114">
        <f>VLOOKUP($A65,'RevPAR Raw Data'!$B$6:$BE$43,'RevPAR Raw Data'!AK$1,FALSE)</f>
        <v>119.356155232558</v>
      </c>
      <c r="AC65" s="115">
        <f>VLOOKUP($A65,'RevPAR Raw Data'!$B$6:$BE$43,'RevPAR Raw Data'!AL$1,FALSE)</f>
        <v>123.025044593023</v>
      </c>
      <c r="AD65" s="114">
        <f>VLOOKUP($A65,'RevPAR Raw Data'!$B$6:$BE$43,'RevPAR Raw Data'!AN$1,FALSE)</f>
        <v>114.44335087209301</v>
      </c>
      <c r="AE65" s="114">
        <f>VLOOKUP($A65,'RevPAR Raw Data'!$B$6:$BE$43,'RevPAR Raw Data'!AO$1,FALSE)</f>
        <v>119.285702034883</v>
      </c>
      <c r="AF65" s="115">
        <f>VLOOKUP($A65,'RevPAR Raw Data'!$B$6:$BE$43,'RevPAR Raw Data'!AP$1,FALSE)</f>
        <v>116.864526453488</v>
      </c>
      <c r="AG65" s="116">
        <f>VLOOKUP($A65,'RevPAR Raw Data'!$B$6:$BE$43,'RevPAR Raw Data'!AR$1,FALSE)</f>
        <v>121.26489655315601</v>
      </c>
    </row>
    <row r="66" spans="1:33" x14ac:dyDescent="0.25">
      <c r="A66" s="93" t="s">
        <v>14</v>
      </c>
      <c r="B66" s="81">
        <f>(VLOOKUP($A65,'Occupancy Raw Data'!$B$8:$BE$51,'Occupancy Raw Data'!AT$3,FALSE))/100</f>
        <v>-7.0706576870461904E-2</v>
      </c>
      <c r="C66" s="82">
        <f>(VLOOKUP($A65,'Occupancy Raw Data'!$B$8:$BE$51,'Occupancy Raw Data'!AU$3,FALSE))/100</f>
        <v>-8.8790526576465009E-2</v>
      </c>
      <c r="D66" s="82">
        <f>(VLOOKUP($A65,'Occupancy Raw Data'!$B$8:$BE$51,'Occupancy Raw Data'!AV$3,FALSE))/100</f>
        <v>-5.3986434576817004E-2</v>
      </c>
      <c r="E66" s="82">
        <f>(VLOOKUP($A65,'Occupancy Raw Data'!$B$8:$BE$51,'Occupancy Raw Data'!AW$3,FALSE))/100</f>
        <v>-4.5129756935620401E-2</v>
      </c>
      <c r="F66" s="82">
        <f>(VLOOKUP($A65,'Occupancy Raw Data'!$B$8:$BE$51,'Occupancy Raw Data'!AX$3,FALSE))/100</f>
        <v>-3.0173234185428499E-2</v>
      </c>
      <c r="G66" s="82">
        <f>(VLOOKUP($A65,'Occupancy Raw Data'!$B$8:$BE$51,'Occupancy Raw Data'!AY$3,FALSE))/100</f>
        <v>-5.6999967460535199E-2</v>
      </c>
      <c r="H66" s="83">
        <f>(VLOOKUP($A65,'Occupancy Raw Data'!$B$8:$BE$51,'Occupancy Raw Data'!BA$3,FALSE))/100</f>
        <v>2.0348217164493702E-2</v>
      </c>
      <c r="I66" s="83">
        <f>(VLOOKUP($A65,'Occupancy Raw Data'!$B$8:$BE$51,'Occupancy Raw Data'!BB$3,FALSE))/100</f>
        <v>-1.0541742112344002E-3</v>
      </c>
      <c r="J66" s="82">
        <f>(VLOOKUP($A65,'Occupancy Raw Data'!$B$8:$BE$51,'Occupancy Raw Data'!BC$3,FALSE))/100</f>
        <v>9.1269080383223102E-3</v>
      </c>
      <c r="K66" s="84">
        <f>(VLOOKUP($A65,'Occupancy Raw Data'!$B$8:$BE$51,'Occupancy Raw Data'!BE$3,FALSE))/100</f>
        <v>-3.8057174622443402E-2</v>
      </c>
      <c r="M66" s="81">
        <f>(VLOOKUP($A65,'ADR Raw Data'!$B$6:$BE$49,'ADR Raw Data'!AT$1,FALSE))/100</f>
        <v>-0.11462562396421401</v>
      </c>
      <c r="N66" s="82">
        <f>(VLOOKUP($A65,'ADR Raw Data'!$B$6:$BE$49,'ADR Raw Data'!AU$1,FALSE))/100</f>
        <v>-0.10838360330892099</v>
      </c>
      <c r="O66" s="82">
        <f>(VLOOKUP($A65,'ADR Raw Data'!$B$6:$BE$49,'ADR Raw Data'!AV$1,FALSE))/100</f>
        <v>-0.10483590791462299</v>
      </c>
      <c r="P66" s="82">
        <f>(VLOOKUP($A65,'ADR Raw Data'!$B$6:$BE$49,'ADR Raw Data'!AW$1,FALSE))/100</f>
        <v>-8.3553653421336693E-2</v>
      </c>
      <c r="Q66" s="82">
        <f>(VLOOKUP($A65,'ADR Raw Data'!$B$6:$BE$49,'ADR Raw Data'!AX$1,FALSE))/100</f>
        <v>-7.4744772977065499E-2</v>
      </c>
      <c r="R66" s="82">
        <f>(VLOOKUP($A65,'ADR Raw Data'!$B$6:$BE$49,'ADR Raw Data'!AY$1,FALSE))/100</f>
        <v>-9.65048510760496E-2</v>
      </c>
      <c r="S66" s="83">
        <f>(VLOOKUP($A65,'ADR Raw Data'!$B$6:$BE$49,'ADR Raw Data'!BA$1,FALSE))/100</f>
        <v>-5.3983046885011404E-2</v>
      </c>
      <c r="T66" s="83">
        <f>(VLOOKUP($A65,'ADR Raw Data'!$B$6:$BE$49,'ADR Raw Data'!BB$1,FALSE))/100</f>
        <v>-8.2377067735369902E-2</v>
      </c>
      <c r="U66" s="82">
        <f>(VLOOKUP($A65,'ADR Raw Data'!$B$6:$BE$49,'ADR Raw Data'!BC$1,FALSE))/100</f>
        <v>-6.8755700795306698E-2</v>
      </c>
      <c r="V66" s="84">
        <f>(VLOOKUP($A65,'ADR Raw Data'!$B$6:$BE$49,'ADR Raw Data'!BE$1,FALSE))/100</f>
        <v>-9.0870886636701606E-2</v>
      </c>
      <c r="X66" s="81">
        <f>(VLOOKUP($A65,'RevPAR Raw Data'!$B$6:$BE$49,'RevPAR Raw Data'!AT$1,FALSE))/100</f>
        <v>-0.17722741534252498</v>
      </c>
      <c r="Y66" s="82">
        <f>(VLOOKUP($A65,'RevPAR Raw Data'!$B$6:$BE$49,'RevPAR Raw Data'!AU$1,FALSE))/100</f>
        <v>-0.187550692675332</v>
      </c>
      <c r="Z66" s="82">
        <f>(VLOOKUP($A65,'RevPAR Raw Data'!$B$6:$BE$49,'RevPAR Raw Data'!AV$1,FALSE))/100</f>
        <v>-0.15316262560750599</v>
      </c>
      <c r="AA66" s="82">
        <f>(VLOOKUP($A65,'RevPAR Raw Data'!$B$6:$BE$49,'RevPAR Raw Data'!AW$1,FALSE))/100</f>
        <v>-0.124912654286969</v>
      </c>
      <c r="AB66" s="82">
        <f>(VLOOKUP($A65,'RevPAR Raw Data'!$B$6:$BE$49,'RevPAR Raw Data'!AX$1,FALSE))/100</f>
        <v>-0.10266271562331999</v>
      </c>
      <c r="AC66" s="82">
        <f>(VLOOKUP($A65,'RevPAR Raw Data'!$B$6:$BE$49,'RevPAR Raw Data'!AY$1,FALSE))/100</f>
        <v>-0.148004045165466</v>
      </c>
      <c r="AD66" s="83">
        <f>(VLOOKUP($A65,'RevPAR Raw Data'!$B$6:$BE$49,'RevPAR Raw Data'!BA$1,FALSE))/100</f>
        <v>-3.4733288481734903E-2</v>
      </c>
      <c r="AE66" s="83">
        <f>(VLOOKUP($A65,'RevPAR Raw Data'!$B$6:$BE$49,'RevPAR Raw Data'!BB$1,FALSE))/100</f>
        <v>-8.3344402166200593E-2</v>
      </c>
      <c r="AF66" s="82">
        <f>(VLOOKUP($A65,'RevPAR Raw Data'!$B$6:$BE$49,'RevPAR Raw Data'!BC$1,FALSE))/100</f>
        <v>-6.0256319715253602E-2</v>
      </c>
      <c r="AG66" s="84">
        <f>(VLOOKUP($A65,'RevPAR Raw Data'!$B$6:$BE$49,'RevPAR Raw Data'!BE$1,FALSE))/100</f>
        <v>-0.125469772058315</v>
      </c>
    </row>
    <row r="67" spans="1:33" x14ac:dyDescent="0.25">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5">
      <c r="A68" s="108" t="s">
        <v>37</v>
      </c>
      <c r="B68" s="109">
        <f>(VLOOKUP($A68,'Occupancy Raw Data'!$B$8:$BE$45,'Occupancy Raw Data'!AG$3,FALSE))/100</f>
        <v>0.63510859519408502</v>
      </c>
      <c r="C68" s="110">
        <f>(VLOOKUP($A68,'Occupancy Raw Data'!$B$8:$BE$45,'Occupancy Raw Data'!AH$3,FALSE))/100</f>
        <v>0.73763863216266101</v>
      </c>
      <c r="D68" s="110">
        <f>(VLOOKUP($A68,'Occupancy Raw Data'!$B$8:$BE$45,'Occupancy Raw Data'!AI$3,FALSE))/100</f>
        <v>0.854407347504621</v>
      </c>
      <c r="E68" s="110">
        <f>(VLOOKUP($A68,'Occupancy Raw Data'!$B$8:$BE$45,'Occupancy Raw Data'!AJ$3,FALSE))/100</f>
        <v>0.86145448243992606</v>
      </c>
      <c r="F68" s="110">
        <f>(VLOOKUP($A68,'Occupancy Raw Data'!$B$8:$BE$45,'Occupancy Raw Data'!AK$3,FALSE))/100</f>
        <v>0.74997111829944496</v>
      </c>
      <c r="G68" s="111">
        <f>(VLOOKUP($A68,'Occupancy Raw Data'!$B$8:$BE$45,'Occupancy Raw Data'!AL$3,FALSE))/100</f>
        <v>0.76771603512014708</v>
      </c>
      <c r="H68" s="91">
        <f>(VLOOKUP($A68,'Occupancy Raw Data'!$B$8:$BE$45,'Occupancy Raw Data'!AN$3,FALSE))/100</f>
        <v>0.76380545286506407</v>
      </c>
      <c r="I68" s="91">
        <f>(VLOOKUP($A68,'Occupancy Raw Data'!$B$8:$BE$45,'Occupancy Raw Data'!AO$3,FALSE))/100</f>
        <v>0.81902726432532302</v>
      </c>
      <c r="J68" s="111">
        <f>(VLOOKUP($A68,'Occupancy Raw Data'!$B$8:$BE$45,'Occupancy Raw Data'!AP$3,FALSE))/100</f>
        <v>0.79141635859519399</v>
      </c>
      <c r="K68" s="112">
        <f>(VLOOKUP($A68,'Occupancy Raw Data'!$B$8:$BE$45,'Occupancy Raw Data'!AR$3,FALSE))/100</f>
        <v>0.77448755611301801</v>
      </c>
      <c r="M68" s="113">
        <f>VLOOKUP($A68,'ADR Raw Data'!$B$6:$BE$43,'ADR Raw Data'!AG$1,FALSE)</f>
        <v>147.37020418371901</v>
      </c>
      <c r="N68" s="114">
        <f>VLOOKUP($A68,'ADR Raw Data'!$B$6:$BE$43,'ADR Raw Data'!AH$1,FALSE)</f>
        <v>188.31954776820601</v>
      </c>
      <c r="O68" s="114">
        <f>VLOOKUP($A68,'ADR Raw Data'!$B$6:$BE$43,'ADR Raw Data'!AI$1,FALSE)</f>
        <v>208.450361356184</v>
      </c>
      <c r="P68" s="114">
        <f>VLOOKUP($A68,'ADR Raw Data'!$B$6:$BE$43,'ADR Raw Data'!AJ$1,FALSE)</f>
        <v>201.017095584537</v>
      </c>
      <c r="Q68" s="114">
        <f>VLOOKUP($A68,'ADR Raw Data'!$B$6:$BE$43,'ADR Raw Data'!AK$1,FALSE)</f>
        <v>164.67522432317901</v>
      </c>
      <c r="R68" s="115">
        <f>VLOOKUP($A68,'ADR Raw Data'!$B$6:$BE$43,'ADR Raw Data'!AL$1,FALSE)</f>
        <v>184.25513735168201</v>
      </c>
      <c r="S68" s="114">
        <f>VLOOKUP($A68,'ADR Raw Data'!$B$6:$BE$43,'ADR Raw Data'!AN$1,FALSE)</f>
        <v>146.89430651138099</v>
      </c>
      <c r="T68" s="114">
        <f>VLOOKUP($A68,'ADR Raw Data'!$B$6:$BE$43,'ADR Raw Data'!AO$1,FALSE)</f>
        <v>147.28508992171501</v>
      </c>
      <c r="U68" s="115">
        <f>VLOOKUP($A68,'ADR Raw Data'!$B$6:$BE$43,'ADR Raw Data'!AP$1,FALSE)</f>
        <v>147.096515035398</v>
      </c>
      <c r="V68" s="116">
        <f>VLOOKUP($A68,'ADR Raw Data'!$B$6:$BE$43,'ADR Raw Data'!AR$1,FALSE)</f>
        <v>173.4063264806</v>
      </c>
      <c r="X68" s="113">
        <f>VLOOKUP($A68,'RevPAR Raw Data'!$B$6:$BE$43,'RevPAR Raw Data'!AG$1,FALSE)</f>
        <v>93.596083352587797</v>
      </c>
      <c r="Y68" s="114">
        <f>VLOOKUP($A68,'RevPAR Raw Data'!$B$6:$BE$43,'RevPAR Raw Data'!AH$1,FALSE)</f>
        <v>138.91177362523101</v>
      </c>
      <c r="Z68" s="114">
        <f>VLOOKUP($A68,'RevPAR Raw Data'!$B$6:$BE$43,'RevPAR Raw Data'!AI$1,FALSE)</f>
        <v>178.101520332717</v>
      </c>
      <c r="AA68" s="114">
        <f>VLOOKUP($A68,'RevPAR Raw Data'!$B$6:$BE$43,'RevPAR Raw Data'!AJ$1,FALSE)</f>
        <v>173.16707803835399</v>
      </c>
      <c r="AB68" s="114">
        <f>VLOOKUP($A68,'RevPAR Raw Data'!$B$6:$BE$43,'RevPAR Raw Data'!AK$1,FALSE)</f>
        <v>123.50166214186601</v>
      </c>
      <c r="AC68" s="115">
        <f>VLOOKUP($A68,'RevPAR Raw Data'!$B$6:$BE$43,'RevPAR Raw Data'!AL$1,FALSE)</f>
        <v>141.455623498151</v>
      </c>
      <c r="AD68" s="114">
        <f>VLOOKUP($A68,'RevPAR Raw Data'!$B$6:$BE$43,'RevPAR Raw Data'!AN$1,FALSE)</f>
        <v>112.198672308225</v>
      </c>
      <c r="AE68" s="114">
        <f>VLOOKUP($A68,'RevPAR Raw Data'!$B$6:$BE$43,'RevPAR Raw Data'!AO$1,FALSE)</f>
        <v>120.630504274491</v>
      </c>
      <c r="AF68" s="115">
        <f>VLOOKUP($A68,'RevPAR Raw Data'!$B$6:$BE$43,'RevPAR Raw Data'!AP$1,FALSE)</f>
        <v>116.414588291358</v>
      </c>
      <c r="AG68" s="116">
        <f>VLOOKUP($A68,'RevPAR Raw Data'!$B$6:$BE$43,'RevPAR Raw Data'!AR$1,FALSE)</f>
        <v>134.30104201049599</v>
      </c>
    </row>
    <row r="69" spans="1:33" x14ac:dyDescent="0.25">
      <c r="A69" s="93" t="s">
        <v>14</v>
      </c>
      <c r="B69" s="81">
        <f>(VLOOKUP($A68,'Occupancy Raw Data'!$B$8:$BE$51,'Occupancy Raw Data'!AT$3,FALSE))/100</f>
        <v>1.9383077658591197E-2</v>
      </c>
      <c r="C69" s="82">
        <f>(VLOOKUP($A68,'Occupancy Raw Data'!$B$8:$BE$51,'Occupancy Raw Data'!AU$3,FALSE))/100</f>
        <v>-2.11333721958657E-2</v>
      </c>
      <c r="D69" s="82">
        <f>(VLOOKUP($A68,'Occupancy Raw Data'!$B$8:$BE$51,'Occupancy Raw Data'!AV$3,FALSE))/100</f>
        <v>-1.9705638366846301E-2</v>
      </c>
      <c r="E69" s="82">
        <f>(VLOOKUP($A68,'Occupancy Raw Data'!$B$8:$BE$51,'Occupancy Raw Data'!AW$3,FALSE))/100</f>
        <v>-1.7353475563946601E-2</v>
      </c>
      <c r="F69" s="82">
        <f>(VLOOKUP($A68,'Occupancy Raw Data'!$B$8:$BE$51,'Occupancy Raw Data'!AX$3,FALSE))/100</f>
        <v>8.0733863459732606E-3</v>
      </c>
      <c r="G69" s="82">
        <f>(VLOOKUP($A68,'Occupancy Raw Data'!$B$8:$BE$51,'Occupancy Raw Data'!AY$3,FALSE))/100</f>
        <v>-7.81404603047791E-3</v>
      </c>
      <c r="H69" s="83">
        <f>(VLOOKUP($A68,'Occupancy Raw Data'!$B$8:$BE$51,'Occupancy Raw Data'!BA$3,FALSE))/100</f>
        <v>2.8406441767737E-2</v>
      </c>
      <c r="I69" s="83">
        <f>(VLOOKUP($A68,'Occupancy Raw Data'!$B$8:$BE$51,'Occupancy Raw Data'!BB$3,FALSE))/100</f>
        <v>1.1595056491582999E-2</v>
      </c>
      <c r="J69" s="82">
        <f>(VLOOKUP($A68,'Occupancy Raw Data'!$B$8:$BE$51,'Occupancy Raw Data'!BC$3,FALSE))/100</f>
        <v>1.9638953611906599E-2</v>
      </c>
      <c r="K69" s="84">
        <f>(VLOOKUP($A68,'Occupancy Raw Data'!$B$8:$BE$51,'Occupancy Raw Data'!BE$3,FALSE))/100</f>
        <v>4.7118398426001303E-5</v>
      </c>
      <c r="M69" s="81">
        <f>(VLOOKUP($A68,'ADR Raw Data'!$B$6:$BE$49,'ADR Raw Data'!AT$1,FALSE))/100</f>
        <v>-2.6857003610892098E-2</v>
      </c>
      <c r="N69" s="82">
        <f>(VLOOKUP($A68,'ADR Raw Data'!$B$6:$BE$49,'ADR Raw Data'!AU$1,FALSE))/100</f>
        <v>1.41392207241794E-2</v>
      </c>
      <c r="O69" s="82">
        <f>(VLOOKUP($A68,'ADR Raw Data'!$B$6:$BE$49,'ADR Raw Data'!AV$1,FALSE))/100</f>
        <v>2.2052018000729499E-2</v>
      </c>
      <c r="P69" s="82">
        <f>(VLOOKUP($A68,'ADR Raw Data'!$B$6:$BE$49,'ADR Raw Data'!AW$1,FALSE))/100</f>
        <v>9.0743683680963409E-3</v>
      </c>
      <c r="Q69" s="82">
        <f>(VLOOKUP($A68,'ADR Raw Data'!$B$6:$BE$49,'ADR Raw Data'!AX$1,FALSE))/100</f>
        <v>-1.5882664714846399E-2</v>
      </c>
      <c r="R69" s="82">
        <f>(VLOOKUP($A68,'ADR Raw Data'!$B$6:$BE$49,'ADR Raw Data'!AY$1,FALSE))/100</f>
        <v>2.3535277575563603E-3</v>
      </c>
      <c r="S69" s="83">
        <f>(VLOOKUP($A68,'ADR Raw Data'!$B$6:$BE$49,'ADR Raw Data'!BA$1,FALSE))/100</f>
        <v>6.0279586051724399E-3</v>
      </c>
      <c r="T69" s="83">
        <f>(VLOOKUP($A68,'ADR Raw Data'!$B$6:$BE$49,'ADR Raw Data'!BB$1,FALSE))/100</f>
        <v>7.0880107621917494E-3</v>
      </c>
      <c r="U69" s="82">
        <f>(VLOOKUP($A68,'ADR Raw Data'!$B$6:$BE$49,'ADR Raw Data'!BC$1,FALSE))/100</f>
        <v>6.5702713194089905E-3</v>
      </c>
      <c r="V69" s="84">
        <f>(VLOOKUP($A68,'ADR Raw Data'!$B$6:$BE$49,'ADR Raw Data'!BE$1,FALSE))/100</f>
        <v>2.1679517740291702E-3</v>
      </c>
      <c r="X69" s="81">
        <f>(VLOOKUP($A68,'RevPAR Raw Data'!$B$6:$BE$49,'RevPAR Raw Data'!AT$1,FALSE))/100</f>
        <v>-7.9944973389678604E-3</v>
      </c>
      <c r="Y69" s="82">
        <f>(VLOOKUP($A68,'RevPAR Raw Data'!$B$6:$BE$49,'RevPAR Raw Data'!AU$1,FALSE))/100</f>
        <v>-7.29296088580993E-3</v>
      </c>
      <c r="Z69" s="82">
        <f>(VLOOKUP($A68,'RevPAR Raw Data'!$B$6:$BE$49,'RevPAR Raw Data'!AV$1,FALSE))/100</f>
        <v>1.91183054190159E-3</v>
      </c>
      <c r="AA69" s="82">
        <f>(VLOOKUP($A68,'RevPAR Raw Data'!$B$6:$BE$49,'RevPAR Raw Data'!AW$1,FALSE))/100</f>
        <v>-8.4365790255843502E-3</v>
      </c>
      <c r="AB69" s="82">
        <f>(VLOOKUP($A68,'RevPAR Raw Data'!$B$6:$BE$49,'RevPAR Raw Data'!AX$1,FALSE))/100</f>
        <v>-7.9375052573197307E-3</v>
      </c>
      <c r="AC69" s="82">
        <f>(VLOOKUP($A68,'RevPAR Raw Data'!$B$6:$BE$49,'RevPAR Raw Data'!AY$1,FALSE))/100</f>
        <v>-5.4789088471530996E-3</v>
      </c>
      <c r="AD69" s="83">
        <f>(VLOOKUP($A68,'RevPAR Raw Data'!$B$6:$BE$49,'RevPAR Raw Data'!BA$1,FALSE))/100</f>
        <v>3.4605633228005604E-2</v>
      </c>
      <c r="AE69" s="83">
        <f>(VLOOKUP($A68,'RevPAR Raw Data'!$B$6:$BE$49,'RevPAR Raw Data'!BB$1,FALSE))/100</f>
        <v>1.8765253138975299E-2</v>
      </c>
      <c r="AF69" s="82">
        <f>(VLOOKUP($A68,'RevPAR Raw Data'!$B$6:$BE$49,'RevPAR Raw Data'!BC$1,FALSE))/100</f>
        <v>2.6338258184975101E-2</v>
      </c>
      <c r="AG69" s="84">
        <f>(VLOOKUP($A68,'RevPAR Raw Data'!$B$6:$BE$49,'RevPAR Raw Data'!BE$1,FALSE))/100</f>
        <v>2.2151723228706201E-3</v>
      </c>
    </row>
    <row r="70" spans="1:33" x14ac:dyDescent="0.25">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5">
      <c r="A71" s="108" t="s">
        <v>38</v>
      </c>
      <c r="B71" s="109">
        <f>(VLOOKUP($A71,'Occupancy Raw Data'!$B$8:$BE$45,'Occupancy Raw Data'!AG$3,FALSE))/100</f>
        <v>0.57123567921440199</v>
      </c>
      <c r="C71" s="110">
        <f>(VLOOKUP($A71,'Occupancy Raw Data'!$B$8:$BE$45,'Occupancy Raw Data'!AH$3,FALSE))/100</f>
        <v>0.65421440261865693</v>
      </c>
      <c r="D71" s="110">
        <f>(VLOOKUP($A71,'Occupancy Raw Data'!$B$8:$BE$45,'Occupancy Raw Data'!AI$3,FALSE))/100</f>
        <v>0.76317512274958998</v>
      </c>
      <c r="E71" s="110">
        <f>(VLOOKUP($A71,'Occupancy Raw Data'!$B$8:$BE$45,'Occupancy Raw Data'!AJ$3,FALSE))/100</f>
        <v>0.79075286415711898</v>
      </c>
      <c r="F71" s="110">
        <f>(VLOOKUP($A71,'Occupancy Raw Data'!$B$8:$BE$45,'Occupancy Raw Data'!AK$3,FALSE))/100</f>
        <v>0.735310965630114</v>
      </c>
      <c r="G71" s="111">
        <f>(VLOOKUP($A71,'Occupancy Raw Data'!$B$8:$BE$45,'Occupancy Raw Data'!AL$3,FALSE))/100</f>
        <v>0.702937806873977</v>
      </c>
      <c r="H71" s="91">
        <f>(VLOOKUP($A71,'Occupancy Raw Data'!$B$8:$BE$45,'Occupancy Raw Data'!AN$3,FALSE))/100</f>
        <v>0.78093289689034295</v>
      </c>
      <c r="I71" s="91">
        <f>(VLOOKUP($A71,'Occupancy Raw Data'!$B$8:$BE$45,'Occupancy Raw Data'!AO$3,FALSE))/100</f>
        <v>0.82156301145662791</v>
      </c>
      <c r="J71" s="111">
        <f>(VLOOKUP($A71,'Occupancy Raw Data'!$B$8:$BE$45,'Occupancy Raw Data'!AP$3,FALSE))/100</f>
        <v>0.80124795417348593</v>
      </c>
      <c r="K71" s="112">
        <f>(VLOOKUP($A71,'Occupancy Raw Data'!$B$8:$BE$45,'Occupancy Raw Data'!AR$3,FALSE))/100</f>
        <v>0.73102642038812204</v>
      </c>
      <c r="M71" s="113">
        <f>VLOOKUP($A71,'ADR Raw Data'!$B$6:$BE$43,'ADR Raw Data'!AG$1,FALSE)</f>
        <v>150.66139674808301</v>
      </c>
      <c r="N71" s="114">
        <f>VLOOKUP($A71,'ADR Raw Data'!$B$6:$BE$43,'ADR Raw Data'!AH$1,FALSE)</f>
        <v>157.284257927325</v>
      </c>
      <c r="O71" s="114">
        <f>VLOOKUP($A71,'ADR Raw Data'!$B$6:$BE$43,'ADR Raw Data'!AI$1,FALSE)</f>
        <v>166.14841732790001</v>
      </c>
      <c r="P71" s="114">
        <f>VLOOKUP($A71,'ADR Raw Data'!$B$6:$BE$43,'ADR Raw Data'!AJ$1,FALSE)</f>
        <v>164.01656162682301</v>
      </c>
      <c r="Q71" s="114">
        <f>VLOOKUP($A71,'ADR Raw Data'!$B$6:$BE$43,'ADR Raw Data'!AK$1,FALSE)</f>
        <v>158.143822269211</v>
      </c>
      <c r="R71" s="115">
        <f>VLOOKUP($A71,'ADR Raw Data'!$B$6:$BE$43,'ADR Raw Data'!AL$1,FALSE)</f>
        <v>159.82710788251299</v>
      </c>
      <c r="S71" s="114">
        <f>VLOOKUP($A71,'ADR Raw Data'!$B$6:$BE$43,'ADR Raw Data'!AN$1,FALSE)</f>
        <v>176.34713821649299</v>
      </c>
      <c r="T71" s="114">
        <f>VLOOKUP($A71,'ADR Raw Data'!$B$6:$BE$43,'ADR Raw Data'!AO$1,FALSE)</f>
        <v>184.17605159619501</v>
      </c>
      <c r="U71" s="115">
        <f>VLOOKUP($A71,'ADR Raw Data'!$B$6:$BE$43,'ADR Raw Data'!AP$1,FALSE)</f>
        <v>180.36084309970599</v>
      </c>
      <c r="V71" s="116">
        <f>VLOOKUP($A71,'ADR Raw Data'!$B$6:$BE$43,'ADR Raw Data'!AR$1,FALSE)</f>
        <v>166.25744546792001</v>
      </c>
      <c r="X71" s="113">
        <f>VLOOKUP($A71,'RevPAR Raw Data'!$B$6:$BE$43,'RevPAR Raw Data'!AG$1,FALSE)</f>
        <v>86.063165302782295</v>
      </c>
      <c r="Y71" s="114">
        <f>VLOOKUP($A71,'RevPAR Raw Data'!$B$6:$BE$43,'RevPAR Raw Data'!AH$1,FALSE)</f>
        <v>102.897626841243</v>
      </c>
      <c r="Z71" s="114">
        <f>VLOOKUP($A71,'RevPAR Raw Data'!$B$6:$BE$43,'RevPAR Raw Data'!AI$1,FALSE)</f>
        <v>126.80033878886999</v>
      </c>
      <c r="AA71" s="114">
        <f>VLOOKUP($A71,'RevPAR Raw Data'!$B$6:$BE$43,'RevPAR Raw Data'!AJ$1,FALSE)</f>
        <v>129.696565875613</v>
      </c>
      <c r="AB71" s="114">
        <f>VLOOKUP($A71,'RevPAR Raw Data'!$B$6:$BE$43,'RevPAR Raw Data'!AK$1,FALSE)</f>
        <v>116.284886661211</v>
      </c>
      <c r="AC71" s="115">
        <f>VLOOKUP($A71,'RevPAR Raw Data'!$B$6:$BE$43,'RevPAR Raw Data'!AL$1,FALSE)</f>
        <v>112.34851669394401</v>
      </c>
      <c r="AD71" s="114">
        <f>VLOOKUP($A71,'RevPAR Raw Data'!$B$6:$BE$43,'RevPAR Raw Data'!AN$1,FALSE)</f>
        <v>137.715281505728</v>
      </c>
      <c r="AE71" s="114">
        <f>VLOOKUP($A71,'RevPAR Raw Data'!$B$6:$BE$43,'RevPAR Raw Data'!AO$1,FALSE)</f>
        <v>151.312231587561</v>
      </c>
      <c r="AF71" s="115">
        <f>VLOOKUP($A71,'RevPAR Raw Data'!$B$6:$BE$43,'RevPAR Raw Data'!AP$1,FALSE)</f>
        <v>144.513756546644</v>
      </c>
      <c r="AG71" s="116">
        <f>VLOOKUP($A71,'RevPAR Raw Data'!$B$6:$BE$43,'RevPAR Raw Data'!AR$1,FALSE)</f>
        <v>121.538585223287</v>
      </c>
    </row>
    <row r="72" spans="1:33" x14ac:dyDescent="0.25">
      <c r="A72" s="93" t="s">
        <v>14</v>
      </c>
      <c r="B72" s="81">
        <f>(VLOOKUP($A71,'Occupancy Raw Data'!$B$8:$BE$51,'Occupancy Raw Data'!AT$3,FALSE))/100</f>
        <v>-3.6738381337399302E-3</v>
      </c>
      <c r="C72" s="82">
        <f>(VLOOKUP($A71,'Occupancy Raw Data'!$B$8:$BE$51,'Occupancy Raw Data'!AU$3,FALSE))/100</f>
        <v>-3.52061251836377E-2</v>
      </c>
      <c r="D72" s="82">
        <f>(VLOOKUP($A71,'Occupancy Raw Data'!$B$8:$BE$51,'Occupancy Raw Data'!AV$3,FALSE))/100</f>
        <v>-4.4499595792628403E-2</v>
      </c>
      <c r="E72" s="82">
        <f>(VLOOKUP($A71,'Occupancy Raw Data'!$B$8:$BE$51,'Occupancy Raw Data'!AW$3,FALSE))/100</f>
        <v>-2.32064095298859E-2</v>
      </c>
      <c r="F72" s="82">
        <f>(VLOOKUP($A71,'Occupancy Raw Data'!$B$8:$BE$51,'Occupancy Raw Data'!AX$3,FALSE))/100</f>
        <v>3.43689640596418E-2</v>
      </c>
      <c r="G72" s="82">
        <f>(VLOOKUP($A71,'Occupancy Raw Data'!$B$8:$BE$51,'Occupancy Raw Data'!AY$3,FALSE))/100</f>
        <v>-1.5649102501832698E-2</v>
      </c>
      <c r="H72" s="83">
        <f>(VLOOKUP($A71,'Occupancy Raw Data'!$B$8:$BE$51,'Occupancy Raw Data'!BA$3,FALSE))/100</f>
        <v>4.3402705098796096E-2</v>
      </c>
      <c r="I72" s="83">
        <f>(VLOOKUP($A71,'Occupancy Raw Data'!$B$8:$BE$51,'Occupancy Raw Data'!BB$3,FALSE))/100</f>
        <v>9.3029159960827806E-3</v>
      </c>
      <c r="J72" s="82">
        <f>(VLOOKUP($A71,'Occupancy Raw Data'!$B$8:$BE$51,'Occupancy Raw Data'!BC$3,FALSE))/100</f>
        <v>2.5637589284144502E-2</v>
      </c>
      <c r="K72" s="84">
        <f>(VLOOKUP($A71,'Occupancy Raw Data'!$B$8:$BE$51,'Occupancy Raw Data'!BE$3,FALSE))/100</f>
        <v>-3.0818167716778499E-3</v>
      </c>
      <c r="M72" s="81">
        <f>(VLOOKUP($A71,'ADR Raw Data'!$B$6:$BE$49,'ADR Raw Data'!AT$1,FALSE))/100</f>
        <v>-2.1878923067792901E-2</v>
      </c>
      <c r="N72" s="82">
        <f>(VLOOKUP($A71,'ADR Raw Data'!$B$6:$BE$49,'ADR Raw Data'!AU$1,FALSE))/100</f>
        <v>-1.16830315294626E-2</v>
      </c>
      <c r="O72" s="82">
        <f>(VLOOKUP($A71,'ADR Raw Data'!$B$6:$BE$49,'ADR Raw Data'!AV$1,FALSE))/100</f>
        <v>9.6241015900126008E-3</v>
      </c>
      <c r="P72" s="82">
        <f>(VLOOKUP($A71,'ADR Raw Data'!$B$6:$BE$49,'ADR Raw Data'!AW$1,FALSE))/100</f>
        <v>2.0925903669115196E-2</v>
      </c>
      <c r="Q72" s="82">
        <f>(VLOOKUP($A71,'ADR Raw Data'!$B$6:$BE$49,'ADR Raw Data'!AX$1,FALSE))/100</f>
        <v>3.3002947107821203E-3</v>
      </c>
      <c r="R72" s="82">
        <f>(VLOOKUP($A71,'ADR Raw Data'!$B$6:$BE$49,'ADR Raw Data'!AY$1,FALSE))/100</f>
        <v>1.57766127662995E-3</v>
      </c>
      <c r="S72" s="83">
        <f>(VLOOKUP($A71,'ADR Raw Data'!$B$6:$BE$49,'ADR Raw Data'!BA$1,FALSE))/100</f>
        <v>-1.8788562878423402E-2</v>
      </c>
      <c r="T72" s="83">
        <f>(VLOOKUP($A71,'ADR Raw Data'!$B$6:$BE$49,'ADR Raw Data'!BB$1,FALSE))/100</f>
        <v>-1.9111686237854298E-2</v>
      </c>
      <c r="U72" s="82">
        <f>(VLOOKUP($A71,'ADR Raw Data'!$B$6:$BE$49,'ADR Raw Data'!BC$1,FALSE))/100</f>
        <v>-1.9313628641714101E-2</v>
      </c>
      <c r="V72" s="84">
        <f>(VLOOKUP($A71,'ADR Raw Data'!$B$6:$BE$49,'ADR Raw Data'!BE$1,FALSE))/100</f>
        <v>-4.3478585246376801E-3</v>
      </c>
      <c r="X72" s="81">
        <f>(VLOOKUP($A71,'RevPAR Raw Data'!$B$6:$BE$49,'RevPAR Raw Data'!AT$1,FALSE))/100</f>
        <v>-2.5472381579641202E-2</v>
      </c>
      <c r="Y72" s="82">
        <f>(VLOOKUP($A71,'RevPAR Raw Data'!$B$6:$BE$49,'RevPAR Raw Data'!AU$1,FALSE))/100</f>
        <v>-4.64778424425496E-2</v>
      </c>
      <c r="Z72" s="82">
        <f>(VLOOKUP($A71,'RevPAR Raw Data'!$B$6:$BE$49,'RevPAR Raw Data'!AV$1,FALSE))/100</f>
        <v>-3.5303762833238501E-2</v>
      </c>
      <c r="AA72" s="82">
        <f>(VLOOKUP($A71,'RevPAR Raw Data'!$B$6:$BE$49,'RevPAR Raw Data'!AW$1,FALSE))/100</f>
        <v>-2.7661209510990797E-3</v>
      </c>
      <c r="AB72" s="82">
        <f>(VLOOKUP($A71,'RevPAR Raw Data'!$B$6:$BE$49,'RevPAR Raw Data'!AX$1,FALSE))/100</f>
        <v>3.7782686480724997E-2</v>
      </c>
      <c r="AC72" s="82">
        <f>(VLOOKUP($A71,'RevPAR Raw Data'!$B$6:$BE$49,'RevPAR Raw Data'!AY$1,FALSE))/100</f>
        <v>-1.4096130208233899E-2</v>
      </c>
      <c r="AD72" s="83">
        <f>(VLOOKUP($A71,'RevPAR Raw Data'!$B$6:$BE$49,'RevPAR Raw Data'!BA$1,FALSE))/100</f>
        <v>2.37986677665303E-2</v>
      </c>
      <c r="AE72" s="83">
        <f>(VLOOKUP($A71,'RevPAR Raw Data'!$B$6:$BE$49,'RevPAR Raw Data'!BB$1,FALSE))/100</f>
        <v>-9.9865646533857898E-3</v>
      </c>
      <c r="AF72" s="82">
        <f>(VLOOKUP($A71,'RevPAR Raw Data'!$B$6:$BE$49,'RevPAR Raw Data'!BC$1,FALSE))/100</f>
        <v>5.8288057637276205E-3</v>
      </c>
      <c r="AG72" s="84">
        <f>(VLOOKUP($A71,'RevPAR Raw Data'!$B$6:$BE$49,'RevPAR Raw Data'!BE$1,FALSE))/100</f>
        <v>-7.4162759929934201E-3</v>
      </c>
    </row>
    <row r="73" spans="1:33" x14ac:dyDescent="0.25">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5">
      <c r="A74" s="108" t="s">
        <v>39</v>
      </c>
      <c r="B74" s="109">
        <f>(VLOOKUP($A74,'Occupancy Raw Data'!$B$8:$BE$45,'Occupancy Raw Data'!AG$3,FALSE))/100</f>
        <v>0.57285793255942496</v>
      </c>
      <c r="C74" s="110">
        <f>(VLOOKUP($A74,'Occupancy Raw Data'!$B$8:$BE$45,'Occupancy Raw Data'!AH$3,FALSE))/100</f>
        <v>0.60074626865671599</v>
      </c>
      <c r="D74" s="110">
        <f>(VLOOKUP($A74,'Occupancy Raw Data'!$B$8:$BE$45,'Occupancy Raw Data'!AI$3,FALSE))/100</f>
        <v>0.67429519071310096</v>
      </c>
      <c r="E74" s="110">
        <f>(VLOOKUP($A74,'Occupancy Raw Data'!$B$8:$BE$45,'Occupancy Raw Data'!AJ$3,FALSE))/100</f>
        <v>0.71810392482034202</v>
      </c>
      <c r="F74" s="110">
        <f>(VLOOKUP($A74,'Occupancy Raw Data'!$B$8:$BE$45,'Occupancy Raw Data'!AK$3,FALSE))/100</f>
        <v>0.71135986733001599</v>
      </c>
      <c r="G74" s="111">
        <f>(VLOOKUP($A74,'Occupancy Raw Data'!$B$8:$BE$45,'Occupancy Raw Data'!AL$3,FALSE))/100</f>
        <v>0.65547263681592005</v>
      </c>
      <c r="H74" s="91">
        <f>(VLOOKUP($A74,'Occupancy Raw Data'!$B$8:$BE$45,'Occupancy Raw Data'!AN$3,FALSE))/100</f>
        <v>0.78043117744610202</v>
      </c>
      <c r="I74" s="91">
        <f>(VLOOKUP($A74,'Occupancy Raw Data'!$B$8:$BE$45,'Occupancy Raw Data'!AO$3,FALSE))/100</f>
        <v>0.81807628524046394</v>
      </c>
      <c r="J74" s="111">
        <f>(VLOOKUP($A74,'Occupancy Raw Data'!$B$8:$BE$45,'Occupancy Raw Data'!AP$3,FALSE))/100</f>
        <v>0.79925373134328292</v>
      </c>
      <c r="K74" s="112">
        <f>(VLOOKUP($A74,'Occupancy Raw Data'!$B$8:$BE$45,'Occupancy Raw Data'!AR$3,FALSE))/100</f>
        <v>0.69655294953802394</v>
      </c>
      <c r="M74" s="113">
        <f>VLOOKUP($A74,'ADR Raw Data'!$B$6:$BE$43,'ADR Raw Data'!AG$1,FALSE)</f>
        <v>100.936670365724</v>
      </c>
      <c r="N74" s="114">
        <f>VLOOKUP($A74,'ADR Raw Data'!$B$6:$BE$43,'ADR Raw Data'!AH$1,FALSE)</f>
        <v>103.390734759604</v>
      </c>
      <c r="O74" s="114">
        <f>VLOOKUP($A74,'ADR Raw Data'!$B$6:$BE$43,'ADR Raw Data'!AI$1,FALSE)</f>
        <v>107.759325709132</v>
      </c>
      <c r="P74" s="114">
        <f>VLOOKUP($A74,'ADR Raw Data'!$B$6:$BE$43,'ADR Raw Data'!AJ$1,FALSE)</f>
        <v>108.876748393056</v>
      </c>
      <c r="Q74" s="114">
        <f>VLOOKUP($A74,'ADR Raw Data'!$B$6:$BE$43,'ADR Raw Data'!AK$1,FALSE)</f>
        <v>107.770000388545</v>
      </c>
      <c r="R74" s="115">
        <f>VLOOKUP($A74,'ADR Raw Data'!$B$6:$BE$43,'ADR Raw Data'!AL$1,FALSE)</f>
        <v>106.013163483027</v>
      </c>
      <c r="S74" s="114">
        <f>VLOOKUP($A74,'ADR Raw Data'!$B$6:$BE$43,'ADR Raw Data'!AN$1,FALSE)</f>
        <v>122.149271497379</v>
      </c>
      <c r="T74" s="114">
        <f>VLOOKUP($A74,'ADR Raw Data'!$B$6:$BE$43,'ADR Raw Data'!AO$1,FALSE)</f>
        <v>128.16439387796399</v>
      </c>
      <c r="U74" s="115">
        <f>VLOOKUP($A74,'ADR Raw Data'!$B$6:$BE$43,'ADR Raw Data'!AP$1,FALSE)</f>
        <v>125.227661237334</v>
      </c>
      <c r="V74" s="116">
        <f>VLOOKUP($A74,'ADR Raw Data'!$B$6:$BE$43,'ADR Raw Data'!AR$1,FALSE)</f>
        <v>112.312452425896</v>
      </c>
      <c r="X74" s="113">
        <f>VLOOKUP($A74,'RevPAR Raw Data'!$B$6:$BE$43,'RevPAR Raw Data'!AG$1,FALSE)</f>
        <v>57.822372305140902</v>
      </c>
      <c r="Y74" s="114">
        <f>VLOOKUP($A74,'RevPAR Raw Data'!$B$6:$BE$43,'RevPAR Raw Data'!AH$1,FALSE)</f>
        <v>62.111598120508503</v>
      </c>
      <c r="Z74" s="114">
        <f>VLOOKUP($A74,'RevPAR Raw Data'!$B$6:$BE$43,'RevPAR Raw Data'!AI$1,FALSE)</f>
        <v>72.661595080154697</v>
      </c>
      <c r="AA74" s="114">
        <f>VLOOKUP($A74,'RevPAR Raw Data'!$B$6:$BE$43,'RevPAR Raw Data'!AJ$1,FALSE)</f>
        <v>78.184820342730703</v>
      </c>
      <c r="AB74" s="114">
        <f>VLOOKUP($A74,'RevPAR Raw Data'!$B$6:$BE$43,'RevPAR Raw Data'!AK$1,FALSE)</f>
        <v>76.663253178551599</v>
      </c>
      <c r="AC74" s="115">
        <f>VLOOKUP($A74,'RevPAR Raw Data'!$B$6:$BE$43,'RevPAR Raw Data'!AL$1,FALSE)</f>
        <v>69.488727805417298</v>
      </c>
      <c r="AD74" s="114">
        <f>VLOOKUP($A74,'RevPAR Raw Data'!$B$6:$BE$43,'RevPAR Raw Data'!AN$1,FALSE)</f>
        <v>95.329099778883304</v>
      </c>
      <c r="AE74" s="114">
        <f>VLOOKUP($A74,'RevPAR Raw Data'!$B$6:$BE$43,'RevPAR Raw Data'!AO$1,FALSE)</f>
        <v>104.84825124378099</v>
      </c>
      <c r="AF74" s="115">
        <f>VLOOKUP($A74,'RevPAR Raw Data'!$B$6:$BE$43,'RevPAR Raw Data'!AP$1,FALSE)</f>
        <v>100.088675511332</v>
      </c>
      <c r="AG74" s="116">
        <f>VLOOKUP($A74,'RevPAR Raw Data'!$B$6:$BE$43,'RevPAR Raw Data'!AR$1,FALSE)</f>
        <v>78.231570007107294</v>
      </c>
    </row>
    <row r="75" spans="1:33" x14ac:dyDescent="0.25">
      <c r="A75" s="93" t="s">
        <v>14</v>
      </c>
      <c r="B75" s="81">
        <f>(VLOOKUP($A74,'Occupancy Raw Data'!$B$8:$BE$51,'Occupancy Raw Data'!AT$3,FALSE))/100</f>
        <v>1.91919340795654E-2</v>
      </c>
      <c r="C75" s="82">
        <f>(VLOOKUP($A74,'Occupancy Raw Data'!$B$8:$BE$51,'Occupancy Raw Data'!AU$3,FALSE))/100</f>
        <v>-9.4769936170010297E-3</v>
      </c>
      <c r="D75" s="82">
        <f>(VLOOKUP($A74,'Occupancy Raw Data'!$B$8:$BE$51,'Occupancy Raw Data'!AV$3,FALSE))/100</f>
        <v>-4.93723932562437E-2</v>
      </c>
      <c r="E75" s="82">
        <f>(VLOOKUP($A74,'Occupancy Raw Data'!$B$8:$BE$51,'Occupancy Raw Data'!AW$3,FALSE))/100</f>
        <v>-4.5772132615553802E-2</v>
      </c>
      <c r="F75" s="82">
        <f>(VLOOKUP($A74,'Occupancy Raw Data'!$B$8:$BE$51,'Occupancy Raw Data'!AX$3,FALSE))/100</f>
        <v>-2.7964257346993801E-2</v>
      </c>
      <c r="G75" s="82">
        <f>(VLOOKUP($A74,'Occupancy Raw Data'!$B$8:$BE$51,'Occupancy Raw Data'!AY$3,FALSE))/100</f>
        <v>-2.5248494430461798E-2</v>
      </c>
      <c r="H75" s="83">
        <f>(VLOOKUP($A74,'Occupancy Raw Data'!$B$8:$BE$51,'Occupancy Raw Data'!BA$3,FALSE))/100</f>
        <v>2.0477485563370198E-2</v>
      </c>
      <c r="I75" s="83">
        <f>(VLOOKUP($A74,'Occupancy Raw Data'!$B$8:$BE$51,'Occupancy Raw Data'!BB$3,FALSE))/100</f>
        <v>1.0540126834060299E-2</v>
      </c>
      <c r="J75" s="82">
        <f>(VLOOKUP($A74,'Occupancy Raw Data'!$B$8:$BE$51,'Occupancy Raw Data'!BC$3,FALSE))/100</f>
        <v>1.53387637285271E-2</v>
      </c>
      <c r="K75" s="84">
        <f>(VLOOKUP($A74,'Occupancy Raw Data'!$B$8:$BE$51,'Occupancy Raw Data'!BE$3,FALSE))/100</f>
        <v>-1.23372746874197E-2</v>
      </c>
      <c r="M75" s="81">
        <f>(VLOOKUP($A74,'ADR Raw Data'!$B$6:$BE$49,'ADR Raw Data'!AT$1,FALSE))/100</f>
        <v>2.2067581666073602E-2</v>
      </c>
      <c r="N75" s="82">
        <f>(VLOOKUP($A74,'ADR Raw Data'!$B$6:$BE$49,'ADR Raw Data'!AU$1,FALSE))/100</f>
        <v>1.06708518637731E-2</v>
      </c>
      <c r="O75" s="82">
        <f>(VLOOKUP($A74,'ADR Raw Data'!$B$6:$BE$49,'ADR Raw Data'!AV$1,FALSE))/100</f>
        <v>7.0762932372255309E-3</v>
      </c>
      <c r="P75" s="82">
        <f>(VLOOKUP($A74,'ADR Raw Data'!$B$6:$BE$49,'ADR Raw Data'!AW$1,FALSE))/100</f>
        <v>2.1247096544026599E-3</v>
      </c>
      <c r="Q75" s="82">
        <f>(VLOOKUP($A74,'ADR Raw Data'!$B$6:$BE$49,'ADR Raw Data'!AX$1,FALSE))/100</f>
        <v>3.1016848684504101E-3</v>
      </c>
      <c r="R75" s="82">
        <f>(VLOOKUP($A74,'ADR Raw Data'!$B$6:$BE$49,'ADR Raw Data'!AY$1,FALSE))/100</f>
        <v>7.3656406560678404E-3</v>
      </c>
      <c r="S75" s="83">
        <f>(VLOOKUP($A74,'ADR Raw Data'!$B$6:$BE$49,'ADR Raw Data'!BA$1,FALSE))/100</f>
        <v>1.5504231793644801E-2</v>
      </c>
      <c r="T75" s="83">
        <f>(VLOOKUP($A74,'ADR Raw Data'!$B$6:$BE$49,'ADR Raw Data'!BB$1,FALSE))/100</f>
        <v>3.80357679523224E-2</v>
      </c>
      <c r="U75" s="82">
        <f>(VLOOKUP($A74,'ADR Raw Data'!$B$6:$BE$49,'ADR Raw Data'!BC$1,FALSE))/100</f>
        <v>2.7103422822485901E-2</v>
      </c>
      <c r="V75" s="84">
        <f>(VLOOKUP($A74,'ADR Raw Data'!$B$6:$BE$49,'ADR Raw Data'!BE$1,FALSE))/100</f>
        <v>1.5825391009197901E-2</v>
      </c>
      <c r="X75" s="81">
        <f>(VLOOKUP($A74,'RevPAR Raw Data'!$B$6:$BE$49,'RevPAR Raw Data'!AT$1,FALSE))/100</f>
        <v>4.1683035318269696E-2</v>
      </c>
      <c r="Y75" s="82">
        <f>(VLOOKUP($A74,'RevPAR Raw Data'!$B$6:$BE$49,'RevPAR Raw Data'!AU$1,FALSE))/100</f>
        <v>1.0927306517711901E-3</v>
      </c>
      <c r="Z75" s="82">
        <f>(VLOOKUP($A74,'RevPAR Raw Data'!$B$6:$BE$49,'RevPAR Raw Data'!AV$1,FALSE))/100</f>
        <v>-4.2645473551522997E-2</v>
      </c>
      <c r="AA75" s="82">
        <f>(VLOOKUP($A74,'RevPAR Raw Data'!$B$6:$BE$49,'RevPAR Raw Data'!AW$1,FALSE))/100</f>
        <v>-4.3744675453221998E-2</v>
      </c>
      <c r="AB75" s="82">
        <f>(VLOOKUP($A74,'RevPAR Raw Data'!$B$6:$BE$49,'RevPAR Raw Data'!AX$1,FALSE))/100</f>
        <v>-2.4949308792413999E-2</v>
      </c>
      <c r="AC75" s="82">
        <f>(VLOOKUP($A74,'RevPAR Raw Data'!$B$6:$BE$49,'RevPAR Raw Data'!AY$1,FALSE))/100</f>
        <v>-1.8068825111475499E-2</v>
      </c>
      <c r="AD75" s="83">
        <f>(VLOOKUP($A74,'RevPAR Raw Data'!$B$6:$BE$49,'RevPAR Raw Data'!BA$1,FALSE))/100</f>
        <v>3.6299205039740601E-2</v>
      </c>
      <c r="AE75" s="83">
        <f>(VLOOKUP($A74,'RevPAR Raw Data'!$B$6:$BE$49,'RevPAR Raw Data'!BB$1,FALSE))/100</f>
        <v>4.8976796604831202E-2</v>
      </c>
      <c r="AF75" s="82">
        <f>(VLOOKUP($A74,'RevPAR Raw Data'!$B$6:$BE$49,'RevPAR Raw Data'!BC$1,FALSE))/100</f>
        <v>4.2857919549921498E-2</v>
      </c>
      <c r="AG75" s="84">
        <f>(VLOOKUP($A74,'RevPAR Raw Data'!$B$6:$BE$49,'RevPAR Raw Data'!BE$1,FALSE))/100</f>
        <v>3.2928741258619098E-3</v>
      </c>
    </row>
    <row r="76" spans="1:33" x14ac:dyDescent="0.25">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5">
      <c r="A77" s="108" t="s">
        <v>40</v>
      </c>
      <c r="B77" s="109">
        <f>(VLOOKUP($A77,'Occupancy Raw Data'!$B$8:$BE$45,'Occupancy Raw Data'!AG$3,FALSE))/100</f>
        <v>0.64256313014522204</v>
      </c>
      <c r="C77" s="110">
        <f>(VLOOKUP($A77,'Occupancy Raw Data'!$B$8:$BE$45,'Occupancy Raw Data'!AH$3,FALSE))/100</f>
        <v>0.75383868282305</v>
      </c>
      <c r="D77" s="110">
        <f>(VLOOKUP($A77,'Occupancy Raw Data'!$B$8:$BE$45,'Occupancy Raw Data'!AI$3,FALSE))/100</f>
        <v>0.88675885672000698</v>
      </c>
      <c r="E77" s="110">
        <f>(VLOOKUP($A77,'Occupancy Raw Data'!$B$8:$BE$45,'Occupancy Raw Data'!AJ$3,FALSE))/100</f>
        <v>0.90616039219313604</v>
      </c>
      <c r="F77" s="110">
        <f>(VLOOKUP($A77,'Occupancy Raw Data'!$B$8:$BE$45,'Occupancy Raw Data'!AK$3,FALSE))/100</f>
        <v>0.81606696882804497</v>
      </c>
      <c r="G77" s="111">
        <f>(VLOOKUP($A77,'Occupancy Raw Data'!$B$8:$BE$45,'Occupancy Raw Data'!AL$3,FALSE))/100</f>
        <v>0.80107760614189205</v>
      </c>
      <c r="H77" s="91">
        <f>(VLOOKUP($A77,'Occupancy Raw Data'!$B$8:$BE$45,'Occupancy Raw Data'!AN$3,FALSE))/100</f>
        <v>0.82827675515678389</v>
      </c>
      <c r="I77" s="91">
        <f>(VLOOKUP($A77,'Occupancy Raw Data'!$B$8:$BE$45,'Occupancy Raw Data'!AO$3,FALSE))/100</f>
        <v>0.8457127000277489</v>
      </c>
      <c r="J77" s="111">
        <f>(VLOOKUP($A77,'Occupancy Raw Data'!$B$8:$BE$45,'Occupancy Raw Data'!AP$3,FALSE))/100</f>
        <v>0.8369947275922669</v>
      </c>
      <c r="K77" s="112">
        <f>(VLOOKUP($A77,'Occupancy Raw Data'!$B$8:$BE$45,'Occupancy Raw Data'!AR$3,FALSE))/100</f>
        <v>0.81133964084199905</v>
      </c>
      <c r="M77" s="113">
        <f>VLOOKUP($A77,'ADR Raw Data'!$B$6:$BE$43,'ADR Raw Data'!AG$1,FALSE)</f>
        <v>121.721597149746</v>
      </c>
      <c r="N77" s="114">
        <f>VLOOKUP($A77,'ADR Raw Data'!$B$6:$BE$43,'ADR Raw Data'!AH$1,FALSE)</f>
        <v>151.22801098193099</v>
      </c>
      <c r="O77" s="114">
        <f>VLOOKUP($A77,'ADR Raw Data'!$B$6:$BE$43,'ADR Raw Data'!AI$1,FALSE)</f>
        <v>169.53112290400799</v>
      </c>
      <c r="P77" s="114">
        <f>VLOOKUP($A77,'ADR Raw Data'!$B$6:$BE$43,'ADR Raw Data'!AJ$1,FALSE)</f>
        <v>165.02577782881599</v>
      </c>
      <c r="Q77" s="114">
        <f>VLOOKUP($A77,'ADR Raw Data'!$B$6:$BE$43,'ADR Raw Data'!AK$1,FALSE)</f>
        <v>141.52312468121201</v>
      </c>
      <c r="R77" s="115">
        <f>VLOOKUP($A77,'ADR Raw Data'!$B$6:$BE$43,'ADR Raw Data'!AL$1,FALSE)</f>
        <v>151.69085393946</v>
      </c>
      <c r="S77" s="114">
        <f>VLOOKUP($A77,'ADR Raw Data'!$B$6:$BE$43,'ADR Raw Data'!AN$1,FALSE)</f>
        <v>124.65424088447099</v>
      </c>
      <c r="T77" s="114">
        <f>VLOOKUP($A77,'ADR Raw Data'!$B$6:$BE$43,'ADR Raw Data'!AO$1,FALSE)</f>
        <v>125.182811167013</v>
      </c>
      <c r="U77" s="115">
        <f>VLOOKUP($A77,'ADR Raw Data'!$B$6:$BE$43,'ADR Raw Data'!AP$1,FALSE)</f>
        <v>124.921278767785</v>
      </c>
      <c r="V77" s="116">
        <f>VLOOKUP($A77,'ADR Raw Data'!$B$6:$BE$43,'ADR Raw Data'!AR$1,FALSE)</f>
        <v>143.80055492896901</v>
      </c>
      <c r="X77" s="113">
        <f>VLOOKUP($A77,'RevPAR Raw Data'!$B$6:$BE$43,'RevPAR Raw Data'!AG$1,FALSE)</f>
        <v>78.213810470816696</v>
      </c>
      <c r="Y77" s="114">
        <f>VLOOKUP($A77,'RevPAR Raw Data'!$B$6:$BE$43,'RevPAR Raw Data'!AH$1,FALSE)</f>
        <v>114.001524604569</v>
      </c>
      <c r="Z77" s="114">
        <f>VLOOKUP($A77,'RevPAR Raw Data'!$B$6:$BE$43,'RevPAR Raw Data'!AI$1,FALSE)</f>
        <v>150.333224724817</v>
      </c>
      <c r="AA77" s="114">
        <f>VLOOKUP($A77,'RevPAR Raw Data'!$B$6:$BE$43,'RevPAR Raw Data'!AJ$1,FALSE)</f>
        <v>149.53982355933701</v>
      </c>
      <c r="AB77" s="114">
        <f>VLOOKUP($A77,'RevPAR Raw Data'!$B$6:$BE$43,'RevPAR Raw Data'!AK$1,FALSE)</f>
        <v>115.49234737767</v>
      </c>
      <c r="AC77" s="115">
        <f>VLOOKUP($A77,'RevPAR Raw Data'!$B$6:$BE$43,'RevPAR Raw Data'!AL$1,FALSE)</f>
        <v>121.516146147442</v>
      </c>
      <c r="AD77" s="114">
        <f>VLOOKUP($A77,'RevPAR Raw Data'!$B$6:$BE$43,'RevPAR Raw Data'!AN$1,FALSE)</f>
        <v>103.248210156322</v>
      </c>
      <c r="AE77" s="114">
        <f>VLOOKUP($A77,'RevPAR Raw Data'!$B$6:$BE$43,'RevPAR Raw Data'!AO$1,FALSE)</f>
        <v>105.86869322911799</v>
      </c>
      <c r="AF77" s="115">
        <f>VLOOKUP($A77,'RevPAR Raw Data'!$B$6:$BE$43,'RevPAR Raw Data'!AP$1,FALSE)</f>
        <v>104.55845169272</v>
      </c>
      <c r="AG77" s="116">
        <f>VLOOKUP($A77,'RevPAR Raw Data'!$B$6:$BE$43,'RevPAR Raw Data'!AR$1,FALSE)</f>
        <v>116.67109058894999</v>
      </c>
    </row>
    <row r="78" spans="1:33" x14ac:dyDescent="0.25">
      <c r="A78" s="93" t="s">
        <v>14</v>
      </c>
      <c r="B78" s="81">
        <f>(VLOOKUP($A77,'Occupancy Raw Data'!$B$8:$BE$51,'Occupancy Raw Data'!AT$3,FALSE))/100</f>
        <v>-8.1047672890968703E-3</v>
      </c>
      <c r="C78" s="82">
        <f>(VLOOKUP($A77,'Occupancy Raw Data'!$B$8:$BE$51,'Occupancy Raw Data'!AU$3,FALSE))/100</f>
        <v>-5.6487798602522996E-2</v>
      </c>
      <c r="D78" s="82">
        <f>(VLOOKUP($A77,'Occupancy Raw Data'!$B$8:$BE$51,'Occupancy Raw Data'!AV$3,FALSE))/100</f>
        <v>-1.9769641907115301E-2</v>
      </c>
      <c r="E78" s="82">
        <f>(VLOOKUP($A77,'Occupancy Raw Data'!$B$8:$BE$51,'Occupancy Raw Data'!AW$3,FALSE))/100</f>
        <v>-1.7940028836511201E-2</v>
      </c>
      <c r="F78" s="82">
        <f>(VLOOKUP($A77,'Occupancy Raw Data'!$B$8:$BE$51,'Occupancy Raw Data'!AX$3,FALSE))/100</f>
        <v>-8.3022495233134493E-3</v>
      </c>
      <c r="G78" s="82">
        <f>(VLOOKUP($A77,'Occupancy Raw Data'!$B$8:$BE$51,'Occupancy Raw Data'!AY$3,FALSE))/100</f>
        <v>-2.2370386892196101E-2</v>
      </c>
      <c r="H78" s="83">
        <f>(VLOOKUP($A77,'Occupancy Raw Data'!$B$8:$BE$51,'Occupancy Raw Data'!BA$3,FALSE))/100</f>
        <v>4.5555282486193595E-2</v>
      </c>
      <c r="I78" s="83">
        <f>(VLOOKUP($A77,'Occupancy Raw Data'!$B$8:$BE$51,'Occupancy Raw Data'!BB$3,FALSE))/100</f>
        <v>6.2928732405017496E-3</v>
      </c>
      <c r="J78" s="82">
        <f>(VLOOKUP($A77,'Occupancy Raw Data'!$B$8:$BE$51,'Occupancy Raw Data'!BC$3,FALSE))/100</f>
        <v>2.5344072776442902E-2</v>
      </c>
      <c r="K78" s="84">
        <f>(VLOOKUP($A77,'Occupancy Raw Data'!$B$8:$BE$51,'Occupancy Raw Data'!BE$3,FALSE))/100</f>
        <v>-8.7745860022099397E-3</v>
      </c>
      <c r="M78" s="81">
        <f>(VLOOKUP($A77,'ADR Raw Data'!$B$6:$BE$49,'ADR Raw Data'!AT$1,FALSE))/100</f>
        <v>1.7180542212082699E-2</v>
      </c>
      <c r="N78" s="82">
        <f>(VLOOKUP($A77,'ADR Raw Data'!$B$6:$BE$49,'ADR Raw Data'!AU$1,FALSE))/100</f>
        <v>2.8061621432179499E-2</v>
      </c>
      <c r="O78" s="82">
        <f>(VLOOKUP($A77,'ADR Raw Data'!$B$6:$BE$49,'ADR Raw Data'!AV$1,FALSE))/100</f>
        <v>1.8394730252145098E-2</v>
      </c>
      <c r="P78" s="82">
        <f>(VLOOKUP($A77,'ADR Raw Data'!$B$6:$BE$49,'ADR Raw Data'!AW$1,FALSE))/100</f>
        <v>1.2912209628976601E-2</v>
      </c>
      <c r="Q78" s="82">
        <f>(VLOOKUP($A77,'ADR Raw Data'!$B$6:$BE$49,'ADR Raw Data'!AX$1,FALSE))/100</f>
        <v>4.9306942948589899E-3</v>
      </c>
      <c r="R78" s="82">
        <f>(VLOOKUP($A77,'ADR Raw Data'!$B$6:$BE$49,'ADR Raw Data'!AY$1,FALSE))/100</f>
        <v>1.57232255648081E-2</v>
      </c>
      <c r="S78" s="83">
        <f>(VLOOKUP($A77,'ADR Raw Data'!$B$6:$BE$49,'ADR Raw Data'!BA$1,FALSE))/100</f>
        <v>2.4032349383363003E-2</v>
      </c>
      <c r="T78" s="83">
        <f>(VLOOKUP($A77,'ADR Raw Data'!$B$6:$BE$49,'ADR Raw Data'!BB$1,FALSE))/100</f>
        <v>2.5051648098230399E-2</v>
      </c>
      <c r="U78" s="82">
        <f>(VLOOKUP($A77,'ADR Raw Data'!$B$6:$BE$49,'ADR Raw Data'!BC$1,FALSE))/100</f>
        <v>2.4516418034537101E-2</v>
      </c>
      <c r="V78" s="84">
        <f>(VLOOKUP($A77,'ADR Raw Data'!$B$6:$BE$49,'ADR Raw Data'!BE$1,FALSE))/100</f>
        <v>1.6026711891641402E-2</v>
      </c>
      <c r="X78" s="81">
        <f>(VLOOKUP($A77,'RevPAR Raw Data'!$B$6:$BE$49,'RevPAR Raw Data'!AT$1,FALSE))/100</f>
        <v>8.9365306264564508E-3</v>
      </c>
      <c r="Y78" s="82">
        <f>(VLOOKUP($A77,'RevPAR Raw Data'!$B$6:$BE$49,'RevPAR Raw Data'!AU$1,FALSE))/100</f>
        <v>-3.0011316390264602E-2</v>
      </c>
      <c r="Z78" s="82">
        <f>(VLOOKUP($A77,'RevPAR Raw Data'!$B$6:$BE$49,'RevPAR Raw Data'!AV$1,FALSE))/100</f>
        <v>-1.7385688850330698E-3</v>
      </c>
      <c r="AA78" s="82">
        <f>(VLOOKUP($A77,'RevPAR Raw Data'!$B$6:$BE$49,'RevPAR Raw Data'!AW$1,FALSE))/100</f>
        <v>-5.2594646206215101E-3</v>
      </c>
      <c r="AB78" s="82">
        <f>(VLOOKUP($A77,'RevPAR Raw Data'!$B$6:$BE$49,'RevPAR Raw Data'!AX$1,FALSE))/100</f>
        <v>-3.41249108281355E-3</v>
      </c>
      <c r="AC78" s="82">
        <f>(VLOOKUP($A77,'RevPAR Raw Data'!$B$6:$BE$49,'RevPAR Raw Data'!AY$1,FALSE))/100</f>
        <v>-6.9988959664660597E-3</v>
      </c>
      <c r="AD78" s="83">
        <f>(VLOOKUP($A77,'RevPAR Raw Data'!$B$6:$BE$49,'RevPAR Raw Data'!BA$1,FALSE))/100</f>
        <v>7.0682432334522705E-2</v>
      </c>
      <c r="AE78" s="83">
        <f>(VLOOKUP($A77,'RevPAR Raw Data'!$B$6:$BE$49,'RevPAR Raw Data'!BB$1,FALSE))/100</f>
        <v>3.1502168184679998E-2</v>
      </c>
      <c r="AF78" s="82">
        <f>(VLOOKUP($A77,'RevPAR Raw Data'!$B$6:$BE$49,'RevPAR Raw Data'!BC$1,FALSE))/100</f>
        <v>5.0481836693865099E-2</v>
      </c>
      <c r="AG78" s="84">
        <f>(VLOOKUP($A77,'RevPAR Raw Data'!$B$6:$BE$49,'RevPAR Raw Data'!BE$1,FALSE))/100</f>
        <v>7.1114981276056595E-3</v>
      </c>
    </row>
    <row r="79" spans="1:33" x14ac:dyDescent="0.25">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5">
      <c r="A80" s="135" t="s">
        <v>41</v>
      </c>
      <c r="B80" s="109">
        <f>(VLOOKUP($A80,'Occupancy Raw Data'!$B$8:$BE$45,'Occupancy Raw Data'!AG$3,FALSE))/100</f>
        <v>0.59680472767274606</v>
      </c>
      <c r="C80" s="110">
        <f>(VLOOKUP($A80,'Occupancy Raw Data'!$B$8:$BE$45,'Occupancy Raw Data'!AH$3,FALSE))/100</f>
        <v>0.59463020287037205</v>
      </c>
      <c r="D80" s="110">
        <f>(VLOOKUP($A80,'Occupancy Raw Data'!$B$8:$BE$45,'Occupancy Raw Data'!AI$3,FALSE))/100</f>
        <v>0.63315127017831108</v>
      </c>
      <c r="E80" s="110">
        <f>(VLOOKUP($A80,'Occupancy Raw Data'!$B$8:$BE$45,'Occupancy Raw Data'!AJ$3,FALSE))/100</f>
        <v>0.64415180741385003</v>
      </c>
      <c r="F80" s="110">
        <f>(VLOOKUP($A80,'Occupancy Raw Data'!$B$8:$BE$45,'Occupancy Raw Data'!AK$3,FALSE))/100</f>
        <v>0.64534140039397203</v>
      </c>
      <c r="G80" s="111">
        <f>(VLOOKUP($A80,'Occupancy Raw Data'!$B$8:$BE$45,'Occupancy Raw Data'!AL$3,FALSE))/100</f>
        <v>0.62281588170585001</v>
      </c>
      <c r="H80" s="91">
        <f>(VLOOKUP($A80,'Occupancy Raw Data'!$B$8:$BE$45,'Occupancy Raw Data'!AN$3,FALSE))/100</f>
        <v>0.78969147330450995</v>
      </c>
      <c r="I80" s="91">
        <f>(VLOOKUP($A80,'Occupancy Raw Data'!$B$8:$BE$45,'Occupancy Raw Data'!AO$3,FALSE))/100</f>
        <v>0.83526055923661302</v>
      </c>
      <c r="J80" s="111">
        <f>(VLOOKUP($A80,'Occupancy Raw Data'!$B$8:$BE$45,'Occupancy Raw Data'!AP$3,FALSE))/100</f>
        <v>0.81247601627056198</v>
      </c>
      <c r="K80" s="112">
        <f>(VLOOKUP($A80,'Occupancy Raw Data'!$B$8:$BE$45,'Occupancy Raw Data'!AR$3,FALSE))/100</f>
        <v>0.67700449158148202</v>
      </c>
      <c r="M80" s="113">
        <f>VLOOKUP($A80,'ADR Raw Data'!$B$6:$BE$43,'ADR Raw Data'!AG$1,FALSE)</f>
        <v>129.267071890605</v>
      </c>
      <c r="N80" s="114">
        <f>VLOOKUP($A80,'ADR Raw Data'!$B$6:$BE$43,'ADR Raw Data'!AH$1,FALSE)</f>
        <v>121.417878374599</v>
      </c>
      <c r="O80" s="114">
        <f>VLOOKUP($A80,'ADR Raw Data'!$B$6:$BE$43,'ADR Raw Data'!AI$1,FALSE)</f>
        <v>123.888908084083</v>
      </c>
      <c r="P80" s="114">
        <f>VLOOKUP($A80,'ADR Raw Data'!$B$6:$BE$43,'ADR Raw Data'!AJ$1,FALSE)</f>
        <v>123.355865207462</v>
      </c>
      <c r="Q80" s="114">
        <f>VLOOKUP($A80,'ADR Raw Data'!$B$6:$BE$43,'ADR Raw Data'!AK$1,FALSE)</f>
        <v>124.433025912014</v>
      </c>
      <c r="R80" s="115">
        <f>VLOOKUP($A80,'ADR Raw Data'!$B$6:$BE$43,'ADR Raw Data'!AL$1,FALSE)</f>
        <v>124.45027652971299</v>
      </c>
      <c r="S80" s="114">
        <f>VLOOKUP($A80,'ADR Raw Data'!$B$6:$BE$43,'ADR Raw Data'!AN$1,FALSE)</f>
        <v>166.51997457986701</v>
      </c>
      <c r="T80" s="114">
        <f>VLOOKUP($A80,'ADR Raw Data'!$B$6:$BE$43,'ADR Raw Data'!AO$1,FALSE)</f>
        <v>175.11229407418099</v>
      </c>
      <c r="U80" s="115">
        <f>VLOOKUP($A80,'ADR Raw Data'!$B$6:$BE$43,'ADR Raw Data'!AP$1,FALSE)</f>
        <v>170.936613005026</v>
      </c>
      <c r="V80" s="116">
        <f>VLOOKUP($A80,'ADR Raw Data'!$B$6:$BE$43,'ADR Raw Data'!AR$1,FALSE)</f>
        <v>140.38983461879999</v>
      </c>
      <c r="X80" s="113">
        <f>VLOOKUP($A80,'RevPAR Raw Data'!$B$6:$BE$43,'RevPAR Raw Data'!AG$1,FALSE)</f>
        <v>77.147199636726398</v>
      </c>
      <c r="Y80" s="114">
        <f>VLOOKUP($A80,'RevPAR Raw Data'!$B$6:$BE$43,'RevPAR Raw Data'!AH$1,FALSE)</f>
        <v>72.198737649978199</v>
      </c>
      <c r="Z80" s="114">
        <f>VLOOKUP($A80,'RevPAR Raw Data'!$B$6:$BE$43,'RevPAR Raw Data'!AI$1,FALSE)</f>
        <v>78.440419514441402</v>
      </c>
      <c r="AA80" s="114">
        <f>VLOOKUP($A80,'RevPAR Raw Data'!$B$6:$BE$43,'RevPAR Raw Data'!AJ$1,FALSE)</f>
        <v>79.459903528486194</v>
      </c>
      <c r="AB80" s="114">
        <f>VLOOKUP($A80,'RevPAR Raw Data'!$B$6:$BE$43,'RevPAR Raw Data'!AK$1,FALSE)</f>
        <v>80.301783197318898</v>
      </c>
      <c r="AC80" s="115">
        <f>VLOOKUP($A80,'RevPAR Raw Data'!$B$6:$BE$43,'RevPAR Raw Data'!AL$1,FALSE)</f>
        <v>77.509608705390207</v>
      </c>
      <c r="AD80" s="114">
        <f>VLOOKUP($A80,'RevPAR Raw Data'!$B$6:$BE$43,'RevPAR Raw Data'!AN$1,FALSE)</f>
        <v>131.499404060605</v>
      </c>
      <c r="AE80" s="114">
        <f>VLOOKUP($A80,'RevPAR Raw Data'!$B$6:$BE$43,'RevPAR Raw Data'!AO$1,FALSE)</f>
        <v>146.26439267760699</v>
      </c>
      <c r="AF80" s="115">
        <f>VLOOKUP($A80,'RevPAR Raw Data'!$B$6:$BE$43,'RevPAR Raw Data'!AP$1,FALSE)</f>
        <v>138.88189836910601</v>
      </c>
      <c r="AG80" s="116">
        <f>VLOOKUP($A80,'RevPAR Raw Data'!$B$6:$BE$43,'RevPAR Raw Data'!AR$1,FALSE)</f>
        <v>95.044548609309103</v>
      </c>
    </row>
    <row r="81" spans="1:33" x14ac:dyDescent="0.25">
      <c r="A81" s="93" t="s">
        <v>14</v>
      </c>
      <c r="B81" s="81">
        <f>(VLOOKUP($A80,'Occupancy Raw Data'!$B$8:$BE$51,'Occupancy Raw Data'!AT$3,FALSE))/100</f>
        <v>-1.16758355964048E-2</v>
      </c>
      <c r="C81" s="82">
        <f>(VLOOKUP($A80,'Occupancy Raw Data'!$B$8:$BE$51,'Occupancy Raw Data'!AU$3,FALSE))/100</f>
        <v>-1.9078118587857298E-4</v>
      </c>
      <c r="D81" s="82">
        <f>(VLOOKUP($A80,'Occupancy Raw Data'!$B$8:$BE$51,'Occupancy Raw Data'!AV$3,FALSE))/100</f>
        <v>-1.88417061783374E-2</v>
      </c>
      <c r="E81" s="82">
        <f>(VLOOKUP($A80,'Occupancy Raw Data'!$B$8:$BE$51,'Occupancy Raw Data'!AW$3,FALSE))/100</f>
        <v>-2.55599774703648E-2</v>
      </c>
      <c r="F81" s="82">
        <f>(VLOOKUP($A80,'Occupancy Raw Data'!$B$8:$BE$51,'Occupancy Raw Data'!AX$3,FALSE))/100</f>
        <v>-2.2592648437596102E-2</v>
      </c>
      <c r="G81" s="82">
        <f>(VLOOKUP($A80,'Occupancy Raw Data'!$B$8:$BE$51,'Occupancy Raw Data'!AY$3,FALSE))/100</f>
        <v>-1.6155640736336199E-2</v>
      </c>
      <c r="H81" s="83">
        <f>(VLOOKUP($A80,'Occupancy Raw Data'!$B$8:$BE$51,'Occupancy Raw Data'!BA$3,FALSE))/100</f>
        <v>-1.37500899248488E-2</v>
      </c>
      <c r="I81" s="83">
        <f>(VLOOKUP($A80,'Occupancy Raw Data'!$B$8:$BE$51,'Occupancy Raw Data'!BB$3,FALSE))/100</f>
        <v>-1.5230759975825101E-2</v>
      </c>
      <c r="J81" s="82">
        <f>(VLOOKUP($A80,'Occupancy Raw Data'!$B$8:$BE$51,'Occupancy Raw Data'!BC$3,FALSE))/100</f>
        <v>-1.4511742124597899E-2</v>
      </c>
      <c r="K81" s="84">
        <f>(VLOOKUP($A80,'Occupancy Raw Data'!$B$8:$BE$51,'Occupancy Raw Data'!BE$3,FALSE))/100</f>
        <v>-1.5592587569710098E-2</v>
      </c>
      <c r="M81" s="81">
        <f>(VLOOKUP($A80,'ADR Raw Data'!$B$6:$BE$49,'ADR Raw Data'!AT$1,FALSE))/100</f>
        <v>-3.1837798680483698E-2</v>
      </c>
      <c r="N81" s="82">
        <f>(VLOOKUP($A80,'ADR Raw Data'!$B$6:$BE$49,'ADR Raw Data'!AU$1,FALSE))/100</f>
        <v>1.3328811358938E-2</v>
      </c>
      <c r="O81" s="82">
        <f>(VLOOKUP($A80,'ADR Raw Data'!$B$6:$BE$49,'ADR Raw Data'!AV$1,FALSE))/100</f>
        <v>1.0777778285109901E-2</v>
      </c>
      <c r="P81" s="82">
        <f>(VLOOKUP($A80,'ADR Raw Data'!$B$6:$BE$49,'ADR Raw Data'!AW$1,FALSE))/100</f>
        <v>-1.2903748546312498E-3</v>
      </c>
      <c r="Q81" s="82">
        <f>(VLOOKUP($A80,'ADR Raw Data'!$B$6:$BE$49,'ADR Raw Data'!AX$1,FALSE))/100</f>
        <v>-1.97525729383436E-2</v>
      </c>
      <c r="R81" s="82">
        <f>(VLOOKUP($A80,'ADR Raw Data'!$B$6:$BE$49,'ADR Raw Data'!AY$1,FALSE))/100</f>
        <v>-6.3907018049551402E-3</v>
      </c>
      <c r="S81" s="83">
        <f>(VLOOKUP($A80,'ADR Raw Data'!$B$6:$BE$49,'ADR Raw Data'!BA$1,FALSE))/100</f>
        <v>-3.4053896590476397E-2</v>
      </c>
      <c r="T81" s="83">
        <f>(VLOOKUP($A80,'ADR Raw Data'!$B$6:$BE$49,'ADR Raw Data'!BB$1,FALSE))/100</f>
        <v>-4.4696596562273802E-2</v>
      </c>
      <c r="U81" s="82">
        <f>(VLOOKUP($A80,'ADR Raw Data'!$B$6:$BE$49,'ADR Raw Data'!BC$1,FALSE))/100</f>
        <v>-3.9709596795274103E-2</v>
      </c>
      <c r="V81" s="84">
        <f>(VLOOKUP($A80,'ADR Raw Data'!$B$6:$BE$49,'ADR Raw Data'!BE$1,FALSE))/100</f>
        <v>-2.0442698284739901E-2</v>
      </c>
      <c r="X81" s="81">
        <f>(VLOOKUP($A80,'RevPAR Raw Data'!$B$6:$BE$49,'RevPAR Raw Data'!AT$1,FALSE))/100</f>
        <v>-4.3141901373743699E-2</v>
      </c>
      <c r="Y81" s="82">
        <f>(VLOOKUP($A80,'RevPAR Raw Data'!$B$6:$BE$49,'RevPAR Raw Data'!AU$1,FALSE))/100</f>
        <v>1.3135487286622101E-2</v>
      </c>
      <c r="Z81" s="82">
        <f>(VLOOKUP($A80,'RevPAR Raw Data'!$B$6:$BE$49,'RevPAR Raw Data'!AV$1,FALSE))/100</f>
        <v>-8.2669996249307102E-3</v>
      </c>
      <c r="AA81" s="82">
        <f>(VLOOKUP($A80,'RevPAR Raw Data'!$B$6:$BE$49,'RevPAR Raw Data'!AW$1,FALSE))/100</f>
        <v>-2.6817370372783297E-2</v>
      </c>
      <c r="AB81" s="82">
        <f>(VLOOKUP($A80,'RevPAR Raw Data'!$B$6:$BE$49,'RevPAR Raw Data'!AX$1,FALSE))/100</f>
        <v>-4.1898958439805796E-2</v>
      </c>
      <c r="AC81" s="82">
        <f>(VLOOKUP($A80,'RevPAR Raw Data'!$B$6:$BE$49,'RevPAR Raw Data'!AY$1,FALSE))/100</f>
        <v>-2.24430966588775E-2</v>
      </c>
      <c r="AD81" s="83">
        <f>(VLOOKUP($A80,'RevPAR Raw Data'!$B$6:$BE$49,'RevPAR Raw Data'!BA$1,FALSE))/100</f>
        <v>-4.7335742374914697E-2</v>
      </c>
      <c r="AE81" s="83">
        <f>(VLOOKUP($A80,'RevPAR Raw Data'!$B$6:$BE$49,'RevPAR Raw Data'!BB$1,FALSE))/100</f>
        <v>-5.9246593404122701E-2</v>
      </c>
      <c r="AF81" s="82">
        <f>(VLOOKUP($A80,'RevPAR Raw Data'!$B$6:$BE$49,'RevPAR Raw Data'!BC$1,FALSE))/100</f>
        <v>-5.3645083491307199E-2</v>
      </c>
      <c r="AG81" s="84">
        <f>(VLOOKUP($A80,'RevPAR Raw Data'!$B$6:$BE$49,'RevPAR Raw Data'!BE$1,FALSE))/100</f>
        <v>-3.5716531291284104E-2</v>
      </c>
    </row>
    <row r="82" spans="1:33" x14ac:dyDescent="0.25">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5">
      <c r="A83" s="108" t="s">
        <v>42</v>
      </c>
      <c r="B83" s="109">
        <f>(VLOOKUP($A83,'Occupancy Raw Data'!$B$8:$BE$45,'Occupancy Raw Data'!AG$3,FALSE))/100</f>
        <v>0.62328365706630895</v>
      </c>
      <c r="C83" s="110">
        <f>(VLOOKUP($A83,'Occupancy Raw Data'!$B$8:$BE$45,'Occupancy Raw Data'!AH$3,FALSE))/100</f>
        <v>0.67745311453449408</v>
      </c>
      <c r="D83" s="110">
        <f>(VLOOKUP($A83,'Occupancy Raw Data'!$B$8:$BE$45,'Occupancy Raw Data'!AI$3,FALSE))/100</f>
        <v>0.73296215673141307</v>
      </c>
      <c r="E83" s="110">
        <f>(VLOOKUP($A83,'Occupancy Raw Data'!$B$8:$BE$45,'Occupancy Raw Data'!AJ$3,FALSE))/100</f>
        <v>0.73392498325518996</v>
      </c>
      <c r="F83" s="110">
        <f>(VLOOKUP($A83,'Occupancy Raw Data'!$B$8:$BE$45,'Occupancy Raw Data'!AK$3,FALSE))/100</f>
        <v>0.71085900870730001</v>
      </c>
      <c r="G83" s="111">
        <f>(VLOOKUP($A83,'Occupancy Raw Data'!$B$8:$BE$45,'Occupancy Raw Data'!AL$3,FALSE))/100</f>
        <v>0.69569658405894108</v>
      </c>
      <c r="H83" s="91">
        <f>(VLOOKUP($A83,'Occupancy Raw Data'!$B$8:$BE$45,'Occupancy Raw Data'!AN$3,FALSE))/100</f>
        <v>0.81421634293368994</v>
      </c>
      <c r="I83" s="91">
        <f>(VLOOKUP($A83,'Occupancy Raw Data'!$B$8:$BE$45,'Occupancy Raw Data'!AO$3,FALSE))/100</f>
        <v>0.84201272605492206</v>
      </c>
      <c r="J83" s="111">
        <f>(VLOOKUP($A83,'Occupancy Raw Data'!$B$8:$BE$45,'Occupancy Raw Data'!AP$3,FALSE))/100</f>
        <v>0.82811453449430605</v>
      </c>
      <c r="K83" s="112">
        <f>(VLOOKUP($A83,'Occupancy Raw Data'!$B$8:$BE$45,'Occupancy Raw Data'!AR$3,FALSE))/100</f>
        <v>0.73353028418333099</v>
      </c>
      <c r="M83" s="113">
        <f>VLOOKUP($A83,'ADR Raw Data'!$B$6:$BE$43,'ADR Raw Data'!AG$1,FALSE)</f>
        <v>96.623052985425403</v>
      </c>
      <c r="N83" s="114">
        <f>VLOOKUP($A83,'ADR Raw Data'!$B$6:$BE$43,'ADR Raw Data'!AH$1,FALSE)</f>
        <v>99.176769010690194</v>
      </c>
      <c r="O83" s="114">
        <f>VLOOKUP($A83,'ADR Raw Data'!$B$6:$BE$43,'ADR Raw Data'!AI$1,FALSE)</f>
        <v>101.678930435775</v>
      </c>
      <c r="P83" s="114">
        <f>VLOOKUP($A83,'ADR Raw Data'!$B$6:$BE$43,'ADR Raw Data'!AJ$1,FALSE)</f>
        <v>101.406901659822</v>
      </c>
      <c r="Q83" s="114">
        <f>VLOOKUP($A83,'ADR Raw Data'!$B$6:$BE$43,'ADR Raw Data'!AK$1,FALSE)</f>
        <v>98.979353795418405</v>
      </c>
      <c r="R83" s="115">
        <f>VLOOKUP($A83,'ADR Raw Data'!$B$6:$BE$43,'ADR Raw Data'!AL$1,FALSE)</f>
        <v>99.676617908633503</v>
      </c>
      <c r="S83" s="114">
        <f>VLOOKUP($A83,'ADR Raw Data'!$B$6:$BE$43,'ADR Raw Data'!AN$1,FALSE)</f>
        <v>121.411014071979</v>
      </c>
      <c r="T83" s="114">
        <f>VLOOKUP($A83,'ADR Raw Data'!$B$6:$BE$43,'ADR Raw Data'!AO$1,FALSE)</f>
        <v>126.42398707368</v>
      </c>
      <c r="U83" s="115">
        <f>VLOOKUP($A83,'ADR Raw Data'!$B$6:$BE$43,'ADR Raw Data'!AP$1,FALSE)</f>
        <v>123.95956677029599</v>
      </c>
      <c r="V83" s="116">
        <f>VLOOKUP($A83,'ADR Raw Data'!$B$6:$BE$43,'ADR Raw Data'!AR$1,FALSE)</f>
        <v>107.50921414176</v>
      </c>
      <c r="X83" s="113">
        <f>VLOOKUP($A83,'RevPAR Raw Data'!$B$6:$BE$43,'RevPAR Raw Data'!AG$1,FALSE)</f>
        <v>60.223569821667702</v>
      </c>
      <c r="Y83" s="114">
        <f>VLOOKUP($A83,'RevPAR Raw Data'!$B$6:$BE$43,'RevPAR Raw Data'!AH$1,FALSE)</f>
        <v>67.1876110557602</v>
      </c>
      <c r="Z83" s="114">
        <f>VLOOKUP($A83,'RevPAR Raw Data'!$B$6:$BE$43,'RevPAR Raw Data'!AI$1,FALSE)</f>
        <v>74.526808146349595</v>
      </c>
      <c r="AA83" s="114">
        <f>VLOOKUP($A83,'RevPAR Raw Data'!$B$6:$BE$43,'RevPAR Raw Data'!AJ$1,FALSE)</f>
        <v>74.425058602645606</v>
      </c>
      <c r="AB83" s="114">
        <f>VLOOKUP($A83,'RevPAR Raw Data'!$B$6:$BE$43,'RevPAR Raw Data'!AK$1,FALSE)</f>
        <v>70.360365321500296</v>
      </c>
      <c r="AC83" s="115">
        <f>VLOOKUP($A83,'RevPAR Raw Data'!$B$6:$BE$43,'RevPAR Raw Data'!AL$1,FALSE)</f>
        <v>69.344682589584707</v>
      </c>
      <c r="AD83" s="114">
        <f>VLOOKUP($A83,'RevPAR Raw Data'!$B$6:$BE$43,'RevPAR Raw Data'!AN$1,FALSE)</f>
        <v>98.854831869557898</v>
      </c>
      <c r="AE83" s="114">
        <f>VLOOKUP($A83,'RevPAR Raw Data'!$B$6:$BE$43,'RevPAR Raw Data'!AO$1,FALSE)</f>
        <v>106.45060599464099</v>
      </c>
      <c r="AF83" s="115">
        <f>VLOOKUP($A83,'RevPAR Raw Data'!$B$6:$BE$43,'RevPAR Raw Data'!AP$1,FALSE)</f>
        <v>102.65271893209901</v>
      </c>
      <c r="AG83" s="116">
        <f>VLOOKUP($A83,'RevPAR Raw Data'!$B$6:$BE$43,'RevPAR Raw Data'!AR$1,FALSE)</f>
        <v>78.861264401731802</v>
      </c>
    </row>
    <row r="84" spans="1:33" x14ac:dyDescent="0.25">
      <c r="A84" s="93" t="s">
        <v>14</v>
      </c>
      <c r="B84" s="81">
        <f>(VLOOKUP($A83,'Occupancy Raw Data'!$B$8:$BE$51,'Occupancy Raw Data'!AT$3,FALSE))/100</f>
        <v>-2.5045200849875E-2</v>
      </c>
      <c r="C84" s="82">
        <f>(VLOOKUP($A83,'Occupancy Raw Data'!$B$8:$BE$51,'Occupancy Raw Data'!AU$3,FALSE))/100</f>
        <v>-4.08561020531744E-4</v>
      </c>
      <c r="D84" s="82">
        <f>(VLOOKUP($A83,'Occupancy Raw Data'!$B$8:$BE$51,'Occupancy Raw Data'!AV$3,FALSE))/100</f>
        <v>-1.56639858214392E-2</v>
      </c>
      <c r="E84" s="82">
        <f>(VLOOKUP($A83,'Occupancy Raw Data'!$B$8:$BE$51,'Occupancy Raw Data'!AW$3,FALSE))/100</f>
        <v>-2.71217239120225E-2</v>
      </c>
      <c r="F84" s="82">
        <f>(VLOOKUP($A83,'Occupancy Raw Data'!$B$8:$BE$51,'Occupancy Raw Data'!AX$3,FALSE))/100</f>
        <v>-2.6805147584943102E-2</v>
      </c>
      <c r="G84" s="82">
        <f>(VLOOKUP($A83,'Occupancy Raw Data'!$B$8:$BE$51,'Occupancy Raw Data'!AY$3,FALSE))/100</f>
        <v>-1.9171634165485601E-2</v>
      </c>
      <c r="H84" s="83">
        <f>(VLOOKUP($A83,'Occupancy Raw Data'!$B$8:$BE$51,'Occupancy Raw Data'!BA$3,FALSE))/100</f>
        <v>1.33593095744899E-2</v>
      </c>
      <c r="I84" s="83">
        <f>(VLOOKUP($A83,'Occupancy Raw Data'!$B$8:$BE$51,'Occupancy Raw Data'!BB$3,FALSE))/100</f>
        <v>-1.46752278793166E-3</v>
      </c>
      <c r="J84" s="82">
        <f>(VLOOKUP($A83,'Occupancy Raw Data'!$B$8:$BE$51,'Occupancy Raw Data'!BC$3,FALSE))/100</f>
        <v>5.7668627698914095E-3</v>
      </c>
      <c r="K84" s="84">
        <f>(VLOOKUP($A83,'Occupancy Raw Data'!$B$8:$BE$51,'Occupancy Raw Data'!BE$3,FALSE))/100</f>
        <v>-1.12637972852122E-2</v>
      </c>
      <c r="M84" s="81">
        <f>(VLOOKUP($A83,'ADR Raw Data'!$B$6:$BE$49,'ADR Raw Data'!AT$1,FALSE))/100</f>
        <v>-3.2972824314050804E-2</v>
      </c>
      <c r="N84" s="82">
        <f>(VLOOKUP($A83,'ADR Raw Data'!$B$6:$BE$49,'ADR Raw Data'!AU$1,FALSE))/100</f>
        <v>-1.8998481260902901E-2</v>
      </c>
      <c r="O84" s="82">
        <f>(VLOOKUP($A83,'ADR Raw Data'!$B$6:$BE$49,'ADR Raw Data'!AV$1,FALSE))/100</f>
        <v>-2.3487775803820502E-2</v>
      </c>
      <c r="P84" s="82">
        <f>(VLOOKUP($A83,'ADR Raw Data'!$B$6:$BE$49,'ADR Raw Data'!AW$1,FALSE))/100</f>
        <v>-2.9882833700899201E-2</v>
      </c>
      <c r="Q84" s="82">
        <f>(VLOOKUP($A83,'ADR Raw Data'!$B$6:$BE$49,'ADR Raw Data'!AX$1,FALSE))/100</f>
        <v>-3.1388116317498403E-2</v>
      </c>
      <c r="R84" s="82">
        <f>(VLOOKUP($A83,'ADR Raw Data'!$B$6:$BE$49,'ADR Raw Data'!AY$1,FALSE))/100</f>
        <v>-2.7307928310013798E-2</v>
      </c>
      <c r="S84" s="83">
        <f>(VLOOKUP($A83,'ADR Raw Data'!$B$6:$BE$49,'ADR Raw Data'!BA$1,FALSE))/100</f>
        <v>-3.52644424434915E-2</v>
      </c>
      <c r="T84" s="83">
        <f>(VLOOKUP($A83,'ADR Raw Data'!$B$6:$BE$49,'ADR Raw Data'!BB$1,FALSE))/100</f>
        <v>-3.2515349466093899E-2</v>
      </c>
      <c r="U84" s="82">
        <f>(VLOOKUP($A83,'ADR Raw Data'!$B$6:$BE$49,'ADR Raw Data'!BC$1,FALSE))/100</f>
        <v>-3.3974773568006197E-2</v>
      </c>
      <c r="V84" s="84">
        <f>(VLOOKUP($A83,'ADR Raw Data'!$B$6:$BE$49,'ADR Raw Data'!BE$1,FALSE))/100</f>
        <v>-2.8560653129856201E-2</v>
      </c>
      <c r="X84" s="81">
        <f>(VLOOKUP($A83,'RevPAR Raw Data'!$B$6:$BE$49,'RevPAR Raw Data'!AT$1,FALSE))/100</f>
        <v>-5.7192214156392904E-2</v>
      </c>
      <c r="Y84" s="82">
        <f>(VLOOKUP($A83,'RevPAR Raw Data'!$B$6:$BE$49,'RevPAR Raw Data'!AU$1,FALSE))/100</f>
        <v>-1.93992802425422E-2</v>
      </c>
      <c r="Z84" s="82">
        <f>(VLOOKUP($A83,'RevPAR Raw Data'!$B$6:$BE$49,'RevPAR Raw Data'!AV$1,FALSE))/100</f>
        <v>-3.8783849438091503E-2</v>
      </c>
      <c r="AA84" s="82">
        <f>(VLOOKUP($A83,'RevPAR Raw Data'!$B$6:$BE$49,'RevPAR Raw Data'!AW$1,FALSE))/100</f>
        <v>-5.6194083647577102E-2</v>
      </c>
      <c r="AB84" s="82">
        <f>(VLOOKUP($A83,'RevPAR Raw Data'!$B$6:$BE$49,'RevPAR Raw Data'!AX$1,FALSE))/100</f>
        <v>-5.7351900812137702E-2</v>
      </c>
      <c r="AC84" s="82">
        <f>(VLOOKUP($A83,'RevPAR Raw Data'!$B$6:$BE$49,'RevPAR Raw Data'!AY$1,FALSE))/100</f>
        <v>-4.5956024864122605E-2</v>
      </c>
      <c r="AD84" s="83">
        <f>(VLOOKUP($A83,'RevPAR Raw Data'!$B$6:$BE$49,'RevPAR Raw Data'!BA$1,FALSE))/100</f>
        <v>-2.2376241472576001E-2</v>
      </c>
      <c r="AE84" s="83">
        <f>(VLOOKUP($A83,'RevPAR Raw Data'!$B$6:$BE$49,'RevPAR Raw Data'!BB$1,FALSE))/100</f>
        <v>-3.39351552377265E-2</v>
      </c>
      <c r="AF84" s="82">
        <f>(VLOOKUP($A83,'RevPAR Raw Data'!$B$6:$BE$49,'RevPAR Raw Data'!BC$1,FALSE))/100</f>
        <v>-2.8403838654919598E-2</v>
      </c>
      <c r="AG84" s="84">
        <f>(VLOOKUP($A83,'RevPAR Raw Data'!$B$6:$BE$49,'RevPAR Raw Data'!BE$1,FALSE))/100</f>
        <v>-3.9502749007880505E-2</v>
      </c>
    </row>
    <row r="85" spans="1:33" x14ac:dyDescent="0.25">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5">
      <c r="A86" s="108" t="s">
        <v>43</v>
      </c>
      <c r="B86" s="109">
        <f>(VLOOKUP($A86,'Occupancy Raw Data'!$B$8:$BE$45,'Occupancy Raw Data'!AG$3,FALSE))/100</f>
        <v>0.62139903023388399</v>
      </c>
      <c r="C86" s="110">
        <f>(VLOOKUP($A86,'Occupancy Raw Data'!$B$8:$BE$45,'Occupancy Raw Data'!AH$3,FALSE))/100</f>
        <v>0.62631916714204205</v>
      </c>
      <c r="D86" s="110">
        <f>(VLOOKUP($A86,'Occupancy Raw Data'!$B$8:$BE$45,'Occupancy Raw Data'!AI$3,FALSE))/100</f>
        <v>0.663968910439247</v>
      </c>
      <c r="E86" s="110">
        <f>(VLOOKUP($A86,'Occupancy Raw Data'!$B$8:$BE$45,'Occupancy Raw Data'!AJ$3,FALSE))/100</f>
        <v>0.67758841985168206</v>
      </c>
      <c r="F86" s="110">
        <f>(VLOOKUP($A86,'Occupancy Raw Data'!$B$8:$BE$45,'Occupancy Raw Data'!AK$3,FALSE))/100</f>
        <v>0.67013690815744398</v>
      </c>
      <c r="G86" s="111">
        <f>(VLOOKUP($A86,'Occupancy Raw Data'!$B$8:$BE$45,'Occupancy Raw Data'!AL$3,FALSE))/100</f>
        <v>0.65188248716485997</v>
      </c>
      <c r="H86" s="91">
        <f>(VLOOKUP($A86,'Occupancy Raw Data'!$B$8:$BE$45,'Occupancy Raw Data'!AN$3,FALSE))/100</f>
        <v>0.79656303479749002</v>
      </c>
      <c r="I86" s="91">
        <f>(VLOOKUP($A86,'Occupancy Raw Data'!$B$8:$BE$45,'Occupancy Raw Data'!AO$3,FALSE))/100</f>
        <v>0.82729606389047305</v>
      </c>
      <c r="J86" s="111">
        <f>(VLOOKUP($A86,'Occupancy Raw Data'!$B$8:$BE$45,'Occupancy Raw Data'!AP$3,FALSE))/100</f>
        <v>0.81192954934398098</v>
      </c>
      <c r="K86" s="112">
        <f>(VLOOKUP($A86,'Occupancy Raw Data'!$B$8:$BE$45,'Occupancy Raw Data'!AR$3,FALSE))/100</f>
        <v>0.69761021921603694</v>
      </c>
      <c r="M86" s="113">
        <f>VLOOKUP($A86,'ADR Raw Data'!$B$6:$BE$43,'ADR Raw Data'!AG$1,FALSE)</f>
        <v>88.295704211371799</v>
      </c>
      <c r="N86" s="114">
        <f>VLOOKUP($A86,'ADR Raw Data'!$B$6:$BE$43,'ADR Raw Data'!AH$1,FALSE)</f>
        <v>92.271059947628999</v>
      </c>
      <c r="O86" s="114">
        <f>VLOOKUP($A86,'ADR Raw Data'!$B$6:$BE$43,'ADR Raw Data'!AI$1,FALSE)</f>
        <v>94.411609499006602</v>
      </c>
      <c r="P86" s="114">
        <f>VLOOKUP($A86,'ADR Raw Data'!$B$6:$BE$43,'ADR Raw Data'!AJ$1,FALSE)</f>
        <v>93.363333054459304</v>
      </c>
      <c r="Q86" s="114">
        <f>VLOOKUP($A86,'ADR Raw Data'!$B$6:$BE$43,'ADR Raw Data'!AK$1,FALSE)</f>
        <v>90.024076984464699</v>
      </c>
      <c r="R86" s="115">
        <f>VLOOKUP($A86,'ADR Raw Data'!$B$6:$BE$43,'ADR Raw Data'!AL$1,FALSE)</f>
        <v>91.714303633778101</v>
      </c>
      <c r="S86" s="114">
        <f>VLOOKUP($A86,'ADR Raw Data'!$B$6:$BE$43,'ADR Raw Data'!AN$1,FALSE)</f>
        <v>109.176966484647</v>
      </c>
      <c r="T86" s="114">
        <f>VLOOKUP($A86,'ADR Raw Data'!$B$6:$BE$43,'ADR Raw Data'!AO$1,FALSE)</f>
        <v>110.10654278572601</v>
      </c>
      <c r="U86" s="115">
        <f>VLOOKUP($A86,'ADR Raw Data'!$B$6:$BE$43,'ADR Raw Data'!AP$1,FALSE)</f>
        <v>109.650551179027</v>
      </c>
      <c r="V86" s="116">
        <f>VLOOKUP($A86,'ADR Raw Data'!$B$6:$BE$43,'ADR Raw Data'!AR$1,FALSE)</f>
        <v>97.678735176613102</v>
      </c>
      <c r="X86" s="113">
        <f>VLOOKUP($A86,'RevPAR Raw Data'!$B$6:$BE$43,'RevPAR Raw Data'!AG$1,FALSE)</f>
        <v>54.866864970764397</v>
      </c>
      <c r="Y86" s="114">
        <f>VLOOKUP($A86,'RevPAR Raw Data'!$B$6:$BE$43,'RevPAR Raw Data'!AH$1,FALSE)</f>
        <v>57.791133417712402</v>
      </c>
      <c r="Z86" s="114">
        <f>VLOOKUP($A86,'RevPAR Raw Data'!$B$6:$BE$43,'RevPAR Raw Data'!AI$1,FALSE)</f>
        <v>62.686373491871002</v>
      </c>
      <c r="AA86" s="114">
        <f>VLOOKUP($A86,'RevPAR Raw Data'!$B$6:$BE$43,'RevPAR Raw Data'!AJ$1,FALSE)</f>
        <v>63.261913316457502</v>
      </c>
      <c r="AB86" s="114">
        <f>VLOOKUP($A86,'RevPAR Raw Data'!$B$6:$BE$43,'RevPAR Raw Data'!AK$1,FALSE)</f>
        <v>60.3284566100969</v>
      </c>
      <c r="AC86" s="115">
        <f>VLOOKUP($A86,'RevPAR Raw Data'!$B$6:$BE$43,'RevPAR Raw Data'!AL$1,FALSE)</f>
        <v>59.786948361380396</v>
      </c>
      <c r="AD86" s="114">
        <f>VLOOKUP($A86,'RevPAR Raw Data'!$B$6:$BE$43,'RevPAR Raw Data'!AN$1,FALSE)</f>
        <v>86.966335752994794</v>
      </c>
      <c r="AE86" s="114">
        <f>VLOOKUP($A86,'RevPAR Raw Data'!$B$6:$BE$43,'RevPAR Raw Data'!AO$1,FALSE)</f>
        <v>91.090709455219596</v>
      </c>
      <c r="AF86" s="115">
        <f>VLOOKUP($A86,'RevPAR Raw Data'!$B$6:$BE$43,'RevPAR Raw Data'!AP$1,FALSE)</f>
        <v>89.028522604107195</v>
      </c>
      <c r="AG86" s="116">
        <f>VLOOKUP($A86,'RevPAR Raw Data'!$B$6:$BE$43,'RevPAR Raw Data'!AR$1,FALSE)</f>
        <v>68.141683859302404</v>
      </c>
    </row>
    <row r="87" spans="1:33" x14ac:dyDescent="0.25">
      <c r="A87" s="93" t="s">
        <v>14</v>
      </c>
      <c r="B87" s="81">
        <f>(VLOOKUP($A86,'Occupancy Raw Data'!$B$8:$BE$51,'Occupancy Raw Data'!AT$3,FALSE))/100</f>
        <v>6.2635559654872996E-2</v>
      </c>
      <c r="C87" s="82">
        <f>(VLOOKUP($A86,'Occupancy Raw Data'!$B$8:$BE$51,'Occupancy Raw Data'!AU$3,FALSE))/100</f>
        <v>1.9151796633963599E-2</v>
      </c>
      <c r="D87" s="82">
        <f>(VLOOKUP($A86,'Occupancy Raw Data'!$B$8:$BE$51,'Occupancy Raw Data'!AV$3,FALSE))/100</f>
        <v>-3.5885303269213198E-3</v>
      </c>
      <c r="E87" s="82">
        <f>(VLOOKUP($A86,'Occupancy Raw Data'!$B$8:$BE$51,'Occupancy Raw Data'!AW$3,FALSE))/100</f>
        <v>-4.28800749785969E-3</v>
      </c>
      <c r="F87" s="82">
        <f>(VLOOKUP($A86,'Occupancy Raw Data'!$B$8:$BE$51,'Occupancy Raw Data'!AX$3,FALSE))/100</f>
        <v>7.05735624255406E-3</v>
      </c>
      <c r="G87" s="82">
        <f>(VLOOKUP($A86,'Occupancy Raw Data'!$B$8:$BE$51,'Occupancy Raw Data'!AY$3,FALSE))/100</f>
        <v>1.4878496623441101E-2</v>
      </c>
      <c r="H87" s="83">
        <f>(VLOOKUP($A86,'Occupancy Raw Data'!$B$8:$BE$51,'Occupancy Raw Data'!BA$3,FALSE))/100</f>
        <v>-1.0814097953775099E-3</v>
      </c>
      <c r="I87" s="83">
        <f>(VLOOKUP($A86,'Occupancy Raw Data'!$B$8:$BE$51,'Occupancy Raw Data'!BB$3,FALSE))/100</f>
        <v>-1.3219290366699199E-2</v>
      </c>
      <c r="J87" s="82">
        <f>(VLOOKUP($A86,'Occupancy Raw Data'!$B$8:$BE$51,'Occupancy Raw Data'!BC$3,FALSE))/100</f>
        <v>-7.3022900830013405E-3</v>
      </c>
      <c r="K87" s="84">
        <f>(VLOOKUP($A86,'Occupancy Raw Data'!$B$8:$BE$51,'Occupancy Raw Data'!BE$3,FALSE))/100</f>
        <v>7.3934156528154002E-3</v>
      </c>
      <c r="M87" s="81">
        <f>(VLOOKUP($A86,'ADR Raw Data'!$B$6:$BE$49,'ADR Raw Data'!AT$1,FALSE))/100</f>
        <v>-6.7572139472512893E-2</v>
      </c>
      <c r="N87" s="82">
        <f>(VLOOKUP($A86,'ADR Raw Data'!$B$6:$BE$49,'ADR Raw Data'!AU$1,FALSE))/100</f>
        <v>-4.8727846175756401E-2</v>
      </c>
      <c r="O87" s="82">
        <f>(VLOOKUP($A86,'ADR Raw Data'!$B$6:$BE$49,'ADR Raw Data'!AV$1,FALSE))/100</f>
        <v>-3.6506781164531502E-2</v>
      </c>
      <c r="P87" s="82">
        <f>(VLOOKUP($A86,'ADR Raw Data'!$B$6:$BE$49,'ADR Raw Data'!AW$1,FALSE))/100</f>
        <v>-4.48744850534427E-2</v>
      </c>
      <c r="Q87" s="82">
        <f>(VLOOKUP($A86,'ADR Raw Data'!$B$6:$BE$49,'ADR Raw Data'!AX$1,FALSE))/100</f>
        <v>-6.7342626494050706E-2</v>
      </c>
      <c r="R87" s="82">
        <f>(VLOOKUP($A86,'ADR Raw Data'!$B$6:$BE$49,'ADR Raw Data'!AY$1,FALSE))/100</f>
        <v>-5.2980471381543298E-2</v>
      </c>
      <c r="S87" s="83">
        <f>(VLOOKUP($A86,'ADR Raw Data'!$B$6:$BE$49,'ADR Raw Data'!BA$1,FALSE))/100</f>
        <v>-0.139383968856334</v>
      </c>
      <c r="T87" s="83">
        <f>(VLOOKUP($A86,'ADR Raw Data'!$B$6:$BE$49,'ADR Raw Data'!BB$1,FALSE))/100</f>
        <v>-0.14659699728143399</v>
      </c>
      <c r="U87" s="82">
        <f>(VLOOKUP($A86,'ADR Raw Data'!$B$6:$BE$49,'ADR Raw Data'!BC$1,FALSE))/100</f>
        <v>-0.14313340540692501</v>
      </c>
      <c r="V87" s="84">
        <f>(VLOOKUP($A86,'ADR Raw Data'!$B$6:$BE$49,'ADR Raw Data'!BE$1,FALSE))/100</f>
        <v>-9.0069465677474203E-2</v>
      </c>
      <c r="X87" s="81">
        <f>(VLOOKUP($A86,'RevPAR Raw Data'!$B$6:$BE$49,'RevPAR Raw Data'!AT$1,FALSE))/100</f>
        <v>-9.1689985905778499E-3</v>
      </c>
      <c r="Y87" s="82">
        <f>(VLOOKUP($A86,'RevPAR Raw Data'!$B$6:$BE$49,'RevPAR Raw Data'!AU$1,FALSE))/100</f>
        <v>-3.0509275342161902E-2</v>
      </c>
      <c r="Z87" s="82">
        <f>(VLOOKUP($A86,'RevPAR Raw Data'!$B$6:$BE$49,'RevPAR Raw Data'!AV$1,FALSE))/100</f>
        <v>-3.9964305800105598E-2</v>
      </c>
      <c r="AA87" s="82">
        <f>(VLOOKUP($A86,'RevPAR Raw Data'!$B$6:$BE$49,'RevPAR Raw Data'!AW$1,FALSE))/100</f>
        <v>-4.8970070422930598E-2</v>
      </c>
      <c r="AB87" s="82">
        <f>(VLOOKUP($A86,'RevPAR Raw Data'!$B$6:$BE$49,'RevPAR Raw Data'!AX$1,FALSE))/100</f>
        <v>-6.0760531156974495E-2</v>
      </c>
      <c r="AC87" s="82">
        <f>(VLOOKUP($A86,'RevPAR Raw Data'!$B$6:$BE$49,'RevPAR Raw Data'!AY$1,FALSE))/100</f>
        <v>-3.8890244522660801E-2</v>
      </c>
      <c r="AD87" s="83">
        <f>(VLOOKUP($A86,'RevPAR Raw Data'!$B$6:$BE$49,'RevPAR Raw Data'!BA$1,FALSE))/100</f>
        <v>-0.14031464746247202</v>
      </c>
      <c r="AE87" s="83">
        <f>(VLOOKUP($A86,'RevPAR Raw Data'!$B$6:$BE$49,'RevPAR Raw Data'!BB$1,FALSE))/100</f>
        <v>-0.157878379374184</v>
      </c>
      <c r="AF87" s="82">
        <f>(VLOOKUP($A86,'RevPAR Raw Data'!$B$6:$BE$49,'RevPAR Raw Data'!BC$1,FALSE))/100</f>
        <v>-0.14939049384307698</v>
      </c>
      <c r="AG87" s="84">
        <f>(VLOOKUP($A86,'RevPAR Raw Data'!$B$6:$BE$49,'RevPAR Raw Data'!BE$1,FALSE))/100</f>
        <v>-8.3341971022039385E-2</v>
      </c>
    </row>
    <row r="88" spans="1:33" x14ac:dyDescent="0.25">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5">
      <c r="A89" s="108" t="s">
        <v>44</v>
      </c>
      <c r="B89" s="109">
        <f>(VLOOKUP($A89,'Occupancy Raw Data'!$B$8:$BE$45,'Occupancy Raw Data'!AG$3,FALSE))/100</f>
        <v>0.62671112671112605</v>
      </c>
      <c r="C89" s="110">
        <f>(VLOOKUP($A89,'Occupancy Raw Data'!$B$8:$BE$45,'Occupancy Raw Data'!AH$3,FALSE))/100</f>
        <v>0.63697788697788604</v>
      </c>
      <c r="D89" s="110">
        <f>(VLOOKUP($A89,'Occupancy Raw Data'!$B$8:$BE$45,'Occupancy Raw Data'!AI$3,FALSE))/100</f>
        <v>0.68094068094068005</v>
      </c>
      <c r="E89" s="110">
        <f>(VLOOKUP($A89,'Occupancy Raw Data'!$B$8:$BE$45,'Occupancy Raw Data'!AJ$3,FALSE))/100</f>
        <v>0.69265531765531707</v>
      </c>
      <c r="F89" s="110">
        <f>(VLOOKUP($A89,'Occupancy Raw Data'!$B$8:$BE$45,'Occupancy Raw Data'!AK$3,FALSE))/100</f>
        <v>0.68686381186381096</v>
      </c>
      <c r="G89" s="111">
        <f>(VLOOKUP($A89,'Occupancy Raw Data'!$B$8:$BE$45,'Occupancy Raw Data'!AL$3,FALSE))/100</f>
        <v>0.66482976482976397</v>
      </c>
      <c r="H89" s="91">
        <f>(VLOOKUP($A89,'Occupancy Raw Data'!$B$8:$BE$45,'Occupancy Raw Data'!AN$3,FALSE))/100</f>
        <v>0.80782730782730694</v>
      </c>
      <c r="I89" s="91">
        <f>(VLOOKUP($A89,'Occupancy Raw Data'!$B$8:$BE$45,'Occupancy Raw Data'!AO$3,FALSE))/100</f>
        <v>0.84196209196209093</v>
      </c>
      <c r="J89" s="111">
        <f>(VLOOKUP($A89,'Occupancy Raw Data'!$B$8:$BE$45,'Occupancy Raw Data'!AP$3,FALSE))/100</f>
        <v>0.82489469989469899</v>
      </c>
      <c r="K89" s="112">
        <f>(VLOOKUP($A89,'Occupancy Raw Data'!$B$8:$BE$45,'Occupancy Raw Data'!AR$3,FALSE))/100</f>
        <v>0.71056260341974609</v>
      </c>
      <c r="M89" s="113">
        <f>VLOOKUP($A89,'ADR Raw Data'!$B$6:$BE$43,'ADR Raw Data'!AG$1,FALSE)</f>
        <v>115.762020939512</v>
      </c>
      <c r="N89" s="114">
        <f>VLOOKUP($A89,'ADR Raw Data'!$B$6:$BE$43,'ADR Raw Data'!AH$1,FALSE)</f>
        <v>117.876818025898</v>
      </c>
      <c r="O89" s="114">
        <f>VLOOKUP($A89,'ADR Raw Data'!$B$6:$BE$43,'ADR Raw Data'!AI$1,FALSE)</f>
        <v>123.278759387886</v>
      </c>
      <c r="P89" s="114">
        <f>VLOOKUP($A89,'ADR Raw Data'!$B$6:$BE$43,'ADR Raw Data'!AJ$1,FALSE)</f>
        <v>123.02082132133999</v>
      </c>
      <c r="Q89" s="114">
        <f>VLOOKUP($A89,'ADR Raw Data'!$B$6:$BE$43,'ADR Raw Data'!AK$1,FALSE)</f>
        <v>117.332391114659</v>
      </c>
      <c r="R89" s="115">
        <f>VLOOKUP($A89,'ADR Raw Data'!$B$6:$BE$43,'ADR Raw Data'!AL$1,FALSE)</f>
        <v>119.544044480228</v>
      </c>
      <c r="S89" s="114">
        <f>VLOOKUP($A89,'ADR Raw Data'!$B$6:$BE$43,'ADR Raw Data'!AN$1,FALSE)</f>
        <v>144.45959399847899</v>
      </c>
      <c r="T89" s="114">
        <f>VLOOKUP($A89,'ADR Raw Data'!$B$6:$BE$43,'ADR Raw Data'!AO$1,FALSE)</f>
        <v>151.89074765502801</v>
      </c>
      <c r="U89" s="115">
        <f>VLOOKUP($A89,'ADR Raw Data'!$B$6:$BE$43,'ADR Raw Data'!AP$1,FALSE)</f>
        <v>148.25204755598099</v>
      </c>
      <c r="V89" s="116">
        <f>VLOOKUP($A89,'ADR Raw Data'!$B$6:$BE$43,'ADR Raw Data'!AR$1,FALSE)</f>
        <v>129.066108693964</v>
      </c>
      <c r="X89" s="113">
        <f>VLOOKUP($A89,'RevPAR Raw Data'!$B$6:$BE$43,'RevPAR Raw Data'!AG$1,FALSE)</f>
        <v>72.549346573359003</v>
      </c>
      <c r="Y89" s="114">
        <f>VLOOKUP($A89,'RevPAR Raw Data'!$B$6:$BE$43,'RevPAR Raw Data'!AH$1,FALSE)</f>
        <v>75.084926469813894</v>
      </c>
      <c r="Z89" s="114">
        <f>VLOOKUP($A89,'RevPAR Raw Data'!$B$6:$BE$43,'RevPAR Raw Data'!AI$1,FALSE)</f>
        <v>83.945522363109802</v>
      </c>
      <c r="AA89" s="114">
        <f>VLOOKUP($A89,'RevPAR Raw Data'!$B$6:$BE$43,'RevPAR Raw Data'!AJ$1,FALSE)</f>
        <v>85.211026070551</v>
      </c>
      <c r="AB89" s="114">
        <f>VLOOKUP($A89,'RevPAR Raw Data'!$B$6:$BE$43,'RevPAR Raw Data'!AK$1,FALSE)</f>
        <v>80.591373416110898</v>
      </c>
      <c r="AC89" s="115">
        <f>VLOOKUP($A89,'RevPAR Raw Data'!$B$6:$BE$43,'RevPAR Raw Data'!AL$1,FALSE)</f>
        <v>79.476438978588902</v>
      </c>
      <c r="AD89" s="114">
        <f>VLOOKUP($A89,'RevPAR Raw Data'!$B$6:$BE$43,'RevPAR Raw Data'!AN$1,FALSE)</f>
        <v>116.698404909617</v>
      </c>
      <c r="AE89" s="114">
        <f>VLOOKUP($A89,'RevPAR Raw Data'!$B$6:$BE$43,'RevPAR Raw Data'!AO$1,FALSE)</f>
        <v>127.886251645314</v>
      </c>
      <c r="AF89" s="115">
        <f>VLOOKUP($A89,'RevPAR Raw Data'!$B$6:$BE$43,'RevPAR Raw Data'!AP$1,FALSE)</f>
        <v>122.292328277465</v>
      </c>
      <c r="AG89" s="116">
        <f>VLOOKUP($A89,'RevPAR Raw Data'!$B$6:$BE$43,'RevPAR Raw Data'!AR$1,FALSE)</f>
        <v>91.709550206839396</v>
      </c>
    </row>
    <row r="90" spans="1:33" x14ac:dyDescent="0.25">
      <c r="A90" s="93" t="s">
        <v>14</v>
      </c>
      <c r="B90" s="81">
        <f>(VLOOKUP($A89,'Occupancy Raw Data'!$B$8:$BE$51,'Occupancy Raw Data'!AT$3,FALSE))/100</f>
        <v>2.66262591007085E-2</v>
      </c>
      <c r="C90" s="82">
        <f>(VLOOKUP($A89,'Occupancy Raw Data'!$B$8:$BE$51,'Occupancy Raw Data'!AU$3,FALSE))/100</f>
        <v>4.4770115441493501E-3</v>
      </c>
      <c r="D90" s="82">
        <f>(VLOOKUP($A89,'Occupancy Raw Data'!$B$8:$BE$51,'Occupancy Raw Data'!AV$3,FALSE))/100</f>
        <v>-2.5821239662461602E-2</v>
      </c>
      <c r="E90" s="82">
        <f>(VLOOKUP($A89,'Occupancy Raw Data'!$B$8:$BE$51,'Occupancy Raw Data'!AW$3,FALSE))/100</f>
        <v>-2.1789834336371897E-2</v>
      </c>
      <c r="F90" s="82">
        <f>(VLOOKUP($A89,'Occupancy Raw Data'!$B$8:$BE$51,'Occupancy Raw Data'!AX$3,FALSE))/100</f>
        <v>1.55268518916693E-2</v>
      </c>
      <c r="G90" s="82">
        <f>(VLOOKUP($A89,'Occupancy Raw Data'!$B$8:$BE$51,'Occupancy Raw Data'!AY$3,FALSE))/100</f>
        <v>-1.1666987348871501E-3</v>
      </c>
      <c r="H90" s="83">
        <f>(VLOOKUP($A89,'Occupancy Raw Data'!$B$8:$BE$51,'Occupancy Raw Data'!BA$3,FALSE))/100</f>
        <v>3.61312778895196E-2</v>
      </c>
      <c r="I90" s="83">
        <f>(VLOOKUP($A89,'Occupancy Raw Data'!$B$8:$BE$51,'Occupancy Raw Data'!BB$3,FALSE))/100</f>
        <v>7.8393401208169192E-3</v>
      </c>
      <c r="J90" s="82">
        <f>(VLOOKUP($A89,'Occupancy Raw Data'!$B$8:$BE$51,'Occupancy Raw Data'!BC$3,FALSE))/100</f>
        <v>2.1496959634558502E-2</v>
      </c>
      <c r="K90" s="84">
        <f>(VLOOKUP($A89,'Occupancy Raw Data'!$B$8:$BE$51,'Occupancy Raw Data'!BE$3,FALSE))/100</f>
        <v>6.23824698310276E-3</v>
      </c>
      <c r="M90" s="81">
        <f>(VLOOKUP($A89,'ADR Raw Data'!$B$6:$BE$49,'ADR Raw Data'!AT$1,FALSE))/100</f>
        <v>-2.16398683910317E-2</v>
      </c>
      <c r="N90" s="82">
        <f>(VLOOKUP($A89,'ADR Raw Data'!$B$6:$BE$49,'ADR Raw Data'!AU$1,FALSE))/100</f>
        <v>-1.7034152974100502E-2</v>
      </c>
      <c r="O90" s="82">
        <f>(VLOOKUP($A89,'ADR Raw Data'!$B$6:$BE$49,'ADR Raw Data'!AV$1,FALSE))/100</f>
        <v>-3.4816803617119196E-2</v>
      </c>
      <c r="P90" s="82">
        <f>(VLOOKUP($A89,'ADR Raw Data'!$B$6:$BE$49,'ADR Raw Data'!AW$1,FALSE))/100</f>
        <v>-3.0722152368038401E-2</v>
      </c>
      <c r="Q90" s="82">
        <f>(VLOOKUP($A89,'ADR Raw Data'!$B$6:$BE$49,'ADR Raw Data'!AX$1,FALSE))/100</f>
        <v>-3.8253354082780702E-2</v>
      </c>
      <c r="R90" s="82">
        <f>(VLOOKUP($A89,'ADR Raw Data'!$B$6:$BE$49,'ADR Raw Data'!AY$1,FALSE))/100</f>
        <v>-2.9503828400392701E-2</v>
      </c>
      <c r="S90" s="83">
        <f>(VLOOKUP($A89,'ADR Raw Data'!$B$6:$BE$49,'ADR Raw Data'!BA$1,FALSE))/100</f>
        <v>-2.85725538152269E-2</v>
      </c>
      <c r="T90" s="83">
        <f>(VLOOKUP($A89,'ADR Raw Data'!$B$6:$BE$49,'ADR Raw Data'!BB$1,FALSE))/100</f>
        <v>-3.6934135032143697E-2</v>
      </c>
      <c r="U90" s="82">
        <f>(VLOOKUP($A89,'ADR Raw Data'!$B$6:$BE$49,'ADR Raw Data'!BC$1,FALSE))/100</f>
        <v>-3.3355393385833002E-2</v>
      </c>
      <c r="V90" s="84">
        <f>(VLOOKUP($A89,'ADR Raw Data'!$B$6:$BE$49,'ADR Raw Data'!BE$1,FALSE))/100</f>
        <v>-2.9885404750261003E-2</v>
      </c>
      <c r="X90" s="81">
        <f>(VLOOKUP($A89,'RevPAR Raw Data'!$B$6:$BE$49,'RevPAR Raw Data'!AT$1,FALSE))/100</f>
        <v>4.41020196699193E-3</v>
      </c>
      <c r="Y90" s="82">
        <f>(VLOOKUP($A89,'RevPAR Raw Data'!$B$6:$BE$49,'RevPAR Raw Data'!AU$1,FALSE))/100</f>
        <v>-1.2633403529461001E-2</v>
      </c>
      <c r="Z90" s="82">
        <f>(VLOOKUP($A89,'RevPAR Raw Data'!$B$6:$BE$49,'RevPAR Raw Data'!AV$1,FALSE))/100</f>
        <v>-5.97390302491023E-2</v>
      </c>
      <c r="AA90" s="82">
        <f>(VLOOKUP($A89,'RevPAR Raw Data'!$B$6:$BE$49,'RevPAR Raw Data'!AW$1,FALSE))/100</f>
        <v>-5.1842556093853999E-2</v>
      </c>
      <c r="AB90" s="82">
        <f>(VLOOKUP($A89,'RevPAR Raw Data'!$B$6:$BE$49,'RevPAR Raw Data'!AX$1,FALSE))/100</f>
        <v>-2.33204563543143E-2</v>
      </c>
      <c r="AC90" s="82">
        <f>(VLOOKUP($A89,'RevPAR Raw Data'!$B$6:$BE$49,'RevPAR Raw Data'!AY$1,FALSE))/100</f>
        <v>-3.0636105056010797E-2</v>
      </c>
      <c r="AD90" s="83">
        <f>(VLOOKUP($A89,'RevPAR Raw Data'!$B$6:$BE$49,'RevPAR Raw Data'!BA$1,FALSE))/100</f>
        <v>6.5263611923814802E-3</v>
      </c>
      <c r="AE90" s="83">
        <f>(VLOOKUP($A89,'RevPAR Raw Data'!$B$6:$BE$49,'RevPAR Raw Data'!BB$1,FALSE))/100</f>
        <v>-2.9384334157912001E-2</v>
      </c>
      <c r="AF90" s="82">
        <f>(VLOOKUP($A89,'RevPAR Raw Data'!$B$6:$BE$49,'RevPAR Raw Data'!BC$1,FALSE))/100</f>
        <v>-1.25754732964845E-2</v>
      </c>
      <c r="AG90" s="84">
        <f>(VLOOKUP($A89,'RevPAR Raw Data'!$B$6:$BE$49,'RevPAR Raw Data'!BE$1,FALSE))/100</f>
        <v>-2.3833590303180399E-2</v>
      </c>
    </row>
    <row r="91" spans="1:33" x14ac:dyDescent="0.25">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5">
      <c r="A92" s="108" t="s">
        <v>45</v>
      </c>
      <c r="B92" s="109">
        <f>(VLOOKUP($A92,'Occupancy Raw Data'!$B$8:$BE$45,'Occupancy Raw Data'!AG$3,FALSE))/100</f>
        <v>0.63022103358766601</v>
      </c>
      <c r="C92" s="110">
        <f>(VLOOKUP($A92,'Occupancy Raw Data'!$B$8:$BE$45,'Occupancy Raw Data'!AH$3,FALSE))/100</f>
        <v>0.60060567922598895</v>
      </c>
      <c r="D92" s="110">
        <f>(VLOOKUP($A92,'Occupancy Raw Data'!$B$8:$BE$45,'Occupancy Raw Data'!AI$3,FALSE))/100</f>
        <v>0.6404664516636509</v>
      </c>
      <c r="E92" s="110">
        <f>(VLOOKUP($A92,'Occupancy Raw Data'!$B$8:$BE$45,'Occupancy Raw Data'!AJ$3,FALSE))/100</f>
        <v>0.64890269802564304</v>
      </c>
      <c r="F92" s="110">
        <f>(VLOOKUP($A92,'Occupancy Raw Data'!$B$8:$BE$45,'Occupancy Raw Data'!AK$3,FALSE))/100</f>
        <v>0.65163612050656794</v>
      </c>
      <c r="G92" s="111">
        <f>(VLOOKUP($A92,'Occupancy Raw Data'!$B$8:$BE$45,'Occupancy Raw Data'!AL$3,FALSE))/100</f>
        <v>0.63436639660190297</v>
      </c>
      <c r="H92" s="91">
        <f>(VLOOKUP($A92,'Occupancy Raw Data'!$B$8:$BE$45,'Occupancy Raw Data'!AN$3,FALSE))/100</f>
        <v>0.81945646188940402</v>
      </c>
      <c r="I92" s="91">
        <f>(VLOOKUP($A92,'Occupancy Raw Data'!$B$8:$BE$45,'Occupancy Raw Data'!AO$3,FALSE))/100</f>
        <v>0.88739872571383605</v>
      </c>
      <c r="J92" s="111">
        <f>(VLOOKUP($A92,'Occupancy Raw Data'!$B$8:$BE$45,'Occupancy Raw Data'!AP$3,FALSE))/100</f>
        <v>0.85342759380161992</v>
      </c>
      <c r="K92" s="112">
        <f>(VLOOKUP($A92,'Occupancy Raw Data'!$B$8:$BE$45,'Occupancy Raw Data'!AR$3,FALSE))/100</f>
        <v>0.69695531008753608</v>
      </c>
      <c r="M92" s="113">
        <f>VLOOKUP($A92,'ADR Raw Data'!$B$6:$BE$43,'ADR Raw Data'!AG$1,FALSE)</f>
        <v>171.69955768534601</v>
      </c>
      <c r="N92" s="114">
        <f>VLOOKUP($A92,'ADR Raw Data'!$B$6:$BE$43,'ADR Raw Data'!AH$1,FALSE)</f>
        <v>148.33190809049799</v>
      </c>
      <c r="O92" s="114">
        <f>VLOOKUP($A92,'ADR Raw Data'!$B$6:$BE$43,'ADR Raw Data'!AI$1,FALSE)</f>
        <v>152.04263782124099</v>
      </c>
      <c r="P92" s="114">
        <f>VLOOKUP($A92,'ADR Raw Data'!$B$6:$BE$43,'ADR Raw Data'!AJ$1,FALSE)</f>
        <v>150.669134653615</v>
      </c>
      <c r="Q92" s="114">
        <f>VLOOKUP($A92,'ADR Raw Data'!$B$6:$BE$43,'ADR Raw Data'!AK$1,FALSE)</f>
        <v>153.15680124634</v>
      </c>
      <c r="R92" s="115">
        <f>VLOOKUP($A92,'ADR Raw Data'!$B$6:$BE$43,'ADR Raw Data'!AL$1,FALSE)</f>
        <v>155.193586004439</v>
      </c>
      <c r="S92" s="114">
        <f>VLOOKUP($A92,'ADR Raw Data'!$B$6:$BE$43,'ADR Raw Data'!AN$1,FALSE)</f>
        <v>224.65627625206901</v>
      </c>
      <c r="T92" s="114">
        <f>VLOOKUP($A92,'ADR Raw Data'!$B$6:$BE$43,'ADR Raw Data'!AO$1,FALSE)</f>
        <v>238.41365907015901</v>
      </c>
      <c r="U92" s="115">
        <f>VLOOKUP($A92,'ADR Raw Data'!$B$6:$BE$43,'ADR Raw Data'!AP$1,FALSE)</f>
        <v>231.808777571805</v>
      </c>
      <c r="V92" s="116">
        <f>VLOOKUP($A92,'ADR Raw Data'!$B$6:$BE$43,'ADR Raw Data'!AR$1,FALSE)</f>
        <v>181.99814071409199</v>
      </c>
      <c r="X92" s="113">
        <f>VLOOKUP($A92,'RevPAR Raw Data'!$B$6:$BE$43,'RevPAR Raw Data'!AG$1,FALSE)</f>
        <v>108.208672711004</v>
      </c>
      <c r="Y92" s="114">
        <f>VLOOKUP($A92,'RevPAR Raw Data'!$B$6:$BE$43,'RevPAR Raw Data'!AH$1,FALSE)</f>
        <v>89.088986409580698</v>
      </c>
      <c r="Z92" s="114">
        <f>VLOOKUP($A92,'RevPAR Raw Data'!$B$6:$BE$43,'RevPAR Raw Data'!AI$1,FALSE)</f>
        <v>97.378208746951898</v>
      </c>
      <c r="AA92" s="114">
        <f>VLOOKUP($A92,'RevPAR Raw Data'!$B$6:$BE$43,'RevPAR Raw Data'!AJ$1,FALSE)</f>
        <v>97.769607985919905</v>
      </c>
      <c r="AB92" s="114">
        <f>VLOOKUP($A92,'RevPAR Raw Data'!$B$6:$BE$43,'RevPAR Raw Data'!AK$1,FALSE)</f>
        <v>99.802503793361097</v>
      </c>
      <c r="AC92" s="115">
        <f>VLOOKUP($A92,'RevPAR Raw Data'!$B$6:$BE$43,'RevPAR Raw Data'!AL$1,FALSE)</f>
        <v>98.449595929363596</v>
      </c>
      <c r="AD92" s="114">
        <f>VLOOKUP($A92,'RevPAR Raw Data'!$B$6:$BE$43,'RevPAR Raw Data'!AN$1,FALSE)</f>
        <v>184.09603727876899</v>
      </c>
      <c r="AE92" s="114">
        <f>VLOOKUP($A92,'RevPAR Raw Data'!$B$6:$BE$43,'RevPAR Raw Data'!AO$1,FALSE)</f>
        <v>211.56797725163199</v>
      </c>
      <c r="AF92" s="115">
        <f>VLOOKUP($A92,'RevPAR Raw Data'!$B$6:$BE$43,'RevPAR Raw Data'!AP$1,FALSE)</f>
        <v>197.83200726519999</v>
      </c>
      <c r="AG92" s="116">
        <f>VLOOKUP($A92,'RevPAR Raw Data'!$B$6:$BE$43,'RevPAR Raw Data'!AR$1,FALSE)</f>
        <v>126.844570596745</v>
      </c>
    </row>
    <row r="93" spans="1:33" x14ac:dyDescent="0.25">
      <c r="A93" s="93" t="s">
        <v>14</v>
      </c>
      <c r="B93" s="81">
        <f>(VLOOKUP($A92,'Occupancy Raw Data'!$B$8:$BE$51,'Occupancy Raw Data'!AT$3,FALSE))/100</f>
        <v>-3.1190821531800798E-2</v>
      </c>
      <c r="C93" s="82">
        <f>(VLOOKUP($A92,'Occupancy Raw Data'!$B$8:$BE$51,'Occupancy Raw Data'!AU$3,FALSE))/100</f>
        <v>1.0977502200626099E-2</v>
      </c>
      <c r="D93" s="82">
        <f>(VLOOKUP($A92,'Occupancy Raw Data'!$B$8:$BE$51,'Occupancy Raw Data'!AV$3,FALSE))/100</f>
        <v>-1.2756511735137399E-2</v>
      </c>
      <c r="E93" s="82">
        <f>(VLOOKUP($A92,'Occupancy Raw Data'!$B$8:$BE$51,'Occupancy Raw Data'!AW$3,FALSE))/100</f>
        <v>-4.1704081631651201E-2</v>
      </c>
      <c r="F93" s="82">
        <f>(VLOOKUP($A92,'Occupancy Raw Data'!$B$8:$BE$51,'Occupancy Raw Data'!AX$3,FALSE))/100</f>
        <v>-4.7317803247681596E-2</v>
      </c>
      <c r="G93" s="82">
        <f>(VLOOKUP($A92,'Occupancy Raw Data'!$B$8:$BE$51,'Occupancy Raw Data'!AY$3,FALSE))/100</f>
        <v>-2.5395491850108299E-2</v>
      </c>
      <c r="H93" s="83">
        <f>(VLOOKUP($A92,'Occupancy Raw Data'!$B$8:$BE$51,'Occupancy Raw Data'!BA$3,FALSE))/100</f>
        <v>-1.4257635744073899E-2</v>
      </c>
      <c r="I93" s="83">
        <f>(VLOOKUP($A92,'Occupancy Raw Data'!$B$8:$BE$51,'Occupancy Raw Data'!BB$3,FALSE))/100</f>
        <v>-1.3625430564502899E-4</v>
      </c>
      <c r="J93" s="82">
        <f>(VLOOKUP($A92,'Occupancy Raw Data'!$B$8:$BE$51,'Occupancy Raw Data'!BC$3,FALSE))/100</f>
        <v>-6.9660399152366801E-3</v>
      </c>
      <c r="K93" s="84">
        <f>(VLOOKUP($A92,'Occupancy Raw Data'!$B$8:$BE$51,'Occupancy Raw Data'!BE$3,FALSE))/100</f>
        <v>-1.9026077723155999E-2</v>
      </c>
      <c r="M93" s="81">
        <f>(VLOOKUP($A92,'ADR Raw Data'!$B$6:$BE$49,'ADR Raw Data'!AT$1,FALSE))/100</f>
        <v>-1.7497376213780998E-2</v>
      </c>
      <c r="N93" s="82">
        <f>(VLOOKUP($A92,'ADR Raw Data'!$B$6:$BE$49,'ADR Raw Data'!AU$1,FALSE))/100</f>
        <v>4.0214077681327599E-2</v>
      </c>
      <c r="O93" s="82">
        <f>(VLOOKUP($A92,'ADR Raw Data'!$B$6:$BE$49,'ADR Raw Data'!AV$1,FALSE))/100</f>
        <v>4.9127312437818704E-2</v>
      </c>
      <c r="P93" s="82">
        <f>(VLOOKUP($A92,'ADR Raw Data'!$B$6:$BE$49,'ADR Raw Data'!AW$1,FALSE))/100</f>
        <v>1.8971991390067201E-2</v>
      </c>
      <c r="Q93" s="82">
        <f>(VLOOKUP($A92,'ADR Raw Data'!$B$6:$BE$49,'ADR Raw Data'!AX$1,FALSE))/100</f>
        <v>-1.8124840611712899E-2</v>
      </c>
      <c r="R93" s="82">
        <f>(VLOOKUP($A92,'ADR Raw Data'!$B$6:$BE$49,'ADR Raw Data'!AY$1,FALSE))/100</f>
        <v>1.17026025592124E-2</v>
      </c>
      <c r="S93" s="83">
        <f>(VLOOKUP($A92,'ADR Raw Data'!$B$6:$BE$49,'ADR Raw Data'!BA$1,FALSE))/100</f>
        <v>-1.17940186004585E-2</v>
      </c>
      <c r="T93" s="83">
        <f>(VLOOKUP($A92,'ADR Raw Data'!$B$6:$BE$49,'ADR Raw Data'!BB$1,FALSE))/100</f>
        <v>-2.3600315027149897E-2</v>
      </c>
      <c r="U93" s="82">
        <f>(VLOOKUP($A92,'ADR Raw Data'!$B$6:$BE$49,'ADR Raw Data'!BC$1,FALSE))/100</f>
        <v>-1.7893568568770599E-2</v>
      </c>
      <c r="V93" s="84">
        <f>(VLOOKUP($A92,'ADR Raw Data'!$B$6:$BE$49,'ADR Raw Data'!BE$1,FALSE))/100</f>
        <v>2.2309350643257901E-4</v>
      </c>
      <c r="X93" s="81">
        <f>(VLOOKUP($A92,'RevPAR Raw Data'!$B$6:$BE$49,'RevPAR Raw Data'!AT$1,FALSE))/100</f>
        <v>-4.8142440206823095E-2</v>
      </c>
      <c r="Y93" s="82">
        <f>(VLOOKUP($A92,'RevPAR Raw Data'!$B$6:$BE$49,'RevPAR Raw Data'!AU$1,FALSE))/100</f>
        <v>5.1633030008196801E-2</v>
      </c>
      <c r="Z93" s="82">
        <f>(VLOOKUP($A92,'RevPAR Raw Data'!$B$6:$BE$49,'RevPAR Raw Data'!AV$1,FALSE))/100</f>
        <v>3.5744107565052398E-2</v>
      </c>
      <c r="AA93" s="82">
        <f>(VLOOKUP($A92,'RevPAR Raw Data'!$B$6:$BE$49,'RevPAR Raw Data'!AW$1,FALSE))/100</f>
        <v>-2.3523299719230301E-2</v>
      </c>
      <c r="AB93" s="82">
        <f>(VLOOKUP($A92,'RevPAR Raw Data'!$B$6:$BE$49,'RevPAR Raw Data'!AX$1,FALSE))/100</f>
        <v>-6.4585016217433899E-2</v>
      </c>
      <c r="AC93" s="82">
        <f>(VLOOKUP($A92,'RevPAR Raw Data'!$B$6:$BE$49,'RevPAR Raw Data'!AY$1,FALSE))/100</f>
        <v>-1.39900826388133E-2</v>
      </c>
      <c r="AD93" s="83">
        <f>(VLOOKUP($A92,'RevPAR Raw Data'!$B$6:$BE$49,'RevPAR Raw Data'!BA$1,FALSE))/100</f>
        <v>-2.5883499523368297E-2</v>
      </c>
      <c r="AE93" s="83">
        <f>(VLOOKUP($A92,'RevPAR Raw Data'!$B$6:$BE$49,'RevPAR Raw Data'!BB$1,FALSE))/100</f>
        <v>-2.3733353688257897E-2</v>
      </c>
      <c r="AF93" s="82">
        <f>(VLOOKUP($A92,'RevPAR Raw Data'!$B$6:$BE$49,'RevPAR Raw Data'!BC$1,FALSE))/100</f>
        <v>-2.4734961171131199E-2</v>
      </c>
      <c r="AG93" s="84">
        <f>(VLOOKUP($A92,'RevPAR Raw Data'!$B$6:$BE$49,'RevPAR Raw Data'!BE$1,FALSE))/100</f>
        <v>-1.8807228811116301E-2</v>
      </c>
    </row>
    <row r="94" spans="1:33" x14ac:dyDescent="0.25">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5">
      <c r="A95" s="108" t="s">
        <v>46</v>
      </c>
      <c r="B95" s="109">
        <f>(VLOOKUP($A95,'Occupancy Raw Data'!$B$8:$BE$45,'Occupancy Raw Data'!AG$3,FALSE))/100</f>
        <v>0.476475175461398</v>
      </c>
      <c r="C95" s="110">
        <f>(VLOOKUP($A95,'Occupancy Raw Data'!$B$8:$BE$45,'Occupancy Raw Data'!AH$3,FALSE))/100</f>
        <v>0.46022874967507099</v>
      </c>
      <c r="D95" s="110">
        <f>(VLOOKUP($A95,'Occupancy Raw Data'!$B$8:$BE$45,'Occupancy Raw Data'!AI$3,FALSE))/100</f>
        <v>0.48011437483753494</v>
      </c>
      <c r="E95" s="110">
        <f>(VLOOKUP($A95,'Occupancy Raw Data'!$B$8:$BE$45,'Occupancy Raw Data'!AJ$3,FALSE))/100</f>
        <v>0.50022744996100799</v>
      </c>
      <c r="F95" s="110">
        <f>(VLOOKUP($A95,'Occupancy Raw Data'!$B$8:$BE$45,'Occupancy Raw Data'!AK$3,FALSE))/100</f>
        <v>0.53073823758772998</v>
      </c>
      <c r="G95" s="111">
        <f>(VLOOKUP($A95,'Occupancy Raw Data'!$B$8:$BE$45,'Occupancy Raw Data'!AL$3,FALSE))/100</f>
        <v>0.489556797504548</v>
      </c>
      <c r="H95" s="91">
        <f>(VLOOKUP($A95,'Occupancy Raw Data'!$B$8:$BE$45,'Occupancy Raw Data'!AN$3,FALSE))/100</f>
        <v>0.70178060826618094</v>
      </c>
      <c r="I95" s="91">
        <f>(VLOOKUP($A95,'Occupancy Raw Data'!$B$8:$BE$45,'Occupancy Raw Data'!AO$3,FALSE))/100</f>
        <v>0.74616584351442594</v>
      </c>
      <c r="J95" s="111">
        <f>(VLOOKUP($A95,'Occupancy Raw Data'!$B$8:$BE$45,'Occupancy Raw Data'!AP$3,FALSE))/100</f>
        <v>0.723973225890304</v>
      </c>
      <c r="K95" s="112">
        <f>(VLOOKUP($A95,'Occupancy Raw Data'!$B$8:$BE$45,'Occupancy Raw Data'!AR$3,FALSE))/100</f>
        <v>0.55653291990047893</v>
      </c>
      <c r="M95" s="113">
        <f>VLOOKUP($A95,'ADR Raw Data'!$B$6:$BE$43,'ADR Raw Data'!AG$1,FALSE)</f>
        <v>131.528160801963</v>
      </c>
      <c r="N95" s="114">
        <f>VLOOKUP($A95,'ADR Raw Data'!$B$6:$BE$43,'ADR Raw Data'!AH$1,FALSE)</f>
        <v>128.573402993504</v>
      </c>
      <c r="O95" s="114">
        <f>VLOOKUP($A95,'ADR Raw Data'!$B$6:$BE$43,'ADR Raw Data'!AI$1,FALSE)</f>
        <v>125.94365322144</v>
      </c>
      <c r="P95" s="114">
        <f>VLOOKUP($A95,'ADR Raw Data'!$B$6:$BE$43,'ADR Raw Data'!AJ$1,FALSE)</f>
        <v>127.176805456316</v>
      </c>
      <c r="Q95" s="114">
        <f>VLOOKUP($A95,'ADR Raw Data'!$B$6:$BE$43,'ADR Raw Data'!AK$1,FALSE)</f>
        <v>139.02345720582801</v>
      </c>
      <c r="R95" s="115">
        <f>VLOOKUP($A95,'ADR Raw Data'!$B$6:$BE$43,'ADR Raw Data'!AL$1,FALSE)</f>
        <v>130.61317244766499</v>
      </c>
      <c r="S95" s="114">
        <f>VLOOKUP($A95,'ADR Raw Data'!$B$6:$BE$43,'ADR Raw Data'!AN$1,FALSE)</f>
        <v>173.099503657746</v>
      </c>
      <c r="T95" s="114">
        <f>VLOOKUP($A95,'ADR Raw Data'!$B$6:$BE$43,'ADR Raw Data'!AO$1,FALSE)</f>
        <v>178.45640393659599</v>
      </c>
      <c r="U95" s="115">
        <f>VLOOKUP($A95,'ADR Raw Data'!$B$6:$BE$43,'ADR Raw Data'!AP$1,FALSE)</f>
        <v>175.860058794488</v>
      </c>
      <c r="V95" s="116">
        <f>VLOOKUP($A95,'ADR Raw Data'!$B$6:$BE$43,'ADR Raw Data'!AR$1,FALSE)</f>
        <v>147.43031869552499</v>
      </c>
      <c r="X95" s="113">
        <f>VLOOKUP($A95,'RevPAR Raw Data'!$B$6:$BE$43,'RevPAR Raw Data'!AG$1,FALSE)</f>
        <v>62.669903496230802</v>
      </c>
      <c r="Y95" s="114">
        <f>VLOOKUP($A95,'RevPAR Raw Data'!$B$6:$BE$43,'RevPAR Raw Data'!AH$1,FALSE)</f>
        <v>59.173176501169699</v>
      </c>
      <c r="Z95" s="114">
        <f>VLOOKUP($A95,'RevPAR Raw Data'!$B$6:$BE$43,'RevPAR Raw Data'!AI$1,FALSE)</f>
        <v>60.467358331167098</v>
      </c>
      <c r="AA95" s="114">
        <f>VLOOKUP($A95,'RevPAR Raw Data'!$B$6:$BE$43,'RevPAR Raw Data'!AJ$1,FALSE)</f>
        <v>63.617329087600702</v>
      </c>
      <c r="AB95" s="114">
        <f>VLOOKUP($A95,'RevPAR Raw Data'!$B$6:$BE$43,'RevPAR Raw Data'!AK$1,FALSE)</f>
        <v>73.785064660774594</v>
      </c>
      <c r="AC95" s="115">
        <f>VLOOKUP($A95,'RevPAR Raw Data'!$B$6:$BE$43,'RevPAR Raw Data'!AL$1,FALSE)</f>
        <v>63.942566415388598</v>
      </c>
      <c r="AD95" s="114">
        <f>VLOOKUP($A95,'RevPAR Raw Data'!$B$6:$BE$43,'RevPAR Raw Data'!AN$1,FALSE)</f>
        <v>121.47787496750701</v>
      </c>
      <c r="AE95" s="114">
        <f>VLOOKUP($A95,'RevPAR Raw Data'!$B$6:$BE$43,'RevPAR Raw Data'!AO$1,FALSE)</f>
        <v>133.15807317390099</v>
      </c>
      <c r="AF95" s="115">
        <f>VLOOKUP($A95,'RevPAR Raw Data'!$B$6:$BE$43,'RevPAR Raw Data'!AP$1,FALSE)</f>
        <v>127.317974070704</v>
      </c>
      <c r="AG95" s="116">
        <f>VLOOKUP($A95,'RevPAR Raw Data'!$B$6:$BE$43,'RevPAR Raw Data'!AR$1,FALSE)</f>
        <v>82.049825745478799</v>
      </c>
    </row>
    <row r="96" spans="1:33" x14ac:dyDescent="0.25">
      <c r="A96" s="93" t="s">
        <v>14</v>
      </c>
      <c r="B96" s="81">
        <f>(VLOOKUP($A95,'Occupancy Raw Data'!$B$8:$BE$51,'Occupancy Raw Data'!AT$3,FALSE))/100</f>
        <v>-6.9282111722573397E-2</v>
      </c>
      <c r="C96" s="82">
        <f>(VLOOKUP($A95,'Occupancy Raw Data'!$B$8:$BE$51,'Occupancy Raw Data'!AU$3,FALSE))/100</f>
        <v>-5.1100351499785104E-2</v>
      </c>
      <c r="D96" s="82">
        <f>(VLOOKUP($A95,'Occupancy Raw Data'!$B$8:$BE$51,'Occupancy Raw Data'!AV$3,FALSE))/100</f>
        <v>-4.84275702033145E-2</v>
      </c>
      <c r="E96" s="82">
        <f>(VLOOKUP($A95,'Occupancy Raw Data'!$B$8:$BE$51,'Occupancy Raw Data'!AW$3,FALSE))/100</f>
        <v>-1.95015797057005E-2</v>
      </c>
      <c r="F96" s="82">
        <f>(VLOOKUP($A95,'Occupancy Raw Data'!$B$8:$BE$51,'Occupancy Raw Data'!AX$3,FALSE))/100</f>
        <v>-3.5939102432177197E-2</v>
      </c>
      <c r="G96" s="82">
        <f>(VLOOKUP($A95,'Occupancy Raw Data'!$B$8:$BE$51,'Occupancy Raw Data'!AY$3,FALSE))/100</f>
        <v>-4.4657428912848005E-2</v>
      </c>
      <c r="H96" s="83">
        <f>(VLOOKUP($A95,'Occupancy Raw Data'!$B$8:$BE$51,'Occupancy Raw Data'!BA$3,FALSE))/100</f>
        <v>-8.4230095707993294E-2</v>
      </c>
      <c r="I96" s="83">
        <f>(VLOOKUP($A95,'Occupancy Raw Data'!$B$8:$BE$51,'Occupancy Raw Data'!BB$3,FALSE))/100</f>
        <v>-7.3093444258327492E-2</v>
      </c>
      <c r="J96" s="82">
        <f>(VLOOKUP($A95,'Occupancy Raw Data'!$B$8:$BE$51,'Occupancy Raw Data'!BC$3,FALSE))/100</f>
        <v>-7.8524707071732799E-2</v>
      </c>
      <c r="K96" s="84">
        <f>(VLOOKUP($A95,'Occupancy Raw Data'!$B$8:$BE$51,'Occupancy Raw Data'!BE$3,FALSE))/100</f>
        <v>-5.7531825863391797E-2</v>
      </c>
      <c r="M96" s="81">
        <f>(VLOOKUP($A95,'ADR Raw Data'!$B$6:$BE$49,'ADR Raw Data'!AT$1,FALSE))/100</f>
        <v>-9.1021366815063204E-3</v>
      </c>
      <c r="N96" s="82">
        <f>(VLOOKUP($A95,'ADR Raw Data'!$B$6:$BE$49,'ADR Raw Data'!AU$1,FALSE))/100</f>
        <v>7.19252349639036E-2</v>
      </c>
      <c r="O96" s="82">
        <f>(VLOOKUP($A95,'ADR Raw Data'!$B$6:$BE$49,'ADR Raw Data'!AV$1,FALSE))/100</f>
        <v>4.8284980471045805E-2</v>
      </c>
      <c r="P96" s="82">
        <f>(VLOOKUP($A95,'ADR Raw Data'!$B$6:$BE$49,'ADR Raw Data'!AW$1,FALSE))/100</f>
        <v>6.5528274113170498E-2</v>
      </c>
      <c r="Q96" s="82">
        <f>(VLOOKUP($A95,'ADR Raw Data'!$B$6:$BE$49,'ADR Raw Data'!AX$1,FALSE))/100</f>
        <v>6.6149968677944398E-2</v>
      </c>
      <c r="R96" s="82">
        <f>(VLOOKUP($A95,'ADR Raw Data'!$B$6:$BE$49,'ADR Raw Data'!AY$1,FALSE))/100</f>
        <v>4.76841267374905E-2</v>
      </c>
      <c r="S96" s="83">
        <f>(VLOOKUP($A95,'ADR Raw Data'!$B$6:$BE$49,'ADR Raw Data'!BA$1,FALSE))/100</f>
        <v>5.9555990691577002E-3</v>
      </c>
      <c r="T96" s="83">
        <f>(VLOOKUP($A95,'ADR Raw Data'!$B$6:$BE$49,'ADR Raw Data'!BB$1,FALSE))/100</f>
        <v>-3.8610696105978899E-2</v>
      </c>
      <c r="U96" s="82">
        <f>(VLOOKUP($A95,'ADR Raw Data'!$B$6:$BE$49,'ADR Raw Data'!BC$1,FALSE))/100</f>
        <v>-1.7628419568702001E-2</v>
      </c>
      <c r="V96" s="84">
        <f>(VLOOKUP($A95,'ADR Raw Data'!$B$6:$BE$49,'ADR Raw Data'!BE$1,FALSE))/100</f>
        <v>1.4464526603936401E-2</v>
      </c>
      <c r="X96" s="81">
        <f>(VLOOKUP($A95,'RevPAR Raw Data'!$B$6:$BE$49,'RevPAR Raw Data'!AT$1,FALSE))/100</f>
        <v>-7.7753633153597498E-2</v>
      </c>
      <c r="Y96" s="82">
        <f>(VLOOKUP($A95,'RevPAR Raw Data'!$B$6:$BE$49,'RevPAR Raw Data'!AU$1,FALSE))/100</f>
        <v>1.71494786757584E-2</v>
      </c>
      <c r="Z96" s="82">
        <f>(VLOOKUP($A95,'RevPAR Raw Data'!$B$6:$BE$49,'RevPAR Raw Data'!AV$1,FALSE))/100</f>
        <v>-2.4809140137959803E-3</v>
      </c>
      <c r="AA96" s="82">
        <f>(VLOOKUP($A95,'RevPAR Raw Data'!$B$6:$BE$49,'RevPAR Raw Data'!AW$1,FALSE))/100</f>
        <v>4.4748789546874904E-2</v>
      </c>
      <c r="AB96" s="82">
        <f>(VLOOKUP($A95,'RevPAR Raw Data'!$B$6:$BE$49,'RevPAR Raw Data'!AX$1,FALSE))/100</f>
        <v>2.78334957455652E-2</v>
      </c>
      <c r="AC96" s="82">
        <f>(VLOOKUP($A95,'RevPAR Raw Data'!$B$6:$BE$49,'RevPAR Raw Data'!AY$1,FALSE))/100</f>
        <v>8.9724732459182802E-4</v>
      </c>
      <c r="AD96" s="83">
        <f>(VLOOKUP($A95,'RevPAR Raw Data'!$B$6:$BE$49,'RevPAR Raw Data'!BA$1,FALSE))/100</f>
        <v>-7.8776137318429099E-2</v>
      </c>
      <c r="AE96" s="83">
        <f>(VLOOKUP($A95,'RevPAR Raw Data'!$B$6:$BE$49,'RevPAR Raw Data'!BB$1,FALSE))/100</f>
        <v>-0.108881951600708</v>
      </c>
      <c r="AF96" s="82">
        <f>(VLOOKUP($A95,'RevPAR Raw Data'!$B$6:$BE$49,'RevPAR Raw Data'!BC$1,FALSE))/100</f>
        <v>-9.4768860157664905E-2</v>
      </c>
      <c r="AG96" s="84">
        <f>(VLOOKUP($A95,'RevPAR Raw Data'!$B$6:$BE$49,'RevPAR Raw Data'!BE$1,FALSE))/100</f>
        <v>-4.38994698852294E-2</v>
      </c>
    </row>
    <row r="97" spans="1:33" x14ac:dyDescent="0.25">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5">
      <c r="A98" s="126" t="s">
        <v>47</v>
      </c>
      <c r="B98" s="109">
        <f>(VLOOKUP($A98,'Occupancy Raw Data'!$B$8:$BE$45,'Occupancy Raw Data'!AG$3,FALSE))/100</f>
        <v>0.47224176241360394</v>
      </c>
      <c r="C98" s="110">
        <f>(VLOOKUP($A98,'Occupancy Raw Data'!$B$8:$BE$45,'Occupancy Raw Data'!AH$3,FALSE))/100</f>
        <v>0.52015989459462408</v>
      </c>
      <c r="D98" s="110">
        <f>(VLOOKUP($A98,'Occupancy Raw Data'!$B$8:$BE$45,'Occupancy Raw Data'!AI$3,FALSE))/100</f>
        <v>0.58901394611373492</v>
      </c>
      <c r="E98" s="110">
        <f>(VLOOKUP($A98,'Occupancy Raw Data'!$B$8:$BE$45,'Occupancy Raw Data'!AJ$3,FALSE))/100</f>
        <v>0.627725856697819</v>
      </c>
      <c r="F98" s="110">
        <f>(VLOOKUP($A98,'Occupancy Raw Data'!$B$8:$BE$45,'Occupancy Raw Data'!AK$3,FALSE))/100</f>
        <v>0.64544799825814092</v>
      </c>
      <c r="G98" s="111">
        <f>(VLOOKUP($A98,'Occupancy Raw Data'!$B$8:$BE$45,'Occupancy Raw Data'!AL$3,FALSE))/100</f>
        <v>0.57091797483449402</v>
      </c>
      <c r="H98" s="91">
        <f>(VLOOKUP($A98,'Occupancy Raw Data'!$B$8:$BE$45,'Occupancy Raw Data'!AN$3,FALSE))/100</f>
        <v>0.721810639853951</v>
      </c>
      <c r="I98" s="91">
        <f>(VLOOKUP($A98,'Occupancy Raw Data'!$B$8:$BE$45,'Occupancy Raw Data'!AO$3,FALSE))/100</f>
        <v>0.72229076759026101</v>
      </c>
      <c r="J98" s="111">
        <f>(VLOOKUP($A98,'Occupancy Raw Data'!$B$8:$BE$45,'Occupancy Raw Data'!AP$3,FALSE))/100</f>
        <v>0.722050703722106</v>
      </c>
      <c r="K98" s="112">
        <f>(VLOOKUP($A98,'Occupancy Raw Data'!$B$8:$BE$45,'Occupancy Raw Data'!AR$3,FALSE))/100</f>
        <v>0.61409889227318804</v>
      </c>
      <c r="M98" s="113">
        <f>VLOOKUP($A98,'ADR Raw Data'!$B$6:$BE$43,'ADR Raw Data'!AG$1,FALSE)</f>
        <v>118.144676250487</v>
      </c>
      <c r="N98" s="114">
        <f>VLOOKUP($A98,'ADR Raw Data'!$B$6:$BE$43,'ADR Raw Data'!AH$1,FALSE)</f>
        <v>110.662517548567</v>
      </c>
      <c r="O98" s="114">
        <f>VLOOKUP($A98,'ADR Raw Data'!$B$6:$BE$43,'ADR Raw Data'!AI$1,FALSE)</f>
        <v>113.858496630427</v>
      </c>
      <c r="P98" s="114">
        <f>VLOOKUP($A98,'ADR Raw Data'!$B$6:$BE$43,'ADR Raw Data'!AJ$1,FALSE)</f>
        <v>119.073038412622</v>
      </c>
      <c r="Q98" s="114">
        <f>VLOOKUP($A98,'ADR Raw Data'!$B$6:$BE$43,'ADR Raw Data'!AK$1,FALSE)</f>
        <v>136.548252863024</v>
      </c>
      <c r="R98" s="115">
        <f>VLOOKUP($A98,'ADR Raw Data'!$B$6:$BE$43,'ADR Raw Data'!AL$1,FALSE)</f>
        <v>120.26225881022999</v>
      </c>
      <c r="S98" s="114">
        <f>VLOOKUP($A98,'ADR Raw Data'!$B$6:$BE$43,'ADR Raw Data'!AN$1,FALSE)</f>
        <v>172.53053298785599</v>
      </c>
      <c r="T98" s="114">
        <f>VLOOKUP($A98,'ADR Raw Data'!$B$6:$BE$43,'ADR Raw Data'!AO$1,FALSE)</f>
        <v>169.580833694039</v>
      </c>
      <c r="U98" s="115">
        <f>VLOOKUP($A98,'ADR Raw Data'!$B$6:$BE$43,'ADR Raw Data'!AP$1,FALSE)</f>
        <v>171.055192990188</v>
      </c>
      <c r="V98" s="116">
        <f>VLOOKUP($A98,'ADR Raw Data'!$B$6:$BE$43,'ADR Raw Data'!AR$1,FALSE)</f>
        <v>137.32567659988899</v>
      </c>
      <c r="X98" s="113">
        <f>VLOOKUP($A98,'RevPAR Raw Data'!$B$6:$BE$43,'RevPAR Raw Data'!AG$1,FALSE)</f>
        <v>55.792850132315003</v>
      </c>
      <c r="Y98" s="114">
        <f>VLOOKUP($A98,'RevPAR Raw Data'!$B$6:$BE$43,'RevPAR Raw Data'!AH$1,FALSE)</f>
        <v>57.562203463638397</v>
      </c>
      <c r="Z98" s="114">
        <f>VLOOKUP($A98,'RevPAR Raw Data'!$B$6:$BE$43,'RevPAR Raw Data'!AI$1,FALSE)</f>
        <v>67.064242398865503</v>
      </c>
      <c r="AA98" s="114">
        <f>VLOOKUP($A98,'RevPAR Raw Data'!$B$6:$BE$43,'RevPAR Raw Data'!AJ$1,FALSE)</f>
        <v>74.745225047175595</v>
      </c>
      <c r="AB98" s="114">
        <f>VLOOKUP($A98,'RevPAR Raw Data'!$B$6:$BE$43,'RevPAR Raw Data'!AK$1,FALSE)</f>
        <v>88.134796476085697</v>
      </c>
      <c r="AC98" s="115">
        <f>VLOOKUP($A98,'RevPAR Raw Data'!$B$6:$BE$43,'RevPAR Raw Data'!AL$1,FALSE)</f>
        <v>68.659885248958503</v>
      </c>
      <c r="AD98" s="114">
        <f>VLOOKUP($A98,'RevPAR Raw Data'!$B$6:$BE$43,'RevPAR Raw Data'!AN$1,FALSE)</f>
        <v>124.534374410308</v>
      </c>
      <c r="AE98" s="114">
        <f>VLOOKUP($A98,'RevPAR Raw Data'!$B$6:$BE$43,'RevPAR Raw Data'!AO$1,FALSE)</f>
        <v>122.486670537463</v>
      </c>
      <c r="AF98" s="115">
        <f>VLOOKUP($A98,'RevPAR Raw Data'!$B$6:$BE$43,'RevPAR Raw Data'!AP$1,FALSE)</f>
        <v>123.510522473886</v>
      </c>
      <c r="AG98" s="116">
        <f>VLOOKUP($A98,'RevPAR Raw Data'!$B$6:$BE$43,'RevPAR Raw Data'!AR$1,FALSE)</f>
        <v>84.331545880658297</v>
      </c>
    </row>
    <row r="99" spans="1:33" x14ac:dyDescent="0.25">
      <c r="A99" s="93" t="s">
        <v>14</v>
      </c>
      <c r="B99" s="81">
        <f>(VLOOKUP($A98,'Occupancy Raw Data'!$B$8:$BE$51,'Occupancy Raw Data'!AT$3,FALSE))/100</f>
        <v>1.4546545293321399E-2</v>
      </c>
      <c r="C99" s="82">
        <f>(VLOOKUP($A98,'Occupancy Raw Data'!$B$8:$BE$51,'Occupancy Raw Data'!AU$3,FALSE))/100</f>
        <v>-9.8507628416482189E-3</v>
      </c>
      <c r="D99" s="82">
        <f>(VLOOKUP($A98,'Occupancy Raw Data'!$B$8:$BE$51,'Occupancy Raw Data'!AV$3,FALSE))/100</f>
        <v>-1.35054156348559E-2</v>
      </c>
      <c r="E99" s="82">
        <f>(VLOOKUP($A98,'Occupancy Raw Data'!$B$8:$BE$51,'Occupancy Raw Data'!AW$3,FALSE))/100</f>
        <v>-3.32976822061265E-3</v>
      </c>
      <c r="F99" s="82">
        <f>(VLOOKUP($A98,'Occupancy Raw Data'!$B$8:$BE$51,'Occupancy Raw Data'!AX$3,FALSE))/100</f>
        <v>4.3056630062686896E-2</v>
      </c>
      <c r="G99" s="82">
        <f>(VLOOKUP($A98,'Occupancy Raw Data'!$B$8:$BE$51,'Occupancy Raw Data'!AY$3,FALSE))/100</f>
        <v>6.3795559560238004E-3</v>
      </c>
      <c r="H99" s="83">
        <f>(VLOOKUP($A98,'Occupancy Raw Data'!$B$8:$BE$51,'Occupancy Raw Data'!BA$3,FALSE))/100</f>
        <v>6.0679539815512197E-2</v>
      </c>
      <c r="I99" s="83">
        <f>(VLOOKUP($A98,'Occupancy Raw Data'!$B$8:$BE$51,'Occupancy Raw Data'!BB$3,FALSE))/100</f>
        <v>3.4907551800463697E-2</v>
      </c>
      <c r="J99" s="82">
        <f>(VLOOKUP($A98,'Occupancy Raw Data'!$B$8:$BE$51,'Occupancy Raw Data'!BC$3,FALSE))/100</f>
        <v>4.7630749962297096E-2</v>
      </c>
      <c r="K99" s="84">
        <f>(VLOOKUP($A98,'Occupancy Raw Data'!$B$8:$BE$51,'Occupancy Raw Data'!BE$3,FALSE))/100</f>
        <v>1.9871563871021802E-2</v>
      </c>
      <c r="M99" s="81">
        <f>(VLOOKUP($A98,'ADR Raw Data'!$B$6:$BE$49,'ADR Raw Data'!AT$1,FALSE))/100</f>
        <v>1.9533859091976899E-2</v>
      </c>
      <c r="N99" s="82">
        <f>(VLOOKUP($A98,'ADR Raw Data'!$B$6:$BE$49,'ADR Raw Data'!AU$1,FALSE))/100</f>
        <v>2.9016941176213799E-3</v>
      </c>
      <c r="O99" s="82">
        <f>(VLOOKUP($A98,'ADR Raw Data'!$B$6:$BE$49,'ADR Raw Data'!AV$1,FALSE))/100</f>
        <v>4.64080523492226E-3</v>
      </c>
      <c r="P99" s="82">
        <f>(VLOOKUP($A98,'ADR Raw Data'!$B$6:$BE$49,'ADR Raw Data'!AW$1,FALSE))/100</f>
        <v>3.6534970813227499E-2</v>
      </c>
      <c r="Q99" s="82">
        <f>(VLOOKUP($A98,'ADR Raw Data'!$B$6:$BE$49,'ADR Raw Data'!AX$1,FALSE))/100</f>
        <v>0.140032124839747</v>
      </c>
      <c r="R99" s="82">
        <f>(VLOOKUP($A98,'ADR Raw Data'!$B$6:$BE$49,'ADR Raw Data'!AY$1,FALSE))/100</f>
        <v>4.6255985468206695E-2</v>
      </c>
      <c r="S99" s="83">
        <f>(VLOOKUP($A98,'ADR Raw Data'!$B$6:$BE$49,'ADR Raw Data'!BA$1,FALSE))/100</f>
        <v>0.137299306676057</v>
      </c>
      <c r="T99" s="83">
        <f>(VLOOKUP($A98,'ADR Raw Data'!$B$6:$BE$49,'ADR Raw Data'!BB$1,FALSE))/100</f>
        <v>9.5288569467173095E-2</v>
      </c>
      <c r="U99" s="82">
        <f>(VLOOKUP($A98,'ADR Raw Data'!$B$6:$BE$49,'ADR Raw Data'!BC$1,FALSE))/100</f>
        <v>0.11593280018017101</v>
      </c>
      <c r="V99" s="84">
        <f>(VLOOKUP($A98,'ADR Raw Data'!$B$6:$BE$49,'ADR Raw Data'!BE$1,FALSE))/100</f>
        <v>7.7203636567793194E-2</v>
      </c>
      <c r="X99" s="81">
        <f>(VLOOKUP($A98,'RevPAR Raw Data'!$B$6:$BE$49,'RevPAR Raw Data'!AT$1,FALSE))/100</f>
        <v>3.43645545513332E-2</v>
      </c>
      <c r="Y99" s="82">
        <f>(VLOOKUP($A98,'RevPAR Raw Data'!$B$6:$BE$49,'RevPAR Raw Data'!AU$1,FALSE))/100</f>
        <v>-6.9776526246185296E-3</v>
      </c>
      <c r="Z99" s="82">
        <f>(VLOOKUP($A98,'RevPAR Raw Data'!$B$6:$BE$49,'RevPAR Raw Data'!AV$1,FALSE))/100</f>
        <v>-8.9272864035117201E-3</v>
      </c>
      <c r="AA99" s="82">
        <f>(VLOOKUP($A98,'RevPAR Raw Data'!$B$6:$BE$49,'RevPAR Raw Data'!AW$1,FALSE))/100</f>
        <v>3.3083549607859898E-2</v>
      </c>
      <c r="AB99" s="82">
        <f>(VLOOKUP($A98,'RevPAR Raw Data'!$B$6:$BE$49,'RevPAR Raw Data'!AX$1,FALSE))/100</f>
        <v>0.18911806629855099</v>
      </c>
      <c r="AC99" s="82">
        <f>(VLOOKUP($A98,'RevPAR Raw Data'!$B$6:$BE$49,'RevPAR Raw Data'!AY$1,FALSE))/100</f>
        <v>5.2930634071825994E-2</v>
      </c>
      <c r="AD99" s="83">
        <f>(VLOOKUP($A98,'RevPAR Raw Data'!$B$6:$BE$49,'RevPAR Raw Data'!BA$1,FALSE))/100</f>
        <v>0.206310105237661</v>
      </c>
      <c r="AE99" s="83">
        <f>(VLOOKUP($A98,'RevPAR Raw Data'!$B$6:$BE$49,'RevPAR Raw Data'!BB$1,FALSE))/100</f>
        <v>0.13352241194230399</v>
      </c>
      <c r="AF99" s="82">
        <f>(VLOOKUP($A98,'RevPAR Raw Data'!$B$6:$BE$49,'RevPAR Raw Data'!BC$1,FALSE))/100</f>
        <v>0.16908551636027902</v>
      </c>
      <c r="AG99" s="84">
        <f>(VLOOKUP($A98,'RevPAR Raw Data'!$B$6:$BE$49,'RevPAR Raw Data'!BE$1,FALSE))/100</f>
        <v>9.8609357433947109E-2</v>
      </c>
    </row>
    <row r="100" spans="1:33" x14ac:dyDescent="0.25">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5">
      <c r="A101" s="108" t="s">
        <v>49</v>
      </c>
      <c r="B101" s="109">
        <f>(VLOOKUP($A101,'Occupancy Raw Data'!$B$8:$BE$45,'Occupancy Raw Data'!AG$3,FALSE))/100</f>
        <v>0.45299776058631896</v>
      </c>
      <c r="C101" s="110">
        <f>(VLOOKUP($A101,'Occupancy Raw Data'!$B$8:$BE$45,'Occupancy Raw Data'!AH$3,FALSE))/100</f>
        <v>0.49030435667752398</v>
      </c>
      <c r="D101" s="110">
        <f>(VLOOKUP($A101,'Occupancy Raw Data'!$B$8:$BE$45,'Occupancy Raw Data'!AI$3,FALSE))/100</f>
        <v>0.53786644951139995</v>
      </c>
      <c r="E101" s="110">
        <f>(VLOOKUP($A101,'Occupancy Raw Data'!$B$8:$BE$45,'Occupancy Raw Data'!AJ$3,FALSE))/100</f>
        <v>0.56700427524429897</v>
      </c>
      <c r="F101" s="110">
        <f>(VLOOKUP($A101,'Occupancy Raw Data'!$B$8:$BE$45,'Occupancy Raw Data'!AK$3,FALSE))/100</f>
        <v>0.56878562703583002</v>
      </c>
      <c r="G101" s="111">
        <f>(VLOOKUP($A101,'Occupancy Raw Data'!$B$8:$BE$45,'Occupancy Raw Data'!AL$3,FALSE))/100</f>
        <v>0.52339169381107409</v>
      </c>
      <c r="H101" s="91">
        <f>(VLOOKUP($A101,'Occupancy Raw Data'!$B$8:$BE$45,'Occupancy Raw Data'!AN$3,FALSE))/100</f>
        <v>0.64981168566775194</v>
      </c>
      <c r="I101" s="91">
        <f>(VLOOKUP($A101,'Occupancy Raw Data'!$B$8:$BE$45,'Occupancy Raw Data'!AO$3,FALSE))/100</f>
        <v>0.65607186482084601</v>
      </c>
      <c r="J101" s="111">
        <f>(VLOOKUP($A101,'Occupancy Raw Data'!$B$8:$BE$45,'Occupancy Raw Data'!AP$3,FALSE))/100</f>
        <v>0.65294177524429897</v>
      </c>
      <c r="K101" s="112">
        <f>(VLOOKUP($A101,'Occupancy Raw Data'!$B$8:$BE$45,'Occupancy Raw Data'!AR$3,FALSE))/100</f>
        <v>0.56040600279199604</v>
      </c>
      <c r="M101" s="113">
        <f>VLOOKUP($A101,'ADR Raw Data'!$B$6:$BE$43,'ADR Raw Data'!AG$1,FALSE)</f>
        <v>122.25619965170399</v>
      </c>
      <c r="N101" s="114">
        <f>VLOOKUP($A101,'ADR Raw Data'!$B$6:$BE$43,'ADR Raw Data'!AH$1,FALSE)</f>
        <v>110.391037525302</v>
      </c>
      <c r="O101" s="114">
        <f>VLOOKUP($A101,'ADR Raw Data'!$B$6:$BE$43,'ADR Raw Data'!AI$1,FALSE)</f>
        <v>108.834604466313</v>
      </c>
      <c r="P101" s="114">
        <f>VLOOKUP($A101,'ADR Raw Data'!$B$6:$BE$43,'ADR Raw Data'!AJ$1,FALSE)</f>
        <v>112.310074951752</v>
      </c>
      <c r="Q101" s="114">
        <f>VLOOKUP($A101,'ADR Raw Data'!$B$6:$BE$43,'ADR Raw Data'!AK$1,FALSE)</f>
        <v>121.498996018075</v>
      </c>
      <c r="R101" s="115">
        <f>VLOOKUP($A101,'ADR Raw Data'!$B$6:$BE$43,'ADR Raw Data'!AL$1,FALSE)</f>
        <v>114.95507186199301</v>
      </c>
      <c r="S101" s="114">
        <f>VLOOKUP($A101,'ADR Raw Data'!$B$6:$BE$43,'ADR Raw Data'!AN$1,FALSE)</f>
        <v>152.74317015860501</v>
      </c>
      <c r="T101" s="114">
        <f>VLOOKUP($A101,'ADR Raw Data'!$B$6:$BE$43,'ADR Raw Data'!AO$1,FALSE)</f>
        <v>154.70811101198501</v>
      </c>
      <c r="U101" s="115">
        <f>VLOOKUP($A101,'ADR Raw Data'!$B$6:$BE$43,'ADR Raw Data'!AP$1,FALSE)</f>
        <v>153.730350378049</v>
      </c>
      <c r="V101" s="116">
        <f>VLOOKUP($A101,'ADR Raw Data'!$B$6:$BE$43,'ADR Raw Data'!AR$1,FALSE)</f>
        <v>127.863060031657</v>
      </c>
      <c r="X101" s="113">
        <f>VLOOKUP($A101,'RevPAR Raw Data'!$B$6:$BE$43,'RevPAR Raw Data'!AG$1,FALSE)</f>
        <v>55.381784660016201</v>
      </c>
      <c r="Y101" s="114">
        <f>VLOOKUP($A101,'RevPAR Raw Data'!$B$6:$BE$43,'RevPAR Raw Data'!AH$1,FALSE)</f>
        <v>54.125206636807803</v>
      </c>
      <c r="Z101" s="114">
        <f>VLOOKUP($A101,'RevPAR Raw Data'!$B$6:$BE$43,'RevPAR Raw Data'!AI$1,FALSE)</f>
        <v>58.538482288273599</v>
      </c>
      <c r="AA101" s="114">
        <f>VLOOKUP($A101,'RevPAR Raw Data'!$B$6:$BE$43,'RevPAR Raw Data'!AJ$1,FALSE)</f>
        <v>63.680292650651403</v>
      </c>
      <c r="AB101" s="114">
        <f>VLOOKUP($A101,'RevPAR Raw Data'!$B$6:$BE$43,'RevPAR Raw Data'!AK$1,FALSE)</f>
        <v>69.106882634364794</v>
      </c>
      <c r="AC101" s="115">
        <f>VLOOKUP($A101,'RevPAR Raw Data'!$B$6:$BE$43,'RevPAR Raw Data'!AL$1,FALSE)</f>
        <v>60.166529774022798</v>
      </c>
      <c r="AD101" s="114">
        <f>VLOOKUP($A101,'RevPAR Raw Data'!$B$6:$BE$43,'RevPAR Raw Data'!AN$1,FALSE)</f>
        <v>99.254296874999994</v>
      </c>
      <c r="AE101" s="114">
        <f>VLOOKUP($A101,'RevPAR Raw Data'!$B$6:$BE$43,'RevPAR Raw Data'!AO$1,FALSE)</f>
        <v>101.499638894543</v>
      </c>
      <c r="AF101" s="115">
        <f>VLOOKUP($A101,'RevPAR Raw Data'!$B$6:$BE$43,'RevPAR Raw Data'!AP$1,FALSE)</f>
        <v>100.37696788477101</v>
      </c>
      <c r="AG101" s="116">
        <f>VLOOKUP($A101,'RevPAR Raw Data'!$B$6:$BE$43,'RevPAR Raw Data'!AR$1,FALSE)</f>
        <v>71.655226377093896</v>
      </c>
    </row>
    <row r="102" spans="1:33" x14ac:dyDescent="0.25">
      <c r="A102" s="93" t="s">
        <v>14</v>
      </c>
      <c r="B102" s="81">
        <f>(VLOOKUP($A101,'Occupancy Raw Data'!$B$8:$BE$51,'Occupancy Raw Data'!AT$3,FALSE))/100</f>
        <v>5.7057773555547905E-2</v>
      </c>
      <c r="C102" s="82">
        <f>(VLOOKUP($A101,'Occupancy Raw Data'!$B$8:$BE$51,'Occupancy Raw Data'!AU$3,FALSE))/100</f>
        <v>6.9191076522114401E-3</v>
      </c>
      <c r="D102" s="82">
        <f>(VLOOKUP($A101,'Occupancy Raw Data'!$B$8:$BE$51,'Occupancy Raw Data'!AV$3,FALSE))/100</f>
        <v>-2.2694140027806703E-2</v>
      </c>
      <c r="E102" s="82">
        <f>(VLOOKUP($A101,'Occupancy Raw Data'!$B$8:$BE$51,'Occupancy Raw Data'!AW$3,FALSE))/100</f>
        <v>4.7426622653017302E-3</v>
      </c>
      <c r="F102" s="82">
        <f>(VLOOKUP($A101,'Occupancy Raw Data'!$B$8:$BE$51,'Occupancy Raw Data'!AX$3,FALSE))/100</f>
        <v>3.8595498534574099E-2</v>
      </c>
      <c r="G102" s="82">
        <f>(VLOOKUP($A101,'Occupancy Raw Data'!$B$8:$BE$51,'Occupancy Raw Data'!AY$3,FALSE))/100</f>
        <v>1.5185099896823E-2</v>
      </c>
      <c r="H102" s="83">
        <f>(VLOOKUP($A101,'Occupancy Raw Data'!$B$8:$BE$51,'Occupancy Raw Data'!BA$3,FALSE))/100</f>
        <v>4.6687126864896504E-2</v>
      </c>
      <c r="I102" s="83">
        <f>(VLOOKUP($A101,'Occupancy Raw Data'!$B$8:$BE$51,'Occupancy Raw Data'!BB$3,FALSE))/100</f>
        <v>1.5794633769116398E-2</v>
      </c>
      <c r="J102" s="82">
        <f>(VLOOKUP($A101,'Occupancy Raw Data'!$B$8:$BE$51,'Occupancy Raw Data'!BC$3,FALSE))/100</f>
        <v>3.0933674972394697E-2</v>
      </c>
      <c r="K102" s="84">
        <f>(VLOOKUP($A101,'Occupancy Raw Data'!$B$8:$BE$51,'Occupancy Raw Data'!BE$3,FALSE))/100</f>
        <v>2.0369986574535499E-2</v>
      </c>
      <c r="M102" s="81">
        <f>(VLOOKUP($A101,'ADR Raw Data'!$B$6:$BE$49,'ADR Raw Data'!AT$1,FALSE))/100</f>
        <v>7.2010968883840093E-2</v>
      </c>
      <c r="N102" s="82">
        <f>(VLOOKUP($A101,'ADR Raw Data'!$B$6:$BE$49,'ADR Raw Data'!AU$1,FALSE))/100</f>
        <v>9.9443217106824806E-3</v>
      </c>
      <c r="O102" s="82">
        <f>(VLOOKUP($A101,'ADR Raw Data'!$B$6:$BE$49,'ADR Raw Data'!AV$1,FALSE))/100</f>
        <v>-1.4868865139716001E-2</v>
      </c>
      <c r="P102" s="82">
        <f>(VLOOKUP($A101,'ADR Raw Data'!$B$6:$BE$49,'ADR Raw Data'!AW$1,FALSE))/100</f>
        <v>2.1781116243939001E-2</v>
      </c>
      <c r="Q102" s="82">
        <f>(VLOOKUP($A101,'ADR Raw Data'!$B$6:$BE$49,'ADR Raw Data'!AX$1,FALSE))/100</f>
        <v>8.2827943633270187E-2</v>
      </c>
      <c r="R102" s="82">
        <f>(VLOOKUP($A101,'ADR Raw Data'!$B$6:$BE$49,'ADR Raw Data'!AY$1,FALSE))/100</f>
        <v>3.4766107669640701E-2</v>
      </c>
      <c r="S102" s="83">
        <f>(VLOOKUP($A101,'ADR Raw Data'!$B$6:$BE$49,'ADR Raw Data'!BA$1,FALSE))/100</f>
        <v>0.10832637337184799</v>
      </c>
      <c r="T102" s="83">
        <f>(VLOOKUP($A101,'ADR Raw Data'!$B$6:$BE$49,'ADR Raw Data'!BB$1,FALSE))/100</f>
        <v>8.1793371639381704E-2</v>
      </c>
      <c r="U102" s="82">
        <f>(VLOOKUP($A101,'ADR Raw Data'!$B$6:$BE$49,'ADR Raw Data'!BC$1,FALSE))/100</f>
        <v>9.4445715689705889E-2</v>
      </c>
      <c r="V102" s="84">
        <f>(VLOOKUP($A101,'ADR Raw Data'!$B$6:$BE$49,'ADR Raw Data'!BE$1,FALSE))/100</f>
        <v>5.8725674292409505E-2</v>
      </c>
      <c r="X102" s="81">
        <f>(VLOOKUP($A101,'RevPAR Raw Data'!$B$6:$BE$49,'RevPAR Raw Data'!AT$1,FALSE))/100</f>
        <v>0.133177527995477</v>
      </c>
      <c r="Y102" s="82">
        <f>(VLOOKUP($A101,'RevPAR Raw Data'!$B$6:$BE$49,'RevPAR Raw Data'!AU$1,FALSE))/100</f>
        <v>1.6932235195338301E-2</v>
      </c>
      <c r="Z102" s="82">
        <f>(VLOOKUP($A101,'RevPAR Raw Data'!$B$6:$BE$49,'RevPAR Raw Data'!AV$1,FALSE))/100</f>
        <v>-3.7225569059987501E-2</v>
      </c>
      <c r="AA102" s="82">
        <f>(VLOOKUP($A101,'RevPAR Raw Data'!$B$6:$BE$49,'RevPAR Raw Data'!AW$1,FALSE))/100</f>
        <v>2.6627078987347001E-2</v>
      </c>
      <c r="AB102" s="82">
        <f>(VLOOKUP($A101,'RevPAR Raw Data'!$B$6:$BE$49,'RevPAR Raw Data'!AX$1,FALSE))/100</f>
        <v>0.12462022794496401</v>
      </c>
      <c r="AC102" s="82">
        <f>(VLOOKUP($A101,'RevPAR Raw Data'!$B$6:$BE$49,'RevPAR Raw Data'!AY$1,FALSE))/100</f>
        <v>5.0479134384450904E-2</v>
      </c>
      <c r="AD102" s="83">
        <f>(VLOOKUP($A101,'RevPAR Raw Data'!$B$6:$BE$49,'RevPAR Raw Data'!BA$1,FALSE))/100</f>
        <v>0.16007094737317001</v>
      </c>
      <c r="AE102" s="83">
        <f>(VLOOKUP($A101,'RevPAR Raw Data'!$B$6:$BE$49,'RevPAR Raw Data'!BB$1,FALSE))/100</f>
        <v>9.8879901758283401E-2</v>
      </c>
      <c r="AF102" s="82">
        <f>(VLOOKUP($A101,'RevPAR Raw Data'!$B$6:$BE$49,'RevPAR Raw Data'!BC$1,FALSE))/100</f>
        <v>0.12830094373378101</v>
      </c>
      <c r="AG102" s="84">
        <f>(VLOOKUP($A101,'RevPAR Raw Data'!$B$6:$BE$49,'RevPAR Raw Data'!BE$1,FALSE))/100</f>
        <v>8.0291902063861997E-2</v>
      </c>
    </row>
    <row r="103" spans="1:33" x14ac:dyDescent="0.25">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5">
      <c r="A104" s="108" t="s">
        <v>53</v>
      </c>
      <c r="B104" s="109">
        <f>(VLOOKUP($A104,'Occupancy Raw Data'!$B$8:$BE$54,'Occupancy Raw Data'!AG$3,FALSE))/100</f>
        <v>0.493069834742213</v>
      </c>
      <c r="C104" s="110">
        <f>(VLOOKUP($A104,'Occupancy Raw Data'!$B$8:$BE$54,'Occupancy Raw Data'!AH$3,FALSE))/100</f>
        <v>0.51488843195491496</v>
      </c>
      <c r="D104" s="110">
        <f>(VLOOKUP($A104,'Occupancy Raw Data'!$B$8:$BE$54,'Occupancy Raw Data'!AI$3,FALSE))/100</f>
        <v>0.58540857512755995</v>
      </c>
      <c r="E104" s="110">
        <f>(VLOOKUP($A104,'Occupancy Raw Data'!$B$8:$BE$54,'Occupancy Raw Data'!AJ$3,FALSE))/100</f>
        <v>0.624095651511689</v>
      </c>
      <c r="F104" s="110">
        <f>(VLOOKUP($A104,'Occupancy Raw Data'!$B$8:$BE$54,'Occupancy Raw Data'!AK$3,FALSE))/100</f>
        <v>0.65017896580610701</v>
      </c>
      <c r="G104" s="111">
        <f>(VLOOKUP($A104,'Occupancy Raw Data'!$B$8:$BE$54,'Occupancy Raw Data'!AL$3,FALSE))/100</f>
        <v>0.57352829182849707</v>
      </c>
      <c r="H104" s="91">
        <f>(VLOOKUP($A104,'Occupancy Raw Data'!$B$8:$BE$54,'Occupancy Raw Data'!AN$3,FALSE))/100</f>
        <v>0.75748229380854393</v>
      </c>
      <c r="I104" s="91">
        <f>(VLOOKUP($A104,'Occupancy Raw Data'!$B$8:$BE$54,'Occupancy Raw Data'!AO$3,FALSE))/100</f>
        <v>0.75390297768639003</v>
      </c>
      <c r="J104" s="111">
        <f>(VLOOKUP($A104,'Occupancy Raw Data'!$B$8:$BE$54,'Occupancy Raw Data'!AP$3,FALSE))/100</f>
        <v>0.75569263574746703</v>
      </c>
      <c r="K104" s="112">
        <f>(VLOOKUP($A104,'Occupancy Raw Data'!$B$8:$BE$54,'Occupancy Raw Data'!AR$3,FALSE))/100</f>
        <v>0.625575247233917</v>
      </c>
      <c r="M104" s="113">
        <f>VLOOKUP($A104,'ADR Raw Data'!$B$6:$BE$54,'ADR Raw Data'!AG$1,FALSE)</f>
        <v>99.996571936056796</v>
      </c>
      <c r="N104" s="114">
        <f>VLOOKUP($A104,'ADR Raw Data'!$B$6:$BE$54,'ADR Raw Data'!AH$1,FALSE)</f>
        <v>99.391604792190506</v>
      </c>
      <c r="O104" s="114">
        <f>VLOOKUP($A104,'ADR Raw Data'!$B$6:$BE$54,'ADR Raw Data'!AI$1,FALSE)</f>
        <v>104.114683231429</v>
      </c>
      <c r="P104" s="114">
        <f>VLOOKUP($A104,'ADR Raw Data'!$B$6:$BE$54,'ADR Raw Data'!AJ$1,FALSE)</f>
        <v>107.823222696766</v>
      </c>
      <c r="Q104" s="114">
        <f>VLOOKUP($A104,'ADR Raw Data'!$B$6:$BE$54,'ADR Raw Data'!AK$1,FALSE)</f>
        <v>114.17605505124401</v>
      </c>
      <c r="R104" s="115">
        <f>VLOOKUP($A104,'ADR Raw Data'!$B$6:$BE$54,'ADR Raw Data'!AL$1,FALSE)</f>
        <v>105.646883415217</v>
      </c>
      <c r="S104" s="114">
        <f>VLOOKUP($A104,'ADR Raw Data'!$B$6:$BE$54,'ADR Raw Data'!AN$1,FALSE)</f>
        <v>132.17649323882699</v>
      </c>
      <c r="T104" s="114">
        <f>VLOOKUP($A104,'ADR Raw Data'!$B$6:$BE$54,'ADR Raw Data'!AO$1,FALSE)</f>
        <v>129.508227688267</v>
      </c>
      <c r="U104" s="115">
        <f>VLOOKUP($A104,'ADR Raw Data'!$B$6:$BE$54,'ADR Raw Data'!AP$1,FALSE)</f>
        <v>130.84552000403099</v>
      </c>
      <c r="V104" s="116">
        <f>VLOOKUP($A104,'ADR Raw Data'!$B$6:$BE$54,'ADR Raw Data'!AR$1,FALSE)</f>
        <v>114.343986800229</v>
      </c>
      <c r="X104" s="113">
        <f>VLOOKUP($A104,'RevPAR Raw Data'!$B$6:$BE$54,'RevPAR Raw Data'!AG$1,FALSE)</f>
        <v>49.3052931992993</v>
      </c>
      <c r="Y104" s="114">
        <f>VLOOKUP($A104,'RevPAR Raw Data'!$B$6:$BE$54,'RevPAR Raw Data'!AH$1,FALSE)</f>
        <v>51.175587540933599</v>
      </c>
      <c r="Z104" s="114">
        <f>VLOOKUP($A104,'RevPAR Raw Data'!$B$6:$BE$54,'RevPAR Raw Data'!AI$1,FALSE)</f>
        <v>60.9496283603685</v>
      </c>
      <c r="AA104" s="114">
        <f>VLOOKUP($A104,'RevPAR Raw Data'!$B$6:$BE$54,'RevPAR Raw Data'!AJ$1,FALSE)</f>
        <v>67.292004417028394</v>
      </c>
      <c r="AB104" s="114">
        <f>VLOOKUP($A104,'RevPAR Raw Data'!$B$6:$BE$54,'RevPAR Raw Data'!AK$1,FALSE)</f>
        <v>74.234869393039304</v>
      </c>
      <c r="AC104" s="115">
        <f>VLOOKUP($A104,'RevPAR Raw Data'!$B$6:$BE$54,'RevPAR Raw Data'!AL$1,FALSE)</f>
        <v>60.591476582133801</v>
      </c>
      <c r="AD104" s="114">
        <f>VLOOKUP($A104,'RevPAR Raw Data'!$B$6:$BE$54,'RevPAR Raw Data'!AN$1,FALSE)</f>
        <v>100.121353286116</v>
      </c>
      <c r="AE104" s="114">
        <f>VLOOKUP($A104,'RevPAR Raw Data'!$B$6:$BE$54,'RevPAR Raw Data'!AO$1,FALSE)</f>
        <v>97.636638489071601</v>
      </c>
      <c r="AF104" s="115">
        <f>VLOOKUP($A104,'RevPAR Raw Data'!$B$6:$BE$54,'RevPAR Raw Data'!AP$1,FALSE)</f>
        <v>98.878995887594201</v>
      </c>
      <c r="AG104" s="116">
        <f>VLOOKUP($A104,'RevPAR Raw Data'!$B$6:$BE$54,'RevPAR Raw Data'!AR$1,FALSE)</f>
        <v>71.530767812265395</v>
      </c>
    </row>
    <row r="105" spans="1:33" x14ac:dyDescent="0.25">
      <c r="A105" s="93" t="s">
        <v>14</v>
      </c>
      <c r="B105" s="81">
        <f>(VLOOKUP($A104,'Occupancy Raw Data'!$B$8:$BE$54,'Occupancy Raw Data'!AT$3,FALSE))/100</f>
        <v>-1.5461698740891999E-3</v>
      </c>
      <c r="C105" s="82">
        <f>(VLOOKUP($A104,'Occupancy Raw Data'!$B$8:$BE$54,'Occupancy Raw Data'!AU$3,FALSE))/100</f>
        <v>-2.41191319078542E-2</v>
      </c>
      <c r="D105" s="82">
        <f>(VLOOKUP($A104,'Occupancy Raw Data'!$B$8:$BE$54,'Occupancy Raw Data'!AV$3,FALSE))/100</f>
        <v>-2.0939566641432997E-2</v>
      </c>
      <c r="E105" s="82">
        <f>(VLOOKUP($A104,'Occupancy Raw Data'!$B$8:$BE$54,'Occupancy Raw Data'!AW$3,FALSE))/100</f>
        <v>-2.02336654543709E-2</v>
      </c>
      <c r="F105" s="82">
        <f>(VLOOKUP($A104,'Occupancy Raw Data'!$B$8:$BE$54,'Occupancy Raw Data'!AX$3,FALSE))/100</f>
        <v>3.0643483722060899E-3</v>
      </c>
      <c r="G105" s="82">
        <f>(VLOOKUP($A104,'Occupancy Raw Data'!$B$8:$BE$54,'Occupancy Raw Data'!AY$3,FALSE))/100</f>
        <v>-1.2708237538156898E-2</v>
      </c>
      <c r="H105" s="83">
        <f>(VLOOKUP($A104,'Occupancy Raw Data'!$B$8:$BE$54,'Occupancy Raw Data'!BA$3,FALSE))/100</f>
        <v>5.38457596481689E-2</v>
      </c>
      <c r="I105" s="83">
        <f>(VLOOKUP($A104,'Occupancy Raw Data'!$B$8:$BE$54,'Occupancy Raw Data'!BB$3,FALSE))/100</f>
        <v>-5.3296433410945996E-4</v>
      </c>
      <c r="J105" s="82">
        <f>(VLOOKUP($A104,'Occupancy Raw Data'!$B$8:$BE$54,'Occupancy Raw Data'!BC$3,FALSE))/100</f>
        <v>2.6000680328192801E-2</v>
      </c>
      <c r="K105" s="84">
        <f>(VLOOKUP($A104,'Occupancy Raw Data'!$B$8:$BE$54,'Occupancy Raw Data'!BE$3,FALSE))/100</f>
        <v>3.1739408676399001E-4</v>
      </c>
      <c r="M105" s="81">
        <f>(VLOOKUP($A104,'ADR Raw Data'!$B$6:$BE$52,'ADR Raw Data'!AT$1,FALSE))/100</f>
        <v>-1.13411125962506E-2</v>
      </c>
      <c r="N105" s="82">
        <f>(VLOOKUP($A104,'ADR Raw Data'!$B$6:$BE$52,'ADR Raw Data'!AU$1,FALSE))/100</f>
        <v>-3.8771514522567101E-2</v>
      </c>
      <c r="O105" s="82">
        <f>(VLOOKUP($A104,'ADR Raw Data'!$B$6:$BE$52,'ADR Raw Data'!AV$1,FALSE))/100</f>
        <v>-6.0852076193468302E-2</v>
      </c>
      <c r="P105" s="82">
        <f>(VLOOKUP($A104,'ADR Raw Data'!$B$6:$BE$52,'ADR Raw Data'!AW$1,FALSE))/100</f>
        <v>-4.6150934067814502E-2</v>
      </c>
      <c r="Q105" s="82">
        <f>(VLOOKUP($A104,'ADR Raw Data'!$B$6:$BE$52,'ADR Raw Data'!AX$1,FALSE))/100</f>
        <v>1.4515697641361101E-2</v>
      </c>
      <c r="R105" s="82">
        <f>(VLOOKUP($A104,'ADR Raw Data'!$B$6:$BE$52,'ADR Raw Data'!AY$1,FALSE))/100</f>
        <v>-2.81479208534865E-2</v>
      </c>
      <c r="S105" s="83">
        <f>(VLOOKUP($A104,'ADR Raw Data'!$B$6:$BE$52,'ADR Raw Data'!BA$1,FALSE))/100</f>
        <v>3.86200701933384E-2</v>
      </c>
      <c r="T105" s="83">
        <f>(VLOOKUP($A104,'ADR Raw Data'!$B$6:$BE$52,'ADR Raw Data'!BB$1,FALSE))/100</f>
        <v>3.5588211573635499E-3</v>
      </c>
      <c r="U105" s="82">
        <f>(VLOOKUP($A104,'ADR Raw Data'!$B$6:$BE$52,'ADR Raw Data'!BC$1,FALSE))/100</f>
        <v>2.08201799122327E-2</v>
      </c>
      <c r="V105" s="84">
        <f>(VLOOKUP($A104,'ADR Raw Data'!$B$6:$BE$52,'ADR Raw Data'!BE$1,FALSE))/100</f>
        <v>-7.9343031586498608E-3</v>
      </c>
      <c r="X105" s="81">
        <f>(VLOOKUP($A104,'RevPAR Raw Data'!$B$6:$BE$52,'RevPAR Raw Data'!AT$1,FALSE))/100</f>
        <v>-1.28697471837048E-2</v>
      </c>
      <c r="Y105" s="82">
        <f>(VLOOKUP($A104,'RevPAR Raw Data'!$B$6:$BE$52,'RevPAR Raw Data'!AU$1,FALSE))/100</f>
        <v>-6.1955511157384305E-2</v>
      </c>
      <c r="Z105" s="82">
        <f>(VLOOKUP($A104,'RevPAR Raw Data'!$B$6:$BE$52,'RevPAR Raw Data'!AV$1,FALSE))/100</f>
        <v>-8.0517426730178698E-2</v>
      </c>
      <c r="AA105" s="82">
        <f>(VLOOKUP($A104,'RevPAR Raw Data'!$B$6:$BE$52,'RevPAR Raw Data'!AW$1,FALSE))/100</f>
        <v>-6.5450796961850508E-2</v>
      </c>
      <c r="AB105" s="82">
        <f>(VLOOKUP($A104,'RevPAR Raw Data'!$B$6:$BE$52,'RevPAR Raw Data'!AX$1,FALSE))/100</f>
        <v>1.7624527168005999E-2</v>
      </c>
      <c r="AC105" s="82">
        <f>(VLOOKUP($A104,'RevPAR Raw Data'!$B$6:$BE$52,'RevPAR Raw Data'!AY$1,FALSE))/100</f>
        <v>-4.0498447927231999E-2</v>
      </c>
      <c r="AD105" s="83">
        <f>(VLOOKUP($A104,'RevPAR Raw Data'!$B$6:$BE$52,'RevPAR Raw Data'!BA$1,FALSE))/100</f>
        <v>9.454535685873329E-2</v>
      </c>
      <c r="AE105" s="83">
        <f>(VLOOKUP($A104,'RevPAR Raw Data'!$B$6:$BE$52,'RevPAR Raw Data'!BB$1,FALSE))/100</f>
        <v>3.02396009850574E-3</v>
      </c>
      <c r="AF105" s="82">
        <f>(VLOOKUP($A104,'RevPAR Raw Data'!$B$6:$BE$52,'RevPAR Raw Data'!BC$1,FALSE))/100</f>
        <v>4.7362199082699001E-2</v>
      </c>
      <c r="AG105" s="84">
        <f>(VLOOKUP($A104,'RevPAR Raw Data'!$B$6:$BE$52,'RevPAR Raw Data'!BE$1,FALSE))/100</f>
        <v>-7.6194273727910201E-3</v>
      </c>
    </row>
    <row r="106" spans="1:33" x14ac:dyDescent="0.25">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5">
      <c r="A107" s="108" t="s">
        <v>52</v>
      </c>
      <c r="B107" s="109">
        <f>(VLOOKUP($A107,'Occupancy Raw Data'!$B$8:$BE$45,'Occupancy Raw Data'!AG$3,FALSE))/100</f>
        <v>0.464497557571528</v>
      </c>
      <c r="C107" s="110">
        <f>(VLOOKUP($A107,'Occupancy Raw Data'!$B$8:$BE$45,'Occupancy Raw Data'!AH$3,FALSE))/100</f>
        <v>0.51199406838799699</v>
      </c>
      <c r="D107" s="110">
        <f>(VLOOKUP($A107,'Occupancy Raw Data'!$B$8:$BE$45,'Occupancy Raw Data'!AI$3,FALSE))/100</f>
        <v>0.58256280530355797</v>
      </c>
      <c r="E107" s="110">
        <f>(VLOOKUP($A107,'Occupancy Raw Data'!$B$8:$BE$45,'Occupancy Raw Data'!AJ$3,FALSE))/100</f>
        <v>0.63311235170969904</v>
      </c>
      <c r="F107" s="110">
        <f>(VLOOKUP($A107,'Occupancy Raw Data'!$B$8:$BE$45,'Occupancy Raw Data'!AK$3,FALSE))/100</f>
        <v>0.67873342637822698</v>
      </c>
      <c r="G107" s="111">
        <f>(VLOOKUP($A107,'Occupancy Raw Data'!$B$8:$BE$45,'Occupancy Raw Data'!AL$3,FALSE))/100</f>
        <v>0.574180041870202</v>
      </c>
      <c r="H107" s="91">
        <f>(VLOOKUP($A107,'Occupancy Raw Data'!$B$8:$BE$45,'Occupancy Raw Data'!AN$3,FALSE))/100</f>
        <v>0.75894103279832503</v>
      </c>
      <c r="I107" s="91">
        <f>(VLOOKUP($A107,'Occupancy Raw Data'!$B$8:$BE$45,'Occupancy Raw Data'!AO$3,FALSE))/100</f>
        <v>0.74459176552686601</v>
      </c>
      <c r="J107" s="111">
        <f>(VLOOKUP($A107,'Occupancy Raw Data'!$B$8:$BE$45,'Occupancy Raw Data'!AP$3,FALSE))/100</f>
        <v>0.75176639916259502</v>
      </c>
      <c r="K107" s="112">
        <f>(VLOOKUP($A107,'Occupancy Raw Data'!$B$8:$BE$45,'Occupancy Raw Data'!AR$3,FALSE))/100</f>
        <v>0.62491900109660004</v>
      </c>
      <c r="M107" s="113">
        <f>VLOOKUP($A107,'ADR Raw Data'!$B$6:$BE$43,'ADR Raw Data'!AG$1,FALSE)</f>
        <v>95.175225352112605</v>
      </c>
      <c r="N107" s="114">
        <f>VLOOKUP($A107,'ADR Raw Data'!$B$6:$BE$43,'ADR Raw Data'!AH$1,FALSE)</f>
        <v>95.158223869154099</v>
      </c>
      <c r="O107" s="114">
        <f>VLOOKUP($A107,'ADR Raw Data'!$B$6:$BE$43,'ADR Raw Data'!AI$1,FALSE)</f>
        <v>99.082501310174393</v>
      </c>
      <c r="P107" s="114">
        <f>VLOOKUP($A107,'ADR Raw Data'!$B$6:$BE$43,'ADR Raw Data'!AJ$1,FALSE)</f>
        <v>101.79962455221801</v>
      </c>
      <c r="Q107" s="114">
        <f>VLOOKUP($A107,'ADR Raw Data'!$B$6:$BE$43,'ADR Raw Data'!AK$1,FALSE)</f>
        <v>120.647370517928</v>
      </c>
      <c r="R107" s="115">
        <f>VLOOKUP($A107,'ADR Raw Data'!$B$6:$BE$43,'ADR Raw Data'!AL$1,FALSE)</f>
        <v>103.448001336898</v>
      </c>
      <c r="S107" s="114">
        <f>VLOOKUP($A107,'ADR Raw Data'!$B$6:$BE$43,'ADR Raw Data'!AN$1,FALSE)</f>
        <v>149.76053445204201</v>
      </c>
      <c r="T107" s="114">
        <f>VLOOKUP($A107,'ADR Raw Data'!$B$6:$BE$43,'ADR Raw Data'!AO$1,FALSE)</f>
        <v>139.85879276007401</v>
      </c>
      <c r="U107" s="115">
        <f>VLOOKUP($A107,'ADR Raw Data'!$B$6:$BE$43,'ADR Raw Data'!AP$1,FALSE)</f>
        <v>144.856913236445</v>
      </c>
      <c r="V107" s="116">
        <f>VLOOKUP($A107,'ADR Raw Data'!$B$6:$BE$43,'ADR Raw Data'!AR$1,FALSE)</f>
        <v>117.680624644804</v>
      </c>
      <c r="X107" s="113">
        <f>VLOOKUP($A107,'RevPAR Raw Data'!$B$6:$BE$43,'RevPAR Raw Data'!AG$1,FALSE)</f>
        <v>44.208659717376101</v>
      </c>
      <c r="Y107" s="114">
        <f>VLOOKUP($A107,'RevPAR Raw Data'!$B$6:$BE$43,'RevPAR Raw Data'!AH$1,FALSE)</f>
        <v>48.720446179344002</v>
      </c>
      <c r="Z107" s="114">
        <f>VLOOKUP($A107,'RevPAR Raw Data'!$B$6:$BE$43,'RevPAR Raw Data'!AI$1,FALSE)</f>
        <v>57.721779919748698</v>
      </c>
      <c r="AA107" s="114">
        <f>VLOOKUP($A107,'RevPAR Raw Data'!$B$6:$BE$43,'RevPAR Raw Data'!AJ$1,FALSE)</f>
        <v>64.4505997034193</v>
      </c>
      <c r="AB107" s="114">
        <f>VLOOKUP($A107,'RevPAR Raw Data'!$B$6:$BE$43,'RevPAR Raw Data'!AK$1,FALSE)</f>
        <v>81.887403175157004</v>
      </c>
      <c r="AC107" s="115">
        <f>VLOOKUP($A107,'RevPAR Raw Data'!$B$6:$BE$43,'RevPAR Raw Data'!AL$1,FALSE)</f>
        <v>59.397777739009001</v>
      </c>
      <c r="AD107" s="114">
        <f>VLOOKUP($A107,'RevPAR Raw Data'!$B$6:$BE$43,'RevPAR Raw Data'!AN$1,FALSE)</f>
        <v>113.659414689462</v>
      </c>
      <c r="AE107" s="114">
        <f>VLOOKUP($A107,'RevPAR Raw Data'!$B$6:$BE$43,'RevPAR Raw Data'!AO$1,FALSE)</f>
        <v>104.13770542568</v>
      </c>
      <c r="AF107" s="115">
        <f>VLOOKUP($A107,'RevPAR Raw Data'!$B$6:$BE$43,'RevPAR Raw Data'!AP$1,FALSE)</f>
        <v>108.898560057571</v>
      </c>
      <c r="AG107" s="116">
        <f>VLOOKUP($A107,'RevPAR Raw Data'!$B$6:$BE$43,'RevPAR Raw Data'!AR$1,FALSE)</f>
        <v>73.540858401455395</v>
      </c>
    </row>
    <row r="108" spans="1:33" x14ac:dyDescent="0.25">
      <c r="A108" s="93" t="s">
        <v>14</v>
      </c>
      <c r="B108" s="81">
        <f>(VLOOKUP($A107,'Occupancy Raw Data'!$B$8:$BE$51,'Occupancy Raw Data'!AT$3,FALSE))/100</f>
        <v>2.0803830044669701E-2</v>
      </c>
      <c r="C108" s="82">
        <f>(VLOOKUP($A107,'Occupancy Raw Data'!$B$8:$BE$51,'Occupancy Raw Data'!AU$3,FALSE))/100</f>
        <v>5.0543262715986498E-2</v>
      </c>
      <c r="D108" s="82">
        <f>(VLOOKUP($A107,'Occupancy Raw Data'!$B$8:$BE$51,'Occupancy Raw Data'!AV$3,FALSE))/100</f>
        <v>5.3233359052480902E-2</v>
      </c>
      <c r="E108" s="82">
        <f>(VLOOKUP($A107,'Occupancy Raw Data'!$B$8:$BE$51,'Occupancy Raw Data'!AW$3,FALSE))/100</f>
        <v>5.2809189799116203E-2</v>
      </c>
      <c r="F108" s="82">
        <f>(VLOOKUP($A107,'Occupancy Raw Data'!$B$8:$BE$51,'Occupancy Raw Data'!AX$3,FALSE))/100</f>
        <v>0.127920394657728</v>
      </c>
      <c r="G108" s="82">
        <f>(VLOOKUP($A107,'Occupancy Raw Data'!$B$8:$BE$51,'Occupancy Raw Data'!AY$3,FALSE))/100</f>
        <v>6.3882235278412802E-2</v>
      </c>
      <c r="H108" s="83">
        <f>(VLOOKUP($A107,'Occupancy Raw Data'!$B$8:$BE$51,'Occupancy Raw Data'!BA$3,FALSE))/100</f>
        <v>7.034305606408249E-2</v>
      </c>
      <c r="I108" s="83">
        <f>(VLOOKUP($A107,'Occupancy Raw Data'!$B$8:$BE$51,'Occupancy Raw Data'!BB$3,FALSE))/100</f>
        <v>2.6558917509982898E-2</v>
      </c>
      <c r="J108" s="82">
        <f>(VLOOKUP($A107,'Occupancy Raw Data'!$B$8:$BE$51,'Occupancy Raw Data'!BC$3,FALSE))/100</f>
        <v>4.8226114294356102E-2</v>
      </c>
      <c r="K108" s="84">
        <f>(VLOOKUP($A107,'Occupancy Raw Data'!$B$8:$BE$51,'Occupancy Raw Data'!BE$3,FALSE))/100</f>
        <v>5.8592837822509097E-2</v>
      </c>
      <c r="M108" s="81">
        <f>(VLOOKUP($A107,'ADR Raw Data'!$B$6:$BE$49,'ADR Raw Data'!AT$1,FALSE))/100</f>
        <v>-3.1010511212589799E-3</v>
      </c>
      <c r="N108" s="82">
        <f>(VLOOKUP($A107,'ADR Raw Data'!$B$6:$BE$49,'ADR Raw Data'!AU$1,FALSE))/100</f>
        <v>1.0812356928881901E-2</v>
      </c>
      <c r="O108" s="82">
        <f>(VLOOKUP($A107,'ADR Raw Data'!$B$6:$BE$49,'ADR Raw Data'!AV$1,FALSE))/100</f>
        <v>1.7685984471225699E-2</v>
      </c>
      <c r="P108" s="82">
        <f>(VLOOKUP($A107,'ADR Raw Data'!$B$6:$BE$49,'ADR Raw Data'!AW$1,FALSE))/100</f>
        <v>1.2465268380169401E-2</v>
      </c>
      <c r="Q108" s="82">
        <f>(VLOOKUP($A107,'ADR Raw Data'!$B$6:$BE$49,'ADR Raw Data'!AX$1,FALSE))/100</f>
        <v>0.19452645827378098</v>
      </c>
      <c r="R108" s="82">
        <f>(VLOOKUP($A107,'ADR Raw Data'!$B$6:$BE$49,'ADR Raw Data'!AY$1,FALSE))/100</f>
        <v>5.5792442662976595E-2</v>
      </c>
      <c r="S108" s="83">
        <f>(VLOOKUP($A107,'ADR Raw Data'!$B$6:$BE$49,'ADR Raw Data'!BA$1,FALSE))/100</f>
        <v>0.23135079872914599</v>
      </c>
      <c r="T108" s="83">
        <f>(VLOOKUP($A107,'ADR Raw Data'!$B$6:$BE$49,'ADR Raw Data'!BB$1,FALSE))/100</f>
        <v>0.13831314644401702</v>
      </c>
      <c r="U108" s="82">
        <f>(VLOOKUP($A107,'ADR Raw Data'!$B$6:$BE$49,'ADR Raw Data'!BC$1,FALSE))/100</f>
        <v>0.184925753685074</v>
      </c>
      <c r="V108" s="84">
        <f>(VLOOKUP($A107,'ADR Raw Data'!$B$6:$BE$49,'ADR Raw Data'!BE$1,FALSE))/100</f>
        <v>0.106106336524088</v>
      </c>
      <c r="X108" s="81">
        <f>(VLOOKUP($A107,'RevPAR Raw Data'!$B$6:$BE$49,'RevPAR Raw Data'!AT$1,FALSE))/100</f>
        <v>1.76382651829242E-2</v>
      </c>
      <c r="Y108" s="82">
        <f>(VLOOKUP($A107,'RevPAR Raw Data'!$B$6:$BE$49,'RevPAR Raw Data'!AU$1,FALSE))/100</f>
        <v>6.1902111441703996E-2</v>
      </c>
      <c r="Z108" s="82">
        <f>(VLOOKUP($A107,'RevPAR Raw Data'!$B$6:$BE$49,'RevPAR Raw Data'!AV$1,FALSE))/100</f>
        <v>7.1860827885259992E-2</v>
      </c>
      <c r="AA108" s="82">
        <f>(VLOOKUP($A107,'RevPAR Raw Data'!$B$6:$BE$49,'RevPAR Raw Data'!AW$1,FALSE))/100</f>
        <v>6.5932738903070998E-2</v>
      </c>
      <c r="AB108" s="82">
        <f>(VLOOKUP($A107,'RevPAR Raw Data'!$B$6:$BE$49,'RevPAR Raw Data'!AX$1,FALSE))/100</f>
        <v>0.347330754245262</v>
      </c>
      <c r="AC108" s="82">
        <f>(VLOOKUP($A107,'RevPAR Raw Data'!$B$6:$BE$49,'RevPAR Raw Data'!AY$1,FALSE))/100</f>
        <v>0.12323882389034299</v>
      </c>
      <c r="AD108" s="83">
        <f>(VLOOKUP($A107,'RevPAR Raw Data'!$B$6:$BE$49,'RevPAR Raw Data'!BA$1,FALSE))/100</f>
        <v>0.31796777699870299</v>
      </c>
      <c r="AE108" s="83">
        <f>(VLOOKUP($A107,'RevPAR Raw Data'!$B$6:$BE$49,'RevPAR Raw Data'!BB$1,FALSE))/100</f>
        <v>0.168545511400953</v>
      </c>
      <c r="AF108" s="82">
        <f>(VLOOKUP($A107,'RevPAR Raw Data'!$B$6:$BE$49,'RevPAR Raw Data'!BC$1,FALSE))/100</f>
        <v>0.24207011851261601</v>
      </c>
      <c r="AG108" s="84">
        <f>(VLOOKUP($A107,'RevPAR Raw Data'!$B$6:$BE$49,'RevPAR Raw Data'!BE$1,FALSE))/100</f>
        <v>0.17091624571449401</v>
      </c>
    </row>
    <row r="109" spans="1:33" x14ac:dyDescent="0.25">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5">
      <c r="A110" s="108" t="s">
        <v>55</v>
      </c>
      <c r="B110" s="109">
        <f>(VLOOKUP($A110,'Occupancy Raw Data'!$B$8:$BE$45,'Occupancy Raw Data'!AG$3,FALSE))/100</f>
        <v>0.56096610829762295</v>
      </c>
      <c r="C110" s="110">
        <f>(VLOOKUP($A110,'Occupancy Raw Data'!$B$8:$BE$45,'Occupancy Raw Data'!AH$3,FALSE))/100</f>
        <v>0.53428126217374294</v>
      </c>
      <c r="D110" s="110">
        <f>(VLOOKUP($A110,'Occupancy Raw Data'!$B$8:$BE$45,'Occupancy Raw Data'!AI$3,FALSE))/100</f>
        <v>0.60070120763537194</v>
      </c>
      <c r="E110" s="110">
        <f>(VLOOKUP($A110,'Occupancy Raw Data'!$B$8:$BE$45,'Occupancy Raw Data'!AJ$3,FALSE))/100</f>
        <v>0.63001558239189703</v>
      </c>
      <c r="F110" s="110">
        <f>(VLOOKUP($A110,'Occupancy Raw Data'!$B$8:$BE$45,'Occupancy Raw Data'!AK$3,FALSE))/100</f>
        <v>0.66434553954031894</v>
      </c>
      <c r="G110" s="111">
        <f>(VLOOKUP($A110,'Occupancy Raw Data'!$B$8:$BE$45,'Occupancy Raw Data'!AL$3,FALSE))/100</f>
        <v>0.598061940007791</v>
      </c>
      <c r="H110" s="91">
        <f>(VLOOKUP($A110,'Occupancy Raw Data'!$B$8:$BE$45,'Occupancy Raw Data'!AN$3,FALSE))/100</f>
        <v>0.83955005843396902</v>
      </c>
      <c r="I110" s="91">
        <f>(VLOOKUP($A110,'Occupancy Raw Data'!$B$8:$BE$45,'Occupancy Raw Data'!AO$3,FALSE))/100</f>
        <v>0.90075964160498601</v>
      </c>
      <c r="J110" s="111">
        <f>(VLOOKUP($A110,'Occupancy Raw Data'!$B$8:$BE$45,'Occupancy Raw Data'!AP$3,FALSE))/100</f>
        <v>0.8701548500194769</v>
      </c>
      <c r="K110" s="112">
        <f>(VLOOKUP($A110,'Occupancy Raw Data'!$B$8:$BE$45,'Occupancy Raw Data'!AR$3,FALSE))/100</f>
        <v>0.67580277143970091</v>
      </c>
      <c r="M110" s="113">
        <f>VLOOKUP($A110,'ADR Raw Data'!$B$6:$BE$43,'ADR Raw Data'!AG$1,FALSE)</f>
        <v>189.39092534722201</v>
      </c>
      <c r="N110" s="114">
        <f>VLOOKUP($A110,'ADR Raw Data'!$B$6:$BE$43,'ADR Raw Data'!AH$1,FALSE)</f>
        <v>144.811595880422</v>
      </c>
      <c r="O110" s="114">
        <f>VLOOKUP($A110,'ADR Raw Data'!$B$6:$BE$43,'ADR Raw Data'!AI$1,FALSE)</f>
        <v>145.047114948119</v>
      </c>
      <c r="P110" s="114">
        <f>VLOOKUP($A110,'ADR Raw Data'!$B$6:$BE$43,'ADR Raw Data'!AJ$1,FALSE)</f>
        <v>149.68440485391801</v>
      </c>
      <c r="Q110" s="114">
        <f>VLOOKUP($A110,'ADR Raw Data'!$B$6:$BE$43,'ADR Raw Data'!AK$1,FALSE)</f>
        <v>187.85757458037</v>
      </c>
      <c r="R110" s="115">
        <f>VLOOKUP($A110,'ADR Raw Data'!$B$6:$BE$43,'ADR Raw Data'!AL$1,FALSE)</f>
        <v>163.81174127570799</v>
      </c>
      <c r="S110" s="114">
        <f>VLOOKUP($A110,'ADR Raw Data'!$B$6:$BE$43,'ADR Raw Data'!AN$1,FALSE)</f>
        <v>313.80269879937299</v>
      </c>
      <c r="T110" s="114">
        <f>VLOOKUP($A110,'ADR Raw Data'!$B$6:$BE$43,'ADR Raw Data'!AO$1,FALSE)</f>
        <v>322.29092874905302</v>
      </c>
      <c r="U110" s="115">
        <f>VLOOKUP($A110,'ADR Raw Data'!$B$6:$BE$43,'ADR Raw Data'!AP$1,FALSE)</f>
        <v>318.19608634824698</v>
      </c>
      <c r="V110" s="116">
        <f>VLOOKUP($A110,'ADR Raw Data'!$B$6:$BE$43,'ADR Raw Data'!AR$1,FALSE)</f>
        <v>220.606962057891</v>
      </c>
      <c r="X110" s="113">
        <f>VLOOKUP($A110,'RevPAR Raw Data'!$B$6:$BE$43,'RevPAR Raw Data'!AG$1,FALSE)</f>
        <v>106.241890338917</v>
      </c>
      <c r="Y110" s="114">
        <f>VLOOKUP($A110,'RevPAR Raw Data'!$B$6:$BE$43,'RevPAR Raw Data'!AH$1,FALSE)</f>
        <v>77.370122224386407</v>
      </c>
      <c r="Z110" s="114">
        <f>VLOOKUP($A110,'RevPAR Raw Data'!$B$6:$BE$43,'RevPAR Raw Data'!AI$1,FALSE)</f>
        <v>87.129977113361903</v>
      </c>
      <c r="AA110" s="114">
        <f>VLOOKUP($A110,'RevPAR Raw Data'!$B$6:$BE$43,'RevPAR Raw Data'!AJ$1,FALSE)</f>
        <v>94.303507499026097</v>
      </c>
      <c r="AB110" s="114">
        <f>VLOOKUP($A110,'RevPAR Raw Data'!$B$6:$BE$43,'RevPAR Raw Data'!AK$1,FALSE)</f>
        <v>124.802341741332</v>
      </c>
      <c r="AC110" s="115">
        <f>VLOOKUP($A110,'RevPAR Raw Data'!$B$6:$BE$43,'RevPAR Raw Data'!AL$1,FALSE)</f>
        <v>97.969567783404699</v>
      </c>
      <c r="AD110" s="114">
        <f>VLOOKUP($A110,'RevPAR Raw Data'!$B$6:$BE$43,'RevPAR Raw Data'!AN$1,FALSE)</f>
        <v>263.45307411375097</v>
      </c>
      <c r="AE110" s="114">
        <f>VLOOKUP($A110,'RevPAR Raw Data'!$B$6:$BE$43,'RevPAR Raw Data'!AO$1,FALSE)</f>
        <v>290.30666147253601</v>
      </c>
      <c r="AF110" s="115">
        <f>VLOOKUP($A110,'RevPAR Raw Data'!$B$6:$BE$43,'RevPAR Raw Data'!AP$1,FALSE)</f>
        <v>276.87986779314298</v>
      </c>
      <c r="AG110" s="116">
        <f>VLOOKUP($A110,'RevPAR Raw Data'!$B$6:$BE$43,'RevPAR Raw Data'!AR$1,FALSE)</f>
        <v>149.08679635761499</v>
      </c>
    </row>
    <row r="111" spans="1:33" x14ac:dyDescent="0.25">
      <c r="A111" s="93" t="s">
        <v>14</v>
      </c>
      <c r="B111" s="81">
        <f>(VLOOKUP($A110,'Occupancy Raw Data'!$B$8:$BE$51,'Occupancy Raw Data'!AT$3,FALSE))/100</f>
        <v>1.2352907363605501E-2</v>
      </c>
      <c r="C111" s="82">
        <f>(VLOOKUP($A110,'Occupancy Raw Data'!$B$8:$BE$51,'Occupancy Raw Data'!AU$3,FALSE))/100</f>
        <v>-3.9227650177004199E-2</v>
      </c>
      <c r="D111" s="82">
        <f>(VLOOKUP($A110,'Occupancy Raw Data'!$B$8:$BE$51,'Occupancy Raw Data'!AV$3,FALSE))/100</f>
        <v>-4.8130745831217903E-2</v>
      </c>
      <c r="E111" s="82">
        <f>(VLOOKUP($A110,'Occupancy Raw Data'!$B$8:$BE$51,'Occupancy Raw Data'!AW$3,FALSE))/100</f>
        <v>-7.8012315077072403E-2</v>
      </c>
      <c r="F111" s="82">
        <f>(VLOOKUP($A110,'Occupancy Raw Data'!$B$8:$BE$51,'Occupancy Raw Data'!AX$3,FALSE))/100</f>
        <v>-3.4496865793511099E-2</v>
      </c>
      <c r="G111" s="82">
        <f>(VLOOKUP($A110,'Occupancy Raw Data'!$B$8:$BE$51,'Occupancy Raw Data'!AY$3,FALSE))/100</f>
        <v>-3.9318870642310599E-2</v>
      </c>
      <c r="H111" s="83">
        <f>(VLOOKUP($A110,'Occupancy Raw Data'!$B$8:$BE$51,'Occupancy Raw Data'!BA$3,FALSE))/100</f>
        <v>2.6035933311951899E-2</v>
      </c>
      <c r="I111" s="83">
        <f>(VLOOKUP($A110,'Occupancy Raw Data'!$B$8:$BE$51,'Occupancy Raw Data'!BB$3,FALSE))/100</f>
        <v>4.4855792869490797E-2</v>
      </c>
      <c r="J111" s="82">
        <f>(VLOOKUP($A110,'Occupancy Raw Data'!$B$8:$BE$51,'Occupancy Raw Data'!BC$3,FALSE))/100</f>
        <v>3.5691388827039996E-2</v>
      </c>
      <c r="K111" s="84">
        <f>(VLOOKUP($A110,'Occupancy Raw Data'!$B$8:$BE$51,'Occupancy Raw Data'!BE$3,FALSE))/100</f>
        <v>-1.3021860842287901E-2</v>
      </c>
      <c r="M111" s="81">
        <f>(VLOOKUP($A110,'ADR Raw Data'!$B$6:$BE$49,'ADR Raw Data'!AT$1,FALSE))/100</f>
        <v>1.2686289553217201E-2</v>
      </c>
      <c r="N111" s="82">
        <f>(VLOOKUP($A110,'ADR Raw Data'!$B$6:$BE$49,'ADR Raw Data'!AU$1,FALSE))/100</f>
        <v>-6.9449962434381795E-3</v>
      </c>
      <c r="O111" s="82">
        <f>(VLOOKUP($A110,'ADR Raw Data'!$B$6:$BE$49,'ADR Raw Data'!AV$1,FALSE))/100</f>
        <v>-1.7218114086281999E-2</v>
      </c>
      <c r="P111" s="82">
        <f>(VLOOKUP($A110,'ADR Raw Data'!$B$6:$BE$49,'ADR Raw Data'!AW$1,FALSE))/100</f>
        <v>-9.4539800772952404E-3</v>
      </c>
      <c r="Q111" s="82">
        <f>(VLOOKUP($A110,'ADR Raw Data'!$B$6:$BE$49,'ADR Raw Data'!AX$1,FALSE))/100</f>
        <v>2.9493193663190399E-2</v>
      </c>
      <c r="R111" s="82">
        <f>(VLOOKUP($A110,'ADR Raw Data'!$B$6:$BE$49,'ADR Raw Data'!AY$1,FALSE))/100</f>
        <v>6.3483473774288901E-3</v>
      </c>
      <c r="S111" s="83">
        <f>(VLOOKUP($A110,'ADR Raw Data'!$B$6:$BE$49,'ADR Raw Data'!BA$1,FALSE))/100</f>
        <v>5.3083647824336201E-2</v>
      </c>
      <c r="T111" s="83">
        <f>(VLOOKUP($A110,'ADR Raw Data'!$B$6:$BE$49,'ADR Raw Data'!BB$1,FALSE))/100</f>
        <v>5.0618869447400801E-2</v>
      </c>
      <c r="U111" s="82">
        <f>(VLOOKUP($A110,'ADR Raw Data'!$B$6:$BE$49,'ADR Raw Data'!BC$1,FALSE))/100</f>
        <v>5.1928623848962199E-2</v>
      </c>
      <c r="V111" s="84">
        <f>(VLOOKUP($A110,'ADR Raw Data'!$B$6:$BE$49,'ADR Raw Data'!BE$1,FALSE))/100</f>
        <v>4.17895210553497E-2</v>
      </c>
      <c r="X111" s="81">
        <f>(VLOOKUP($A110,'RevPAR Raw Data'!$B$6:$BE$49,'RevPAR Raw Data'!AT$1,FALSE))/100</f>
        <v>2.5195909476461602E-2</v>
      </c>
      <c r="Y111" s="82">
        <f>(VLOOKUP($A110,'RevPAR Raw Data'!$B$6:$BE$49,'RevPAR Raw Data'!AU$1,FALSE))/100</f>
        <v>-4.5900210537324203E-2</v>
      </c>
      <c r="Z111" s="82">
        <f>(VLOOKUP($A110,'RevPAR Raw Data'!$B$6:$BE$49,'RevPAR Raw Data'!AV$1,FALSE))/100</f>
        <v>-6.4520139244720193E-2</v>
      </c>
      <c r="AA111" s="82">
        <f>(VLOOKUP($A110,'RevPAR Raw Data'!$B$6:$BE$49,'RevPAR Raw Data'!AW$1,FALSE))/100</f>
        <v>-8.6728768281845406E-2</v>
      </c>
      <c r="AB111" s="82">
        <f>(VLOOKUP($A110,'RevPAR Raw Data'!$B$6:$BE$49,'RevPAR Raw Data'!AX$1,FALSE))/100</f>
        <v>-6.0210948739418506E-3</v>
      </c>
      <c r="AC111" s="82">
        <f>(VLOOKUP($A110,'RevPAR Raw Data'!$B$6:$BE$49,'RevPAR Raw Data'!AY$1,FALSE))/100</f>
        <v>-3.3220133114207302E-2</v>
      </c>
      <c r="AD111" s="83">
        <f>(VLOOKUP($A110,'RevPAR Raw Data'!$B$6:$BE$49,'RevPAR Raw Data'!BA$1,FALSE))/100</f>
        <v>8.050166345099781E-2</v>
      </c>
      <c r="AE111" s="83">
        <f>(VLOOKUP($A110,'RevPAR Raw Data'!$B$6:$BE$49,'RevPAR Raw Data'!BB$1,FALSE))/100</f>
        <v>9.7745211840112103E-2</v>
      </c>
      <c r="AF111" s="82">
        <f>(VLOOKUP($A110,'RevPAR Raw Data'!$B$6:$BE$49,'RevPAR Raw Data'!BC$1,FALSE))/100</f>
        <v>8.9473417381048609E-2</v>
      </c>
      <c r="AG111" s="84">
        <f>(VLOOKUP($A110,'RevPAR Raw Data'!$B$6:$BE$49,'RevPAR Raw Data'!BE$1,FALSE))/100</f>
        <v>2.8223482885213098E-2</v>
      </c>
    </row>
    <row r="112" spans="1:33" x14ac:dyDescent="0.25">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3" x14ac:dyDescent="0.25">
      <c r="A113" s="108" t="s">
        <v>54</v>
      </c>
      <c r="B113" s="109">
        <f>(VLOOKUP($A113,'Occupancy Raw Data'!$B$8:$BE$45,'Occupancy Raw Data'!AG$3,FALSE))/100</f>
        <v>0.472779751332149</v>
      </c>
      <c r="C113" s="110">
        <f>(VLOOKUP($A113,'Occupancy Raw Data'!$B$8:$BE$45,'Occupancy Raw Data'!AH$3,FALSE))/100</f>
        <v>0.55910301953818797</v>
      </c>
      <c r="D113" s="110">
        <f>(VLOOKUP($A113,'Occupancy Raw Data'!$B$8:$BE$45,'Occupancy Raw Data'!AI$3,FALSE))/100</f>
        <v>0.64902309058614505</v>
      </c>
      <c r="E113" s="110">
        <f>(VLOOKUP($A113,'Occupancy Raw Data'!$B$8:$BE$45,'Occupancy Raw Data'!AJ$3,FALSE))/100</f>
        <v>0.70235346358792095</v>
      </c>
      <c r="F113" s="110">
        <f>(VLOOKUP($A113,'Occupancy Raw Data'!$B$8:$BE$45,'Occupancy Raw Data'!AK$3,FALSE))/100</f>
        <v>0.73112788632326797</v>
      </c>
      <c r="G113" s="111">
        <f>(VLOOKUP($A113,'Occupancy Raw Data'!$B$8:$BE$45,'Occupancy Raw Data'!AL$3,FALSE))/100</f>
        <v>0.62287744227353403</v>
      </c>
      <c r="H113" s="91">
        <f>(VLOOKUP($A113,'Occupancy Raw Data'!$B$8:$BE$45,'Occupancy Raw Data'!AN$3,FALSE))/100</f>
        <v>0.71563055062166891</v>
      </c>
      <c r="I113" s="91">
        <f>(VLOOKUP($A113,'Occupancy Raw Data'!$B$8:$BE$45,'Occupancy Raw Data'!AO$3,FALSE))/100</f>
        <v>0.73059502664298404</v>
      </c>
      <c r="J113" s="111">
        <f>(VLOOKUP($A113,'Occupancy Raw Data'!$B$8:$BE$45,'Occupancy Raw Data'!AP$3,FALSE))/100</f>
        <v>0.72311278863232598</v>
      </c>
      <c r="K113" s="112">
        <f>(VLOOKUP($A113,'Occupancy Raw Data'!$B$8:$BE$45,'Occupancy Raw Data'!AR$3,FALSE))/100</f>
        <v>0.65151611266176002</v>
      </c>
      <c r="M113" s="113">
        <f>VLOOKUP($A113,'ADR Raw Data'!$B$6:$BE$43,'ADR Raw Data'!AG$1,FALSE)</f>
        <v>99.406318211702796</v>
      </c>
      <c r="N113" s="114">
        <f>VLOOKUP($A113,'ADR Raw Data'!$B$6:$BE$43,'ADR Raw Data'!AH$1,FALSE)</f>
        <v>106.265396711937</v>
      </c>
      <c r="O113" s="114">
        <f>VLOOKUP($A113,'ADR Raw Data'!$B$6:$BE$43,'ADR Raw Data'!AI$1,FALSE)</f>
        <v>112.566415571975</v>
      </c>
      <c r="P113" s="114">
        <f>VLOOKUP($A113,'ADR Raw Data'!$B$6:$BE$43,'ADR Raw Data'!AJ$1,FALSE)</f>
        <v>119.89822026933</v>
      </c>
      <c r="Q113" s="114">
        <f>VLOOKUP($A113,'ADR Raw Data'!$B$6:$BE$43,'ADR Raw Data'!AK$1,FALSE)</f>
        <v>132.666191922259</v>
      </c>
      <c r="R113" s="115">
        <f>VLOOKUP($A113,'ADR Raw Data'!$B$6:$BE$43,'ADR Raw Data'!AL$1,FALSE)</f>
        <v>115.809518792061</v>
      </c>
      <c r="S113" s="114">
        <f>VLOOKUP($A113,'ADR Raw Data'!$B$6:$BE$43,'ADR Raw Data'!AN$1,FALSE)</f>
        <v>141.864160461653</v>
      </c>
      <c r="T113" s="114">
        <f>VLOOKUP($A113,'ADR Raw Data'!$B$6:$BE$43,'ADR Raw Data'!AO$1,FALSE)</f>
        <v>130.30450677687901</v>
      </c>
      <c r="U113" s="115">
        <f>VLOOKUP($A113,'ADR Raw Data'!$B$6:$BE$43,'ADR Raw Data'!AP$1,FALSE)</f>
        <v>136.024528232368</v>
      </c>
      <c r="V113" s="116">
        <f>VLOOKUP($A113,'ADR Raw Data'!$B$6:$BE$43,'ADR Raw Data'!AR$1,FALSE)</f>
        <v>122.21994323548</v>
      </c>
      <c r="X113" s="113">
        <f>VLOOKUP($A113,'RevPAR Raw Data'!$B$6:$BE$43,'RevPAR Raw Data'!AG$1,FALSE)</f>
        <v>46.997294404973303</v>
      </c>
      <c r="Y113" s="114">
        <f>VLOOKUP($A113,'RevPAR Raw Data'!$B$6:$BE$43,'RevPAR Raw Data'!AH$1,FALSE)</f>
        <v>59.413304174067399</v>
      </c>
      <c r="Z113" s="114">
        <f>VLOOKUP($A113,'RevPAR Raw Data'!$B$6:$BE$43,'RevPAR Raw Data'!AI$1,FALSE)</f>
        <v>73.0582029307282</v>
      </c>
      <c r="AA113" s="114">
        <f>VLOOKUP($A113,'RevPAR Raw Data'!$B$6:$BE$43,'RevPAR Raw Data'!AJ$1,FALSE)</f>
        <v>84.210930284191804</v>
      </c>
      <c r="AB113" s="114">
        <f>VLOOKUP($A113,'RevPAR Raw Data'!$B$6:$BE$43,'RevPAR Raw Data'!AK$1,FALSE)</f>
        <v>96.995952486678505</v>
      </c>
      <c r="AC113" s="115">
        <f>VLOOKUP($A113,'RevPAR Raw Data'!$B$6:$BE$43,'RevPAR Raw Data'!AL$1,FALSE)</f>
        <v>72.135136856127801</v>
      </c>
      <c r="AD113" s="114">
        <f>VLOOKUP($A113,'RevPAR Raw Data'!$B$6:$BE$43,'RevPAR Raw Data'!AN$1,FALSE)</f>
        <v>101.522327264653</v>
      </c>
      <c r="AE113" s="114">
        <f>VLOOKUP($A113,'RevPAR Raw Data'!$B$6:$BE$43,'RevPAR Raw Data'!AO$1,FALSE)</f>
        <v>95.1998246003552</v>
      </c>
      <c r="AF113" s="115">
        <f>VLOOKUP($A113,'RevPAR Raw Data'!$B$6:$BE$43,'RevPAR Raw Data'!AP$1,FALSE)</f>
        <v>98.361075932504406</v>
      </c>
      <c r="AG113" s="116">
        <f>VLOOKUP($A113,'RevPAR Raw Data'!$B$6:$BE$43,'RevPAR Raw Data'!AR$1,FALSE)</f>
        <v>79.628262306521094</v>
      </c>
    </row>
    <row r="114" spans="1:33" x14ac:dyDescent="0.25">
      <c r="A114" s="93" t="s">
        <v>14</v>
      </c>
      <c r="B114" s="81">
        <f>(VLOOKUP($A113,'Occupancy Raw Data'!$B$8:$BE$51,'Occupancy Raw Data'!AT$3,FALSE))/100</f>
        <v>-2.1841156779125698E-2</v>
      </c>
      <c r="C114" s="82">
        <f>(VLOOKUP($A113,'Occupancy Raw Data'!$B$8:$BE$51,'Occupancy Raw Data'!AU$3,FALSE))/100</f>
        <v>-3.5929108087500897E-2</v>
      </c>
      <c r="D114" s="82">
        <f>(VLOOKUP($A113,'Occupancy Raw Data'!$B$8:$BE$51,'Occupancy Raw Data'!AV$3,FALSE))/100</f>
        <v>-2.0247982343284999E-2</v>
      </c>
      <c r="E114" s="82">
        <f>(VLOOKUP($A113,'Occupancy Raw Data'!$B$8:$BE$51,'Occupancy Raw Data'!AW$3,FALSE))/100</f>
        <v>1.3662137868474599E-2</v>
      </c>
      <c r="F114" s="82">
        <f>(VLOOKUP($A113,'Occupancy Raw Data'!$B$8:$BE$51,'Occupancy Raw Data'!AX$3,FALSE))/100</f>
        <v>6.9138475333791694E-2</v>
      </c>
      <c r="G114" s="82">
        <f>(VLOOKUP($A113,'Occupancy Raw Data'!$B$8:$BE$51,'Occupancy Raw Data'!AY$3,FALSE))/100</f>
        <v>3.8486296691611199E-3</v>
      </c>
      <c r="H114" s="83">
        <f>(VLOOKUP($A113,'Occupancy Raw Data'!$B$8:$BE$51,'Occupancy Raw Data'!BA$3,FALSE))/100</f>
        <v>7.6665401526001195E-2</v>
      </c>
      <c r="I114" s="83">
        <f>(VLOOKUP($A113,'Occupancy Raw Data'!$B$8:$BE$51,'Occupancy Raw Data'!BB$3,FALSE))/100</f>
        <v>8.0404635672962493E-2</v>
      </c>
      <c r="J114" s="82">
        <f>(VLOOKUP($A113,'Occupancy Raw Data'!$B$8:$BE$51,'Occupancy Raw Data'!BC$3,FALSE))/100</f>
        <v>7.8551123366755404E-2</v>
      </c>
      <c r="K114" s="84">
        <f>(VLOOKUP($A113,'Occupancy Raw Data'!$B$8:$BE$51,'Occupancy Raw Data'!BE$3,FALSE))/100</f>
        <v>2.63920856720384E-2</v>
      </c>
      <c r="M114" s="81">
        <f>(VLOOKUP($A113,'ADR Raw Data'!$B$6:$BE$49,'ADR Raw Data'!AT$1,FALSE))/100</f>
        <v>-8.8875843164376994E-3</v>
      </c>
      <c r="N114" s="82">
        <f>(VLOOKUP($A113,'ADR Raw Data'!$B$6:$BE$49,'ADR Raw Data'!AU$1,FALSE))/100</f>
        <v>-1.9849049003013999E-2</v>
      </c>
      <c r="O114" s="82">
        <f>(VLOOKUP($A113,'ADR Raw Data'!$B$6:$BE$49,'ADR Raw Data'!AV$1,FALSE))/100</f>
        <v>3.5103166959244499E-3</v>
      </c>
      <c r="P114" s="82">
        <f>(VLOOKUP($A113,'ADR Raw Data'!$B$6:$BE$49,'ADR Raw Data'!AW$1,FALSE))/100</f>
        <v>6.8569859104044603E-2</v>
      </c>
      <c r="Q114" s="82">
        <f>(VLOOKUP($A113,'ADR Raw Data'!$B$6:$BE$49,'ADR Raw Data'!AX$1,FALSE))/100</f>
        <v>0.20124212115478698</v>
      </c>
      <c r="R114" s="82">
        <f>(VLOOKUP($A113,'ADR Raw Data'!$B$6:$BE$49,'ADR Raw Data'!AY$1,FALSE))/100</f>
        <v>6.0079994455505999E-2</v>
      </c>
      <c r="S114" s="83">
        <f>(VLOOKUP($A113,'ADR Raw Data'!$B$6:$BE$49,'ADR Raw Data'!BA$1,FALSE))/100</f>
        <v>0.22355132523118201</v>
      </c>
      <c r="T114" s="83">
        <f>(VLOOKUP($A113,'ADR Raw Data'!$B$6:$BE$49,'ADR Raw Data'!BB$1,FALSE))/100</f>
        <v>0.11372291666933201</v>
      </c>
      <c r="U114" s="82">
        <f>(VLOOKUP($A113,'ADR Raw Data'!$B$6:$BE$49,'ADR Raw Data'!BC$1,FALSE))/100</f>
        <v>0.167829535399663</v>
      </c>
      <c r="V114" s="84">
        <f>(VLOOKUP($A113,'ADR Raw Data'!$B$6:$BE$49,'ADR Raw Data'!BE$1,FALSE))/100</f>
        <v>9.6851620859702406E-2</v>
      </c>
      <c r="X114" s="81">
        <f>(VLOOKUP($A113,'RevPAR Raw Data'!$B$6:$BE$49,'RevPAR Raw Data'!AT$1,FALSE))/100</f>
        <v>-3.05346259731204E-2</v>
      </c>
      <c r="Y114" s="82">
        <f>(VLOOKUP($A113,'RevPAR Raw Data'!$B$6:$BE$49,'RevPAR Raw Data'!AU$1,FALSE))/100</f>
        <v>-5.5064998463451503E-2</v>
      </c>
      <c r="Z114" s="82">
        <f>(VLOOKUP($A113,'RevPAR Raw Data'!$B$6:$BE$49,'RevPAR Raw Data'!AV$1,FALSE))/100</f>
        <v>-1.6808742477838902E-2</v>
      </c>
      <c r="AA114" s="82">
        <f>(VLOOKUP($A113,'RevPAR Raw Data'!$B$6:$BE$49,'RevPAR Raw Data'!AW$1,FALSE))/100</f>
        <v>8.3168807841220702E-2</v>
      </c>
      <c r="AB114" s="82">
        <f>(VLOOKUP($A113,'RevPAR Raw Data'!$B$6:$BE$49,'RevPAR Raw Data'!AX$1,FALSE))/100</f>
        <v>0.28429416991815898</v>
      </c>
      <c r="AC114" s="82">
        <f>(VLOOKUP($A113,'RevPAR Raw Data'!$B$6:$BE$49,'RevPAR Raw Data'!AY$1,FALSE))/100</f>
        <v>6.4159849773851599E-2</v>
      </c>
      <c r="AD114" s="83">
        <f>(VLOOKUP($A113,'RevPAR Raw Data'!$B$6:$BE$49,'RevPAR Raw Data'!BA$1,FALSE))/100</f>
        <v>0.31735537886770099</v>
      </c>
      <c r="AE114" s="83">
        <f>(VLOOKUP($A113,'RevPAR Raw Data'!$B$6:$BE$49,'RevPAR Raw Data'!BB$1,FALSE))/100</f>
        <v>0.20327140202475899</v>
      </c>
      <c r="AF114" s="82">
        <f>(VLOOKUP($A113,'RevPAR Raw Data'!$B$6:$BE$49,'RevPAR Raw Data'!BC$1,FALSE))/100</f>
        <v>0.25956385730618303</v>
      </c>
      <c r="AG114" s="84">
        <f>(VLOOKUP($A113,'RevPAR Raw Data'!$B$6:$BE$49,'RevPAR Raw Data'!BE$1,FALSE))/100</f>
        <v>0.12579982280694499</v>
      </c>
    </row>
    <row r="115" spans="1:33" x14ac:dyDescent="0.25">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3" x14ac:dyDescent="0.25">
      <c r="A116" s="108" t="s">
        <v>50</v>
      </c>
      <c r="B116" s="109">
        <f>(VLOOKUP($A116,'Occupancy Raw Data'!$B$8:$BE$45,'Occupancy Raw Data'!AG$3,FALSE))/100</f>
        <v>0.43075294829150201</v>
      </c>
      <c r="C116" s="110">
        <f>(VLOOKUP($A116,'Occupancy Raw Data'!$B$8:$BE$45,'Occupancy Raw Data'!AH$3,FALSE))/100</f>
        <v>0.52464469307529393</v>
      </c>
      <c r="D116" s="110">
        <f>(VLOOKUP($A116,'Occupancy Raw Data'!$B$8:$BE$45,'Occupancy Raw Data'!AI$3,FALSE))/100</f>
        <v>0.61717568793468403</v>
      </c>
      <c r="E116" s="110">
        <f>(VLOOKUP($A116,'Occupancy Raw Data'!$B$8:$BE$45,'Occupancy Raw Data'!AJ$3,FALSE))/100</f>
        <v>0.65391593589355912</v>
      </c>
      <c r="F116" s="110">
        <f>(VLOOKUP($A116,'Occupancy Raw Data'!$B$8:$BE$45,'Occupancy Raw Data'!AK$3,FALSE))/100</f>
        <v>0.646560846560846</v>
      </c>
      <c r="G116" s="111">
        <f>(VLOOKUP($A116,'Occupancy Raw Data'!$B$8:$BE$45,'Occupancy Raw Data'!AL$3,FALSE))/100</f>
        <v>0.57461219799824592</v>
      </c>
      <c r="H116" s="91">
        <f>(VLOOKUP($A116,'Occupancy Raw Data'!$B$8:$BE$45,'Occupancy Raw Data'!AN$3,FALSE))/100</f>
        <v>0.71300075585789802</v>
      </c>
      <c r="I116" s="91">
        <f>(VLOOKUP($A116,'Occupancy Raw Data'!$B$8:$BE$45,'Occupancy Raw Data'!AO$3,FALSE))/100</f>
        <v>0.66621315192743691</v>
      </c>
      <c r="J116" s="111">
        <f>(VLOOKUP($A116,'Occupancy Raw Data'!$B$8:$BE$45,'Occupancy Raw Data'!AP$3,FALSE))/100</f>
        <v>0.68960695389266802</v>
      </c>
      <c r="K116" s="112">
        <f>(VLOOKUP($A116,'Occupancy Raw Data'!$B$8:$BE$45,'Occupancy Raw Data'!AR$3,FALSE))/100</f>
        <v>0.60747068097881196</v>
      </c>
      <c r="M116" s="113">
        <f>VLOOKUP($A116,'ADR Raw Data'!$B$6:$BE$43,'ADR Raw Data'!AG$1,FALSE)</f>
        <v>108.046823446823</v>
      </c>
      <c r="N116" s="114">
        <f>VLOOKUP($A116,'ADR Raw Data'!$B$6:$BE$43,'ADR Raw Data'!AH$1,FALSE)</f>
        <v>111.080025936599</v>
      </c>
      <c r="O116" s="114">
        <f>VLOOKUP($A116,'ADR Raw Data'!$B$6:$BE$43,'ADR Raw Data'!AI$1,FALSE)</f>
        <v>116.245172709456</v>
      </c>
      <c r="P116" s="114">
        <f>VLOOKUP($A116,'ADR Raw Data'!$B$6:$BE$43,'ADR Raw Data'!AJ$1,FALSE)</f>
        <v>118.133280924855</v>
      </c>
      <c r="Q116" s="114">
        <f>VLOOKUP($A116,'ADR Raw Data'!$B$6:$BE$43,'ADR Raw Data'!AK$1,FALSE)</f>
        <v>125.304373392564</v>
      </c>
      <c r="R116" s="115">
        <f>VLOOKUP($A116,'ADR Raw Data'!$B$6:$BE$43,'ADR Raw Data'!AL$1,FALSE)</f>
        <v>116.541552912697</v>
      </c>
      <c r="S116" s="114">
        <f>VLOOKUP($A116,'ADR Raw Data'!$B$6:$BE$43,'ADR Raw Data'!AN$1,FALSE)</f>
        <v>150.06283366903401</v>
      </c>
      <c r="T116" s="114">
        <f>VLOOKUP($A116,'ADR Raw Data'!$B$6:$BE$43,'ADR Raw Data'!AO$1,FALSE)</f>
        <v>145.34431132289501</v>
      </c>
      <c r="U116" s="115">
        <f>VLOOKUP($A116,'ADR Raw Data'!$B$6:$BE$43,'ADR Raw Data'!AP$1,FALSE)</f>
        <v>147.783606620266</v>
      </c>
      <c r="V116" s="116">
        <f>VLOOKUP($A116,'ADR Raw Data'!$B$6:$BE$43,'ADR Raw Data'!AR$1,FALSE)</f>
        <v>126.67565694274001</v>
      </c>
      <c r="X116" s="113">
        <f>VLOOKUP($A116,'RevPAR Raw Data'!$B$6:$BE$43,'RevPAR Raw Data'!AG$1,FALSE)</f>
        <v>46.5414877532506</v>
      </c>
      <c r="Y116" s="114">
        <f>VLOOKUP($A116,'RevPAR Raw Data'!$B$6:$BE$43,'RevPAR Raw Data'!AH$1,FALSE)</f>
        <v>58.277546114302901</v>
      </c>
      <c r="Z116" s="114">
        <f>VLOOKUP($A116,'RevPAR Raw Data'!$B$6:$BE$43,'RevPAR Raw Data'!AI$1,FALSE)</f>
        <v>71.743694436044706</v>
      </c>
      <c r="AA116" s="114">
        <f>VLOOKUP($A116,'RevPAR Raw Data'!$B$6:$BE$43,'RevPAR Raw Data'!AJ$1,FALSE)</f>
        <v>77.2492349561536</v>
      </c>
      <c r="AB116" s="114">
        <f>VLOOKUP($A116,'RevPAR Raw Data'!$B$6:$BE$43,'RevPAR Raw Data'!AK$1,FALSE)</f>
        <v>81.016901738473095</v>
      </c>
      <c r="AC116" s="115">
        <f>VLOOKUP($A116,'RevPAR Raw Data'!$B$6:$BE$43,'RevPAR Raw Data'!AL$1,FALSE)</f>
        <v>66.966197877294306</v>
      </c>
      <c r="AD116" s="114">
        <f>VLOOKUP($A116,'RevPAR Raw Data'!$B$6:$BE$43,'RevPAR Raw Data'!AN$1,FALSE)</f>
        <v>106.994913832199</v>
      </c>
      <c r="AE116" s="114">
        <f>VLOOKUP($A116,'RevPAR Raw Data'!$B$6:$BE$43,'RevPAR Raw Data'!AO$1,FALSE)</f>
        <v>96.830291761148899</v>
      </c>
      <c r="AF116" s="115">
        <f>VLOOKUP($A116,'RevPAR Raw Data'!$B$6:$BE$43,'RevPAR Raw Data'!AP$1,FALSE)</f>
        <v>101.91260279667399</v>
      </c>
      <c r="AG116" s="116">
        <f>VLOOKUP($A116,'RevPAR Raw Data'!$B$6:$BE$43,'RevPAR Raw Data'!AR$1,FALSE)</f>
        <v>76.951747586445194</v>
      </c>
    </row>
    <row r="117" spans="1:33" x14ac:dyDescent="0.25">
      <c r="A117" s="93" t="s">
        <v>14</v>
      </c>
      <c r="B117" s="81">
        <f>(VLOOKUP($A116,'Occupancy Raw Data'!$B$8:$BE$51,'Occupancy Raw Data'!AT$3,FALSE))/100</f>
        <v>5.09343658242149E-2</v>
      </c>
      <c r="C117" s="82">
        <f>(VLOOKUP($A116,'Occupancy Raw Data'!$B$8:$BE$51,'Occupancy Raw Data'!AU$3,FALSE))/100</f>
        <v>-1.34538055467864E-2</v>
      </c>
      <c r="D117" s="82">
        <f>(VLOOKUP($A116,'Occupancy Raw Data'!$B$8:$BE$51,'Occupancy Raw Data'!AV$3,FALSE))/100</f>
        <v>1.7236165709101901E-3</v>
      </c>
      <c r="E117" s="82">
        <f>(VLOOKUP($A116,'Occupancy Raw Data'!$B$8:$BE$51,'Occupancy Raw Data'!AW$3,FALSE))/100</f>
        <v>-1.0121699449254699E-2</v>
      </c>
      <c r="F117" s="82">
        <f>(VLOOKUP($A116,'Occupancy Raw Data'!$B$8:$BE$51,'Occupancy Raw Data'!AX$3,FALSE))/100</f>
        <v>3.44024696965873E-2</v>
      </c>
      <c r="G117" s="82">
        <f>(VLOOKUP($A116,'Occupancy Raw Data'!$B$8:$BE$51,'Occupancy Raw Data'!AY$3,FALSE))/100</f>
        <v>1.04141048192183E-2</v>
      </c>
      <c r="H117" s="83">
        <f>(VLOOKUP($A116,'Occupancy Raw Data'!$B$8:$BE$51,'Occupancy Raw Data'!BA$3,FALSE))/100</f>
        <v>9.3234398515357503E-2</v>
      </c>
      <c r="I117" s="83">
        <f>(VLOOKUP($A116,'Occupancy Raw Data'!$B$8:$BE$51,'Occupancy Raw Data'!BB$3,FALSE))/100</f>
        <v>8.7688196945651595E-2</v>
      </c>
      <c r="J117" s="82">
        <f>(VLOOKUP($A116,'Occupancy Raw Data'!$B$8:$BE$51,'Occupancy Raw Data'!BC$3,FALSE))/100</f>
        <v>9.0655264348717596E-2</v>
      </c>
      <c r="K117" s="84">
        <f>(VLOOKUP($A116,'Occupancy Raw Data'!$B$8:$BE$51,'Occupancy Raw Data'!BE$3,FALSE))/100</f>
        <v>3.5047919539606301E-2</v>
      </c>
      <c r="M117" s="81">
        <f>(VLOOKUP($A116,'ADR Raw Data'!$B$6:$BE$49,'ADR Raw Data'!AT$1,FALSE))/100</f>
        <v>-1.8252083770551499E-3</v>
      </c>
      <c r="N117" s="82">
        <f>(VLOOKUP($A116,'ADR Raw Data'!$B$6:$BE$49,'ADR Raw Data'!AU$1,FALSE))/100</f>
        <v>5.8118664919879007E-2</v>
      </c>
      <c r="O117" s="82">
        <f>(VLOOKUP($A116,'ADR Raw Data'!$B$6:$BE$49,'ADR Raw Data'!AV$1,FALSE))/100</f>
        <v>6.9078442458258199E-2</v>
      </c>
      <c r="P117" s="82">
        <f>(VLOOKUP($A116,'ADR Raw Data'!$B$6:$BE$49,'ADR Raw Data'!AW$1,FALSE))/100</f>
        <v>3.5136678316336101E-2</v>
      </c>
      <c r="Q117" s="82">
        <f>(VLOOKUP($A116,'ADR Raw Data'!$B$6:$BE$49,'ADR Raw Data'!AX$1,FALSE))/100</f>
        <v>5.3149148026613705E-2</v>
      </c>
      <c r="R117" s="82">
        <f>(VLOOKUP($A116,'ADR Raw Data'!$B$6:$BE$49,'ADR Raw Data'!AY$1,FALSE))/100</f>
        <v>4.55379173490549E-2</v>
      </c>
      <c r="S117" s="83">
        <f>(VLOOKUP($A116,'ADR Raw Data'!$B$6:$BE$49,'ADR Raw Data'!BA$1,FALSE))/100</f>
        <v>2.6938828073734902E-2</v>
      </c>
      <c r="T117" s="83">
        <f>(VLOOKUP($A116,'ADR Raw Data'!$B$6:$BE$49,'ADR Raw Data'!BB$1,FALSE))/100</f>
        <v>3.02925196619508E-2</v>
      </c>
      <c r="U117" s="82">
        <f>(VLOOKUP($A116,'ADR Raw Data'!$B$6:$BE$49,'ADR Raw Data'!BC$1,FALSE))/100</f>
        <v>2.8631780469323E-2</v>
      </c>
      <c r="V117" s="84">
        <f>(VLOOKUP($A116,'ADR Raw Data'!$B$6:$BE$49,'ADR Raw Data'!BE$1,FALSE))/100</f>
        <v>4.3451444642811705E-2</v>
      </c>
      <c r="X117" s="81">
        <f>(VLOOKUP($A116,'RevPAR Raw Data'!$B$6:$BE$49,'RevPAR Raw Data'!AT$1,FALSE))/100</f>
        <v>4.9016191615977395E-2</v>
      </c>
      <c r="Y117" s="82">
        <f>(VLOOKUP($A116,'RevPAR Raw Data'!$B$6:$BE$49,'RevPAR Raw Data'!AU$1,FALSE))/100</f>
        <v>4.3882942156621703E-2</v>
      </c>
      <c r="Z117" s="82">
        <f>(VLOOKUP($A116,'RevPAR Raw Data'!$B$6:$BE$49,'RevPAR Raw Data'!AV$1,FALSE))/100</f>
        <v>7.0921123777282102E-2</v>
      </c>
      <c r="AA117" s="82">
        <f>(VLOOKUP($A116,'RevPAR Raw Data'!$B$6:$BE$49,'RevPAR Raw Data'!AW$1,FALSE))/100</f>
        <v>2.4659335969518203E-2</v>
      </c>
      <c r="AB117" s="82">
        <f>(VLOOKUP($A116,'RevPAR Raw Data'!$B$6:$BE$49,'RevPAR Raw Data'!AX$1,FALSE))/100</f>
        <v>8.93800796775861E-2</v>
      </c>
      <c r="AC117" s="82">
        <f>(VLOOKUP($A116,'RevPAR Raw Data'!$B$6:$BE$49,'RevPAR Raw Data'!AY$1,FALSE))/100</f>
        <v>5.6426258812795199E-2</v>
      </c>
      <c r="AD117" s="83">
        <f>(VLOOKUP($A116,'RevPAR Raw Data'!$B$6:$BE$49,'RevPAR Raw Data'!BA$1,FALSE))/100</f>
        <v>0.12268485202125501</v>
      </c>
      <c r="AE117" s="83">
        <f>(VLOOKUP($A116,'RevPAR Raw Data'!$B$6:$BE$49,'RevPAR Raw Data'!BB$1,FALSE))/100</f>
        <v>0.120637013037699</v>
      </c>
      <c r="AF117" s="82">
        <f>(VLOOKUP($A116,'RevPAR Raw Data'!$B$6:$BE$49,'RevPAR Raw Data'!BC$1,FALSE))/100</f>
        <v>0.12188266644526101</v>
      </c>
      <c r="AG117" s="84">
        <f>(VLOOKUP($A116,'RevPAR Raw Data'!$B$6:$BE$49,'RevPAR Raw Data'!BE$1,FALSE))/100</f>
        <v>8.0022246918139001E-2</v>
      </c>
    </row>
    <row r="118" spans="1:33" x14ac:dyDescent="0.25">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3" x14ac:dyDescent="0.25">
      <c r="A119" s="108" t="s">
        <v>51</v>
      </c>
      <c r="B119" s="109">
        <f>(VLOOKUP($A119,'Occupancy Raw Data'!$B$8:$BE$45,'Occupancy Raw Data'!AG$3,FALSE))/100</f>
        <v>0.42705847255369905</v>
      </c>
      <c r="C119" s="110">
        <f>(VLOOKUP($A119,'Occupancy Raw Data'!$B$8:$BE$45,'Occupancy Raw Data'!AH$3,FALSE))/100</f>
        <v>0.48771877486077897</v>
      </c>
      <c r="D119" s="110">
        <f>(VLOOKUP($A119,'Occupancy Raw Data'!$B$8:$BE$45,'Occupancy Raw Data'!AI$3,FALSE))/100</f>
        <v>0.55220763723150301</v>
      </c>
      <c r="E119" s="110">
        <f>(VLOOKUP($A119,'Occupancy Raw Data'!$B$8:$BE$45,'Occupancy Raw Data'!AJ$3,FALSE))/100</f>
        <v>0.60953659506762103</v>
      </c>
      <c r="F119" s="110">
        <f>(VLOOKUP($A119,'Occupancy Raw Data'!$B$8:$BE$45,'Occupancy Raw Data'!AK$3,FALSE))/100</f>
        <v>0.63691512107801695</v>
      </c>
      <c r="G119" s="111">
        <f>(VLOOKUP($A119,'Occupancy Raw Data'!$B$8:$BE$45,'Occupancy Raw Data'!AL$3,FALSE))/100</f>
        <v>0.54268638311836803</v>
      </c>
      <c r="H119" s="91">
        <f>(VLOOKUP($A119,'Occupancy Raw Data'!$B$8:$BE$45,'Occupancy Raw Data'!AN$3,FALSE))/100</f>
        <v>0.70429118392919188</v>
      </c>
      <c r="I119" s="91">
        <f>(VLOOKUP($A119,'Occupancy Raw Data'!$B$8:$BE$45,'Occupancy Raw Data'!AO$3,FALSE))/100</f>
        <v>0.65357267167221911</v>
      </c>
      <c r="J119" s="111">
        <f>(VLOOKUP($A119,'Occupancy Raw Data'!$B$8:$BE$45,'Occupancy Raw Data'!AP$3,FALSE))/100</f>
        <v>0.6789319278007061</v>
      </c>
      <c r="K119" s="112">
        <f>(VLOOKUP($A119,'Occupancy Raw Data'!$B$8:$BE$45,'Occupancy Raw Data'!AR$3,FALSE))/100</f>
        <v>0.58161257556062207</v>
      </c>
      <c r="M119" s="113">
        <f>VLOOKUP($A119,'ADR Raw Data'!$B$6:$BE$43,'ADR Raw Data'!AG$1,FALSE)</f>
        <v>99.223565025032002</v>
      </c>
      <c r="N119" s="114">
        <f>VLOOKUP($A119,'ADR Raw Data'!$B$6:$BE$43,'ADR Raw Data'!AH$1,FALSE)</f>
        <v>100.393956570496</v>
      </c>
      <c r="O119" s="114">
        <f>VLOOKUP($A119,'ADR Raw Data'!$B$6:$BE$43,'ADR Raw Data'!AI$1,FALSE)</f>
        <v>109.028571943093</v>
      </c>
      <c r="P119" s="114">
        <f>VLOOKUP($A119,'ADR Raw Data'!$B$6:$BE$43,'ADR Raw Data'!AJ$1,FALSE)</f>
        <v>130.98990292846</v>
      </c>
      <c r="Q119" s="114">
        <f>VLOOKUP($A119,'ADR Raw Data'!$B$6:$BE$43,'ADR Raw Data'!AK$1,FALSE)</f>
        <v>174.374951206183</v>
      </c>
      <c r="R119" s="115">
        <f>VLOOKUP($A119,'ADR Raw Data'!$B$6:$BE$43,'ADR Raw Data'!AL$1,FALSE)</f>
        <v>126.204661914534</v>
      </c>
      <c r="S119" s="114">
        <f>VLOOKUP($A119,'ADR Raw Data'!$B$6:$BE$43,'ADR Raw Data'!AN$1,FALSE)</f>
        <v>182.92903205309199</v>
      </c>
      <c r="T119" s="114">
        <f>VLOOKUP($A119,'ADR Raw Data'!$B$6:$BE$43,'ADR Raw Data'!AO$1,FALSE)</f>
        <v>160.41424832623201</v>
      </c>
      <c r="U119" s="115">
        <f>VLOOKUP($A119,'ADR Raw Data'!$B$6:$BE$43,'ADR Raw Data'!AP$1,FALSE)</f>
        <v>172.09212282115101</v>
      </c>
      <c r="V119" s="116">
        <f>VLOOKUP($A119,'ADR Raw Data'!$B$6:$BE$43,'ADR Raw Data'!AR$1,FALSE)</f>
        <v>141.50870175867101</v>
      </c>
      <c r="X119" s="113">
        <f>VLOOKUP($A119,'RevPAR Raw Data'!$B$6:$BE$43,'RevPAR Raw Data'!AG$1,FALSE)</f>
        <v>42.374264120922803</v>
      </c>
      <c r="Y119" s="114">
        <f>VLOOKUP($A119,'RevPAR Raw Data'!$B$6:$BE$43,'RevPAR Raw Data'!AH$1,FALSE)</f>
        <v>48.964017501988799</v>
      </c>
      <c r="Z119" s="114">
        <f>VLOOKUP($A119,'RevPAR Raw Data'!$B$6:$BE$43,'RevPAR Raw Data'!AI$1,FALSE)</f>
        <v>60.206410103420801</v>
      </c>
      <c r="AA119" s="114">
        <f>VLOOKUP($A119,'RevPAR Raw Data'!$B$6:$BE$43,'RevPAR Raw Data'!AJ$1,FALSE)</f>
        <v>79.843139419252097</v>
      </c>
      <c r="AB119" s="114">
        <f>VLOOKUP($A119,'RevPAR Raw Data'!$B$6:$BE$43,'RevPAR Raw Data'!AK$1,FALSE)</f>
        <v>111.062043160459</v>
      </c>
      <c r="AC119" s="115">
        <f>VLOOKUP($A119,'RevPAR Raw Data'!$B$6:$BE$43,'RevPAR Raw Data'!AL$1,FALSE)</f>
        <v>68.489551507075404</v>
      </c>
      <c r="AD119" s="114">
        <f>VLOOKUP($A119,'RevPAR Raw Data'!$B$6:$BE$43,'RevPAR Raw Data'!AN$1,FALSE)</f>
        <v>128.83530455969299</v>
      </c>
      <c r="AE119" s="114">
        <f>VLOOKUP($A119,'RevPAR Raw Data'!$B$6:$BE$43,'RevPAR Raw Data'!AO$1,FALSE)</f>
        <v>104.842368852866</v>
      </c>
      <c r="AF119" s="115">
        <f>VLOOKUP($A119,'RevPAR Raw Data'!$B$6:$BE$43,'RevPAR Raw Data'!AP$1,FALSE)</f>
        <v>116.83883670628001</v>
      </c>
      <c r="AG119" s="116">
        <f>VLOOKUP($A119,'RevPAR Raw Data'!$B$6:$BE$43,'RevPAR Raw Data'!AR$1,FALSE)</f>
        <v>82.303240494100706</v>
      </c>
    </row>
    <row r="120" spans="1:33" x14ac:dyDescent="0.25">
      <c r="A120" s="93" t="s">
        <v>14</v>
      </c>
      <c r="B120" s="81">
        <f>(VLOOKUP($A119,'Occupancy Raw Data'!$B$8:$BE$51,'Occupancy Raw Data'!AT$3,FALSE))/100</f>
        <v>1.7753029877102599E-2</v>
      </c>
      <c r="C120" s="82">
        <f>(VLOOKUP($A119,'Occupancy Raw Data'!$B$8:$BE$51,'Occupancy Raw Data'!AU$3,FALSE))/100</f>
        <v>2.7634227834767801E-2</v>
      </c>
      <c r="D120" s="82">
        <f>(VLOOKUP($A119,'Occupancy Raw Data'!$B$8:$BE$51,'Occupancy Raw Data'!AV$3,FALSE))/100</f>
        <v>2.2907186700959401E-2</v>
      </c>
      <c r="E120" s="82">
        <f>(VLOOKUP($A119,'Occupancy Raw Data'!$B$8:$BE$51,'Occupancy Raw Data'!AW$3,FALSE))/100</f>
        <v>5.2528792787128298E-2</v>
      </c>
      <c r="F120" s="82">
        <f>(VLOOKUP($A119,'Occupancy Raw Data'!$B$8:$BE$51,'Occupancy Raw Data'!AX$3,FALSE))/100</f>
        <v>0.15626102707316</v>
      </c>
      <c r="G120" s="82">
        <f>(VLOOKUP($A119,'Occupancy Raw Data'!$B$8:$BE$51,'Occupancy Raw Data'!AY$3,FALSE))/100</f>
        <v>5.8276413946122103E-2</v>
      </c>
      <c r="H120" s="83">
        <f>(VLOOKUP($A119,'Occupancy Raw Data'!$B$8:$BE$51,'Occupancy Raw Data'!BA$3,FALSE))/100</f>
        <v>0.15165607413014398</v>
      </c>
      <c r="I120" s="83">
        <f>(VLOOKUP($A119,'Occupancy Raw Data'!$B$8:$BE$51,'Occupancy Raw Data'!BB$3,FALSE))/100</f>
        <v>8.3779528509142109E-2</v>
      </c>
      <c r="J120" s="82">
        <f>(VLOOKUP($A119,'Occupancy Raw Data'!$B$8:$BE$51,'Occupancy Raw Data'!BC$3,FALSE))/100</f>
        <v>0.117955224137594</v>
      </c>
      <c r="K120" s="84">
        <f>(VLOOKUP($A119,'Occupancy Raw Data'!$B$8:$BE$51,'Occupancy Raw Data'!BE$3,FALSE))/100</f>
        <v>7.7457531978282396E-2</v>
      </c>
      <c r="M120" s="81">
        <f>(VLOOKUP($A119,'ADR Raw Data'!$B$6:$BE$49,'ADR Raw Data'!AT$1,FALSE))/100</f>
        <v>1.97442405986849E-2</v>
      </c>
      <c r="N120" s="82">
        <f>(VLOOKUP($A119,'ADR Raw Data'!$B$6:$BE$49,'ADR Raw Data'!AU$1,FALSE))/100</f>
        <v>4.5103850906467201E-2</v>
      </c>
      <c r="O120" s="82">
        <f>(VLOOKUP($A119,'ADR Raw Data'!$B$6:$BE$49,'ADR Raw Data'!AV$1,FALSE))/100</f>
        <v>0.105796693682926</v>
      </c>
      <c r="P120" s="82">
        <f>(VLOOKUP($A119,'ADR Raw Data'!$B$6:$BE$49,'ADR Raw Data'!AW$1,FALSE))/100</f>
        <v>0.313057323882307</v>
      </c>
      <c r="Q120" s="82">
        <f>(VLOOKUP($A119,'ADR Raw Data'!$B$6:$BE$49,'ADR Raw Data'!AX$1,FALSE))/100</f>
        <v>0.72226432001704499</v>
      </c>
      <c r="R120" s="82">
        <f>(VLOOKUP($A119,'ADR Raw Data'!$B$6:$BE$49,'ADR Raw Data'!AY$1,FALSE))/100</f>
        <v>0.27805034314169902</v>
      </c>
      <c r="S120" s="83">
        <f>(VLOOKUP($A119,'ADR Raw Data'!$B$6:$BE$49,'ADR Raw Data'!BA$1,FALSE))/100</f>
        <v>0.50759330081627196</v>
      </c>
      <c r="T120" s="83">
        <f>(VLOOKUP($A119,'ADR Raw Data'!$B$6:$BE$49,'ADR Raw Data'!BB$1,FALSE))/100</f>
        <v>0.32822369702735898</v>
      </c>
      <c r="U120" s="82">
        <f>(VLOOKUP($A119,'ADR Raw Data'!$B$6:$BE$49,'ADR Raw Data'!BC$1,FALSE))/100</f>
        <v>0.42156801560458801</v>
      </c>
      <c r="V120" s="84">
        <f>(VLOOKUP($A119,'ADR Raw Data'!$B$6:$BE$49,'ADR Raw Data'!BE$1,FALSE))/100</f>
        <v>0.33600636156477198</v>
      </c>
      <c r="X120" s="81">
        <f>(VLOOKUP($A119,'RevPAR Raw Data'!$B$6:$BE$49,'RevPAR Raw Data'!AT$1,FALSE))/100</f>
        <v>3.7847790569036699E-2</v>
      </c>
      <c r="Y120" s="82">
        <f>(VLOOKUP($A119,'RevPAR Raw Data'!$B$6:$BE$49,'RevPAR Raw Data'!AU$1,FALSE))/100</f>
        <v>7.3984488833409703E-2</v>
      </c>
      <c r="Z120" s="82">
        <f>(VLOOKUP($A119,'RevPAR Raw Data'!$B$6:$BE$49,'RevPAR Raw Data'!AV$1,FALSE))/100</f>
        <v>0.131127384998425</v>
      </c>
      <c r="AA120" s="82">
        <f>(VLOOKUP($A119,'RevPAR Raw Data'!$B$6:$BE$49,'RevPAR Raw Data'!AW$1,FALSE))/100</f>
        <v>0.38203063996614195</v>
      </c>
      <c r="AB120" s="82">
        <f>(VLOOKUP($A119,'RevPAR Raw Data'!$B$6:$BE$49,'RevPAR Raw Data'!AX$1,FALSE))/100</f>
        <v>0.99138711155436698</v>
      </c>
      <c r="AC120" s="82">
        <f>(VLOOKUP($A119,'RevPAR Raw Data'!$B$6:$BE$49,'RevPAR Raw Data'!AY$1,FALSE))/100</f>
        <v>0.35253053398260803</v>
      </c>
      <c r="AD120" s="83">
        <f>(VLOOKUP($A119,'RevPAR Raw Data'!$B$6:$BE$49,'RevPAR Raw Data'!BA$1,FALSE))/100</f>
        <v>0.73622898220297406</v>
      </c>
      <c r="AE120" s="83">
        <f>(VLOOKUP($A119,'RevPAR Raw Data'!$B$6:$BE$49,'RevPAR Raw Data'!BB$1,FALSE))/100</f>
        <v>0.43950165211898101</v>
      </c>
      <c r="AF120" s="82">
        <f>(VLOOKUP($A119,'RevPAR Raw Data'!$B$6:$BE$49,'RevPAR Raw Data'!BC$1,FALSE))/100</f>
        <v>0.58924938951206296</v>
      </c>
      <c r="AG120" s="84">
        <f>(VLOOKUP($A119,'RevPAR Raw Data'!$B$6:$BE$49,'RevPAR Raw Data'!BE$1,FALSE))/100</f>
        <v>0.43949011703886398</v>
      </c>
    </row>
    <row r="121" spans="1:33" x14ac:dyDescent="0.25">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3" x14ac:dyDescent="0.25">
      <c r="A122" s="108" t="s">
        <v>48</v>
      </c>
      <c r="B122" s="109">
        <f>(VLOOKUP($A122,'Occupancy Raw Data'!$B$8:$BE$54,'Occupancy Raw Data'!AG$3,FALSE))/100</f>
        <v>0.47295588648496695</v>
      </c>
      <c r="C122" s="110">
        <f>(VLOOKUP($A122,'Occupancy Raw Data'!$B$8:$BE$54,'Occupancy Raw Data'!AH$3,FALSE))/100</f>
        <v>0.58513627423433501</v>
      </c>
      <c r="D122" s="110">
        <f>(VLOOKUP($A122,'Occupancy Raw Data'!$B$8:$BE$54,'Occupancy Raw Data'!AI$3,FALSE))/100</f>
        <v>0.66128125878055599</v>
      </c>
      <c r="E122" s="110">
        <f>(VLOOKUP($A122,'Occupancy Raw Data'!$B$8:$BE$54,'Occupancy Raw Data'!AJ$3,FALSE))/100</f>
        <v>0.67336330429895996</v>
      </c>
      <c r="F122" s="110">
        <f>(VLOOKUP($A122,'Occupancy Raw Data'!$B$8:$BE$54,'Occupancy Raw Data'!AK$3,FALSE))/100</f>
        <v>0.64294745715088497</v>
      </c>
      <c r="G122" s="111">
        <f>(VLOOKUP($A122,'Occupancy Raw Data'!$B$8:$BE$54,'Occupancy Raw Data'!AL$3,FALSE))/100</f>
        <v>0.60713683618993997</v>
      </c>
      <c r="H122" s="91">
        <f>(VLOOKUP($A122,'Occupancy Raw Data'!$B$8:$BE$54,'Occupancy Raw Data'!AN$3,FALSE))/100</f>
        <v>0.66781399269457697</v>
      </c>
      <c r="I122" s="91">
        <f>(VLOOKUP($A122,'Occupancy Raw Data'!$B$8:$BE$54,'Occupancy Raw Data'!AO$3,FALSE))/100</f>
        <v>0.68944928350660206</v>
      </c>
      <c r="J122" s="111">
        <f>(VLOOKUP($A122,'Occupancy Raw Data'!$B$8:$BE$54,'Occupancy Raw Data'!AP$3,FALSE))/100</f>
        <v>0.67863163810059002</v>
      </c>
      <c r="K122" s="112">
        <f>(VLOOKUP($A122,'Occupancy Raw Data'!$B$8:$BE$54,'Occupancy Raw Data'!AR$3,FALSE))/100</f>
        <v>0.62756392245012593</v>
      </c>
      <c r="M122" s="113">
        <f>VLOOKUP($A122,'ADR Raw Data'!$B$6:$BE$54,'ADR Raw Data'!AG$1,FALSE)</f>
        <v>118.922446160701</v>
      </c>
      <c r="N122" s="114">
        <f>VLOOKUP($A122,'ADR Raw Data'!$B$6:$BE$54,'ADR Raw Data'!AH$1,FALSE)</f>
        <v>124.845957983193</v>
      </c>
      <c r="O122" s="114">
        <f>VLOOKUP($A122,'ADR Raw Data'!$B$6:$BE$54,'ADR Raw Data'!AI$1,FALSE)</f>
        <v>126.780519439133</v>
      </c>
      <c r="P122" s="114">
        <f>VLOOKUP($A122,'ADR Raw Data'!$B$6:$BE$54,'ADR Raw Data'!AJ$1,FALSE)</f>
        <v>123.11531295639401</v>
      </c>
      <c r="Q122" s="114">
        <f>VLOOKUP($A122,'ADR Raw Data'!$B$6:$BE$54,'ADR Raw Data'!AK$1,FALSE)</f>
        <v>130.14420736370499</v>
      </c>
      <c r="R122" s="115">
        <f>VLOOKUP($A122,'ADR Raw Data'!$B$6:$BE$54,'ADR Raw Data'!AL$1,FALSE)</f>
        <v>125.082765410958</v>
      </c>
      <c r="S122" s="114">
        <f>VLOOKUP($A122,'ADR Raw Data'!$B$6:$BE$54,'ADR Raw Data'!AN$1,FALSE)</f>
        <v>154.38109393078699</v>
      </c>
      <c r="T122" s="114">
        <f>VLOOKUP($A122,'ADR Raw Data'!$B$6:$BE$54,'ADR Raw Data'!AO$1,FALSE)</f>
        <v>153.25217829852201</v>
      </c>
      <c r="U122" s="115">
        <f>VLOOKUP($A122,'ADR Raw Data'!$B$6:$BE$54,'ADR Raw Data'!AP$1,FALSE)</f>
        <v>153.80763844322499</v>
      </c>
      <c r="V122" s="116">
        <f>VLOOKUP($A122,'ADR Raw Data'!$B$6:$BE$54,'ADR Raw Data'!AR$1,FALSE)</f>
        <v>133.95772138539701</v>
      </c>
      <c r="X122" s="113">
        <f>VLOOKUP($A122,'RevPAR Raw Data'!$B$6:$BE$54,'RevPAR Raw Data'!AG$1,FALSE)</f>
        <v>56.245070946895098</v>
      </c>
      <c r="Y122" s="114">
        <f>VLOOKUP($A122,'RevPAR Raw Data'!$B$6:$BE$54,'RevPAR Raw Data'!AH$1,FALSE)</f>
        <v>73.051898707502104</v>
      </c>
      <c r="Z122" s="114">
        <f>VLOOKUP($A122,'RevPAR Raw Data'!$B$6:$BE$54,'RevPAR Raw Data'!AI$1,FALSE)</f>
        <v>83.837581483562701</v>
      </c>
      <c r="AA122" s="114">
        <f>VLOOKUP($A122,'RevPAR Raw Data'!$B$6:$BE$54,'RevPAR Raw Data'!AJ$1,FALSE)</f>
        <v>82.901333942118498</v>
      </c>
      <c r="AB122" s="114">
        <f>VLOOKUP($A122,'RevPAR Raw Data'!$B$6:$BE$54,'RevPAR Raw Data'!AK$1,FALSE)</f>
        <v>83.675887187412101</v>
      </c>
      <c r="AC122" s="115">
        <f>VLOOKUP($A122,'RevPAR Raw Data'!$B$6:$BE$54,'RevPAR Raw Data'!AL$1,FALSE)</f>
        <v>75.942354453498098</v>
      </c>
      <c r="AD122" s="114">
        <f>VLOOKUP($A122,'RevPAR Raw Data'!$B$6:$BE$54,'RevPAR Raw Data'!AN$1,FALSE)</f>
        <v>103.09785473447501</v>
      </c>
      <c r="AE122" s="114">
        <f>VLOOKUP($A122,'RevPAR Raw Data'!$B$6:$BE$54,'RevPAR Raw Data'!AO$1,FALSE)</f>
        <v>105.659604523742</v>
      </c>
      <c r="AF122" s="115">
        <f>VLOOKUP($A122,'RevPAR Raw Data'!$B$6:$BE$54,'RevPAR Raw Data'!AP$1,FALSE)</f>
        <v>104.378729629109</v>
      </c>
      <c r="AG122" s="116">
        <f>VLOOKUP($A122,'RevPAR Raw Data'!$B$6:$BE$54,'RevPAR Raw Data'!AR$1,FALSE)</f>
        <v>84.067033075101307</v>
      </c>
    </row>
    <row r="123" spans="1:33" x14ac:dyDescent="0.25">
      <c r="A123" s="93" t="s">
        <v>14</v>
      </c>
      <c r="B123" s="81">
        <f>(VLOOKUP($A122,'Occupancy Raw Data'!$B$8:$BE$54,'Occupancy Raw Data'!AT$3,FALSE))/100</f>
        <v>-6.0662950115729995E-2</v>
      </c>
      <c r="C123" s="82">
        <f>(VLOOKUP($A122,'Occupancy Raw Data'!$B$8:$BE$54,'Occupancy Raw Data'!AU$3,FALSE))/100</f>
        <v>-8.1329826804724614E-2</v>
      </c>
      <c r="D123" s="82">
        <f>(VLOOKUP($A122,'Occupancy Raw Data'!$B$8:$BE$54,'Occupancy Raw Data'!AV$3,FALSE))/100</f>
        <v>-8.3504319868858604E-2</v>
      </c>
      <c r="E123" s="82">
        <f>(VLOOKUP($A122,'Occupancy Raw Data'!$B$8:$BE$54,'Occupancy Raw Data'!AW$3,FALSE))/100</f>
        <v>-6.9960683552984695E-2</v>
      </c>
      <c r="F123" s="82">
        <f>(VLOOKUP($A122,'Occupancy Raw Data'!$B$8:$BE$54,'Occupancy Raw Data'!AX$3,FALSE))/100</f>
        <v>-7.1158315870736996E-2</v>
      </c>
      <c r="G123" s="82">
        <f>(VLOOKUP($A122,'Occupancy Raw Data'!$B$8:$BE$54,'Occupancy Raw Data'!AY$3,FALSE))/100</f>
        <v>-7.3976242042450902E-2</v>
      </c>
      <c r="H123" s="83">
        <f>(VLOOKUP($A122,'Occupancy Raw Data'!$B$8:$BE$54,'Occupancy Raw Data'!BA$3,FALSE))/100</f>
        <v>-3.65962072602821E-2</v>
      </c>
      <c r="I123" s="83">
        <f>(VLOOKUP($A122,'Occupancy Raw Data'!$B$8:$BE$54,'Occupancy Raw Data'!BB$3,FALSE))/100</f>
        <v>-4.7076962842132204E-2</v>
      </c>
      <c r="J123" s="82">
        <f>(VLOOKUP($A122,'Occupancy Raw Data'!$B$8:$BE$54,'Occupancy Raw Data'!BC$3,FALSE))/100</f>
        <v>-4.1948769500064695E-2</v>
      </c>
      <c r="K123" s="84">
        <f>(VLOOKUP($A122,'Occupancy Raw Data'!$B$8:$BE$54,'Occupancy Raw Data'!BE$3,FALSE))/100</f>
        <v>-6.4312784653973595E-2</v>
      </c>
      <c r="M123" s="81">
        <f>(VLOOKUP($A122,'ADR Raw Data'!$B$6:$BE$52,'ADR Raw Data'!AT$1,FALSE))/100</f>
        <v>1.01212661787721E-3</v>
      </c>
      <c r="N123" s="82">
        <f>(VLOOKUP($A122,'ADR Raw Data'!$B$6:$BE$52,'ADR Raw Data'!AU$1,FALSE))/100</f>
        <v>1.5161981684682699E-2</v>
      </c>
      <c r="O123" s="82">
        <f>(VLOOKUP($A122,'ADR Raw Data'!$B$6:$BE$52,'ADR Raw Data'!AV$1,FALSE))/100</f>
        <v>3.0281687696615302E-2</v>
      </c>
      <c r="P123" s="82">
        <f>(VLOOKUP($A122,'ADR Raw Data'!$B$6:$BE$52,'ADR Raw Data'!AW$1,FALSE))/100</f>
        <v>2.3822858926055099E-3</v>
      </c>
      <c r="Q123" s="82">
        <f>(VLOOKUP($A122,'ADR Raw Data'!$B$6:$BE$52,'ADR Raw Data'!AX$1,FALSE))/100</f>
        <v>4.2084034435934094E-2</v>
      </c>
      <c r="R123" s="82">
        <f>(VLOOKUP($A122,'ADR Raw Data'!$B$6:$BE$52,'ADR Raw Data'!AY$1,FALSE))/100</f>
        <v>1.92268420443471E-2</v>
      </c>
      <c r="S123" s="83">
        <f>(VLOOKUP($A122,'ADR Raw Data'!$B$6:$BE$52,'ADR Raw Data'!BA$1,FALSE))/100</f>
        <v>0.12541105274005201</v>
      </c>
      <c r="T123" s="83">
        <f>(VLOOKUP($A122,'ADR Raw Data'!$B$6:$BE$52,'ADR Raw Data'!BB$1,FALSE))/100</f>
        <v>0.111268141625757</v>
      </c>
      <c r="U123" s="82">
        <f>(VLOOKUP($A122,'ADR Raw Data'!$B$6:$BE$52,'ADR Raw Data'!BC$1,FALSE))/100</f>
        <v>0.11819189469465</v>
      </c>
      <c r="V123" s="84">
        <f>(VLOOKUP($A122,'ADR Raw Data'!$B$6:$BE$52,'ADR Raw Data'!BE$1,FALSE))/100</f>
        <v>5.3147515087337796E-2</v>
      </c>
      <c r="X123" s="81">
        <f>(VLOOKUP($A122,'RevPAR Raw Data'!$B$6:$BE$52,'RevPAR Raw Data'!AT$1,FALSE))/100</f>
        <v>-5.9712222084383898E-2</v>
      </c>
      <c r="Y123" s="82">
        <f>(VLOOKUP($A122,'RevPAR Raw Data'!$B$6:$BE$52,'RevPAR Raw Data'!AU$1,FALSE))/100</f>
        <v>-6.7400966464473411E-2</v>
      </c>
      <c r="Z123" s="82">
        <f>(VLOOKUP($A122,'RevPAR Raw Data'!$B$6:$BE$52,'RevPAR Raw Data'!AV$1,FALSE))/100</f>
        <v>-5.5751283907830303E-2</v>
      </c>
      <c r="AA123" s="82">
        <f>(VLOOKUP($A122,'RevPAR Raw Data'!$B$6:$BE$52,'RevPAR Raw Data'!AW$1,FALSE))/100</f>
        <v>-6.7745064009844494E-2</v>
      </c>
      <c r="AB123" s="82">
        <f>(VLOOKUP($A122,'RevPAR Raw Data'!$B$6:$BE$52,'RevPAR Raw Data'!AX$1,FALSE))/100</f>
        <v>-3.2068910450309997E-2</v>
      </c>
      <c r="AC123" s="82">
        <f>(VLOOKUP($A122,'RevPAR Raw Data'!$B$6:$BE$52,'RevPAR Raw Data'!AY$1,FALSE))/100</f>
        <v>-5.6171729518888401E-2</v>
      </c>
      <c r="AD123" s="83">
        <f>(VLOOKUP($A122,'RevPAR Raw Data'!$B$6:$BE$52,'RevPAR Raw Data'!BA$1,FALSE))/100</f>
        <v>8.4225276600964794E-2</v>
      </c>
      <c r="AE123" s="83">
        <f>(VLOOKUP($A122,'RevPAR Raw Data'!$B$6:$BE$52,'RevPAR Raw Data'!BB$1,FALSE))/100</f>
        <v>5.8953012614796199E-2</v>
      </c>
      <c r="AF123" s="82">
        <f>(VLOOKUP($A122,'RevPAR Raw Data'!$B$6:$BE$52,'RevPAR Raw Data'!BC$1,FALSE))/100</f>
        <v>7.1285120647263903E-2</v>
      </c>
      <c r="AG123" s="84">
        <f>(VLOOKUP($A122,'RevPAR Raw Data'!$B$6:$BE$52,'RevPAR Raw Data'!BE$1,FALSE))/100</f>
        <v>-1.45833342593416E-2</v>
      </c>
    </row>
    <row r="124" spans="1:33" x14ac:dyDescent="0.25">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3" x14ac:dyDescent="0.25">
      <c r="A125" s="108" t="s">
        <v>56</v>
      </c>
      <c r="B125" s="109">
        <f>(VLOOKUP($A125,'Occupancy Raw Data'!$B$8:$BE$45,'Occupancy Raw Data'!AG$3,FALSE))/100</f>
        <v>0.50341426403641798</v>
      </c>
      <c r="C125" s="110">
        <f>(VLOOKUP($A125,'Occupancy Raw Data'!$B$8:$BE$45,'Occupancy Raw Data'!AH$3,FALSE))/100</f>
        <v>0.56783694302662402</v>
      </c>
      <c r="D125" s="110">
        <f>(VLOOKUP($A125,'Occupancy Raw Data'!$B$8:$BE$45,'Occupancy Raw Data'!AI$3,FALSE))/100</f>
        <v>0.63622568630155796</v>
      </c>
      <c r="E125" s="110">
        <f>(VLOOKUP($A125,'Occupancy Raw Data'!$B$8:$BE$45,'Occupancy Raw Data'!AJ$3,FALSE))/100</f>
        <v>0.64298523934335705</v>
      </c>
      <c r="F125" s="110">
        <f>(VLOOKUP($A125,'Occupancy Raw Data'!$B$8:$BE$45,'Occupancy Raw Data'!AK$3,FALSE))/100</f>
        <v>0.66874741343633604</v>
      </c>
      <c r="G125" s="111">
        <f>(VLOOKUP($A125,'Occupancy Raw Data'!$B$8:$BE$45,'Occupancy Raw Data'!AL$3,FALSE))/100</f>
        <v>0.60384190922885894</v>
      </c>
      <c r="H125" s="91">
        <f>(VLOOKUP($A125,'Occupancy Raw Data'!$B$8:$BE$45,'Occupancy Raw Data'!AN$3,FALSE))/100</f>
        <v>0.74834459925506902</v>
      </c>
      <c r="I125" s="91">
        <f>(VLOOKUP($A125,'Occupancy Raw Data'!$B$8:$BE$45,'Occupancy Raw Data'!AO$3,FALSE))/100</f>
        <v>0.77272727272727193</v>
      </c>
      <c r="J125" s="111">
        <f>(VLOOKUP($A125,'Occupancy Raw Data'!$B$8:$BE$45,'Occupancy Raw Data'!AP$3,FALSE))/100</f>
        <v>0.76053593599117097</v>
      </c>
      <c r="K125" s="112">
        <f>(VLOOKUP($A125,'Occupancy Raw Data'!$B$8:$BE$45,'Occupancy Raw Data'!AR$3,FALSE))/100</f>
        <v>0.648611631160948</v>
      </c>
      <c r="M125" s="113">
        <f>VLOOKUP($A125,'ADR Raw Data'!$B$6:$BE$43,'ADR Raw Data'!AG$1,FALSE)</f>
        <v>103.107135712817</v>
      </c>
      <c r="N125" s="114">
        <f>VLOOKUP($A125,'ADR Raw Data'!$B$6:$BE$43,'ADR Raw Data'!AH$1,FALSE)</f>
        <v>108.955929547525</v>
      </c>
      <c r="O125" s="114">
        <f>VLOOKUP($A125,'ADR Raw Data'!$B$6:$BE$43,'ADR Raw Data'!AI$1,FALSE)</f>
        <v>112.429431916738</v>
      </c>
      <c r="P125" s="114">
        <f>VLOOKUP($A125,'ADR Raw Data'!$B$6:$BE$43,'ADR Raw Data'!AJ$1,FALSE)</f>
        <v>112.58454033469199</v>
      </c>
      <c r="Q125" s="114">
        <f>VLOOKUP($A125,'ADR Raw Data'!$B$6:$BE$43,'ADR Raw Data'!AK$1,FALSE)</f>
        <v>113.930064462895</v>
      </c>
      <c r="R125" s="115">
        <f>VLOOKUP($A125,'ADR Raw Data'!$B$6:$BE$43,'ADR Raw Data'!AL$1,FALSE)</f>
        <v>110.58720029699001</v>
      </c>
      <c r="S125" s="114">
        <f>VLOOKUP($A125,'ADR Raw Data'!$B$6:$BE$43,'ADR Raw Data'!AN$1,FALSE)</f>
        <v>132.26614037513201</v>
      </c>
      <c r="T125" s="114">
        <f>VLOOKUP($A125,'ADR Raw Data'!$B$6:$BE$43,'ADR Raw Data'!AO$1,FALSE)</f>
        <v>134.22838302240399</v>
      </c>
      <c r="U125" s="115">
        <f>VLOOKUP($A125,'ADR Raw Data'!$B$6:$BE$43,'ADR Raw Data'!AP$1,FALSE)</f>
        <v>133.26298900351401</v>
      </c>
      <c r="V125" s="116">
        <f>VLOOKUP($A125,'ADR Raw Data'!$B$6:$BE$43,'ADR Raw Data'!AR$1,FALSE)</f>
        <v>118.18397706038699</v>
      </c>
      <c r="X125" s="113">
        <f>VLOOKUP($A125,'RevPAR Raw Data'!$B$6:$BE$43,'RevPAR Raw Data'!AG$1,FALSE)</f>
        <v>51.905602841771199</v>
      </c>
      <c r="Y125" s="114">
        <f>VLOOKUP($A125,'RevPAR Raw Data'!$B$6:$BE$43,'RevPAR Raw Data'!AH$1,FALSE)</f>
        <v>61.869201958890798</v>
      </c>
      <c r="Z125" s="114">
        <f>VLOOKUP($A125,'RevPAR Raw Data'!$B$6:$BE$43,'RevPAR Raw Data'!AI$1,FALSE)</f>
        <v>71.530492481721595</v>
      </c>
      <c r="AA125" s="114">
        <f>VLOOKUP($A125,'RevPAR Raw Data'!$B$6:$BE$43,'RevPAR Raw Data'!AJ$1,FALSE)</f>
        <v>72.390197613463897</v>
      </c>
      <c r="AB125" s="114">
        <f>VLOOKUP($A125,'RevPAR Raw Data'!$B$6:$BE$43,'RevPAR Raw Data'!AK$1,FALSE)</f>
        <v>76.190435922196102</v>
      </c>
      <c r="AC125" s="115">
        <f>VLOOKUP($A125,'RevPAR Raw Data'!$B$6:$BE$43,'RevPAR Raw Data'!AL$1,FALSE)</f>
        <v>66.777186163608704</v>
      </c>
      <c r="AD125" s="114">
        <f>VLOOKUP($A125,'RevPAR Raw Data'!$B$6:$BE$43,'RevPAR Raw Data'!AN$1,FALSE)</f>
        <v>98.980651814043298</v>
      </c>
      <c r="AE125" s="114">
        <f>VLOOKUP($A125,'RevPAR Raw Data'!$B$6:$BE$43,'RevPAR Raw Data'!AO$1,FALSE)</f>
        <v>103.721932335494</v>
      </c>
      <c r="AF125" s="115">
        <f>VLOOKUP($A125,'RevPAR Raw Data'!$B$6:$BE$43,'RevPAR Raw Data'!AP$1,FALSE)</f>
        <v>101.351292074768</v>
      </c>
      <c r="AG125" s="116">
        <f>VLOOKUP($A125,'RevPAR Raw Data'!$B$6:$BE$43,'RevPAR Raw Data'!AR$1,FALSE)</f>
        <v>76.655502138225899</v>
      </c>
    </row>
    <row r="126" spans="1:33" x14ac:dyDescent="0.25">
      <c r="A126" s="93" t="s">
        <v>14</v>
      </c>
      <c r="B126" s="81">
        <f>(VLOOKUP($A125,'Occupancy Raw Data'!$B$8:$BE$51,'Occupancy Raw Data'!AT$3,FALSE))/100</f>
        <v>0.127902844739824</v>
      </c>
      <c r="C126" s="82">
        <f>(VLOOKUP($A125,'Occupancy Raw Data'!$B$8:$BE$51,'Occupancy Raw Data'!AU$3,FALSE))/100</f>
        <v>2.44826391623056E-2</v>
      </c>
      <c r="D126" s="82">
        <f>(VLOOKUP($A125,'Occupancy Raw Data'!$B$8:$BE$51,'Occupancy Raw Data'!AV$3,FALSE))/100</f>
        <v>3.7772272599559703E-2</v>
      </c>
      <c r="E126" s="82">
        <f>(VLOOKUP($A125,'Occupancy Raw Data'!$B$8:$BE$51,'Occupancy Raw Data'!AW$3,FALSE))/100</f>
        <v>1.0330269787039801E-2</v>
      </c>
      <c r="F126" s="82">
        <f>(VLOOKUP($A125,'Occupancy Raw Data'!$B$8:$BE$51,'Occupancy Raw Data'!AX$3,FALSE))/100</f>
        <v>4.72631205524554E-2</v>
      </c>
      <c r="G126" s="82">
        <f>(VLOOKUP($A125,'Occupancy Raw Data'!$B$8:$BE$51,'Occupancy Raw Data'!AY$3,FALSE))/100</f>
        <v>4.5200648894257699E-2</v>
      </c>
      <c r="H126" s="83">
        <f>(VLOOKUP($A125,'Occupancy Raw Data'!$B$8:$BE$51,'Occupancy Raw Data'!BA$3,FALSE))/100</f>
        <v>6.3855381683402601E-2</v>
      </c>
      <c r="I126" s="83">
        <f>(VLOOKUP($A125,'Occupancy Raw Data'!$B$8:$BE$51,'Occupancy Raw Data'!BB$3,FALSE))/100</f>
        <v>5.46063280806851E-2</v>
      </c>
      <c r="J126" s="82">
        <f>(VLOOKUP($A125,'Occupancy Raw Data'!$B$8:$BE$51,'Occupancy Raw Data'!BC$3,FALSE))/100</f>
        <v>5.91365402922754E-2</v>
      </c>
      <c r="K126" s="84">
        <f>(VLOOKUP($A125,'Occupancy Raw Data'!$B$8:$BE$51,'Occupancy Raw Data'!BE$3,FALSE))/100</f>
        <v>4.98283795424228E-2</v>
      </c>
      <c r="M126" s="81">
        <f>(VLOOKUP($A125,'ADR Raw Data'!$B$6:$BE$49,'ADR Raw Data'!AT$1,FALSE))/100</f>
        <v>8.3286914057852907E-2</v>
      </c>
      <c r="N126" s="82">
        <f>(VLOOKUP($A125,'ADR Raw Data'!$B$6:$BE$49,'ADR Raw Data'!AU$1,FALSE))/100</f>
        <v>6.2427287874585798E-2</v>
      </c>
      <c r="O126" s="82">
        <f>(VLOOKUP($A125,'ADR Raw Data'!$B$6:$BE$49,'ADR Raw Data'!AV$1,FALSE))/100</f>
        <v>6.6096490513759307E-2</v>
      </c>
      <c r="P126" s="82">
        <f>(VLOOKUP($A125,'ADR Raw Data'!$B$6:$BE$49,'ADR Raw Data'!AW$1,FALSE))/100</f>
        <v>7.8696427949425093E-2</v>
      </c>
      <c r="Q126" s="82">
        <f>(VLOOKUP($A125,'ADR Raw Data'!$B$6:$BE$49,'ADR Raw Data'!AX$1,FALSE))/100</f>
        <v>7.9687449227596505E-2</v>
      </c>
      <c r="R126" s="82">
        <f>(VLOOKUP($A125,'ADR Raw Data'!$B$6:$BE$49,'ADR Raw Data'!AY$1,FALSE))/100</f>
        <v>7.2752212589070303E-2</v>
      </c>
      <c r="S126" s="83">
        <f>(VLOOKUP($A125,'ADR Raw Data'!$B$6:$BE$49,'ADR Raw Data'!BA$1,FALSE))/100</f>
        <v>3.2433330896977003E-2</v>
      </c>
      <c r="T126" s="83">
        <f>(VLOOKUP($A125,'ADR Raw Data'!$B$6:$BE$49,'ADR Raw Data'!BB$1,FALSE))/100</f>
        <v>4.1015460887595993E-2</v>
      </c>
      <c r="U126" s="82">
        <f>(VLOOKUP($A125,'ADR Raw Data'!$B$6:$BE$49,'ADR Raw Data'!BC$1,FALSE))/100</f>
        <v>3.6792423322751497E-2</v>
      </c>
      <c r="V126" s="84">
        <f>(VLOOKUP($A125,'ADR Raw Data'!$B$6:$BE$49,'ADR Raw Data'!BE$1,FALSE))/100</f>
        <v>5.9589872710619697E-2</v>
      </c>
      <c r="X126" s="81">
        <f>(VLOOKUP($A125,'RevPAR Raw Data'!$B$6:$BE$49,'RevPAR Raw Data'!AT$1,FALSE))/100</f>
        <v>0.221842392035278</v>
      </c>
      <c r="Y126" s="82">
        <f>(VLOOKUP($A125,'RevPAR Raw Data'!$B$6:$BE$49,'RevPAR Raw Data'!AU$1,FALSE))/100</f>
        <v>8.8438311799806296E-2</v>
      </c>
      <c r="Z126" s="82">
        <f>(VLOOKUP($A125,'RevPAR Raw Data'!$B$6:$BE$49,'RevPAR Raw Data'!AV$1,FALSE))/100</f>
        <v>0.10636537777087901</v>
      </c>
      <c r="AA126" s="82">
        <f>(VLOOKUP($A125,'RevPAR Raw Data'!$B$6:$BE$49,'RevPAR Raw Data'!AW$1,FALSE))/100</f>
        <v>8.98396530684588E-2</v>
      </c>
      <c r="AB126" s="82">
        <f>(VLOOKUP($A125,'RevPAR Raw Data'!$B$6:$BE$49,'RevPAR Raw Data'!AX$1,FALSE))/100</f>
        <v>0.13071684729941299</v>
      </c>
      <c r="AC126" s="82">
        <f>(VLOOKUP($A125,'RevPAR Raw Data'!$B$6:$BE$49,'RevPAR Raw Data'!AY$1,FALSE))/100</f>
        <v>0.12124130870084601</v>
      </c>
      <c r="AD126" s="83">
        <f>(VLOOKUP($A125,'RevPAR Raw Data'!$B$6:$BE$49,'RevPAR Raw Data'!BA$1,FALSE))/100</f>
        <v>9.8359755304070096E-2</v>
      </c>
      <c r="AE126" s="83">
        <f>(VLOOKUP($A125,'RevPAR Raw Data'!$B$6:$BE$49,'RevPAR Raw Data'!BB$1,FALSE))/100</f>
        <v>9.7861492681889692E-2</v>
      </c>
      <c r="AF126" s="82">
        <f>(VLOOKUP($A125,'RevPAR Raw Data'!$B$6:$BE$49,'RevPAR Raw Data'!BC$1,FALSE))/100</f>
        <v>9.8104740239303309E-2</v>
      </c>
      <c r="AG126" s="84">
        <f>(VLOOKUP($A125,'RevPAR Raw Data'!$B$6:$BE$49,'RevPAR Raw Data'!BE$1,FALSE))/100</f>
        <v>0.11238751904735199</v>
      </c>
    </row>
    <row r="127" spans="1:33" x14ac:dyDescent="0.25">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3" x14ac:dyDescent="0.25">
      <c r="A128" s="126" t="s">
        <v>57</v>
      </c>
      <c r="B128" s="109">
        <f>(VLOOKUP($A128,'Occupancy Raw Data'!$B$8:$BE$45,'Occupancy Raw Data'!AG$3,FALSE))/100</f>
        <v>0.56154317207593296</v>
      </c>
      <c r="C128" s="110">
        <f>(VLOOKUP($A128,'Occupancy Raw Data'!$B$8:$BE$45,'Occupancy Raw Data'!AH$3,FALSE))/100</f>
        <v>0.59424587187503297</v>
      </c>
      <c r="D128" s="110">
        <f>(VLOOKUP($A128,'Occupancy Raw Data'!$B$8:$BE$45,'Occupancy Raw Data'!AI$3,FALSE))/100</f>
        <v>0.67540099483245697</v>
      </c>
      <c r="E128" s="110">
        <f>(VLOOKUP($A128,'Occupancy Raw Data'!$B$8:$BE$45,'Occupancy Raw Data'!AJ$3,FALSE))/100</f>
        <v>0.67869919747316798</v>
      </c>
      <c r="F128" s="110">
        <f>(VLOOKUP($A128,'Occupancy Raw Data'!$B$8:$BE$45,'Occupancy Raw Data'!AK$3,FALSE))/100</f>
        <v>0.63167563734811605</v>
      </c>
      <c r="G128" s="111">
        <f>(VLOOKUP($A128,'Occupancy Raw Data'!$B$8:$BE$45,'Occupancy Raw Data'!AL$3,FALSE))/100</f>
        <v>0.62831297472094105</v>
      </c>
      <c r="H128" s="91">
        <f>(VLOOKUP($A128,'Occupancy Raw Data'!$B$8:$BE$45,'Occupancy Raw Data'!AN$3,FALSE))/100</f>
        <v>0.734586005736938</v>
      </c>
      <c r="I128" s="91">
        <f>(VLOOKUP($A128,'Occupancy Raw Data'!$B$8:$BE$45,'Occupancy Raw Data'!AO$3,FALSE))/100</f>
        <v>0.77674283688400392</v>
      </c>
      <c r="J128" s="111">
        <f>(VLOOKUP($A128,'Occupancy Raw Data'!$B$8:$BE$45,'Occupancy Raw Data'!AP$3,FALSE))/100</f>
        <v>0.75566442131047096</v>
      </c>
      <c r="K128" s="112">
        <f>(VLOOKUP($A128,'Occupancy Raw Data'!$B$8:$BE$45,'Occupancy Raw Data'!AR$3,FALSE))/100</f>
        <v>0.66469910231794993</v>
      </c>
      <c r="M128" s="113">
        <f>VLOOKUP($A128,'ADR Raw Data'!$B$6:$BE$43,'ADR Raw Data'!AG$1,FALSE)</f>
        <v>109.55906399778</v>
      </c>
      <c r="N128" s="114">
        <f>VLOOKUP($A128,'ADR Raw Data'!$B$6:$BE$43,'ADR Raw Data'!AH$1,FALSE)</f>
        <v>108.748957087845</v>
      </c>
      <c r="O128" s="114">
        <f>VLOOKUP($A128,'ADR Raw Data'!$B$6:$BE$43,'ADR Raw Data'!AI$1,FALSE)</f>
        <v>114.563256687928</v>
      </c>
      <c r="P128" s="114">
        <f>VLOOKUP($A128,'ADR Raw Data'!$B$6:$BE$43,'ADR Raw Data'!AJ$1,FALSE)</f>
        <v>112.797241100769</v>
      </c>
      <c r="Q128" s="114">
        <f>VLOOKUP($A128,'ADR Raw Data'!$B$6:$BE$43,'ADR Raw Data'!AK$1,FALSE)</f>
        <v>107.82616105073301</v>
      </c>
      <c r="R128" s="115">
        <f>VLOOKUP($A128,'ADR Raw Data'!$B$6:$BE$43,'ADR Raw Data'!AL$1,FALSE)</f>
        <v>110.832808078448</v>
      </c>
      <c r="S128" s="114">
        <f>VLOOKUP($A128,'ADR Raw Data'!$B$6:$BE$43,'ADR Raw Data'!AN$1,FALSE)</f>
        <v>124.72696222943701</v>
      </c>
      <c r="T128" s="114">
        <f>VLOOKUP($A128,'ADR Raw Data'!$B$6:$BE$43,'ADR Raw Data'!AO$1,FALSE)</f>
        <v>128.20256209958501</v>
      </c>
      <c r="U128" s="115">
        <f>VLOOKUP($A128,'ADR Raw Data'!$B$6:$BE$43,'ADR Raw Data'!AP$1,FALSE)</f>
        <v>126.513236153999</v>
      </c>
      <c r="V128" s="116">
        <f>VLOOKUP($A128,'ADR Raw Data'!$B$6:$BE$43,'ADR Raw Data'!AR$1,FALSE)</f>
        <v>115.926043527301</v>
      </c>
      <c r="X128" s="113">
        <f>VLOOKUP($A128,'RevPAR Raw Data'!$B$6:$BE$43,'RevPAR Raw Data'!AG$1,FALSE)</f>
        <v>61.522144326983998</v>
      </c>
      <c r="Y128" s="114">
        <f>VLOOKUP($A128,'RevPAR Raw Data'!$B$6:$BE$43,'RevPAR Raw Data'!AH$1,FALSE)</f>
        <v>64.623618820167295</v>
      </c>
      <c r="Z128" s="114">
        <f>VLOOKUP($A128,'RevPAR Raw Data'!$B$6:$BE$43,'RevPAR Raw Data'!AI$1,FALSE)</f>
        <v>77.376137538273099</v>
      </c>
      <c r="AA128" s="114">
        <f>VLOOKUP($A128,'RevPAR Raw Data'!$B$6:$BE$43,'RevPAR Raw Data'!AJ$1,FALSE)</f>
        <v>76.555397012279599</v>
      </c>
      <c r="AB128" s="114">
        <f>VLOOKUP($A128,'RevPAR Raw Data'!$B$6:$BE$43,'RevPAR Raw Data'!AK$1,FALSE)</f>
        <v>68.111159004522904</v>
      </c>
      <c r="AC128" s="115">
        <f>VLOOKUP($A128,'RevPAR Raw Data'!$B$6:$BE$43,'RevPAR Raw Data'!AL$1,FALSE)</f>
        <v>69.6376913404454</v>
      </c>
      <c r="AD128" s="114">
        <f>VLOOKUP($A128,'RevPAR Raw Data'!$B$6:$BE$43,'RevPAR Raw Data'!AN$1,FALSE)</f>
        <v>91.622680991824296</v>
      </c>
      <c r="AE128" s="114">
        <f>VLOOKUP($A128,'RevPAR Raw Data'!$B$6:$BE$43,'RevPAR Raw Data'!AO$1,FALSE)</f>
        <v>99.580421781029401</v>
      </c>
      <c r="AF128" s="115">
        <f>VLOOKUP($A128,'RevPAR Raw Data'!$B$6:$BE$43,'RevPAR Raw Data'!AP$1,FALSE)</f>
        <v>95.601551386426806</v>
      </c>
      <c r="AG128" s="116">
        <f>VLOOKUP($A128,'RevPAR Raw Data'!$B$6:$BE$43,'RevPAR Raw Data'!AR$1,FALSE)</f>
        <v>77.055937067868598</v>
      </c>
    </row>
    <row r="129" spans="1:33" x14ac:dyDescent="0.25">
      <c r="A129" s="93" t="s">
        <v>14</v>
      </c>
      <c r="B129" s="81">
        <f>(VLOOKUP($A128,'Occupancy Raw Data'!$B$8:$BE$51,'Occupancy Raw Data'!AT$3,FALSE))/100</f>
        <v>1.4222635307208201E-2</v>
      </c>
      <c r="C129" s="82">
        <f>(VLOOKUP($A128,'Occupancy Raw Data'!$B$8:$BE$51,'Occupancy Raw Data'!AU$3,FALSE))/100</f>
        <v>3.4090636124172902E-2</v>
      </c>
      <c r="D129" s="82">
        <f>(VLOOKUP($A128,'Occupancy Raw Data'!$B$8:$BE$51,'Occupancy Raw Data'!AV$3,FALSE))/100</f>
        <v>2.55569569421213E-2</v>
      </c>
      <c r="E129" s="82">
        <f>(VLOOKUP($A128,'Occupancy Raw Data'!$B$8:$BE$51,'Occupancy Raw Data'!AW$3,FALSE))/100</f>
        <v>2.26894744830736E-2</v>
      </c>
      <c r="F129" s="82">
        <f>(VLOOKUP($A128,'Occupancy Raw Data'!$B$8:$BE$51,'Occupancy Raw Data'!AX$3,FALSE))/100</f>
        <v>5.9637752160191697E-4</v>
      </c>
      <c r="G129" s="82">
        <f>(VLOOKUP($A128,'Occupancy Raw Data'!$B$8:$BE$51,'Occupancy Raw Data'!AY$3,FALSE))/100</f>
        <v>1.9381380817620798E-2</v>
      </c>
      <c r="H129" s="83">
        <f>(VLOOKUP($A128,'Occupancy Raw Data'!$B$8:$BE$51,'Occupancy Raw Data'!BA$3,FALSE))/100</f>
        <v>2.26651936800399E-2</v>
      </c>
      <c r="I129" s="83">
        <f>(VLOOKUP($A128,'Occupancy Raw Data'!$B$8:$BE$51,'Occupancy Raw Data'!BB$3,FALSE))/100</f>
        <v>8.9854925233681E-3</v>
      </c>
      <c r="J129" s="82">
        <f>(VLOOKUP($A128,'Occupancy Raw Data'!$B$8:$BE$51,'Occupancy Raw Data'!BC$3,FALSE))/100</f>
        <v>1.5569587572502801E-2</v>
      </c>
      <c r="K129" s="84">
        <f>(VLOOKUP($A128,'Occupancy Raw Data'!$B$8:$BE$51,'Occupancy Raw Data'!BE$3,FALSE))/100</f>
        <v>1.81181985233177E-2</v>
      </c>
      <c r="M129" s="81">
        <f>(VLOOKUP($A128,'ADR Raw Data'!$B$6:$BE$49,'ADR Raw Data'!AT$1,FALSE))/100</f>
        <v>-1.06560460823234E-2</v>
      </c>
      <c r="N129" s="82">
        <f>(VLOOKUP($A128,'ADR Raw Data'!$B$6:$BE$49,'ADR Raw Data'!AU$1,FALSE))/100</f>
        <v>-4.0116042283341799E-3</v>
      </c>
      <c r="O129" s="82">
        <f>(VLOOKUP($A128,'ADR Raw Data'!$B$6:$BE$49,'ADR Raw Data'!AV$1,FALSE))/100</f>
        <v>4.8012726102714294E-3</v>
      </c>
      <c r="P129" s="82">
        <f>(VLOOKUP($A128,'ADR Raw Data'!$B$6:$BE$49,'ADR Raw Data'!AW$1,FALSE))/100</f>
        <v>-5.4299138582156303E-3</v>
      </c>
      <c r="Q129" s="82">
        <f>(VLOOKUP($A128,'ADR Raw Data'!$B$6:$BE$49,'ADR Raw Data'!AX$1,FALSE))/100</f>
        <v>-2.29091781917834E-2</v>
      </c>
      <c r="R129" s="82">
        <f>(VLOOKUP($A128,'ADR Raw Data'!$B$6:$BE$49,'ADR Raw Data'!AY$1,FALSE))/100</f>
        <v>-7.2915380776098007E-3</v>
      </c>
      <c r="S129" s="83">
        <f>(VLOOKUP($A128,'ADR Raw Data'!$B$6:$BE$49,'ADR Raw Data'!BA$1,FALSE))/100</f>
        <v>-1.9377989025414398E-2</v>
      </c>
      <c r="T129" s="83">
        <f>(VLOOKUP($A128,'ADR Raw Data'!$B$6:$BE$49,'ADR Raw Data'!BB$1,FALSE))/100</f>
        <v>-2.2510235207210898E-2</v>
      </c>
      <c r="U129" s="82">
        <f>(VLOOKUP($A128,'ADR Raw Data'!$B$6:$BE$49,'ADR Raw Data'!BC$1,FALSE))/100</f>
        <v>-2.11208469580304E-2</v>
      </c>
      <c r="V129" s="84">
        <f>(VLOOKUP($A128,'ADR Raw Data'!$B$6:$BE$49,'ADR Raw Data'!BE$1,FALSE))/100</f>
        <v>-1.2377499735472199E-2</v>
      </c>
      <c r="X129" s="81">
        <f>(VLOOKUP($A128,'RevPAR Raw Data'!$B$6:$BE$49,'RevPAR Raw Data'!AT$1,FALSE))/100</f>
        <v>3.4150321676390798E-3</v>
      </c>
      <c r="Y129" s="82">
        <f>(VLOOKUP($A128,'RevPAR Raw Data'!$B$6:$BE$49,'RevPAR Raw Data'!AU$1,FALSE))/100</f>
        <v>2.9942273755816401E-2</v>
      </c>
      <c r="Z129" s="82">
        <f>(VLOOKUP($A128,'RevPAR Raw Data'!$B$6:$BE$49,'RevPAR Raw Data'!AV$1,FALSE))/100</f>
        <v>3.04809354697608E-2</v>
      </c>
      <c r="AA129" s="82">
        <f>(VLOOKUP($A128,'RevPAR Raw Data'!$B$6:$BE$49,'RevPAR Raw Data'!AW$1,FALSE))/100</f>
        <v>1.7136358732926599E-2</v>
      </c>
      <c r="AB129" s="82">
        <f>(VLOOKUP($A128,'RevPAR Raw Data'!$B$6:$BE$49,'RevPAR Raw Data'!AX$1,FALSE))/100</f>
        <v>-2.2326463189093402E-2</v>
      </c>
      <c r="AC129" s="82">
        <f>(VLOOKUP($A128,'RevPAR Raw Data'!$B$6:$BE$49,'RevPAR Raw Data'!AY$1,FALSE))/100</f>
        <v>1.19485226637826E-2</v>
      </c>
      <c r="AD129" s="83">
        <f>(VLOOKUP($A128,'RevPAR Raw Data'!$B$6:$BE$49,'RevPAR Raw Data'!BA$1,FALSE))/100</f>
        <v>2.8479987802347601E-3</v>
      </c>
      <c r="AE129" s="83">
        <f>(VLOOKUP($A128,'RevPAR Raw Data'!$B$6:$BE$49,'RevPAR Raw Data'!BB$1,FALSE))/100</f>
        <v>-1.3727008233996401E-2</v>
      </c>
      <c r="AF129" s="82">
        <f>(VLOOKUP($A128,'RevPAR Raw Data'!$B$6:$BE$49,'RevPAR Raw Data'!BC$1,FALSE))/100</f>
        <v>-5.8801022618460395E-3</v>
      </c>
      <c r="AG129" s="84">
        <f>(VLOOKUP($A128,'RevPAR Raw Data'!$B$6:$BE$49,'RevPAR Raw Data'!BE$1,FALSE))/100</f>
        <v>5.5164407904158101E-3</v>
      </c>
    </row>
    <row r="130" spans="1:33" x14ac:dyDescent="0.25">
      <c r="A130" s="126"/>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3" x14ac:dyDescent="0.25">
      <c r="A131" s="108" t="s">
        <v>59</v>
      </c>
      <c r="B131" s="109">
        <f>(VLOOKUP($A131,'Occupancy Raw Data'!$B$8:$BE$45,'Occupancy Raw Data'!AG$3,FALSE))/100</f>
        <v>0.50650867823765</v>
      </c>
      <c r="C131" s="110">
        <f>(VLOOKUP($A131,'Occupancy Raw Data'!$B$8:$BE$45,'Occupancy Raw Data'!AH$3,FALSE))/100</f>
        <v>0.58377837116154796</v>
      </c>
      <c r="D131" s="110">
        <f>(VLOOKUP($A131,'Occupancy Raw Data'!$B$8:$BE$45,'Occupancy Raw Data'!AI$3,FALSE))/100</f>
        <v>0.70368825100133503</v>
      </c>
      <c r="E131" s="110">
        <f>(VLOOKUP($A131,'Occupancy Raw Data'!$B$8:$BE$45,'Occupancy Raw Data'!AJ$3,FALSE))/100</f>
        <v>0.69501001335113399</v>
      </c>
      <c r="F131" s="110">
        <f>(VLOOKUP($A131,'Occupancy Raw Data'!$B$8:$BE$45,'Occupancy Raw Data'!AK$3,FALSE))/100</f>
        <v>0.59329105473965205</v>
      </c>
      <c r="G131" s="111">
        <f>(VLOOKUP($A131,'Occupancy Raw Data'!$B$8:$BE$45,'Occupancy Raw Data'!AL$3,FALSE))/100</f>
        <v>0.61645527369826392</v>
      </c>
      <c r="H131" s="91">
        <f>(VLOOKUP($A131,'Occupancy Raw Data'!$B$8:$BE$45,'Occupancy Raw Data'!AN$3,FALSE))/100</f>
        <v>0.75500667556742296</v>
      </c>
      <c r="I131" s="91">
        <f>(VLOOKUP($A131,'Occupancy Raw Data'!$B$8:$BE$45,'Occupancy Raw Data'!AO$3,FALSE))/100</f>
        <v>0.78996995994659502</v>
      </c>
      <c r="J131" s="111">
        <f>(VLOOKUP($A131,'Occupancy Raw Data'!$B$8:$BE$45,'Occupancy Raw Data'!AP$3,FALSE))/100</f>
        <v>0.7724883177570091</v>
      </c>
      <c r="K131" s="112">
        <f>(VLOOKUP($A131,'Occupancy Raw Data'!$B$8:$BE$45,'Occupancy Raw Data'!AR$3,FALSE))/100</f>
        <v>0.66103614342933392</v>
      </c>
      <c r="M131" s="113">
        <f>VLOOKUP($A131,'ADR Raw Data'!$B$6:$BE$43,'ADR Raw Data'!AG$1,FALSE)</f>
        <v>171.297433278418</v>
      </c>
      <c r="N131" s="114">
        <f>VLOOKUP($A131,'ADR Raw Data'!$B$6:$BE$43,'ADR Raw Data'!AH$1,FALSE)</f>
        <v>169.60225271583701</v>
      </c>
      <c r="O131" s="114">
        <f>VLOOKUP($A131,'ADR Raw Data'!$B$6:$BE$43,'ADR Raw Data'!AI$1,FALSE)</f>
        <v>179.75287086446099</v>
      </c>
      <c r="P131" s="114">
        <f>VLOOKUP($A131,'ADR Raw Data'!$B$6:$BE$43,'ADR Raw Data'!AJ$1,FALSE)</f>
        <v>177.025862648577</v>
      </c>
      <c r="Q131" s="114">
        <f>VLOOKUP($A131,'ADR Raw Data'!$B$6:$BE$43,'ADR Raw Data'!AK$1,FALSE)</f>
        <v>170.75456540084301</v>
      </c>
      <c r="R131" s="115">
        <f>VLOOKUP($A131,'ADR Raw Data'!$B$6:$BE$43,'ADR Raw Data'!AL$1,FALSE)</f>
        <v>174.093944176728</v>
      </c>
      <c r="S131" s="114">
        <f>VLOOKUP($A131,'ADR Raw Data'!$B$6:$BE$43,'ADR Raw Data'!AN$1,FALSE)</f>
        <v>190.98611626878801</v>
      </c>
      <c r="T131" s="114">
        <f>VLOOKUP($A131,'ADR Raw Data'!$B$6:$BE$43,'ADR Raw Data'!AO$1,FALSE)</f>
        <v>194.85584556881699</v>
      </c>
      <c r="U131" s="115">
        <f>VLOOKUP($A131,'ADR Raw Data'!$B$6:$BE$43,'ADR Raw Data'!AP$1,FALSE)</f>
        <v>192.96476748582199</v>
      </c>
      <c r="V131" s="116">
        <f>VLOOKUP($A131,'ADR Raw Data'!$B$6:$BE$43,'ADR Raw Data'!AR$1,FALSE)</f>
        <v>180.39465457233999</v>
      </c>
      <c r="X131" s="113">
        <f>VLOOKUP($A131,'RevPAR Raw Data'!$B$6:$BE$43,'RevPAR Raw Data'!AG$1,FALSE)</f>
        <v>86.763636515353795</v>
      </c>
      <c r="Y131" s="114">
        <f>VLOOKUP($A131,'RevPAR Raw Data'!$B$6:$BE$43,'RevPAR Raw Data'!AH$1,FALSE)</f>
        <v>99.010126835780994</v>
      </c>
      <c r="Z131" s="114">
        <f>VLOOKUP($A131,'RevPAR Raw Data'!$B$6:$BE$43,'RevPAR Raw Data'!AI$1,FALSE)</f>
        <v>126.48998331108101</v>
      </c>
      <c r="AA131" s="114">
        <f>VLOOKUP($A131,'RevPAR Raw Data'!$B$6:$BE$43,'RevPAR Raw Data'!AJ$1,FALSE)</f>
        <v>123.03474716288299</v>
      </c>
      <c r="AB131" s="114">
        <f>VLOOKUP($A131,'RevPAR Raw Data'!$B$6:$BE$43,'RevPAR Raw Data'!AK$1,FALSE)</f>
        <v>101.30715620827699</v>
      </c>
      <c r="AC131" s="115">
        <f>VLOOKUP($A131,'RevPAR Raw Data'!$B$6:$BE$43,'RevPAR Raw Data'!AL$1,FALSE)</f>
        <v>107.32113000667501</v>
      </c>
      <c r="AD131" s="114">
        <f>VLOOKUP($A131,'RevPAR Raw Data'!$B$6:$BE$43,'RevPAR Raw Data'!AN$1,FALSE)</f>
        <v>144.195792723631</v>
      </c>
      <c r="AE131" s="114">
        <f>VLOOKUP($A131,'RevPAR Raw Data'!$B$6:$BE$43,'RevPAR Raw Data'!AO$1,FALSE)</f>
        <v>153.93026451935901</v>
      </c>
      <c r="AF131" s="115">
        <f>VLOOKUP($A131,'RevPAR Raw Data'!$B$6:$BE$43,'RevPAR Raw Data'!AP$1,FALSE)</f>
        <v>149.06302862149499</v>
      </c>
      <c r="AG131" s="116">
        <f>VLOOKUP($A131,'RevPAR Raw Data'!$B$6:$BE$43,'RevPAR Raw Data'!AR$1,FALSE)</f>
        <v>119.24738675376599</v>
      </c>
    </row>
    <row r="132" spans="1:33" x14ac:dyDescent="0.25">
      <c r="A132" s="93" t="s">
        <v>14</v>
      </c>
      <c r="B132" s="81">
        <f>(VLOOKUP($A131,'Occupancy Raw Data'!$B$8:$BE$51,'Occupancy Raw Data'!AT$3,FALSE))/100</f>
        <v>1.9140362659503002E-2</v>
      </c>
      <c r="C132" s="82">
        <f>(VLOOKUP($A131,'Occupancy Raw Data'!$B$8:$BE$51,'Occupancy Raw Data'!AU$3,FALSE))/100</f>
        <v>7.5976622577668393E-2</v>
      </c>
      <c r="D132" s="82">
        <f>(VLOOKUP($A131,'Occupancy Raw Data'!$B$8:$BE$51,'Occupancy Raw Data'!AV$3,FALSE))/100</f>
        <v>7.0177664974619192E-2</v>
      </c>
      <c r="E132" s="82">
        <f>(VLOOKUP($A131,'Occupancy Raw Data'!$B$8:$BE$51,'Occupancy Raw Data'!AW$3,FALSE))/100</f>
        <v>9.4480946123521592E-2</v>
      </c>
      <c r="F132" s="82">
        <f>(VLOOKUP($A131,'Occupancy Raw Data'!$B$8:$BE$51,'Occupancy Raw Data'!AX$3,FALSE))/100</f>
        <v>-3.0145955531305401E-2</v>
      </c>
      <c r="G132" s="82">
        <f>(VLOOKUP($A131,'Occupancy Raw Data'!$B$8:$BE$51,'Occupancy Raw Data'!AY$3,FALSE))/100</f>
        <v>4.7025142436009998E-2</v>
      </c>
      <c r="H132" s="83">
        <f>(VLOOKUP($A131,'Occupancy Raw Data'!$B$8:$BE$51,'Occupancy Raw Data'!BA$3,FALSE))/100</f>
        <v>5.4791326649568602E-2</v>
      </c>
      <c r="I132" s="83">
        <f>(VLOOKUP($A131,'Occupancy Raw Data'!$B$8:$BE$51,'Occupancy Raw Data'!BB$3,FALSE))/100</f>
        <v>3.2951445717403098E-2</v>
      </c>
      <c r="J132" s="82">
        <f>(VLOOKUP($A131,'Occupancy Raw Data'!$B$8:$BE$51,'Occupancy Raw Data'!BC$3,FALSE))/100</f>
        <v>4.3510116665727301E-2</v>
      </c>
      <c r="K132" s="84">
        <f>(VLOOKUP($A131,'Occupancy Raw Data'!$B$8:$BE$51,'Occupancy Raw Data'!BE$3,FALSE))/100</f>
        <v>4.5848892912375899E-2</v>
      </c>
      <c r="M132" s="81">
        <f>(VLOOKUP($A131,'ADR Raw Data'!$B$6:$BE$49,'ADR Raw Data'!AT$1,FALSE))/100</f>
        <v>7.2278735943265707E-3</v>
      </c>
      <c r="N132" s="82">
        <f>(VLOOKUP($A131,'ADR Raw Data'!$B$6:$BE$49,'ADR Raw Data'!AU$1,FALSE))/100</f>
        <v>1.18345523431475E-3</v>
      </c>
      <c r="O132" s="82">
        <f>(VLOOKUP($A131,'ADR Raw Data'!$B$6:$BE$49,'ADR Raw Data'!AV$1,FALSE))/100</f>
        <v>8.5580723038304798E-3</v>
      </c>
      <c r="P132" s="82">
        <f>(VLOOKUP($A131,'ADR Raw Data'!$B$6:$BE$49,'ADR Raw Data'!AW$1,FALSE))/100</f>
        <v>-3.3727219015867197E-3</v>
      </c>
      <c r="Q132" s="82">
        <f>(VLOOKUP($A131,'ADR Raw Data'!$B$6:$BE$49,'ADR Raw Data'!AX$1,FALSE))/100</f>
        <v>-8.3342751528547795E-3</v>
      </c>
      <c r="R132" s="82">
        <f>(VLOOKUP($A131,'ADR Raw Data'!$B$6:$BE$49,'ADR Raw Data'!AY$1,FALSE))/100</f>
        <v>1.46787462313427E-3</v>
      </c>
      <c r="S132" s="83">
        <f>(VLOOKUP($A131,'ADR Raw Data'!$B$6:$BE$49,'ADR Raw Data'!BA$1,FALSE))/100</f>
        <v>-2.5801225120731699E-2</v>
      </c>
      <c r="T132" s="83">
        <f>(VLOOKUP($A131,'ADR Raw Data'!$B$6:$BE$49,'ADR Raw Data'!BB$1,FALSE))/100</f>
        <v>-4.4841308713550403E-2</v>
      </c>
      <c r="U132" s="82">
        <f>(VLOOKUP($A131,'ADR Raw Data'!$B$6:$BE$49,'ADR Raw Data'!BC$1,FALSE))/100</f>
        <v>-3.5926350208447602E-2</v>
      </c>
      <c r="V132" s="84">
        <f>(VLOOKUP($A131,'ADR Raw Data'!$B$6:$BE$49,'ADR Raw Data'!BE$1,FALSE))/100</f>
        <v>-1.2322514747485601E-2</v>
      </c>
      <c r="X132" s="81">
        <f>(VLOOKUP($A131,'RevPAR Raw Data'!$B$6:$BE$49,'RevPAR Raw Data'!AT$1,FALSE))/100</f>
        <v>2.6506580375682001E-2</v>
      </c>
      <c r="Y132" s="82">
        <f>(VLOOKUP($A131,'RevPAR Raw Data'!$B$6:$BE$49,'RevPAR Raw Data'!AU$1,FALSE))/100</f>
        <v>7.7249992743658208E-2</v>
      </c>
      <c r="Z132" s="82">
        <f>(VLOOKUP($A131,'RevPAR Raw Data'!$B$6:$BE$49,'RevPAR Raw Data'!AV$1,FALSE))/100</f>
        <v>7.9336322809416493E-2</v>
      </c>
      <c r="AA132" s="82">
        <f>(VLOOKUP($A131,'RevPAR Raw Data'!$B$6:$BE$49,'RevPAR Raw Data'!AW$1,FALSE))/100</f>
        <v>9.0789566265661495E-2</v>
      </c>
      <c r="AB132" s="82">
        <f>(VLOOKUP($A131,'RevPAR Raw Data'!$B$6:$BE$49,'RevPAR Raw Data'!AX$1,FALSE))/100</f>
        <v>-3.8228985996016498E-2</v>
      </c>
      <c r="AC132" s="82">
        <f>(VLOOKUP($A131,'RevPAR Raw Data'!$B$6:$BE$49,'RevPAR Raw Data'!AY$1,FALSE))/100</f>
        <v>4.8562044072375396E-2</v>
      </c>
      <c r="AD132" s="83">
        <f>(VLOOKUP($A131,'RevPAR Raw Data'!$B$6:$BE$49,'RevPAR Raw Data'!BA$1,FALSE))/100</f>
        <v>2.7576418175287797E-2</v>
      </c>
      <c r="AE132" s="83">
        <f>(VLOOKUP($A131,'RevPAR Raw Data'!$B$6:$BE$49,'RevPAR Raw Data'!BB$1,FALSE))/100</f>
        <v>-1.33674489461191E-2</v>
      </c>
      <c r="AF132" s="82">
        <f>(VLOOKUP($A131,'RevPAR Raw Data'!$B$6:$BE$49,'RevPAR Raw Data'!BC$1,FALSE))/100</f>
        <v>6.0206067683363697E-3</v>
      </c>
      <c r="AG132" s="84">
        <f>(VLOOKUP($A131,'RevPAR Raw Data'!$B$6:$BE$49,'RevPAR Raw Data'!BE$1,FALSE))/100</f>
        <v>3.2961404505821704E-2</v>
      </c>
    </row>
    <row r="133" spans="1:33" x14ac:dyDescent="0.25">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3" x14ac:dyDescent="0.25">
      <c r="A134" s="108" t="s">
        <v>61</v>
      </c>
      <c r="B134" s="109">
        <f>(VLOOKUP($A134,'Occupancy Raw Data'!$B$8:$BE$45,'Occupancy Raw Data'!AG$3,FALSE))/100</f>
        <v>0.565050435580009</v>
      </c>
      <c r="C134" s="110">
        <f>(VLOOKUP($A134,'Occupancy Raw Data'!$B$8:$BE$45,'Occupancy Raw Data'!AH$3,FALSE))/100</f>
        <v>0.58035304906006402</v>
      </c>
      <c r="D134" s="110">
        <f>(VLOOKUP($A134,'Occupancy Raw Data'!$B$8:$BE$45,'Occupancy Raw Data'!AI$3,FALSE))/100</f>
        <v>0.67572214580467604</v>
      </c>
      <c r="E134" s="110">
        <f>(VLOOKUP($A134,'Occupancy Raw Data'!$B$8:$BE$45,'Occupancy Raw Data'!AJ$3,FALSE))/100</f>
        <v>0.67640990371389198</v>
      </c>
      <c r="F134" s="110">
        <f>(VLOOKUP($A134,'Occupancy Raw Data'!$B$8:$BE$45,'Occupancy Raw Data'!AK$3,FALSE))/100</f>
        <v>0.61345139844108199</v>
      </c>
      <c r="G134" s="111">
        <f>(VLOOKUP($A134,'Occupancy Raw Data'!$B$8:$BE$45,'Occupancy Raw Data'!AL$3,FALSE))/100</f>
        <v>0.62219738651994394</v>
      </c>
      <c r="H134" s="91">
        <f>(VLOOKUP($A134,'Occupancy Raw Data'!$B$8:$BE$45,'Occupancy Raw Data'!AN$3,FALSE))/100</f>
        <v>0.73739110499770699</v>
      </c>
      <c r="I134" s="91">
        <f>(VLOOKUP($A134,'Occupancy Raw Data'!$B$8:$BE$45,'Occupancy Raw Data'!AO$3,FALSE))/100</f>
        <v>0.79822902338376811</v>
      </c>
      <c r="J134" s="111">
        <f>(VLOOKUP($A134,'Occupancy Raw Data'!$B$8:$BE$45,'Occupancy Raw Data'!AP$3,FALSE))/100</f>
        <v>0.76781006419073805</v>
      </c>
      <c r="K134" s="112">
        <f>(VLOOKUP($A134,'Occupancy Raw Data'!$B$8:$BE$45,'Occupancy Raw Data'!AR$3,FALSE))/100</f>
        <v>0.66380100871159997</v>
      </c>
      <c r="M134" s="113">
        <f>VLOOKUP($A134,'ADR Raw Data'!$B$6:$BE$43,'ADR Raw Data'!AG$1,FALSE)</f>
        <v>109.32379500963501</v>
      </c>
      <c r="N134" s="114">
        <f>VLOOKUP($A134,'ADR Raw Data'!$B$6:$BE$43,'ADR Raw Data'!AH$1,FALSE)</f>
        <v>105.982949338336</v>
      </c>
      <c r="O134" s="114">
        <f>VLOOKUP($A134,'ADR Raw Data'!$B$6:$BE$43,'ADR Raw Data'!AI$1,FALSE)</f>
        <v>111.738790500424</v>
      </c>
      <c r="P134" s="114">
        <f>VLOOKUP($A134,'ADR Raw Data'!$B$6:$BE$43,'ADR Raw Data'!AJ$1,FALSE)</f>
        <v>110.117153872225</v>
      </c>
      <c r="Q134" s="114">
        <f>VLOOKUP($A134,'ADR Raw Data'!$B$6:$BE$43,'ADR Raw Data'!AK$1,FALSE)</f>
        <v>104.000406409118</v>
      </c>
      <c r="R134" s="115">
        <f>VLOOKUP($A134,'ADR Raw Data'!$B$6:$BE$43,'ADR Raw Data'!AL$1,FALSE)</f>
        <v>108.347896205819</v>
      </c>
      <c r="S134" s="114">
        <f>VLOOKUP($A134,'ADR Raw Data'!$B$6:$BE$43,'ADR Raw Data'!AN$1,FALSE)</f>
        <v>124.89823177366701</v>
      </c>
      <c r="T134" s="114">
        <f>VLOOKUP($A134,'ADR Raw Data'!$B$6:$BE$43,'ADR Raw Data'!AO$1,FALSE)</f>
        <v>128.853662538143</v>
      </c>
      <c r="U134" s="115">
        <f>VLOOKUP($A134,'ADR Raw Data'!$B$6:$BE$43,'ADR Raw Data'!AP$1,FALSE)</f>
        <v>126.95429992348799</v>
      </c>
      <c r="V134" s="116">
        <f>VLOOKUP($A134,'ADR Raw Data'!$B$6:$BE$43,'ADR Raw Data'!AR$1,FALSE)</f>
        <v>114.496978254434</v>
      </c>
      <c r="X134" s="113">
        <f>VLOOKUP($A134,'RevPAR Raw Data'!$B$6:$BE$43,'RevPAR Raw Data'!AG$1,FALSE)</f>
        <v>61.7734579894543</v>
      </c>
      <c r="Y134" s="114">
        <f>VLOOKUP($A134,'RevPAR Raw Data'!$B$6:$BE$43,'RevPAR Raw Data'!AH$1,FALSE)</f>
        <v>61.507527796882101</v>
      </c>
      <c r="Z134" s="114">
        <f>VLOOKUP($A134,'RevPAR Raw Data'!$B$6:$BE$43,'RevPAR Raw Data'!AI$1,FALSE)</f>
        <v>75.504375286565704</v>
      </c>
      <c r="AA134" s="114">
        <f>VLOOKUP($A134,'RevPAR Raw Data'!$B$6:$BE$43,'RevPAR Raw Data'!AJ$1,FALSE)</f>
        <v>74.4843334479596</v>
      </c>
      <c r="AB134" s="114">
        <f>VLOOKUP($A134,'RevPAR Raw Data'!$B$6:$BE$43,'RevPAR Raw Data'!AK$1,FALSE)</f>
        <v>63.799194750114602</v>
      </c>
      <c r="AC134" s="115">
        <f>VLOOKUP($A134,'RevPAR Raw Data'!$B$6:$BE$43,'RevPAR Raw Data'!AL$1,FALSE)</f>
        <v>67.413777854195303</v>
      </c>
      <c r="AD134" s="114">
        <f>VLOOKUP($A134,'RevPAR Raw Data'!$B$6:$BE$43,'RevPAR Raw Data'!AN$1,FALSE)</f>
        <v>92.098845139844101</v>
      </c>
      <c r="AE134" s="114">
        <f>VLOOKUP($A134,'RevPAR Raw Data'!$B$6:$BE$43,'RevPAR Raw Data'!AO$1,FALSE)</f>
        <v>102.854733207244</v>
      </c>
      <c r="AF134" s="115">
        <f>VLOOKUP($A134,'RevPAR Raw Data'!$B$6:$BE$43,'RevPAR Raw Data'!AP$1,FALSE)</f>
        <v>97.476789173544205</v>
      </c>
      <c r="AG134" s="116">
        <f>VLOOKUP($A134,'RevPAR Raw Data'!$B$6:$BE$43,'RevPAR Raw Data'!AR$1,FALSE)</f>
        <v>76.003209659723495</v>
      </c>
    </row>
    <row r="135" spans="1:33" x14ac:dyDescent="0.25">
      <c r="A135" s="93" t="s">
        <v>14</v>
      </c>
      <c r="B135" s="81">
        <f>(VLOOKUP($A134,'Occupancy Raw Data'!$B$8:$BE$51,'Occupancy Raw Data'!AT$3,FALSE))/100</f>
        <v>1.29714802709301E-2</v>
      </c>
      <c r="C135" s="82">
        <f>(VLOOKUP($A134,'Occupancy Raw Data'!$B$8:$BE$51,'Occupancy Raw Data'!AU$3,FALSE))/100</f>
        <v>3.7221423591191398E-2</v>
      </c>
      <c r="D135" s="82">
        <f>(VLOOKUP($A134,'Occupancy Raw Data'!$B$8:$BE$51,'Occupancy Raw Data'!AV$3,FALSE))/100</f>
        <v>1.55657924849921E-2</v>
      </c>
      <c r="E135" s="82">
        <f>(VLOOKUP($A134,'Occupancy Raw Data'!$B$8:$BE$51,'Occupancy Raw Data'!AW$3,FALSE))/100</f>
        <v>1.05327838676255E-2</v>
      </c>
      <c r="F135" s="82">
        <f>(VLOOKUP($A134,'Occupancy Raw Data'!$B$8:$BE$51,'Occupancy Raw Data'!AX$3,FALSE))/100</f>
        <v>-1.3071232968000099E-2</v>
      </c>
      <c r="G135" s="82">
        <f>(VLOOKUP($A134,'Occupancy Raw Data'!$B$8:$BE$51,'Occupancy Raw Data'!AY$3,FALSE))/100</f>
        <v>1.2149901385972599E-2</v>
      </c>
      <c r="H135" s="83">
        <f>(VLOOKUP($A134,'Occupancy Raw Data'!$B$8:$BE$51,'Occupancy Raw Data'!BA$3,FALSE))/100</f>
        <v>-1.7205418621260501E-2</v>
      </c>
      <c r="I135" s="83">
        <f>(VLOOKUP($A134,'Occupancy Raw Data'!$B$8:$BE$51,'Occupancy Raw Data'!BB$3,FALSE))/100</f>
        <v>-1.7091954046376801E-2</v>
      </c>
      <c r="J135" s="82">
        <f>(VLOOKUP($A134,'Occupancy Raw Data'!$B$8:$BE$51,'Occupancy Raw Data'!BC$3,FALSE))/100</f>
        <v>-1.7146441993971001E-2</v>
      </c>
      <c r="K135" s="84">
        <f>(VLOOKUP($A134,'Occupancy Raw Data'!$B$8:$BE$51,'Occupancy Raw Data'!BE$3,FALSE))/100</f>
        <v>2.2766529484593203E-3</v>
      </c>
      <c r="M135" s="81">
        <f>(VLOOKUP($A134,'ADR Raw Data'!$B$6:$BE$49,'ADR Raw Data'!AT$1,FALSE))/100</f>
        <v>-7.3426242505924702E-3</v>
      </c>
      <c r="N135" s="82">
        <f>(VLOOKUP($A134,'ADR Raw Data'!$B$6:$BE$49,'ADR Raw Data'!AU$1,FALSE))/100</f>
        <v>-3.3593230210843899E-3</v>
      </c>
      <c r="O135" s="82">
        <f>(VLOOKUP($A134,'ADR Raw Data'!$B$6:$BE$49,'ADR Raw Data'!AV$1,FALSE))/100</f>
        <v>-3.1423737673457702E-3</v>
      </c>
      <c r="P135" s="82">
        <f>(VLOOKUP($A134,'ADR Raw Data'!$B$6:$BE$49,'ADR Raw Data'!AW$1,FALSE))/100</f>
        <v>-1.12537420720486E-2</v>
      </c>
      <c r="Q135" s="82">
        <f>(VLOOKUP($A134,'ADR Raw Data'!$B$6:$BE$49,'ADR Raw Data'!AX$1,FALSE))/100</f>
        <v>-2.0413941357779103E-2</v>
      </c>
      <c r="R135" s="82">
        <f>(VLOOKUP($A134,'ADR Raw Data'!$B$6:$BE$49,'ADR Raw Data'!AY$1,FALSE))/100</f>
        <v>-9.0184413027973396E-3</v>
      </c>
      <c r="S135" s="83">
        <f>(VLOOKUP($A134,'ADR Raw Data'!$B$6:$BE$49,'ADR Raw Data'!BA$1,FALSE))/100</f>
        <v>-1.4540147546448801E-2</v>
      </c>
      <c r="T135" s="83">
        <f>(VLOOKUP($A134,'ADR Raw Data'!$B$6:$BE$49,'ADR Raw Data'!BB$1,FALSE))/100</f>
        <v>-1.54120560025593E-2</v>
      </c>
      <c r="U135" s="82">
        <f>(VLOOKUP($A134,'ADR Raw Data'!$B$6:$BE$49,'ADR Raw Data'!BC$1,FALSE))/100</f>
        <v>-1.4999436975883001E-2</v>
      </c>
      <c r="V135" s="84">
        <f>(VLOOKUP($A134,'ADR Raw Data'!$B$6:$BE$49,'ADR Raw Data'!BE$1,FALSE))/100</f>
        <v>-1.2307784480800501E-2</v>
      </c>
      <c r="X135" s="81">
        <f>(VLOOKUP($A134,'RevPAR Raw Data'!$B$6:$BE$49,'RevPAR Raw Data'!AT$1,FALSE))/100</f>
        <v>5.5336113147342403E-3</v>
      </c>
      <c r="Y135" s="82">
        <f>(VLOOKUP($A134,'RevPAR Raw Data'!$B$6:$BE$49,'RevPAR Raw Data'!AU$1,FALSE))/100</f>
        <v>3.3737061784959603E-2</v>
      </c>
      <c r="Z135" s="82">
        <f>(VLOOKUP($A134,'RevPAR Raw Data'!$B$6:$BE$49,'RevPAR Raw Data'!AV$1,FALSE))/100</f>
        <v>1.23745051796736E-2</v>
      </c>
      <c r="AA135" s="82">
        <f>(VLOOKUP($A134,'RevPAR Raw Data'!$B$6:$BE$49,'RevPAR Raw Data'!AW$1,FALSE))/100</f>
        <v>-8.3949143736996993E-4</v>
      </c>
      <c r="AB135" s="82">
        <f>(VLOOKUP($A134,'RevPAR Raw Data'!$B$6:$BE$49,'RevPAR Raw Data'!AX$1,FALSE))/100</f>
        <v>-3.3218338942496699E-2</v>
      </c>
      <c r="AC135" s="82">
        <f>(VLOOKUP($A134,'RevPAR Raw Data'!$B$6:$BE$49,'RevPAR Raw Data'!AY$1,FALSE))/100</f>
        <v>3.0218869106911298E-3</v>
      </c>
      <c r="AD135" s="83">
        <f>(VLOOKUP($A134,'RevPAR Raw Data'!$B$6:$BE$49,'RevPAR Raw Data'!BA$1,FALSE))/100</f>
        <v>-3.1495396842357901E-2</v>
      </c>
      <c r="AE135" s="83">
        <f>(VLOOKUP($A134,'RevPAR Raw Data'!$B$6:$BE$49,'RevPAR Raw Data'!BB$1,FALSE))/100</f>
        <v>-3.2240587895980201E-2</v>
      </c>
      <c r="AF135" s="82">
        <f>(VLOOKUP($A134,'RevPAR Raw Data'!$B$6:$BE$49,'RevPAR Raw Data'!BC$1,FALSE))/100</f>
        <v>-3.1888691993804799E-2</v>
      </c>
      <c r="AG135" s="84">
        <f>(VLOOKUP($A134,'RevPAR Raw Data'!$B$6:$BE$49,'RevPAR Raw Data'!BE$1,FALSE))/100</f>
        <v>-1.0059152086168399E-2</v>
      </c>
    </row>
    <row r="136" spans="1:33" x14ac:dyDescent="0.25">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3" x14ac:dyDescent="0.25">
      <c r="A137" s="108" t="s">
        <v>60</v>
      </c>
      <c r="B137" s="109">
        <f>(VLOOKUP($A137,'Occupancy Raw Data'!$B$8:$BE$54,'Occupancy Raw Data'!AG$3,FALSE))/100</f>
        <v>0.58682469680264604</v>
      </c>
      <c r="C137" s="110">
        <f>(VLOOKUP($A137,'Occupancy Raw Data'!$B$8:$BE$54,'Occupancy Raw Data'!AH$3,FALSE))/100</f>
        <v>0.641308342521131</v>
      </c>
      <c r="D137" s="110">
        <f>(VLOOKUP($A137,'Occupancy Raw Data'!$B$8:$BE$54,'Occupancy Raw Data'!AI$3,FALSE))/100</f>
        <v>0.71545387725100995</v>
      </c>
      <c r="E137" s="110">
        <f>(VLOOKUP($A137,'Occupancy Raw Data'!$B$8:$BE$54,'Occupancy Raw Data'!AJ$3,FALSE))/100</f>
        <v>0.73686144799705899</v>
      </c>
      <c r="F137" s="110">
        <f>(VLOOKUP($A137,'Occupancy Raw Data'!$B$8:$BE$54,'Occupancy Raw Data'!AK$3,FALSE))/100</f>
        <v>0.70194781330393197</v>
      </c>
      <c r="G137" s="111">
        <f>(VLOOKUP($A137,'Occupancy Raw Data'!$B$8:$BE$54,'Occupancy Raw Data'!AL$3,FALSE))/100</f>
        <v>0.67647923557515599</v>
      </c>
      <c r="H137" s="91">
        <f>(VLOOKUP($A137,'Occupancy Raw Data'!$B$8:$BE$54,'Occupancy Raw Data'!AN$3,FALSE))/100</f>
        <v>0.77002940095553096</v>
      </c>
      <c r="I137" s="91">
        <f>(VLOOKUP($A137,'Occupancy Raw Data'!$B$8:$BE$54,'Occupancy Raw Data'!AO$3,FALSE))/100</f>
        <v>0.77388827636898094</v>
      </c>
      <c r="J137" s="111">
        <f>(VLOOKUP($A137,'Occupancy Raw Data'!$B$8:$BE$54,'Occupancy Raw Data'!AP$3,FALSE))/100</f>
        <v>0.77195883866225601</v>
      </c>
      <c r="K137" s="112">
        <f>(VLOOKUP($A137,'Occupancy Raw Data'!$B$8:$BE$54,'Occupancy Raw Data'!AR$3,FALSE))/100</f>
        <v>0.70375912217147008</v>
      </c>
      <c r="M137" s="113">
        <f>VLOOKUP($A137,'ADR Raw Data'!$B$6:$BE$54,'ADR Raw Data'!AG$1,FALSE)</f>
        <v>100.546519492719</v>
      </c>
      <c r="N137" s="114">
        <f>VLOOKUP($A137,'ADR Raw Data'!$B$6:$BE$54,'ADR Raw Data'!AH$1,FALSE)</f>
        <v>100.832928366762</v>
      </c>
      <c r="O137" s="114">
        <f>VLOOKUP($A137,'ADR Raw Data'!$B$6:$BE$54,'ADR Raw Data'!AI$1,FALSE)</f>
        <v>103.832437395659</v>
      </c>
      <c r="P137" s="114">
        <f>VLOOKUP($A137,'ADR Raw Data'!$B$6:$BE$54,'ADR Raw Data'!AJ$1,FALSE)</f>
        <v>103.471258104738</v>
      </c>
      <c r="Q137" s="114">
        <f>VLOOKUP($A137,'ADR Raw Data'!$B$6:$BE$54,'ADR Raw Data'!AK$1,FALSE)</f>
        <v>102.12613219895201</v>
      </c>
      <c r="R137" s="115">
        <f>VLOOKUP($A137,'ADR Raw Data'!$B$6:$BE$54,'ADR Raw Data'!AL$1,FALSE)</f>
        <v>102.260846145488</v>
      </c>
      <c r="S137" s="114">
        <f>VLOOKUP($A137,'ADR Raw Data'!$B$6:$BE$54,'ADR Raw Data'!AN$1,FALSE)</f>
        <v>108.127027800978</v>
      </c>
      <c r="T137" s="114">
        <f>VLOOKUP($A137,'ADR Raw Data'!$B$6:$BE$54,'ADR Raw Data'!AO$1,FALSE)</f>
        <v>110.21320550872601</v>
      </c>
      <c r="U137" s="115">
        <f>VLOOKUP($A137,'ADR Raw Data'!$B$6:$BE$54,'ADR Raw Data'!AP$1,FALSE)</f>
        <v>109.172723756248</v>
      </c>
      <c r="V137" s="116">
        <f>VLOOKUP($A137,'ADR Raw Data'!$B$6:$BE$54,'ADR Raw Data'!AR$1,FALSE)</f>
        <v>104.42704390316599</v>
      </c>
      <c r="X137" s="113">
        <f>VLOOKUP($A137,'RevPAR Raw Data'!$B$6:$BE$54,'RevPAR Raw Data'!AG$1,FALSE)</f>
        <v>59.003180815876497</v>
      </c>
      <c r="Y137" s="114">
        <f>VLOOKUP($A137,'RevPAR Raw Data'!$B$6:$BE$54,'RevPAR Raw Data'!AH$1,FALSE)</f>
        <v>64.664998162440199</v>
      </c>
      <c r="Z137" s="114">
        <f>VLOOKUP($A137,'RevPAR Raw Data'!$B$6:$BE$54,'RevPAR Raw Data'!AI$1,FALSE)</f>
        <v>74.287319919147293</v>
      </c>
      <c r="AA137" s="114">
        <f>VLOOKUP($A137,'RevPAR Raw Data'!$B$6:$BE$54,'RevPAR Raw Data'!AJ$1,FALSE)</f>
        <v>76.243981073134805</v>
      </c>
      <c r="AB137" s="114">
        <f>VLOOKUP($A137,'RevPAR Raw Data'!$B$6:$BE$54,'RevPAR Raw Data'!AK$1,FALSE)</f>
        <v>71.687215178243207</v>
      </c>
      <c r="AC137" s="115">
        <f>VLOOKUP($A137,'RevPAR Raw Data'!$B$6:$BE$54,'RevPAR Raw Data'!AL$1,FALSE)</f>
        <v>69.177339029768405</v>
      </c>
      <c r="AD137" s="114">
        <f>VLOOKUP($A137,'RevPAR Raw Data'!$B$6:$BE$54,'RevPAR Raw Data'!AN$1,FALSE)</f>
        <v>83.260990444689398</v>
      </c>
      <c r="AE137" s="114">
        <f>VLOOKUP($A137,'RevPAR Raw Data'!$B$6:$BE$54,'RevPAR Raw Data'!AO$1,FALSE)</f>
        <v>85.292707644248395</v>
      </c>
      <c r="AF137" s="115">
        <f>VLOOKUP($A137,'RevPAR Raw Data'!$B$6:$BE$54,'RevPAR Raw Data'!AP$1,FALSE)</f>
        <v>84.276849044468904</v>
      </c>
      <c r="AG137" s="116">
        <f>VLOOKUP($A137,'RevPAR Raw Data'!$B$6:$BE$54,'RevPAR Raw Data'!AR$1,FALSE)</f>
        <v>73.491484748254294</v>
      </c>
    </row>
    <row r="138" spans="1:33" x14ac:dyDescent="0.25">
      <c r="A138" s="93" t="s">
        <v>14</v>
      </c>
      <c r="B138" s="81">
        <f>(VLOOKUP($A137,'Occupancy Raw Data'!$B$8:$BE$54,'Occupancy Raw Data'!AT$3,FALSE))/100</f>
        <v>5.2943103657986296E-2</v>
      </c>
      <c r="C138" s="82">
        <f>(VLOOKUP($A137,'Occupancy Raw Data'!$B$8:$BE$54,'Occupancy Raw Data'!AU$3,FALSE))/100</f>
        <v>8.1068760612352797E-2</v>
      </c>
      <c r="D138" s="82">
        <f>(VLOOKUP($A137,'Occupancy Raw Data'!$B$8:$BE$54,'Occupancy Raw Data'!AV$3,FALSE))/100</f>
        <v>6.0508143201409806E-2</v>
      </c>
      <c r="E138" s="82">
        <f>(VLOOKUP($A137,'Occupancy Raw Data'!$B$8:$BE$54,'Occupancy Raw Data'!AW$3,FALSE))/100</f>
        <v>6.1956673088802601E-2</v>
      </c>
      <c r="F138" s="82">
        <f>(VLOOKUP($A137,'Occupancy Raw Data'!$B$8:$BE$54,'Occupancy Raw Data'!AX$3,FALSE))/100</f>
        <v>5.8221221312132393E-2</v>
      </c>
      <c r="G138" s="82">
        <f>(VLOOKUP($A137,'Occupancy Raw Data'!$B$8:$BE$54,'Occupancy Raw Data'!AY$3,FALSE))/100</f>
        <v>6.2855101358616897E-2</v>
      </c>
      <c r="H138" s="83">
        <f>(VLOOKUP($A137,'Occupancy Raw Data'!$B$8:$BE$54,'Occupancy Raw Data'!BA$3,FALSE))/100</f>
        <v>6.22402844371511E-2</v>
      </c>
      <c r="I138" s="83">
        <f>(VLOOKUP($A137,'Occupancy Raw Data'!$B$8:$BE$54,'Occupancy Raw Data'!BB$3,FALSE))/100</f>
        <v>3.4175639929076899E-2</v>
      </c>
      <c r="J138" s="82">
        <f>(VLOOKUP($A137,'Occupancy Raw Data'!$B$8:$BE$54,'Occupancy Raw Data'!BC$3,FALSE))/100</f>
        <v>4.7985046993833401E-2</v>
      </c>
      <c r="K138" s="84">
        <f>(VLOOKUP($A137,'Occupancy Raw Data'!$B$8:$BE$54,'Occupancy Raw Data'!BE$3,FALSE))/100</f>
        <v>5.8149592430608202E-2</v>
      </c>
      <c r="M138" s="81">
        <f>(VLOOKUP($A137,'ADR Raw Data'!$B$6:$BE$52,'ADR Raw Data'!AT$1,FALSE))/100</f>
        <v>-7.0899615636055E-2</v>
      </c>
      <c r="N138" s="82">
        <f>(VLOOKUP($A137,'ADR Raw Data'!$B$6:$BE$52,'ADR Raw Data'!AU$1,FALSE))/100</f>
        <v>-6.0685140522305003E-2</v>
      </c>
      <c r="O138" s="82">
        <f>(VLOOKUP($A137,'ADR Raw Data'!$B$6:$BE$52,'ADR Raw Data'!AV$1,FALSE))/100</f>
        <v>-5.3345853674274801E-2</v>
      </c>
      <c r="P138" s="82">
        <f>(VLOOKUP($A137,'ADR Raw Data'!$B$6:$BE$52,'ADR Raw Data'!AW$1,FALSE))/100</f>
        <v>-5.7665603270998095E-2</v>
      </c>
      <c r="Q138" s="82">
        <f>(VLOOKUP($A137,'ADR Raw Data'!$B$6:$BE$52,'ADR Raw Data'!AX$1,FALSE))/100</f>
        <v>-3.8919744822521002E-2</v>
      </c>
      <c r="R138" s="82">
        <f>(VLOOKUP($A137,'ADR Raw Data'!$B$6:$BE$52,'ADR Raw Data'!AY$1,FALSE))/100</f>
        <v>-5.5802214309330599E-2</v>
      </c>
      <c r="S138" s="83">
        <f>(VLOOKUP($A137,'ADR Raw Data'!$B$6:$BE$52,'ADR Raw Data'!BA$1,FALSE))/100</f>
        <v>-6.5992069237086504E-2</v>
      </c>
      <c r="T138" s="83">
        <f>(VLOOKUP($A137,'ADR Raw Data'!$B$6:$BE$52,'ADR Raw Data'!BB$1,FALSE))/100</f>
        <v>-8.29707387806361E-2</v>
      </c>
      <c r="U138" s="82">
        <f>(VLOOKUP($A137,'ADR Raw Data'!$B$6:$BE$52,'ADR Raw Data'!BC$1,FALSE))/100</f>
        <v>-7.48934661145053E-2</v>
      </c>
      <c r="V138" s="84">
        <f>(VLOOKUP($A137,'ADR Raw Data'!$B$6:$BE$52,'ADR Raw Data'!BE$1,FALSE))/100</f>
        <v>-6.2392023697693005E-2</v>
      </c>
      <c r="X138" s="81">
        <f>(VLOOKUP($A137,'RevPAR Raw Data'!$B$6:$BE$52,'RevPAR Raw Data'!AT$1,FALSE))/100</f>
        <v>-2.1710157677999803E-2</v>
      </c>
      <c r="Y138" s="82">
        <f>(VLOOKUP($A137,'RevPAR Raw Data'!$B$6:$BE$52,'RevPAR Raw Data'!AU$1,FALSE))/100</f>
        <v>1.54639509603179E-2</v>
      </c>
      <c r="Z138" s="82">
        <f>(VLOOKUP($A137,'RevPAR Raw Data'!$B$6:$BE$52,'RevPAR Raw Data'!AV$1,FALSE))/100</f>
        <v>3.9344309738105895E-3</v>
      </c>
      <c r="AA138" s="82">
        <f>(VLOOKUP($A137,'RevPAR Raw Data'!$B$6:$BE$52,'RevPAR Raw Data'!AW$1,FALSE))/100</f>
        <v>7.1830088747469405E-4</v>
      </c>
      <c r="AB138" s="82">
        <f>(VLOOKUP($A137,'RevPAR Raw Data'!$B$6:$BE$52,'RevPAR Raw Data'!AX$1,FALSE))/100</f>
        <v>1.70355214128876E-2</v>
      </c>
      <c r="AC138" s="82">
        <f>(VLOOKUP($A137,'RevPAR Raw Data'!$B$6:$BE$52,'RevPAR Raw Data'!AY$1,FALSE))/100</f>
        <v>3.5454332128379701E-3</v>
      </c>
      <c r="AD138" s="83">
        <f>(VLOOKUP($A137,'RevPAR Raw Data'!$B$6:$BE$52,'RevPAR Raw Data'!BA$1,FALSE))/100</f>
        <v>-7.8591499598478498E-3</v>
      </c>
      <c r="AE138" s="83">
        <f>(VLOOKUP($A137,'RevPAR Raw Data'!$B$6:$BE$52,'RevPAR Raw Data'!BB$1,FALSE))/100</f>
        <v>-5.1630676944775702E-2</v>
      </c>
      <c r="AF138" s="82">
        <f>(VLOOKUP($A137,'RevPAR Raw Data'!$B$6:$BE$52,'RevPAR Raw Data'!BC$1,FALSE))/100</f>
        <v>-3.0502185611707498E-2</v>
      </c>
      <c r="AG138" s="84">
        <f>(VLOOKUP($A137,'RevPAR Raw Data'!$B$6:$BE$52,'RevPAR Raw Data'!BE$1,FALSE))/100</f>
        <v>-7.87050201602656E-3</v>
      </c>
    </row>
    <row r="139" spans="1:33" x14ac:dyDescent="0.25">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3" x14ac:dyDescent="0.25">
      <c r="A140" s="108" t="s">
        <v>62</v>
      </c>
      <c r="B140" s="109">
        <f>(VLOOKUP($A140,'Occupancy Raw Data'!$B$8:$BE$45,'Occupancy Raw Data'!AG$3,FALSE))/100</f>
        <v>0.55858038768528995</v>
      </c>
      <c r="C140" s="110">
        <f>(VLOOKUP($A140,'Occupancy Raw Data'!$B$8:$BE$45,'Occupancy Raw Data'!AH$3,FALSE))/100</f>
        <v>0.55822405929304397</v>
      </c>
      <c r="D140" s="110">
        <f>(VLOOKUP($A140,'Occupancy Raw Data'!$B$8:$BE$45,'Occupancy Raw Data'!AI$3,FALSE))/100</f>
        <v>0.62571265678449206</v>
      </c>
      <c r="E140" s="110">
        <f>(VLOOKUP($A140,'Occupancy Raw Data'!$B$8:$BE$45,'Occupancy Raw Data'!AJ$3,FALSE))/100</f>
        <v>0.63597491448118493</v>
      </c>
      <c r="F140" s="110">
        <f>(VLOOKUP($A140,'Occupancy Raw Data'!$B$8:$BE$45,'Occupancy Raw Data'!AK$3,FALSE))/100</f>
        <v>0.63112884834663607</v>
      </c>
      <c r="G140" s="111">
        <f>(VLOOKUP($A140,'Occupancy Raw Data'!$B$8:$BE$45,'Occupancy Raw Data'!AL$3,FALSE))/100</f>
        <v>0.60192417331812897</v>
      </c>
      <c r="H140" s="91">
        <f>(VLOOKUP($A140,'Occupancy Raw Data'!$B$8:$BE$45,'Occupancy Raw Data'!AN$3,FALSE))/100</f>
        <v>0.70766818700113998</v>
      </c>
      <c r="I140" s="91">
        <f>(VLOOKUP($A140,'Occupancy Raw Data'!$B$8:$BE$45,'Occupancy Raw Data'!AO$3,FALSE))/100</f>
        <v>0.75634264538198392</v>
      </c>
      <c r="J140" s="111">
        <f>(VLOOKUP($A140,'Occupancy Raw Data'!$B$8:$BE$45,'Occupancy Raw Data'!AP$3,FALSE))/100</f>
        <v>0.73200541619156201</v>
      </c>
      <c r="K140" s="112">
        <f>(VLOOKUP($A140,'Occupancy Raw Data'!$B$8:$BE$45,'Occupancy Raw Data'!AR$3,FALSE))/100</f>
        <v>0.63909024271053905</v>
      </c>
      <c r="M140" s="113">
        <f>VLOOKUP($A140,'ADR Raw Data'!$B$6:$BE$43,'ADR Raw Data'!AG$1,FALSE)</f>
        <v>94.323835902015801</v>
      </c>
      <c r="N140" s="114">
        <f>VLOOKUP($A140,'ADR Raw Data'!$B$6:$BE$43,'ADR Raw Data'!AH$1,FALSE)</f>
        <v>88.682930103408594</v>
      </c>
      <c r="O140" s="114">
        <f>VLOOKUP($A140,'ADR Raw Data'!$B$6:$BE$43,'ADR Raw Data'!AI$1,FALSE)</f>
        <v>93.283234988610403</v>
      </c>
      <c r="P140" s="114">
        <f>VLOOKUP($A140,'ADR Raw Data'!$B$6:$BE$43,'ADR Raw Data'!AJ$1,FALSE)</f>
        <v>92.189937796951995</v>
      </c>
      <c r="Q140" s="114">
        <f>VLOOKUP($A140,'ADR Raw Data'!$B$6:$BE$43,'ADR Raw Data'!AK$1,FALSE)</f>
        <v>90.4140516147244</v>
      </c>
      <c r="R140" s="115">
        <f>VLOOKUP($A140,'ADR Raw Data'!$B$6:$BE$43,'ADR Raw Data'!AL$1,FALSE)</f>
        <v>91.790397255570497</v>
      </c>
      <c r="S140" s="114">
        <f>VLOOKUP($A140,'ADR Raw Data'!$B$6:$BE$43,'ADR Raw Data'!AN$1,FALSE)</f>
        <v>108.42001140986901</v>
      </c>
      <c r="T140" s="114">
        <f>VLOOKUP($A140,'ADR Raw Data'!$B$6:$BE$43,'ADR Raw Data'!AO$1,FALSE)</f>
        <v>112.691909036087</v>
      </c>
      <c r="U140" s="115">
        <f>VLOOKUP($A140,'ADR Raw Data'!$B$6:$BE$43,'ADR Raw Data'!AP$1,FALSE)</f>
        <v>110.626974828408</v>
      </c>
      <c r="V140" s="116">
        <f>VLOOKUP($A140,'ADR Raw Data'!$B$6:$BE$43,'ADR Raw Data'!AR$1,FALSE)</f>
        <v>97.954729830821606</v>
      </c>
      <c r="X140" s="113">
        <f>VLOOKUP($A140,'RevPAR Raw Data'!$B$6:$BE$43,'RevPAR Raw Data'!AG$1,FALSE)</f>
        <v>52.687444826111701</v>
      </c>
      <c r="Y140" s="114">
        <f>VLOOKUP($A140,'RevPAR Raw Data'!$B$6:$BE$43,'RevPAR Raw Data'!AH$1,FALSE)</f>
        <v>49.504945232326101</v>
      </c>
      <c r="Z140" s="114">
        <f>VLOOKUP($A140,'RevPAR Raw Data'!$B$6:$BE$43,'RevPAR Raw Data'!AI$1,FALSE)</f>
        <v>58.368500798175504</v>
      </c>
      <c r="AA140" s="114">
        <f>VLOOKUP($A140,'RevPAR Raw Data'!$B$6:$BE$43,'RevPAR Raw Data'!AJ$1,FALSE)</f>
        <v>58.630487806442403</v>
      </c>
      <c r="AB140" s="114">
        <f>VLOOKUP($A140,'RevPAR Raw Data'!$B$6:$BE$43,'RevPAR Raw Data'!AK$1,FALSE)</f>
        <v>57.0629162699543</v>
      </c>
      <c r="AC140" s="115">
        <f>VLOOKUP($A140,'RevPAR Raw Data'!$B$6:$BE$43,'RevPAR Raw Data'!AL$1,FALSE)</f>
        <v>55.250858986601997</v>
      </c>
      <c r="AD140" s="114">
        <f>VLOOKUP($A140,'RevPAR Raw Data'!$B$6:$BE$43,'RevPAR Raw Data'!AN$1,FALSE)</f>
        <v>76.725392909064894</v>
      </c>
      <c r="AE140" s="114">
        <f>VLOOKUP($A140,'RevPAR Raw Data'!$B$6:$BE$43,'RevPAR Raw Data'!AO$1,FALSE)</f>
        <v>85.233696593500497</v>
      </c>
      <c r="AF140" s="115">
        <f>VLOOKUP($A140,'RevPAR Raw Data'!$B$6:$BE$43,'RevPAR Raw Data'!AP$1,FALSE)</f>
        <v>80.979544751282702</v>
      </c>
      <c r="AG140" s="116">
        <f>VLOOKUP($A140,'RevPAR Raw Data'!$B$6:$BE$43,'RevPAR Raw Data'!AR$1,FALSE)</f>
        <v>62.601912062225097</v>
      </c>
    </row>
    <row r="141" spans="1:33" x14ac:dyDescent="0.25">
      <c r="A141" s="93" t="s">
        <v>14</v>
      </c>
      <c r="B141" s="81">
        <f>(VLOOKUP($A140,'Occupancy Raw Data'!$B$8:$BE$51,'Occupancy Raw Data'!AT$3,FALSE))/100</f>
        <v>4.5421967253259296E-2</v>
      </c>
      <c r="C141" s="82">
        <f>(VLOOKUP($A140,'Occupancy Raw Data'!$B$8:$BE$51,'Occupancy Raw Data'!AU$3,FALSE))/100</f>
        <v>4.0872257094330802E-2</v>
      </c>
      <c r="D141" s="82">
        <f>(VLOOKUP($A140,'Occupancy Raw Data'!$B$8:$BE$51,'Occupancy Raw Data'!AV$3,FALSE))/100</f>
        <v>3.9008440012831096E-2</v>
      </c>
      <c r="E141" s="82">
        <f>(VLOOKUP($A140,'Occupancy Raw Data'!$B$8:$BE$51,'Occupancy Raw Data'!AW$3,FALSE))/100</f>
        <v>1.8836309571410501E-2</v>
      </c>
      <c r="F141" s="82">
        <f>(VLOOKUP($A140,'Occupancy Raw Data'!$B$8:$BE$51,'Occupancy Raw Data'!AX$3,FALSE))/100</f>
        <v>4.1599866256290599E-2</v>
      </c>
      <c r="G141" s="82">
        <f>(VLOOKUP($A140,'Occupancy Raw Data'!$B$8:$BE$51,'Occupancy Raw Data'!AY$3,FALSE))/100</f>
        <v>3.67365668783367E-2</v>
      </c>
      <c r="H141" s="83">
        <f>(VLOOKUP($A140,'Occupancy Raw Data'!$B$8:$BE$51,'Occupancy Raw Data'!BA$3,FALSE))/100</f>
        <v>1.8891328378806801E-2</v>
      </c>
      <c r="I141" s="83">
        <f>(VLOOKUP($A140,'Occupancy Raw Data'!$B$8:$BE$51,'Occupancy Raw Data'!BB$3,FALSE))/100</f>
        <v>-8.1122589314682799E-3</v>
      </c>
      <c r="J141" s="82">
        <f>(VLOOKUP($A140,'Occupancy Raw Data'!$B$8:$BE$51,'Occupancy Raw Data'!BC$3,FALSE))/100</f>
        <v>4.7595961365054403E-3</v>
      </c>
      <c r="K141" s="84">
        <f>(VLOOKUP($A140,'Occupancy Raw Data'!$B$8:$BE$51,'Occupancy Raw Data'!BE$3,FALSE))/100</f>
        <v>2.6050254811160398E-2</v>
      </c>
      <c r="M141" s="81">
        <f>(VLOOKUP($A140,'ADR Raw Data'!$B$6:$BE$49,'ADR Raw Data'!AT$1,FALSE))/100</f>
        <v>-3.6445862861387403E-3</v>
      </c>
      <c r="N141" s="82">
        <f>(VLOOKUP($A140,'ADR Raw Data'!$B$6:$BE$49,'ADR Raw Data'!AU$1,FALSE))/100</f>
        <v>-2.0176502974088399E-2</v>
      </c>
      <c r="O141" s="82">
        <f>(VLOOKUP($A140,'ADR Raw Data'!$B$6:$BE$49,'ADR Raw Data'!AV$1,FALSE))/100</f>
        <v>1.3905899743924801E-2</v>
      </c>
      <c r="P141" s="82">
        <f>(VLOOKUP($A140,'ADR Raw Data'!$B$6:$BE$49,'ADR Raw Data'!AW$1,FALSE))/100</f>
        <v>-9.0575234751750205E-3</v>
      </c>
      <c r="Q141" s="82">
        <f>(VLOOKUP($A140,'ADR Raw Data'!$B$6:$BE$49,'ADR Raw Data'!AX$1,FALSE))/100</f>
        <v>-3.1103099342476501E-2</v>
      </c>
      <c r="R141" s="82">
        <f>(VLOOKUP($A140,'ADR Raw Data'!$B$6:$BE$49,'ADR Raw Data'!AY$1,FALSE))/100</f>
        <v>-9.95541313541436E-3</v>
      </c>
      <c r="S141" s="83">
        <f>(VLOOKUP($A140,'ADR Raw Data'!$B$6:$BE$49,'ADR Raw Data'!BA$1,FALSE))/100</f>
        <v>-2.61864034732157E-2</v>
      </c>
      <c r="T141" s="83">
        <f>(VLOOKUP($A140,'ADR Raw Data'!$B$6:$BE$49,'ADR Raw Data'!BB$1,FALSE))/100</f>
        <v>-2.6816511424255899E-2</v>
      </c>
      <c r="U141" s="82">
        <f>(VLOOKUP($A140,'ADR Raw Data'!$B$6:$BE$49,'ADR Raw Data'!BC$1,FALSE))/100</f>
        <v>-2.6774283163657698E-2</v>
      </c>
      <c r="V141" s="84">
        <f>(VLOOKUP($A140,'ADR Raw Data'!$B$6:$BE$49,'ADR Raw Data'!BE$1,FALSE))/100</f>
        <v>-1.76724924303754E-2</v>
      </c>
      <c r="X141" s="81">
        <f>(VLOOKUP($A140,'RevPAR Raw Data'!$B$6:$BE$49,'RevPAR Raw Data'!AT$1,FALSE))/100</f>
        <v>4.1611836688179894E-2</v>
      </c>
      <c r="Y141" s="82">
        <f>(VLOOKUP($A140,'RevPAR Raw Data'!$B$6:$BE$49,'RevPAR Raw Data'!AU$1,FALSE))/100</f>
        <v>1.9871094903420899E-2</v>
      </c>
      <c r="Z141" s="82">
        <f>(VLOOKUP($A140,'RevPAR Raw Data'!$B$6:$BE$49,'RevPAR Raw Data'!AV$1,FALSE))/100</f>
        <v>5.3456787212741406E-2</v>
      </c>
      <c r="AA141" s="82">
        <f>(VLOOKUP($A140,'RevPAR Raw Data'!$B$6:$BE$49,'RevPAR Raw Data'!AW$1,FALSE))/100</f>
        <v>9.60817578010679E-3</v>
      </c>
      <c r="AB141" s="82">
        <f>(VLOOKUP($A140,'RevPAR Raw Data'!$B$6:$BE$49,'RevPAR Raw Data'!AX$1,FALSE))/100</f>
        <v>9.2028821410109901E-3</v>
      </c>
      <c r="AC141" s="82">
        <f>(VLOOKUP($A140,'RevPAR Raw Data'!$B$6:$BE$49,'RevPAR Raw Data'!AY$1,FALSE))/100</f>
        <v>2.6415426042471699E-2</v>
      </c>
      <c r="AD141" s="83">
        <f>(VLOOKUP($A140,'RevPAR Raw Data'!$B$6:$BE$49,'RevPAR Raw Data'!BA$1,FALSE))/100</f>
        <v>-7.78977104148138E-3</v>
      </c>
      <c r="AE141" s="83">
        <f>(VLOOKUP($A140,'RevPAR Raw Data'!$B$6:$BE$49,'RevPAR Raw Data'!BB$1,FALSE))/100</f>
        <v>-3.4711227871411898E-2</v>
      </c>
      <c r="AF141" s="82">
        <f>(VLOOKUP($A140,'RevPAR Raw Data'!$B$6:$BE$49,'RevPAR Raw Data'!BC$1,FALSE))/100</f>
        <v>-2.2142121801855697E-2</v>
      </c>
      <c r="AG141" s="84">
        <f>(VLOOKUP($A140,'RevPAR Raw Data'!$B$6:$BE$49,'RevPAR Raw Data'!BE$1,FALSE))/100</f>
        <v>7.9173894498254307E-3</v>
      </c>
    </row>
    <row r="142" spans="1:33" x14ac:dyDescent="0.25">
      <c r="A142" s="131"/>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row>
    <row r="143" spans="1:33" x14ac:dyDescent="0.25">
      <c r="A143" s="108" t="s">
        <v>58</v>
      </c>
      <c r="B143" s="109">
        <f>(VLOOKUP($A143,'Occupancy Raw Data'!$B$8:$BE$45,'Occupancy Raw Data'!AG$3,FALSE))/100</f>
        <v>0.57580455719990598</v>
      </c>
      <c r="C143" s="110">
        <f>(VLOOKUP($A143,'Occupancy Raw Data'!$B$8:$BE$45,'Occupancy Raw Data'!AH$3,FALSE))/100</f>
        <v>0.62259807376086396</v>
      </c>
      <c r="D143" s="110">
        <f>(VLOOKUP($A143,'Occupancy Raw Data'!$B$8:$BE$45,'Occupancy Raw Data'!AI$3,FALSE))/100</f>
        <v>0.67122386657270294</v>
      </c>
      <c r="E143" s="110">
        <f>(VLOOKUP($A143,'Occupancy Raw Data'!$B$8:$BE$45,'Occupancy Raw Data'!AJ$3,FALSE))/100</f>
        <v>0.67169368099600602</v>
      </c>
      <c r="F143" s="110">
        <f>(VLOOKUP($A143,'Occupancy Raw Data'!$B$8:$BE$45,'Occupancy Raw Data'!AK$3,FALSE))/100</f>
        <v>0.64759220108057303</v>
      </c>
      <c r="G143" s="111">
        <f>(VLOOKUP($A143,'Occupancy Raw Data'!$B$8:$BE$45,'Occupancy Raw Data'!AL$3,FALSE))/100</f>
        <v>0.63778247592200998</v>
      </c>
      <c r="H143" s="91">
        <f>(VLOOKUP($A143,'Occupancy Raw Data'!$B$8:$BE$45,'Occupancy Raw Data'!AN$3,FALSE))/100</f>
        <v>0.71811134601832194</v>
      </c>
      <c r="I143" s="91">
        <f>(VLOOKUP($A143,'Occupancy Raw Data'!$B$8:$BE$45,'Occupancy Raw Data'!AO$3,FALSE))/100</f>
        <v>0.74897815362931597</v>
      </c>
      <c r="J143" s="111">
        <f>(VLOOKUP($A143,'Occupancy Raw Data'!$B$8:$BE$45,'Occupancy Raw Data'!AP$3,FALSE))/100</f>
        <v>0.73354474982381901</v>
      </c>
      <c r="K143" s="112">
        <f>(VLOOKUP($A143,'Occupancy Raw Data'!$B$8:$BE$45,'Occupancy Raw Data'!AR$3,FALSE))/100</f>
        <v>0.66514312560824096</v>
      </c>
      <c r="M143" s="113">
        <f>VLOOKUP($A143,'ADR Raw Data'!$B$6:$BE$43,'ADR Raw Data'!AG$1,FALSE)</f>
        <v>93.800576068864203</v>
      </c>
      <c r="N143" s="114">
        <f>VLOOKUP($A143,'ADR Raw Data'!$B$6:$BE$43,'ADR Raw Data'!AH$1,FALSE)</f>
        <v>96.880454414428002</v>
      </c>
      <c r="O143" s="114">
        <f>VLOOKUP($A143,'ADR Raw Data'!$B$6:$BE$43,'ADR Raw Data'!AI$1,FALSE)</f>
        <v>99.672543221110104</v>
      </c>
      <c r="P143" s="114">
        <f>VLOOKUP($A143,'ADR Raw Data'!$B$6:$BE$43,'ADR Raw Data'!AJ$1,FALSE)</f>
        <v>97.898629390781196</v>
      </c>
      <c r="Q143" s="114">
        <f>VLOOKUP($A143,'ADR Raw Data'!$B$6:$BE$43,'ADR Raw Data'!AK$1,FALSE)</f>
        <v>95.654573432965705</v>
      </c>
      <c r="R143" s="115">
        <f>VLOOKUP($A143,'ADR Raw Data'!$B$6:$BE$43,'ADR Raw Data'!AL$1,FALSE)</f>
        <v>96.877550412516896</v>
      </c>
      <c r="S143" s="114">
        <f>VLOOKUP($A143,'ADR Raw Data'!$B$6:$BE$43,'ADR Raw Data'!AN$1,FALSE)</f>
        <v>104.91225097154</v>
      </c>
      <c r="T143" s="114">
        <f>VLOOKUP($A143,'ADR Raw Data'!$B$6:$BE$43,'ADR Raw Data'!AO$1,FALSE)</f>
        <v>107.314083502697</v>
      </c>
      <c r="U143" s="115">
        <f>VLOOKUP($A143,'ADR Raw Data'!$B$6:$BE$43,'ADR Raw Data'!AP$1,FALSE)</f>
        <v>106.138433896948</v>
      </c>
      <c r="V143" s="116">
        <f>VLOOKUP($A143,'ADR Raw Data'!$B$6:$BE$43,'ADR Raw Data'!AR$1,FALSE)</f>
        <v>99.795621596722597</v>
      </c>
      <c r="X143" s="113">
        <f>VLOOKUP($A143,'RevPAR Raw Data'!$B$6:$BE$43,'RevPAR Raw Data'!AG$1,FALSE)</f>
        <v>54.010799168428399</v>
      </c>
      <c r="Y143" s="114">
        <f>VLOOKUP($A143,'RevPAR Raw Data'!$B$6:$BE$43,'RevPAR Raw Data'!AH$1,FALSE)</f>
        <v>60.317584303500098</v>
      </c>
      <c r="Z143" s="114">
        <f>VLOOKUP($A143,'RevPAR Raw Data'!$B$6:$BE$43,'RevPAR Raw Data'!AI$1,FALSE)</f>
        <v>66.902589852008404</v>
      </c>
      <c r="AA143" s="114">
        <f>VLOOKUP($A143,'RevPAR Raw Data'!$B$6:$BE$43,'RevPAR Raw Data'!AJ$1,FALSE)</f>
        <v>65.757890739957702</v>
      </c>
      <c r="AB143" s="114">
        <f>VLOOKUP($A143,'RevPAR Raw Data'!$B$6:$BE$43,'RevPAR Raw Data'!AK$1,FALSE)</f>
        <v>61.945155752877596</v>
      </c>
      <c r="AC143" s="115">
        <f>VLOOKUP($A143,'RevPAR Raw Data'!$B$6:$BE$43,'RevPAR Raw Data'!AL$1,FALSE)</f>
        <v>61.786803963354402</v>
      </c>
      <c r="AD143" s="114">
        <f>VLOOKUP($A143,'RevPAR Raw Data'!$B$6:$BE$43,'RevPAR Raw Data'!AN$1,FALSE)</f>
        <v>75.338677758985199</v>
      </c>
      <c r="AE143" s="114">
        <f>VLOOKUP($A143,'RevPAR Raw Data'!$B$6:$BE$43,'RevPAR Raw Data'!AO$1,FALSE)</f>
        <v>80.375904120272395</v>
      </c>
      <c r="AF143" s="115">
        <f>VLOOKUP($A143,'RevPAR Raw Data'!$B$6:$BE$43,'RevPAR Raw Data'!AP$1,FALSE)</f>
        <v>77.857290939628797</v>
      </c>
      <c r="AG143" s="116">
        <f>VLOOKUP($A143,'RevPAR Raw Data'!$B$6:$BE$43,'RevPAR Raw Data'!AR$1,FALSE)</f>
        <v>66.378371670861398</v>
      </c>
    </row>
    <row r="144" spans="1:33" ht="15.5" thickBot="1" x14ac:dyDescent="0.3">
      <c r="A144" s="97" t="s">
        <v>14</v>
      </c>
      <c r="B144" s="87">
        <f>(VLOOKUP($A143,'Occupancy Raw Data'!$B$8:$BE$51,'Occupancy Raw Data'!AT$3,FALSE))/100</f>
        <v>-2.6587843064626502E-2</v>
      </c>
      <c r="C144" s="88">
        <f>(VLOOKUP($A143,'Occupancy Raw Data'!$B$8:$BE$51,'Occupancy Raw Data'!AU$3,FALSE))/100</f>
        <v>-1.9746324385877999E-2</v>
      </c>
      <c r="D144" s="88">
        <f>(VLOOKUP($A143,'Occupancy Raw Data'!$B$8:$BE$51,'Occupancy Raw Data'!AV$3,FALSE))/100</f>
        <v>-1.1226522339081599E-2</v>
      </c>
      <c r="E144" s="88">
        <f>(VLOOKUP($A143,'Occupancy Raw Data'!$B$8:$BE$51,'Occupancy Raw Data'!AW$3,FALSE))/100</f>
        <v>-1.6892114364308399E-2</v>
      </c>
      <c r="F144" s="88">
        <f>(VLOOKUP($A143,'Occupancy Raw Data'!$B$8:$BE$51,'Occupancy Raw Data'!AX$3,FALSE))/100</f>
        <v>-1.9041841705864399E-2</v>
      </c>
      <c r="G144" s="88">
        <f>(VLOOKUP($A143,'Occupancy Raw Data'!$B$8:$BE$51,'Occupancy Raw Data'!AY$3,FALSE))/100</f>
        <v>-1.8468415842631002E-2</v>
      </c>
      <c r="H144" s="89">
        <f>(VLOOKUP($A143,'Occupancy Raw Data'!$B$8:$BE$51,'Occupancy Raw Data'!BA$3,FALSE))/100</f>
        <v>5.4735685966587899E-2</v>
      </c>
      <c r="I144" s="89">
        <f>(VLOOKUP($A143,'Occupancy Raw Data'!$B$8:$BE$51,'Occupancy Raw Data'!BB$3,FALSE))/100</f>
        <v>4.0356868868882498E-2</v>
      </c>
      <c r="J144" s="88">
        <f>(VLOOKUP($A143,'Occupancy Raw Data'!$B$8:$BE$51,'Occupancy Raw Data'!BC$3,FALSE))/100</f>
        <v>4.72767455104443E-2</v>
      </c>
      <c r="K144" s="90">
        <f>(VLOOKUP($A143,'Occupancy Raw Data'!$B$8:$BE$51,'Occupancy Raw Data'!BE$3,FALSE))/100</f>
        <v>1.3021229004850198E-3</v>
      </c>
      <c r="M144" s="87">
        <f>(VLOOKUP($A143,'ADR Raw Data'!$B$6:$BE$49,'ADR Raw Data'!AT$1,FALSE))/100</f>
        <v>1.6715955483426101E-3</v>
      </c>
      <c r="N144" s="88">
        <f>(VLOOKUP($A143,'ADR Raw Data'!$B$6:$BE$49,'ADR Raw Data'!AU$1,FALSE))/100</f>
        <v>2.1469188013815203E-2</v>
      </c>
      <c r="O144" s="88">
        <f>(VLOOKUP($A143,'ADR Raw Data'!$B$6:$BE$49,'ADR Raw Data'!AV$1,FALSE))/100</f>
        <v>3.5872455731693599E-2</v>
      </c>
      <c r="P144" s="88">
        <f>(VLOOKUP($A143,'ADR Raw Data'!$B$6:$BE$49,'ADR Raw Data'!AW$1,FALSE))/100</f>
        <v>1.61873717874206E-2</v>
      </c>
      <c r="Q144" s="88">
        <f>(VLOOKUP($A143,'ADR Raw Data'!$B$6:$BE$49,'ADR Raw Data'!AX$1,FALSE))/100</f>
        <v>-3.5995092469301598E-3</v>
      </c>
      <c r="R144" s="88">
        <f>(VLOOKUP($A143,'ADR Raw Data'!$B$6:$BE$49,'ADR Raw Data'!AY$1,FALSE))/100</f>
        <v>1.48220390508093E-2</v>
      </c>
      <c r="S144" s="89">
        <f>(VLOOKUP($A143,'ADR Raw Data'!$B$6:$BE$49,'ADR Raw Data'!BA$1,FALSE))/100</f>
        <v>2.1028205572526101E-2</v>
      </c>
      <c r="T144" s="89">
        <f>(VLOOKUP($A143,'ADR Raw Data'!$B$6:$BE$49,'ADR Raw Data'!BB$1,FALSE))/100</f>
        <v>3.8602601052173904E-2</v>
      </c>
      <c r="U144" s="88">
        <f>(VLOOKUP($A143,'ADR Raw Data'!$B$6:$BE$49,'ADR Raw Data'!BC$1,FALSE))/100</f>
        <v>2.9998303165658401E-2</v>
      </c>
      <c r="V144" s="90">
        <f>(VLOOKUP($A143,'ADR Raw Data'!$B$6:$BE$49,'ADR Raw Data'!BE$1,FALSE))/100</f>
        <v>2.09122146106068E-2</v>
      </c>
      <c r="X144" s="87">
        <f>(VLOOKUP($A143,'RevPAR Raw Data'!$B$6:$BE$49,'RevPAR Raw Data'!AT$1,FALSE))/100</f>
        <v>-2.4960691636390798E-2</v>
      </c>
      <c r="Y144" s="88">
        <f>(VLOOKUP($A143,'RevPAR Raw Data'!$B$6:$BE$49,'RevPAR Raw Data'!AU$1,FALSE))/100</f>
        <v>1.2989260771150701E-3</v>
      </c>
      <c r="Z144" s="88">
        <f>(VLOOKUP($A143,'RevPAR Raw Data'!$B$6:$BE$49,'RevPAR Raw Data'!AV$1,FALSE))/100</f>
        <v>2.4243210466982398E-2</v>
      </c>
      <c r="AA144" s="88">
        <f>(VLOOKUP($A143,'RevPAR Raw Data'!$B$6:$BE$49,'RevPAR Raw Data'!AW$1,FALSE))/100</f>
        <v>-9.7818151237849993E-4</v>
      </c>
      <c r="AB144" s="88">
        <f>(VLOOKUP($A143,'RevPAR Raw Data'!$B$6:$BE$49,'RevPAR Raw Data'!AX$1,FALSE))/100</f>
        <v>-2.25728096674957E-2</v>
      </c>
      <c r="AC144" s="88">
        <f>(VLOOKUP($A143,'RevPAR Raw Data'!$B$6:$BE$49,'RevPAR Raw Data'!AY$1,FALSE))/100</f>
        <v>-3.9201163726477603E-3</v>
      </c>
      <c r="AD144" s="89">
        <f>(VLOOKUP($A143,'RevPAR Raw Data'!$B$6:$BE$49,'RevPAR Raw Data'!BA$1,FALSE))/100</f>
        <v>7.6914884795772701E-2</v>
      </c>
      <c r="AE144" s="89">
        <f>(VLOOKUP($A143,'RevPAR Raw Data'!$B$6:$BE$49,'RevPAR Raw Data'!BB$1,FALSE))/100</f>
        <v>8.05173500297168E-2</v>
      </c>
      <c r="AF144" s="88">
        <f>(VLOOKUP($A143,'RevPAR Raw Data'!$B$6:$BE$49,'RevPAR Raw Data'!BC$1,FALSE))/100</f>
        <v>7.86932708206107E-2</v>
      </c>
      <c r="AG144" s="90">
        <f>(VLOOKUP($A143,'RevPAR Raw Data'!$B$6:$BE$49,'RevPAR Raw Data'!BE$1,FALSE))/100</f>
        <v>2.22415677846362E-2</v>
      </c>
    </row>
    <row r="145" spans="1:33" ht="14.25" customHeight="1" x14ac:dyDescent="0.25">
      <c r="A145" s="152" t="s">
        <v>63</v>
      </c>
      <c r="B145" s="153"/>
      <c r="C145" s="153"/>
      <c r="D145" s="153"/>
      <c r="E145" s="153"/>
      <c r="F145" s="153"/>
      <c r="G145" s="153"/>
      <c r="H145" s="153"/>
      <c r="I145" s="153"/>
      <c r="J145" s="153"/>
      <c r="K145" s="153"/>
      <c r="M145" s="141"/>
      <c r="N145" s="141"/>
      <c r="O145" s="141"/>
      <c r="P145" s="141"/>
      <c r="Q145" s="141"/>
      <c r="R145" s="140"/>
      <c r="S145" s="141"/>
      <c r="T145" s="141"/>
      <c r="U145" s="141"/>
      <c r="V145" s="141"/>
      <c r="W145" s="141"/>
      <c r="X145" s="141"/>
      <c r="Y145" s="141"/>
      <c r="Z145" s="141"/>
      <c r="AA145" s="141"/>
      <c r="AB145" s="140"/>
      <c r="AC145" s="141"/>
      <c r="AD145" s="141"/>
      <c r="AE145" s="141"/>
      <c r="AF145" s="141"/>
      <c r="AG145" s="144"/>
    </row>
    <row r="146" spans="1:33" ht="16.5" customHeight="1" x14ac:dyDescent="0.25">
      <c r="A146" s="152"/>
      <c r="B146" s="153"/>
      <c r="C146" s="153"/>
      <c r="D146" s="153"/>
      <c r="E146" s="153"/>
      <c r="F146" s="153"/>
      <c r="G146" s="153"/>
      <c r="H146" s="153"/>
      <c r="I146" s="153"/>
      <c r="J146" s="153"/>
      <c r="K146" s="153"/>
      <c r="M146" s="141"/>
      <c r="N146" s="141"/>
      <c r="O146" s="141"/>
      <c r="P146" s="141"/>
      <c r="Q146" s="141"/>
      <c r="R146" s="140"/>
      <c r="S146" s="141"/>
      <c r="T146" s="141"/>
      <c r="U146" s="141"/>
      <c r="V146" s="141"/>
      <c r="W146" s="141"/>
      <c r="X146" s="141"/>
      <c r="Y146" s="141"/>
      <c r="Z146" s="141"/>
      <c r="AA146" s="141"/>
      <c r="AB146" s="140"/>
      <c r="AC146" s="141"/>
      <c r="AD146" s="141"/>
      <c r="AE146" s="141"/>
      <c r="AF146" s="141"/>
      <c r="AG146" s="144"/>
    </row>
    <row r="147" spans="1:33" ht="15.5" thickBot="1" x14ac:dyDescent="0.3">
      <c r="A147" s="154"/>
      <c r="B147" s="155"/>
      <c r="C147" s="155"/>
      <c r="D147" s="155"/>
      <c r="E147" s="155"/>
      <c r="F147" s="155"/>
      <c r="G147" s="155"/>
      <c r="H147" s="155"/>
      <c r="I147" s="155"/>
      <c r="J147" s="155"/>
      <c r="K147" s="155"/>
      <c r="L147" s="137"/>
      <c r="M147" s="142"/>
      <c r="N147" s="142"/>
      <c r="O147" s="142"/>
      <c r="P147" s="142"/>
      <c r="Q147" s="142"/>
      <c r="R147" s="143"/>
      <c r="S147" s="142"/>
      <c r="T147" s="142"/>
      <c r="U147" s="142"/>
      <c r="V147" s="142"/>
      <c r="W147" s="142"/>
      <c r="X147" s="142"/>
      <c r="Y147" s="142"/>
      <c r="Z147" s="142"/>
      <c r="AA147" s="142"/>
      <c r="AB147" s="143"/>
      <c r="AC147" s="142"/>
      <c r="AD147" s="142"/>
      <c r="AE147" s="142"/>
      <c r="AF147" s="142"/>
      <c r="AG147" s="145"/>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2" sqref="AA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44"/>
      <c r="B1" s="45" t="s">
        <v>64</v>
      </c>
      <c r="D1" s="149"/>
      <c r="E1" s="149"/>
      <c r="F1" s="149"/>
      <c r="G1" s="149"/>
      <c r="H1" s="149"/>
      <c r="I1" s="149"/>
      <c r="J1" s="149"/>
      <c r="K1" s="149"/>
      <c r="L1" s="149"/>
      <c r="M1" s="149"/>
      <c r="N1" s="149"/>
      <c r="O1" s="149"/>
      <c r="P1" s="149"/>
      <c r="Q1" s="149"/>
      <c r="R1" s="149"/>
      <c r="S1" s="149"/>
      <c r="T1" s="149"/>
      <c r="U1" s="149"/>
      <c r="V1" s="149"/>
      <c r="W1" s="149"/>
      <c r="X1" s="149"/>
      <c r="Y1" s="79"/>
      <c r="Z1" s="79"/>
      <c r="AA1" s="79"/>
      <c r="AB1" s="79"/>
      <c r="AC1" s="79"/>
      <c r="AD1" s="79"/>
      <c r="AE1" s="79"/>
      <c r="AF1" s="79"/>
      <c r="AG1" s="79"/>
      <c r="AH1" s="79"/>
      <c r="AI1" s="79"/>
      <c r="AJ1" s="79"/>
      <c r="AK1" s="79"/>
      <c r="AL1" s="79"/>
    </row>
    <row r="2" spans="1:50" ht="15" customHeight="1" x14ac:dyDescent="0.25">
      <c r="A2" s="149"/>
      <c r="B2" t="s">
        <v>135</v>
      </c>
      <c r="C2" s="149"/>
      <c r="D2" s="149"/>
      <c r="E2" s="149"/>
      <c r="F2" s="149"/>
      <c r="G2" s="149"/>
      <c r="H2" s="149"/>
      <c r="I2" s="149"/>
      <c r="J2" s="149"/>
      <c r="K2" s="149"/>
      <c r="L2" s="149"/>
      <c r="M2" s="149"/>
      <c r="N2" s="149"/>
      <c r="O2" s="149"/>
      <c r="P2" s="149"/>
      <c r="Q2" s="149"/>
      <c r="R2" s="149"/>
      <c r="S2" s="149"/>
      <c r="T2" s="149"/>
      <c r="U2" s="149"/>
      <c r="V2" s="149"/>
      <c r="W2" s="149"/>
      <c r="X2" s="149"/>
      <c r="Y2" s="79"/>
      <c r="Z2" s="79"/>
      <c r="AA2" s="79"/>
      <c r="AB2" s="79"/>
      <c r="AC2" s="79"/>
      <c r="AD2" s="79"/>
      <c r="AE2" s="79"/>
      <c r="AF2" s="79"/>
      <c r="AG2" s="79"/>
      <c r="AH2" s="79"/>
      <c r="AI2" s="79"/>
      <c r="AJ2" s="79"/>
      <c r="AK2" s="79"/>
      <c r="AL2" s="79"/>
    </row>
    <row r="3" spans="1:50" x14ac:dyDescent="0.25">
      <c r="A3" s="149"/>
      <c r="B3" s="149"/>
      <c r="C3" s="149"/>
      <c r="D3" s="149"/>
      <c r="E3" s="149"/>
      <c r="F3" s="149"/>
      <c r="G3" s="149"/>
      <c r="H3" s="149"/>
      <c r="I3" s="149"/>
      <c r="J3" s="149"/>
      <c r="K3" s="149"/>
      <c r="L3" s="149"/>
      <c r="M3" s="149"/>
      <c r="N3" s="149"/>
      <c r="O3" s="149"/>
      <c r="P3" s="149"/>
      <c r="Q3" s="149"/>
      <c r="R3" s="149"/>
      <c r="S3" s="149"/>
      <c r="T3" s="149"/>
      <c r="U3" s="149"/>
      <c r="V3" s="149"/>
      <c r="W3" s="149"/>
      <c r="X3" s="149"/>
      <c r="Y3" s="79"/>
      <c r="Z3" s="79"/>
      <c r="AA3" s="79"/>
      <c r="AB3" s="79"/>
      <c r="AC3" s="79"/>
      <c r="AD3" s="79"/>
      <c r="AE3" s="79"/>
      <c r="AF3" s="79"/>
      <c r="AG3" s="79"/>
      <c r="AH3" s="79"/>
      <c r="AI3" s="79"/>
      <c r="AJ3" s="79"/>
      <c r="AK3" s="79"/>
      <c r="AL3" s="79"/>
    </row>
    <row r="4" spans="1:50" x14ac:dyDescent="0.25">
      <c r="A4" s="149"/>
      <c r="B4" s="149"/>
      <c r="C4" s="149"/>
      <c r="D4" s="149"/>
      <c r="E4" s="149"/>
      <c r="F4" s="149"/>
      <c r="G4" s="149"/>
      <c r="H4" s="149"/>
      <c r="I4" s="149"/>
      <c r="J4" s="149"/>
      <c r="K4" s="149"/>
      <c r="L4" s="149"/>
      <c r="M4" s="149"/>
      <c r="N4" s="149"/>
      <c r="O4" s="149"/>
      <c r="P4" s="149"/>
      <c r="Q4" s="149"/>
      <c r="R4" s="149"/>
      <c r="S4" s="149"/>
      <c r="T4" s="149"/>
      <c r="U4" s="149"/>
      <c r="V4" s="149"/>
      <c r="W4" s="149"/>
      <c r="X4" s="149"/>
      <c r="Y4" s="79"/>
      <c r="Z4" s="79"/>
      <c r="AA4" s="79"/>
      <c r="AB4" s="79"/>
      <c r="AC4" s="79"/>
      <c r="AD4" s="79"/>
      <c r="AE4" s="79"/>
      <c r="AF4" s="79"/>
      <c r="AG4" s="79"/>
      <c r="AH4" s="79"/>
      <c r="AI4" s="79"/>
      <c r="AJ4" s="79"/>
      <c r="AK4" s="79"/>
      <c r="AL4" s="79"/>
    </row>
    <row r="5" spans="1:50" x14ac:dyDescent="0.25">
      <c r="A5" s="149"/>
      <c r="B5" s="149"/>
      <c r="C5" s="149"/>
      <c r="D5" s="149"/>
      <c r="E5" s="149"/>
      <c r="F5" s="149"/>
      <c r="G5" s="149"/>
      <c r="H5" s="149"/>
      <c r="I5" s="149"/>
      <c r="J5" s="149"/>
      <c r="K5" s="149"/>
      <c r="L5" s="149"/>
      <c r="M5" s="149"/>
      <c r="N5" s="149"/>
      <c r="O5" s="149"/>
      <c r="P5" s="149"/>
      <c r="Q5" s="149"/>
      <c r="R5" s="149"/>
      <c r="S5" s="149"/>
      <c r="T5" s="149"/>
      <c r="U5" s="149"/>
      <c r="V5" s="149"/>
      <c r="W5" s="149"/>
      <c r="X5" s="149"/>
      <c r="Y5" s="79"/>
      <c r="Z5" s="79"/>
      <c r="AA5" s="79"/>
      <c r="AB5" s="79"/>
      <c r="AC5" s="79"/>
      <c r="AD5" s="79"/>
      <c r="AE5" s="79"/>
      <c r="AF5" s="79"/>
      <c r="AG5" s="79"/>
      <c r="AH5" s="79"/>
      <c r="AI5" s="79"/>
      <c r="AJ5" s="79"/>
      <c r="AK5" s="79"/>
      <c r="AL5" s="79"/>
    </row>
    <row r="6" spans="1:50" x14ac:dyDescent="0.25">
      <c r="A6" s="149"/>
      <c r="B6" s="149"/>
      <c r="C6" s="149"/>
      <c r="D6" s="149"/>
      <c r="E6" s="149"/>
      <c r="F6" s="149"/>
      <c r="G6" s="149"/>
      <c r="H6" s="149"/>
      <c r="I6" s="149"/>
      <c r="J6" s="149"/>
      <c r="K6" s="149"/>
      <c r="L6" s="149"/>
      <c r="M6" s="149"/>
      <c r="N6" s="149"/>
      <c r="O6" s="149"/>
      <c r="P6" s="149"/>
      <c r="Q6" s="149"/>
      <c r="R6" s="149"/>
      <c r="S6" s="149"/>
      <c r="T6" s="149"/>
      <c r="U6" s="149"/>
      <c r="V6" s="149"/>
      <c r="W6" s="149"/>
      <c r="X6" s="149"/>
      <c r="Y6" s="79"/>
      <c r="Z6" s="79"/>
      <c r="AA6" s="79"/>
      <c r="AB6" s="79"/>
      <c r="AC6" s="79"/>
      <c r="AD6" s="79"/>
      <c r="AE6" s="79"/>
      <c r="AF6" s="79"/>
      <c r="AG6" s="79"/>
      <c r="AH6" s="79"/>
      <c r="AI6" s="79"/>
      <c r="AJ6" s="79"/>
      <c r="AK6" s="79"/>
      <c r="AL6" s="79"/>
    </row>
    <row r="7" spans="1:50" x14ac:dyDescent="0.25">
      <c r="A7" s="149"/>
      <c r="B7" s="149"/>
      <c r="C7" s="149"/>
      <c r="D7" s="149"/>
      <c r="E7" s="149"/>
      <c r="F7" s="149"/>
      <c r="G7" s="149"/>
      <c r="H7" s="149"/>
      <c r="I7" s="149"/>
      <c r="J7" s="149"/>
      <c r="K7" s="149"/>
      <c r="L7" s="149"/>
      <c r="M7" s="149"/>
      <c r="N7" s="149"/>
      <c r="O7" s="149"/>
      <c r="P7" s="149"/>
      <c r="Q7" s="149"/>
      <c r="R7" s="149"/>
      <c r="S7" s="149"/>
      <c r="T7" s="149"/>
      <c r="U7" s="149"/>
      <c r="V7" s="149"/>
      <c r="W7" s="149"/>
      <c r="X7" s="149"/>
      <c r="Y7" s="79"/>
      <c r="Z7" s="79"/>
      <c r="AA7" s="79"/>
      <c r="AB7" s="79"/>
      <c r="AC7" s="79"/>
      <c r="AD7" s="79"/>
      <c r="AE7" s="79"/>
      <c r="AF7" s="79"/>
      <c r="AG7" s="79"/>
      <c r="AH7" s="79"/>
      <c r="AI7" s="79"/>
      <c r="AJ7" s="79"/>
      <c r="AK7" s="79"/>
      <c r="AL7" s="79"/>
    </row>
    <row r="8" spans="1:50" ht="18" customHeight="1" x14ac:dyDescent="0.35">
      <c r="A8" s="46"/>
      <c r="B8" s="149"/>
      <c r="C8" s="149"/>
      <c r="D8" s="168">
        <v>2025</v>
      </c>
      <c r="E8" s="168"/>
      <c r="F8" s="168"/>
      <c r="G8" s="168"/>
      <c r="H8" s="168"/>
      <c r="I8" s="168"/>
      <c r="J8" s="168"/>
      <c r="K8" s="46"/>
      <c r="L8" s="46"/>
      <c r="M8" s="46"/>
      <c r="N8" s="46"/>
      <c r="O8" s="149"/>
      <c r="P8" s="168">
        <v>2024</v>
      </c>
      <c r="Q8" s="168"/>
      <c r="R8" s="168"/>
      <c r="S8" s="168"/>
      <c r="T8" s="168"/>
      <c r="U8" s="168"/>
      <c r="V8" s="168"/>
      <c r="W8" s="46"/>
      <c r="X8" s="46"/>
      <c r="Y8" s="79"/>
      <c r="Z8" s="79"/>
      <c r="AA8" s="79"/>
      <c r="AB8" s="79"/>
      <c r="AC8" s="79"/>
      <c r="AD8" s="79"/>
      <c r="AE8" s="79"/>
      <c r="AF8" s="79"/>
      <c r="AG8" s="79"/>
      <c r="AH8" s="79"/>
      <c r="AI8" s="79"/>
      <c r="AJ8" s="79"/>
      <c r="AK8" s="79"/>
      <c r="AL8" s="79"/>
    </row>
    <row r="9" spans="1:50" ht="15.75" customHeight="1" x14ac:dyDescent="0.35">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49999999999999" customHeight="1" x14ac:dyDescent="0.25">
      <c r="A10" s="150"/>
      <c r="B10" s="149"/>
      <c r="C10" s="52" t="s">
        <v>73</v>
      </c>
      <c r="D10" s="53">
        <v>11</v>
      </c>
      <c r="E10" s="54">
        <v>12</v>
      </c>
      <c r="F10" s="54">
        <v>13</v>
      </c>
      <c r="G10" s="54">
        <v>14</v>
      </c>
      <c r="H10" s="54">
        <v>15</v>
      </c>
      <c r="I10" s="54">
        <v>16</v>
      </c>
      <c r="J10" s="55">
        <v>17</v>
      </c>
      <c r="K10" s="150"/>
      <c r="L10" s="150"/>
      <c r="M10" s="170" t="s">
        <v>72</v>
      </c>
      <c r="N10" s="171"/>
      <c r="O10" s="52" t="s">
        <v>73</v>
      </c>
      <c r="P10" s="53">
        <v>12</v>
      </c>
      <c r="Q10" s="54">
        <v>13</v>
      </c>
      <c r="R10" s="54">
        <v>14</v>
      </c>
      <c r="S10" s="54">
        <v>15</v>
      </c>
      <c r="T10" s="54">
        <v>16</v>
      </c>
      <c r="U10" s="54">
        <v>17</v>
      </c>
      <c r="V10" s="55">
        <v>18</v>
      </c>
      <c r="W10" s="150"/>
      <c r="X10" s="150"/>
      <c r="Y10" s="79"/>
      <c r="Z10" s="79"/>
      <c r="AA10" s="79"/>
      <c r="AB10" s="79"/>
      <c r="AC10" s="79"/>
      <c r="AD10" s="79"/>
      <c r="AE10" s="79"/>
      <c r="AF10" s="79"/>
      <c r="AG10" s="79"/>
      <c r="AH10" s="79"/>
      <c r="AI10" s="79"/>
      <c r="AJ10" s="79"/>
      <c r="AK10" s="79"/>
      <c r="AL10" s="79"/>
    </row>
    <row r="11" spans="1:50" ht="20.149999999999999" customHeight="1" x14ac:dyDescent="0.25">
      <c r="A11" s="150"/>
      <c r="B11" s="149"/>
      <c r="C11" s="52" t="s">
        <v>73</v>
      </c>
      <c r="D11" s="56">
        <v>18</v>
      </c>
      <c r="E11" s="57">
        <v>19</v>
      </c>
      <c r="F11" s="57">
        <v>20</v>
      </c>
      <c r="G11" s="57">
        <v>21</v>
      </c>
      <c r="H11" s="57">
        <v>22</v>
      </c>
      <c r="I11" s="57">
        <v>23</v>
      </c>
      <c r="J11" s="58">
        <v>24</v>
      </c>
      <c r="K11" s="150"/>
      <c r="L11" s="150"/>
      <c r="M11" s="170" t="s">
        <v>72</v>
      </c>
      <c r="N11" s="171"/>
      <c r="O11" s="52" t="s">
        <v>73</v>
      </c>
      <c r="P11" s="56">
        <v>19</v>
      </c>
      <c r="Q11" s="57">
        <v>20</v>
      </c>
      <c r="R11" s="57">
        <v>21</v>
      </c>
      <c r="S11" s="57">
        <v>22</v>
      </c>
      <c r="T11" s="57">
        <v>23</v>
      </c>
      <c r="U11" s="57">
        <v>24</v>
      </c>
      <c r="V11" s="58">
        <v>25</v>
      </c>
      <c r="W11" s="150"/>
      <c r="X11" s="150"/>
      <c r="Y11" s="79"/>
      <c r="Z11" s="79"/>
      <c r="AA11" s="79"/>
      <c r="AB11" s="79"/>
      <c r="AC11" s="79"/>
      <c r="AD11" s="79"/>
      <c r="AE11" s="79"/>
      <c r="AF11" s="79"/>
      <c r="AG11" s="79"/>
      <c r="AH11" s="79"/>
      <c r="AI11" s="79"/>
      <c r="AJ11" s="79"/>
      <c r="AK11" s="79"/>
      <c r="AL11" s="79"/>
    </row>
    <row r="12" spans="1:50" ht="20.149999999999999" customHeight="1" x14ac:dyDescent="0.25">
      <c r="A12" s="150"/>
      <c r="B12" s="149"/>
      <c r="C12" s="52" t="s">
        <v>73</v>
      </c>
      <c r="D12" s="59">
        <v>25</v>
      </c>
      <c r="E12" s="60">
        <v>26</v>
      </c>
      <c r="F12" s="60">
        <v>27</v>
      </c>
      <c r="G12" s="60">
        <v>28</v>
      </c>
      <c r="H12" s="60">
        <v>29</v>
      </c>
      <c r="I12" s="60">
        <v>30</v>
      </c>
      <c r="J12" s="61">
        <v>31</v>
      </c>
      <c r="K12" s="150"/>
      <c r="L12" s="150"/>
      <c r="M12" s="170" t="s">
        <v>72</v>
      </c>
      <c r="N12" s="171"/>
      <c r="O12" s="52" t="s">
        <v>74</v>
      </c>
      <c r="P12" s="59">
        <v>26</v>
      </c>
      <c r="Q12" s="60">
        <v>27</v>
      </c>
      <c r="R12" s="60">
        <v>28</v>
      </c>
      <c r="S12" s="60">
        <v>29</v>
      </c>
      <c r="T12" s="60">
        <v>30</v>
      </c>
      <c r="U12" s="60">
        <v>31</v>
      </c>
      <c r="V12" s="61">
        <v>1</v>
      </c>
      <c r="W12" s="150"/>
      <c r="X12" s="150"/>
      <c r="Y12" s="79"/>
      <c r="Z12" s="79"/>
      <c r="AA12" s="79"/>
      <c r="AB12" s="79"/>
      <c r="AC12" s="79"/>
      <c r="AD12" s="79"/>
      <c r="AE12" s="79"/>
      <c r="AF12" s="79"/>
      <c r="AG12" s="79"/>
      <c r="AH12" s="79"/>
      <c r="AI12" s="79"/>
      <c r="AJ12" s="79"/>
      <c r="AK12" s="79"/>
      <c r="AL12" s="79"/>
    </row>
    <row r="13" spans="1:50" ht="20.149999999999999" customHeight="1" x14ac:dyDescent="0.25">
      <c r="A13" s="150"/>
      <c r="B13" s="149"/>
      <c r="C13" s="52" t="s">
        <v>75</v>
      </c>
      <c r="D13" s="73">
        <v>1</v>
      </c>
      <c r="E13" s="74">
        <v>2</v>
      </c>
      <c r="F13" s="74">
        <v>3</v>
      </c>
      <c r="G13" s="74">
        <v>4</v>
      </c>
      <c r="H13" s="74">
        <v>5</v>
      </c>
      <c r="I13" s="74">
        <v>6</v>
      </c>
      <c r="J13" s="75">
        <v>7</v>
      </c>
      <c r="K13" s="150"/>
      <c r="L13" s="150"/>
      <c r="M13" s="170" t="s">
        <v>72</v>
      </c>
      <c r="N13" s="171"/>
      <c r="O13" s="52" t="s">
        <v>75</v>
      </c>
      <c r="P13" s="73">
        <v>2</v>
      </c>
      <c r="Q13" s="74">
        <v>3</v>
      </c>
      <c r="R13" s="74">
        <v>4</v>
      </c>
      <c r="S13" s="74">
        <v>5</v>
      </c>
      <c r="T13" s="74">
        <v>6</v>
      </c>
      <c r="U13" s="74">
        <v>7</v>
      </c>
      <c r="V13" s="75">
        <v>8</v>
      </c>
      <c r="W13" s="150"/>
      <c r="X13" s="150"/>
      <c r="Y13" s="79"/>
      <c r="Z13" s="79"/>
      <c r="AA13" s="79"/>
      <c r="AB13" s="79"/>
      <c r="AC13" s="79"/>
      <c r="AD13" s="79"/>
      <c r="AE13" s="79"/>
      <c r="AF13" s="79"/>
      <c r="AG13" s="79"/>
      <c r="AH13" s="79"/>
      <c r="AI13" s="79"/>
      <c r="AJ13" s="79"/>
      <c r="AK13" s="79"/>
      <c r="AL13" s="79"/>
    </row>
    <row r="14" spans="1:50" ht="20.149999999999999" customHeight="1" x14ac:dyDescent="0.25">
      <c r="A14" s="150"/>
      <c r="B14" s="149"/>
      <c r="C14" s="52" t="s">
        <v>75</v>
      </c>
      <c r="D14" s="62">
        <v>8</v>
      </c>
      <c r="E14" s="63">
        <v>9</v>
      </c>
      <c r="F14" s="63">
        <v>10</v>
      </c>
      <c r="G14" s="63">
        <v>11</v>
      </c>
      <c r="H14" s="63">
        <v>12</v>
      </c>
      <c r="I14" s="63">
        <v>13</v>
      </c>
      <c r="J14" s="64">
        <v>14</v>
      </c>
      <c r="K14" s="150"/>
      <c r="L14" s="150"/>
      <c r="M14" s="170" t="s">
        <v>72</v>
      </c>
      <c r="N14" s="171"/>
      <c r="O14" s="52" t="s">
        <v>75</v>
      </c>
      <c r="P14" s="62">
        <v>9</v>
      </c>
      <c r="Q14" s="63">
        <v>10</v>
      </c>
      <c r="R14" s="63">
        <v>11</v>
      </c>
      <c r="S14" s="63">
        <v>12</v>
      </c>
      <c r="T14" s="63">
        <v>13</v>
      </c>
      <c r="U14" s="63">
        <v>14</v>
      </c>
      <c r="V14" s="64">
        <v>15</v>
      </c>
      <c r="W14" s="150"/>
      <c r="X14" s="150"/>
      <c r="Y14" s="79"/>
      <c r="Z14" s="79"/>
      <c r="AA14" s="79"/>
      <c r="AB14" s="79"/>
      <c r="AC14" s="79"/>
      <c r="AD14" s="79"/>
      <c r="AE14" s="79"/>
      <c r="AF14" s="79"/>
      <c r="AG14" s="79"/>
      <c r="AH14" s="79"/>
      <c r="AI14" s="79"/>
      <c r="AJ14" s="79"/>
      <c r="AK14" s="79"/>
      <c r="AL14" s="79"/>
    </row>
    <row r="15" spans="1:50" ht="20.149999999999999" customHeight="1" x14ac:dyDescent="0.25">
      <c r="A15" s="150"/>
      <c r="B15" s="149"/>
      <c r="C15" s="52" t="s">
        <v>75</v>
      </c>
      <c r="D15" s="76">
        <v>15</v>
      </c>
      <c r="E15" s="77">
        <v>16</v>
      </c>
      <c r="F15" s="77">
        <v>17</v>
      </c>
      <c r="G15" s="77">
        <v>18</v>
      </c>
      <c r="H15" s="77">
        <v>19</v>
      </c>
      <c r="I15" s="77">
        <v>20</v>
      </c>
      <c r="J15" s="78">
        <v>21</v>
      </c>
      <c r="K15" s="150"/>
      <c r="L15" s="150"/>
      <c r="M15" s="170" t="s">
        <v>72</v>
      </c>
      <c r="N15" s="171"/>
      <c r="O15" s="52" t="s">
        <v>75</v>
      </c>
      <c r="P15" s="76">
        <v>16</v>
      </c>
      <c r="Q15" s="77">
        <v>17</v>
      </c>
      <c r="R15" s="77">
        <v>18</v>
      </c>
      <c r="S15" s="77">
        <v>19</v>
      </c>
      <c r="T15" s="77">
        <v>20</v>
      </c>
      <c r="U15" s="77">
        <v>21</v>
      </c>
      <c r="V15" s="78">
        <v>22</v>
      </c>
      <c r="W15" s="150"/>
      <c r="X15" s="150"/>
      <c r="Y15" s="79"/>
      <c r="Z15" s="79"/>
      <c r="AA15" s="79"/>
      <c r="AB15" s="79"/>
      <c r="AC15" s="79"/>
      <c r="AD15" s="79"/>
      <c r="AE15" s="79"/>
      <c r="AF15" s="79"/>
      <c r="AG15" s="79"/>
      <c r="AH15" s="79"/>
      <c r="AI15" s="79"/>
      <c r="AJ15" s="79"/>
      <c r="AK15" s="79"/>
      <c r="AL15" s="79"/>
    </row>
    <row r="16" spans="1:50" x14ac:dyDescent="0.25">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79"/>
      <c r="Z16" s="79"/>
      <c r="AA16" s="79"/>
      <c r="AB16" s="79"/>
      <c r="AC16" s="79"/>
      <c r="AD16" s="79"/>
      <c r="AE16" s="79"/>
      <c r="AF16" s="79"/>
      <c r="AG16" s="79"/>
      <c r="AH16" s="79"/>
      <c r="AI16" s="79"/>
      <c r="AJ16" s="79"/>
      <c r="AK16" s="79"/>
      <c r="AL16" s="79"/>
    </row>
    <row r="17" spans="1:50" x14ac:dyDescent="0.25">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79"/>
      <c r="Z17" s="79"/>
      <c r="AA17" s="79"/>
      <c r="AB17" s="79"/>
      <c r="AC17" s="79"/>
      <c r="AD17" s="79"/>
      <c r="AE17" s="79"/>
      <c r="AF17" s="79"/>
      <c r="AG17" s="79"/>
      <c r="AH17" s="79"/>
      <c r="AI17" s="79"/>
      <c r="AJ17" s="79"/>
      <c r="AK17" s="79"/>
      <c r="AL17" s="79"/>
    </row>
    <row r="18" spans="1:50" ht="13" x14ac:dyDescent="0.3">
      <c r="A18" s="149"/>
      <c r="B18" s="149"/>
      <c r="C18" s="149"/>
      <c r="D18" s="172" t="s">
        <v>76</v>
      </c>
      <c r="E18" s="172"/>
      <c r="F18" s="172"/>
      <c r="G18" s="172"/>
      <c r="H18" s="172"/>
      <c r="I18" s="172"/>
      <c r="J18" s="172"/>
      <c r="K18" s="149"/>
      <c r="L18" s="149"/>
      <c r="M18" s="149"/>
      <c r="N18" s="149"/>
      <c r="O18" s="149"/>
      <c r="P18" s="172" t="s">
        <v>77</v>
      </c>
      <c r="Q18" s="172"/>
      <c r="R18" s="172"/>
      <c r="S18" s="172"/>
      <c r="T18" s="172"/>
      <c r="U18" s="172"/>
      <c r="V18" s="172"/>
      <c r="W18" s="149"/>
      <c r="X18" s="149"/>
      <c r="Y18" s="79"/>
      <c r="Z18" s="79"/>
      <c r="AA18" s="79"/>
      <c r="AB18" s="79"/>
      <c r="AC18" s="79"/>
      <c r="AD18" s="79"/>
      <c r="AE18" s="79"/>
      <c r="AF18" s="79"/>
      <c r="AG18" s="79"/>
      <c r="AH18" s="79"/>
      <c r="AI18" s="79"/>
      <c r="AJ18" s="79"/>
      <c r="AK18" s="79"/>
      <c r="AL18" s="79"/>
    </row>
    <row r="19" spans="1:50" ht="13.15" customHeight="1" x14ac:dyDescent="0.25">
      <c r="A19" s="149"/>
      <c r="B19" s="149"/>
      <c r="C19" s="169" t="s">
        <v>78</v>
      </c>
      <c r="D19" s="169"/>
      <c r="E19" s="169"/>
      <c r="F19" s="169"/>
      <c r="G19" s="149"/>
      <c r="H19" s="149" t="s">
        <v>79</v>
      </c>
      <c r="I19" s="149"/>
      <c r="J19" s="149"/>
      <c r="K19" s="149"/>
      <c r="L19" s="149"/>
      <c r="M19" s="149"/>
      <c r="N19" s="149"/>
      <c r="O19" s="169" t="s">
        <v>80</v>
      </c>
      <c r="P19" s="169"/>
      <c r="Q19" s="169"/>
      <c r="R19" s="169"/>
      <c r="S19" s="149"/>
      <c r="T19" s="149" t="s">
        <v>79</v>
      </c>
      <c r="U19" s="149"/>
      <c r="V19" s="149"/>
      <c r="W19" s="149"/>
      <c r="X19" s="149"/>
      <c r="Y19" s="79"/>
      <c r="Z19" s="79"/>
      <c r="AA19" s="79"/>
      <c r="AB19" s="79"/>
      <c r="AC19" s="79"/>
      <c r="AD19" s="79"/>
      <c r="AE19" s="79"/>
      <c r="AF19" s="79"/>
      <c r="AG19" s="79"/>
      <c r="AH19" s="79"/>
      <c r="AI19" s="79"/>
      <c r="AJ19" s="79"/>
      <c r="AK19" s="79"/>
      <c r="AL19" s="79"/>
    </row>
    <row r="20" spans="1:50" x14ac:dyDescent="0.25">
      <c r="A20" s="65"/>
      <c r="B20" s="65"/>
      <c r="C20" s="169" t="s">
        <v>81</v>
      </c>
      <c r="D20" s="169"/>
      <c r="E20" s="169"/>
      <c r="F20" s="169"/>
      <c r="G20" s="6"/>
      <c r="H20" s="6" t="s">
        <v>82</v>
      </c>
      <c r="I20" s="6"/>
      <c r="J20" s="6"/>
      <c r="K20" s="65"/>
      <c r="L20" s="65"/>
      <c r="M20" s="65"/>
      <c r="N20" s="65"/>
      <c r="O20" s="169" t="s">
        <v>83</v>
      </c>
      <c r="P20" s="169"/>
      <c r="Q20" s="169"/>
      <c r="R20" s="169"/>
      <c r="S20" s="6"/>
      <c r="T20" s="6" t="s">
        <v>82</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5">
      <c r="A21" s="67"/>
      <c r="B21" s="67"/>
      <c r="C21" s="169" t="s">
        <v>136</v>
      </c>
      <c r="D21" s="169"/>
      <c r="E21" s="169"/>
      <c r="F21" s="169"/>
      <c r="G21" s="6"/>
      <c r="H21" s="6" t="s">
        <v>137</v>
      </c>
      <c r="I21" s="6"/>
      <c r="J21" s="6"/>
      <c r="K21" s="65"/>
      <c r="L21" s="65"/>
      <c r="M21" s="65"/>
      <c r="N21" s="65"/>
      <c r="O21" s="169" t="s">
        <v>138</v>
      </c>
      <c r="P21" s="169"/>
      <c r="Q21" s="169"/>
      <c r="R21" s="169"/>
      <c r="S21" s="68"/>
      <c r="T21" s="68" t="s">
        <v>137</v>
      </c>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5">
      <c r="A22" s="65"/>
      <c r="B22" s="65"/>
      <c r="C22" s="169" t="s">
        <v>139</v>
      </c>
      <c r="D22" s="169"/>
      <c r="E22" s="169"/>
      <c r="F22" s="169"/>
      <c r="G22" s="6"/>
      <c r="H22" s="6" t="s">
        <v>140</v>
      </c>
      <c r="I22" s="6"/>
      <c r="J22" s="6"/>
      <c r="K22" s="65"/>
      <c r="L22" s="65"/>
      <c r="M22" s="65"/>
      <c r="N22" s="65"/>
      <c r="O22" s="169" t="s">
        <v>141</v>
      </c>
      <c r="P22" s="169"/>
      <c r="Q22" s="169"/>
      <c r="R22" s="169"/>
      <c r="S22" s="6"/>
      <c r="T22" s="6" t="s">
        <v>140</v>
      </c>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5">
      <c r="A23" s="65"/>
      <c r="B23" s="65"/>
      <c r="C23" s="169"/>
      <c r="D23" s="169"/>
      <c r="E23" s="169"/>
      <c r="F23" s="169"/>
      <c r="G23" s="6"/>
      <c r="H23" s="6"/>
      <c r="I23" s="6"/>
      <c r="J23" s="65"/>
      <c r="K23" s="65"/>
      <c r="L23" s="65"/>
      <c r="M23" s="65"/>
      <c r="N23" s="65"/>
      <c r="O23" s="169"/>
      <c r="P23" s="169"/>
      <c r="Q23" s="169"/>
      <c r="R23" s="169"/>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5">
      <c r="A24" s="149"/>
      <c r="B24" s="149"/>
      <c r="C24" s="169"/>
      <c r="D24" s="169"/>
      <c r="E24" s="169"/>
      <c r="F24" s="169"/>
      <c r="G24" s="6"/>
      <c r="H24" s="6"/>
      <c r="I24" s="6"/>
      <c r="J24" s="149"/>
      <c r="K24" s="149"/>
      <c r="L24" s="149"/>
      <c r="M24" s="149"/>
      <c r="N24" s="149"/>
      <c r="O24" s="169"/>
      <c r="P24" s="169"/>
      <c r="Q24" s="169"/>
      <c r="R24" s="169"/>
      <c r="S24" s="6"/>
      <c r="T24" s="6"/>
      <c r="U24" s="6"/>
      <c r="V24" s="6"/>
      <c r="W24" s="6"/>
      <c r="X24" s="149"/>
      <c r="Y24" s="79"/>
      <c r="Z24" s="79"/>
      <c r="AA24" s="79"/>
      <c r="AB24" s="79"/>
      <c r="AC24" s="79"/>
      <c r="AD24" s="79"/>
      <c r="AE24" s="79"/>
      <c r="AF24" s="79"/>
      <c r="AG24" s="79"/>
      <c r="AH24" s="79"/>
      <c r="AI24" s="79"/>
      <c r="AJ24" s="79"/>
      <c r="AK24" s="79"/>
      <c r="AL24" s="79"/>
    </row>
    <row r="25" spans="1:50" ht="12.75" customHeight="1" x14ac:dyDescent="0.25">
      <c r="Y25" s="79"/>
      <c r="Z25" s="79"/>
      <c r="AA25" s="79"/>
      <c r="AB25" s="79"/>
      <c r="AC25" s="79"/>
      <c r="AD25" s="79"/>
      <c r="AE25" s="79"/>
      <c r="AF25" s="79"/>
      <c r="AG25" s="79"/>
      <c r="AH25" s="79"/>
      <c r="AI25" s="79"/>
      <c r="AJ25" s="79"/>
      <c r="AK25" s="79"/>
      <c r="AL25" s="79"/>
    </row>
    <row r="26" spans="1:50" x14ac:dyDescent="0.25">
      <c r="A26" s="149"/>
      <c r="B26" s="149"/>
      <c r="C26" s="169"/>
      <c r="D26" s="169"/>
      <c r="E26" s="169"/>
      <c r="F26" s="169"/>
      <c r="G26" s="6"/>
      <c r="H26" s="6"/>
      <c r="I26" s="6"/>
      <c r="J26" s="149"/>
      <c r="K26" s="149"/>
      <c r="L26" s="149"/>
      <c r="M26" s="149"/>
      <c r="N26" s="149"/>
      <c r="O26" s="169"/>
      <c r="P26" s="169"/>
      <c r="Q26" s="169"/>
      <c r="R26" s="169"/>
      <c r="S26" s="6"/>
      <c r="T26" s="6"/>
      <c r="U26" s="6"/>
      <c r="V26" s="6"/>
      <c r="W26" s="6"/>
      <c r="X26" s="149"/>
      <c r="Y26" s="79"/>
      <c r="Z26" s="79"/>
      <c r="AA26" s="79"/>
      <c r="AB26" s="79"/>
      <c r="AC26" s="79"/>
      <c r="AD26" s="79"/>
      <c r="AE26" s="79"/>
      <c r="AF26" s="79"/>
      <c r="AG26" s="79"/>
      <c r="AH26" s="79"/>
      <c r="AI26" s="79"/>
      <c r="AJ26" s="79"/>
      <c r="AK26" s="79"/>
      <c r="AL26" s="79"/>
    </row>
    <row r="27" spans="1:50" x14ac:dyDescent="0.25">
      <c r="A27" s="149"/>
      <c r="B27" s="149"/>
      <c r="C27" s="169"/>
      <c r="D27" s="173"/>
      <c r="E27" s="173"/>
      <c r="F27" s="6"/>
      <c r="G27" s="6"/>
      <c r="H27" s="6"/>
      <c r="I27" s="6"/>
      <c r="J27" s="149"/>
      <c r="K27" s="149"/>
      <c r="L27" s="149"/>
      <c r="M27" s="149"/>
      <c r="N27" s="149"/>
      <c r="O27" s="169"/>
      <c r="P27" s="173"/>
      <c r="Q27" s="173"/>
      <c r="R27" s="6"/>
      <c r="S27" s="6"/>
      <c r="T27" s="6"/>
      <c r="U27" s="6"/>
      <c r="V27" s="6"/>
      <c r="W27" s="6"/>
      <c r="X27" s="149"/>
      <c r="Y27" s="79"/>
      <c r="Z27" s="79"/>
      <c r="AA27" s="79"/>
      <c r="AB27" s="79"/>
      <c r="AC27" s="79"/>
      <c r="AD27" s="79"/>
      <c r="AE27" s="79"/>
      <c r="AF27" s="79"/>
      <c r="AG27" s="79"/>
      <c r="AH27" s="79"/>
      <c r="AI27" s="79"/>
      <c r="AJ27" s="79"/>
      <c r="AK27" s="79"/>
      <c r="AL27" s="79"/>
    </row>
    <row r="28" spans="1:50" x14ac:dyDescent="0.25">
      <c r="A28" s="149"/>
      <c r="B28" s="149"/>
      <c r="C28" s="169"/>
      <c r="D28" s="173"/>
      <c r="E28" s="173"/>
      <c r="F28" s="149"/>
      <c r="G28" s="149"/>
      <c r="H28" s="149"/>
      <c r="I28" s="149"/>
      <c r="J28" s="149"/>
      <c r="K28" s="149"/>
      <c r="L28" s="149"/>
      <c r="M28" s="149"/>
      <c r="N28" s="149"/>
      <c r="O28" s="169"/>
      <c r="P28" s="173"/>
      <c r="Q28" s="173"/>
      <c r="R28" s="149"/>
      <c r="S28" s="149"/>
      <c r="T28" s="149"/>
      <c r="U28" s="149"/>
      <c r="V28" s="149"/>
      <c r="W28" s="149"/>
      <c r="X28" s="149"/>
      <c r="Y28" s="79"/>
      <c r="Z28" s="79"/>
      <c r="AA28" s="79"/>
      <c r="AB28" s="79"/>
      <c r="AC28" s="79"/>
      <c r="AD28" s="79"/>
      <c r="AE28" s="79"/>
      <c r="AF28" s="79"/>
      <c r="AG28" s="79"/>
      <c r="AH28" s="79"/>
      <c r="AI28" s="79"/>
      <c r="AJ28" s="79"/>
      <c r="AK28" s="79"/>
      <c r="AL28" s="79"/>
    </row>
    <row r="29" spans="1:50" x14ac:dyDescent="0.25">
      <c r="A29" s="149"/>
      <c r="B29" s="149"/>
      <c r="C29" s="169"/>
      <c r="D29" s="173"/>
      <c r="E29" s="173"/>
      <c r="F29" s="149"/>
      <c r="G29" s="149"/>
      <c r="H29" s="149"/>
      <c r="I29" s="149"/>
      <c r="J29" s="149"/>
      <c r="K29" s="149"/>
      <c r="L29" s="149"/>
      <c r="M29" s="149"/>
      <c r="N29" s="149"/>
      <c r="O29" s="169"/>
      <c r="P29" s="173"/>
      <c r="Q29" s="173"/>
      <c r="R29" s="149"/>
      <c r="T29" s="149"/>
      <c r="U29" s="149"/>
      <c r="V29" s="149"/>
      <c r="W29" s="149"/>
      <c r="X29" s="149"/>
      <c r="Y29" s="79"/>
      <c r="Z29" s="79"/>
      <c r="AA29" s="79"/>
      <c r="AB29" s="79"/>
      <c r="AC29" s="79"/>
      <c r="AD29" s="79"/>
      <c r="AE29" s="79"/>
      <c r="AF29" s="79"/>
      <c r="AG29" s="79"/>
      <c r="AH29" s="79"/>
      <c r="AI29" s="79"/>
      <c r="AJ29" s="79"/>
      <c r="AK29" s="79"/>
      <c r="AL29" s="79"/>
    </row>
    <row r="30" spans="1:50" ht="13" x14ac:dyDescent="0.3">
      <c r="A30" s="149"/>
      <c r="B30" s="149"/>
      <c r="C30" s="151"/>
      <c r="D30" s="149"/>
      <c r="E30" s="149"/>
      <c r="F30" s="149"/>
      <c r="G30" s="69" t="s">
        <v>84</v>
      </c>
      <c r="H30" s="149">
        <v>30</v>
      </c>
      <c r="I30" s="149"/>
      <c r="J30" s="149"/>
      <c r="K30" s="149"/>
      <c r="L30" s="149"/>
      <c r="M30" s="149"/>
      <c r="N30" s="149"/>
      <c r="O30" s="151"/>
      <c r="P30" s="149"/>
      <c r="Q30" s="149"/>
      <c r="R30" s="149"/>
      <c r="S30" s="69" t="s">
        <v>84</v>
      </c>
      <c r="T30" s="149">
        <v>30</v>
      </c>
      <c r="U30" s="149"/>
      <c r="V30" s="149"/>
      <c r="W30" s="149"/>
      <c r="X30" s="149"/>
      <c r="Y30" s="79"/>
      <c r="Z30" s="79"/>
      <c r="AA30" s="79"/>
      <c r="AB30" s="79"/>
      <c r="AC30" s="79"/>
      <c r="AD30" s="79"/>
      <c r="AE30" s="79"/>
      <c r="AF30" s="79"/>
      <c r="AG30" s="79"/>
      <c r="AH30" s="79"/>
      <c r="AI30" s="79"/>
      <c r="AJ30" s="79"/>
      <c r="AK30" s="79"/>
      <c r="AL30" s="79"/>
    </row>
    <row r="31" spans="1:50" ht="13" x14ac:dyDescent="0.3">
      <c r="A31" s="149"/>
      <c r="B31" s="149"/>
      <c r="C31" s="151"/>
      <c r="D31" s="149"/>
      <c r="E31" s="149"/>
      <c r="F31" s="149"/>
      <c r="G31" s="69" t="s">
        <v>85</v>
      </c>
      <c r="H31" s="149">
        <v>12</v>
      </c>
      <c r="I31" s="149"/>
      <c r="J31" s="149"/>
      <c r="K31" s="149"/>
      <c r="L31" s="149"/>
      <c r="M31" s="149"/>
      <c r="N31" s="149"/>
      <c r="O31" s="151"/>
      <c r="P31" s="149"/>
      <c r="Q31" s="149"/>
      <c r="R31" s="149"/>
      <c r="S31" s="69" t="s">
        <v>85</v>
      </c>
      <c r="T31" s="149">
        <v>12</v>
      </c>
      <c r="U31" s="149"/>
      <c r="V31" s="149"/>
      <c r="W31" s="149"/>
      <c r="X31" s="149"/>
      <c r="Y31" s="79"/>
      <c r="Z31" s="79"/>
      <c r="AA31" s="79"/>
      <c r="AB31" s="79"/>
      <c r="AC31" s="79"/>
      <c r="AD31" s="79"/>
      <c r="AE31" s="79"/>
      <c r="AF31" s="79"/>
      <c r="AG31" s="79"/>
      <c r="AH31" s="79"/>
      <c r="AI31" s="79"/>
      <c r="AJ31" s="79"/>
      <c r="AK31" s="79"/>
      <c r="AL31" s="79"/>
    </row>
    <row r="32" spans="1:50" x14ac:dyDescent="0.25">
      <c r="A32" s="149"/>
      <c r="B32" s="149"/>
      <c r="C32" s="151"/>
      <c r="D32" s="149"/>
      <c r="E32" s="149"/>
      <c r="F32" s="149"/>
      <c r="G32" s="149"/>
      <c r="H32" s="149"/>
      <c r="I32" s="149"/>
      <c r="J32" s="149"/>
      <c r="K32" s="149"/>
      <c r="L32" s="149"/>
      <c r="M32" s="149"/>
      <c r="N32" s="149"/>
      <c r="O32" s="151"/>
      <c r="P32" s="149"/>
      <c r="Q32" s="149"/>
      <c r="R32" s="149"/>
      <c r="S32" s="149"/>
      <c r="T32" s="149"/>
      <c r="U32" s="149"/>
      <c r="V32" s="149"/>
      <c r="W32" s="149"/>
      <c r="X32" s="149"/>
      <c r="Y32" s="79"/>
      <c r="Z32" s="79"/>
      <c r="AA32" s="79"/>
      <c r="AB32" s="79"/>
      <c r="AC32" s="79"/>
      <c r="AD32" s="79"/>
      <c r="AE32" s="79"/>
      <c r="AF32" s="79"/>
      <c r="AG32" s="79"/>
      <c r="AH32" s="79"/>
      <c r="AI32" s="79"/>
      <c r="AJ32" s="79"/>
      <c r="AK32" s="79"/>
      <c r="AL32" s="79"/>
    </row>
    <row r="33" spans="1:38" x14ac:dyDescent="0.25">
      <c r="A33" s="149"/>
      <c r="B33" s="149"/>
      <c r="C33" s="151"/>
      <c r="D33" s="149"/>
      <c r="E33" s="149"/>
      <c r="F33" s="149"/>
      <c r="G33" s="149"/>
      <c r="H33" s="149"/>
      <c r="I33" s="149"/>
      <c r="J33" s="149"/>
      <c r="K33" s="149"/>
      <c r="L33" s="149"/>
      <c r="M33" s="149"/>
      <c r="N33" s="149"/>
      <c r="O33" s="151"/>
      <c r="P33" s="149"/>
      <c r="Q33" s="149"/>
      <c r="R33" s="149"/>
      <c r="S33" s="149"/>
      <c r="T33" s="149"/>
      <c r="U33" s="149"/>
      <c r="V33" s="149"/>
      <c r="W33" s="149"/>
      <c r="X33" s="149"/>
      <c r="Y33" s="79"/>
      <c r="Z33" s="79"/>
      <c r="AA33" s="79"/>
      <c r="AB33" s="79"/>
      <c r="AC33" s="79"/>
      <c r="AD33" s="79"/>
      <c r="AE33" s="79"/>
      <c r="AF33" s="79"/>
      <c r="AG33" s="79"/>
      <c r="AH33" s="79"/>
      <c r="AI33" s="79"/>
      <c r="AJ33" s="79"/>
      <c r="AK33" s="79"/>
      <c r="AL33" s="79"/>
    </row>
    <row r="34" spans="1:38" ht="13" x14ac:dyDescent="0.3">
      <c r="A34" s="149"/>
      <c r="B34" s="70"/>
      <c r="C34" s="71"/>
      <c r="D34" s="149"/>
      <c r="E34" s="149"/>
      <c r="F34" s="149"/>
      <c r="G34" s="149"/>
      <c r="H34" s="149"/>
      <c r="I34" s="149"/>
      <c r="J34" s="149"/>
      <c r="K34" s="149"/>
      <c r="L34" s="149"/>
      <c r="M34" s="149"/>
      <c r="N34" s="149"/>
      <c r="O34" s="151"/>
      <c r="P34" s="149"/>
      <c r="Q34" s="149"/>
      <c r="R34" s="149"/>
      <c r="S34" s="149"/>
      <c r="T34" s="149"/>
      <c r="U34" s="149"/>
      <c r="V34" s="149"/>
      <c r="W34" s="149"/>
      <c r="X34" s="149"/>
      <c r="Y34" s="79"/>
      <c r="Z34" s="79"/>
      <c r="AA34" s="79"/>
      <c r="AB34" s="79"/>
      <c r="AC34" s="79"/>
      <c r="AD34" s="79"/>
      <c r="AE34" s="79"/>
      <c r="AF34" s="79"/>
      <c r="AG34" s="79"/>
      <c r="AH34" s="79"/>
      <c r="AI34" s="79"/>
      <c r="AJ34" s="79"/>
      <c r="AK34" s="79"/>
      <c r="AL34" s="79"/>
    </row>
    <row r="35" spans="1:38" ht="13" x14ac:dyDescent="0.3">
      <c r="A35" s="149"/>
      <c r="B35" s="70"/>
      <c r="C35" s="71"/>
      <c r="D35" s="149"/>
      <c r="E35" s="149"/>
      <c r="F35" s="149"/>
      <c r="G35" s="149"/>
      <c r="H35" s="149"/>
      <c r="I35" s="149"/>
      <c r="J35" s="149"/>
      <c r="K35" s="149"/>
      <c r="L35" s="149"/>
      <c r="M35" s="149"/>
      <c r="N35" s="149"/>
      <c r="O35" s="149"/>
      <c r="P35" s="149"/>
      <c r="Q35" s="149"/>
      <c r="R35" s="149"/>
      <c r="S35" s="149"/>
      <c r="T35" s="149"/>
      <c r="U35" s="149"/>
      <c r="V35" s="149"/>
      <c r="W35" s="149"/>
      <c r="X35" s="149"/>
      <c r="Y35" s="79"/>
      <c r="Z35" s="79"/>
      <c r="AA35" s="79"/>
      <c r="AB35" s="79"/>
      <c r="AC35" s="79"/>
      <c r="AD35" s="79"/>
      <c r="AE35" s="79"/>
      <c r="AF35" s="79"/>
      <c r="AG35" s="79"/>
      <c r="AH35" s="79"/>
      <c r="AI35" s="79"/>
      <c r="AJ35" s="79"/>
      <c r="AK35" s="79"/>
      <c r="AL35" s="79"/>
    </row>
    <row r="36" spans="1:38" ht="13" x14ac:dyDescent="0.3">
      <c r="A36" s="149"/>
      <c r="B36" s="149"/>
      <c r="C36" s="71"/>
      <c r="D36" s="149"/>
      <c r="E36" s="149"/>
      <c r="F36" s="149"/>
      <c r="G36" s="149"/>
      <c r="H36" s="149"/>
      <c r="I36" s="149"/>
      <c r="J36" s="149"/>
      <c r="K36" s="149"/>
      <c r="L36" s="149"/>
      <c r="M36" s="149"/>
      <c r="N36" s="149"/>
      <c r="O36" s="149"/>
      <c r="P36" s="149"/>
      <c r="Q36" s="149"/>
      <c r="R36" s="149"/>
      <c r="S36" s="149"/>
      <c r="T36" s="149"/>
      <c r="U36" s="149"/>
      <c r="V36" s="149"/>
      <c r="W36" s="149"/>
      <c r="X36" s="149"/>
      <c r="Y36" s="79"/>
      <c r="Z36" s="79"/>
      <c r="AA36" s="79"/>
      <c r="AB36" s="79"/>
      <c r="AC36" s="79"/>
      <c r="AD36" s="79"/>
      <c r="AE36" s="79"/>
      <c r="AF36" s="79"/>
      <c r="AG36" s="79"/>
      <c r="AH36" s="79"/>
      <c r="AI36" s="79"/>
      <c r="AJ36" s="79"/>
      <c r="AK36" s="79"/>
      <c r="AL36" s="79"/>
    </row>
    <row r="37" spans="1:38" ht="13" x14ac:dyDescent="0.3">
      <c r="A37" s="149"/>
      <c r="C37" s="72" t="s">
        <v>142</v>
      </c>
      <c r="D37" s="149"/>
      <c r="E37" s="149"/>
      <c r="F37" s="149"/>
      <c r="G37" s="149"/>
      <c r="H37" s="149"/>
      <c r="I37" s="149"/>
      <c r="J37" s="149"/>
      <c r="K37" s="149"/>
      <c r="L37" s="149"/>
      <c r="M37" s="149"/>
      <c r="N37" s="149"/>
      <c r="O37" s="149"/>
      <c r="P37" s="149"/>
      <c r="Q37" s="149"/>
      <c r="R37" s="149"/>
      <c r="S37" s="149"/>
      <c r="T37" s="149"/>
      <c r="U37" s="149"/>
      <c r="V37" s="149"/>
      <c r="W37" s="149"/>
      <c r="X37" s="149"/>
      <c r="Y37" s="79"/>
      <c r="Z37" s="79"/>
      <c r="AA37" s="79"/>
      <c r="AB37" s="79"/>
      <c r="AC37" s="79"/>
      <c r="AD37" s="79"/>
      <c r="AE37" s="79"/>
      <c r="AF37" s="79"/>
      <c r="AG37" s="79"/>
      <c r="AH37" s="79"/>
      <c r="AI37" s="79"/>
      <c r="AJ37" s="79"/>
      <c r="AK37" s="79"/>
      <c r="AL37" s="79"/>
    </row>
    <row r="38" spans="1:38" x14ac:dyDescent="0.25">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79"/>
      <c r="Z38" s="79"/>
      <c r="AA38" s="79"/>
      <c r="AB38" s="79"/>
      <c r="AC38" s="79"/>
      <c r="AD38" s="79"/>
      <c r="AE38" s="79"/>
      <c r="AF38" s="79"/>
      <c r="AG38" s="79"/>
      <c r="AH38" s="79"/>
      <c r="AI38" s="79"/>
      <c r="AJ38" s="79"/>
      <c r="AK38" s="79"/>
      <c r="AL38" s="79"/>
    </row>
    <row r="39" spans="1:38" x14ac:dyDescent="0.25">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79"/>
      <c r="Z39" s="79"/>
      <c r="AA39" s="79"/>
      <c r="AB39" s="79"/>
      <c r="AC39" s="79"/>
      <c r="AD39" s="79"/>
      <c r="AE39" s="79"/>
      <c r="AF39" s="79"/>
      <c r="AG39" s="79"/>
      <c r="AH39" s="79"/>
      <c r="AI39" s="79"/>
      <c r="AJ39" s="79"/>
      <c r="AK39" s="79"/>
      <c r="AL39" s="79"/>
    </row>
    <row r="40" spans="1:38" x14ac:dyDescent="0.25">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79"/>
      <c r="Z40" s="79"/>
      <c r="AA40" s="79"/>
      <c r="AB40" s="79"/>
      <c r="AC40" s="79"/>
      <c r="AD40" s="79"/>
      <c r="AE40" s="79"/>
      <c r="AF40" s="79"/>
      <c r="AG40" s="79"/>
      <c r="AH40" s="79"/>
      <c r="AI40" s="79"/>
      <c r="AJ40" s="79"/>
      <c r="AK40" s="79"/>
      <c r="AL40" s="79"/>
    </row>
    <row r="41" spans="1:38" x14ac:dyDescent="0.25">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79"/>
      <c r="Z41" s="79"/>
      <c r="AA41" s="79"/>
      <c r="AB41" s="79"/>
      <c r="AC41" s="79"/>
      <c r="AD41" s="79"/>
      <c r="AE41" s="79"/>
      <c r="AF41" s="79"/>
      <c r="AG41" s="79"/>
      <c r="AH41" s="79"/>
      <c r="AI41" s="79"/>
      <c r="AJ41" s="79"/>
      <c r="AK41" s="79"/>
      <c r="AL41" s="79"/>
    </row>
    <row r="42" spans="1:38" x14ac:dyDescent="0.25">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79"/>
      <c r="Z42" s="79"/>
      <c r="AA42" s="79"/>
      <c r="AB42" s="79"/>
      <c r="AC42" s="79"/>
      <c r="AD42" s="79"/>
      <c r="AE42" s="79"/>
      <c r="AF42" s="79"/>
      <c r="AG42" s="79"/>
      <c r="AH42" s="79"/>
      <c r="AI42" s="79"/>
      <c r="AJ42" s="79"/>
      <c r="AK42" s="79"/>
      <c r="AL42" s="79"/>
    </row>
    <row r="43" spans="1:38" ht="12.75" customHeight="1" x14ac:dyDescent="0.25">
      <c r="A43" s="149"/>
      <c r="X43" s="149"/>
      <c r="Y43" s="79"/>
      <c r="Z43" s="79"/>
      <c r="AA43" s="79"/>
      <c r="AB43" s="79"/>
      <c r="AC43" s="79"/>
      <c r="AD43" s="79"/>
      <c r="AE43" s="79"/>
      <c r="AF43" s="79"/>
      <c r="AG43" s="79"/>
      <c r="AH43" s="79"/>
      <c r="AI43" s="79"/>
      <c r="AJ43" s="79"/>
      <c r="AK43" s="79"/>
      <c r="AL43" s="79"/>
    </row>
    <row r="44" spans="1:38" ht="41.25" customHeight="1" x14ac:dyDescent="0.25">
      <c r="A44" s="149"/>
      <c r="B44" s="174" t="s">
        <v>86</v>
      </c>
      <c r="C44" s="174"/>
      <c r="D44" s="174"/>
      <c r="E44" s="174"/>
      <c r="F44" s="174"/>
      <c r="G44" s="174"/>
      <c r="H44" s="174"/>
      <c r="I44" s="174"/>
      <c r="J44" s="174"/>
      <c r="K44" s="174"/>
      <c r="L44" s="174"/>
      <c r="M44" s="174"/>
      <c r="N44" s="174"/>
      <c r="O44" s="174"/>
      <c r="P44" s="174"/>
      <c r="Q44" s="174"/>
      <c r="R44" s="174"/>
      <c r="S44" s="174"/>
      <c r="T44" s="174"/>
      <c r="U44" s="174"/>
      <c r="V44" s="174"/>
      <c r="W44" s="174"/>
      <c r="X44" s="149"/>
      <c r="Y44" s="79"/>
      <c r="Z44" s="79"/>
      <c r="AA44" s="79"/>
      <c r="AB44" s="79"/>
      <c r="AC44" s="79"/>
      <c r="AD44" s="79"/>
      <c r="AE44" s="79"/>
      <c r="AF44" s="79"/>
      <c r="AG44" s="79"/>
      <c r="AH44" s="79"/>
      <c r="AI44" s="79"/>
      <c r="AJ44" s="79"/>
      <c r="AK44" s="79"/>
      <c r="AL44" s="79"/>
    </row>
    <row r="45" spans="1:38" x14ac:dyDescent="0.25">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79"/>
      <c r="Z45" s="79"/>
      <c r="AA45" s="79"/>
      <c r="AB45" s="79"/>
      <c r="AC45" s="79"/>
      <c r="AD45" s="79"/>
      <c r="AE45" s="79"/>
      <c r="AF45" s="79"/>
      <c r="AG45" s="79"/>
      <c r="AH45" s="79"/>
      <c r="AI45" s="79"/>
      <c r="AJ45" s="79"/>
      <c r="AK45" s="79"/>
      <c r="AL45" s="79"/>
    </row>
    <row r="46" spans="1:38" x14ac:dyDescent="0.25">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x14ac:dyDescent="0.25">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x14ac:dyDescent="0.25">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x14ac:dyDescent="0.25">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x14ac:dyDescent="0.25">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x14ac:dyDescent="0.25">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25">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25">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25">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2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25">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25">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B1" zoomScale="80" zoomScaleNormal="80" workbookViewId="0">
      <selection activeCell="AN29" sqref="AN29"/>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0" t="s">
        <v>87</v>
      </c>
      <c r="B1" s="40" t="s">
        <v>143</v>
      </c>
    </row>
    <row r="2" spans="1:57" ht="72" x14ac:dyDescent="0.4">
      <c r="A2" s="41" t="s">
        <v>88</v>
      </c>
      <c r="B2" s="80" t="s">
        <v>144</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187" t="s">
        <v>89</v>
      </c>
      <c r="E4" s="188"/>
      <c r="G4" s="181" t="s">
        <v>90</v>
      </c>
      <c r="H4" s="182"/>
      <c r="I4" s="182"/>
      <c r="J4" s="182"/>
      <c r="K4" s="182"/>
      <c r="L4" s="182"/>
      <c r="M4" s="182"/>
      <c r="N4" s="182"/>
      <c r="O4" s="182"/>
      <c r="P4" s="182"/>
      <c r="Q4" s="182"/>
      <c r="R4" s="182"/>
      <c r="T4" s="181" t="s">
        <v>91</v>
      </c>
      <c r="U4" s="182"/>
      <c r="V4" s="182"/>
      <c r="W4" s="182"/>
      <c r="X4" s="182"/>
      <c r="Y4" s="182"/>
      <c r="Z4" s="182"/>
      <c r="AA4" s="182"/>
      <c r="AB4" s="182"/>
      <c r="AC4" s="182"/>
      <c r="AD4" s="182"/>
      <c r="AE4" s="182"/>
      <c r="AF4" s="3"/>
      <c r="AG4" s="181" t="s">
        <v>92</v>
      </c>
      <c r="AH4" s="182"/>
      <c r="AI4" s="182"/>
      <c r="AJ4" s="182"/>
      <c r="AK4" s="182"/>
      <c r="AL4" s="182"/>
      <c r="AM4" s="182"/>
      <c r="AN4" s="182"/>
      <c r="AO4" s="182"/>
      <c r="AP4" s="182"/>
      <c r="AQ4" s="182"/>
      <c r="AR4" s="182"/>
      <c r="AT4" s="181" t="s">
        <v>93</v>
      </c>
      <c r="AU4" s="182"/>
      <c r="AV4" s="182"/>
      <c r="AW4" s="182"/>
      <c r="AX4" s="182"/>
      <c r="AY4" s="182"/>
      <c r="AZ4" s="182"/>
      <c r="BA4" s="182"/>
      <c r="BB4" s="182"/>
      <c r="BC4" s="182"/>
      <c r="BD4" s="182"/>
      <c r="BE4" s="182"/>
    </row>
    <row r="5" spans="1:57" ht="13" x14ac:dyDescent="0.25">
      <c r="A5" s="31"/>
      <c r="B5" s="31"/>
      <c r="C5" s="2"/>
      <c r="D5" s="189" t="s">
        <v>94</v>
      </c>
      <c r="E5" s="191" t="s">
        <v>95</v>
      </c>
      <c r="F5" s="4"/>
      <c r="G5" s="179" t="s">
        <v>65</v>
      </c>
      <c r="H5" s="175" t="s">
        <v>66</v>
      </c>
      <c r="I5" s="175" t="s">
        <v>96</v>
      </c>
      <c r="J5" s="175" t="s">
        <v>68</v>
      </c>
      <c r="K5" s="175" t="s">
        <v>97</v>
      </c>
      <c r="L5" s="177" t="s">
        <v>98</v>
      </c>
      <c r="M5" s="4"/>
      <c r="N5" s="179" t="s">
        <v>70</v>
      </c>
      <c r="O5" s="175" t="s">
        <v>71</v>
      </c>
      <c r="P5" s="177" t="s">
        <v>99</v>
      </c>
      <c r="Q5" s="2"/>
      <c r="R5" s="183" t="s">
        <v>100</v>
      </c>
      <c r="S5" s="2"/>
      <c r="T5" s="179" t="s">
        <v>65</v>
      </c>
      <c r="U5" s="175" t="s">
        <v>66</v>
      </c>
      <c r="V5" s="175" t="s">
        <v>96</v>
      </c>
      <c r="W5" s="175" t="s">
        <v>68</v>
      </c>
      <c r="X5" s="175" t="s">
        <v>97</v>
      </c>
      <c r="Y5" s="177" t="s">
        <v>98</v>
      </c>
      <c r="Z5" s="2"/>
      <c r="AA5" s="179" t="s">
        <v>70</v>
      </c>
      <c r="AB5" s="175" t="s">
        <v>71</v>
      </c>
      <c r="AC5" s="177" t="s">
        <v>99</v>
      </c>
      <c r="AD5" s="1"/>
      <c r="AE5" s="185" t="s">
        <v>100</v>
      </c>
      <c r="AF5" s="36"/>
      <c r="AG5" s="179" t="s">
        <v>65</v>
      </c>
      <c r="AH5" s="175" t="s">
        <v>66</v>
      </c>
      <c r="AI5" s="175" t="s">
        <v>96</v>
      </c>
      <c r="AJ5" s="175" t="s">
        <v>68</v>
      </c>
      <c r="AK5" s="175" t="s">
        <v>97</v>
      </c>
      <c r="AL5" s="177" t="s">
        <v>98</v>
      </c>
      <c r="AM5" s="4"/>
      <c r="AN5" s="179" t="s">
        <v>70</v>
      </c>
      <c r="AO5" s="175" t="s">
        <v>71</v>
      </c>
      <c r="AP5" s="177" t="s">
        <v>99</v>
      </c>
      <c r="AQ5" s="2"/>
      <c r="AR5" s="183" t="s">
        <v>100</v>
      </c>
      <c r="AS5" s="2"/>
      <c r="AT5" s="179" t="s">
        <v>65</v>
      </c>
      <c r="AU5" s="175" t="s">
        <v>66</v>
      </c>
      <c r="AV5" s="175" t="s">
        <v>96</v>
      </c>
      <c r="AW5" s="175" t="s">
        <v>68</v>
      </c>
      <c r="AX5" s="175" t="s">
        <v>97</v>
      </c>
      <c r="AY5" s="177" t="s">
        <v>98</v>
      </c>
      <c r="AZ5" s="2"/>
      <c r="BA5" s="179" t="s">
        <v>70</v>
      </c>
      <c r="BB5" s="175" t="s">
        <v>71</v>
      </c>
      <c r="BC5" s="177" t="s">
        <v>99</v>
      </c>
      <c r="BD5" s="1"/>
      <c r="BE5" s="185" t="s">
        <v>100</v>
      </c>
    </row>
    <row r="6" spans="1:57" ht="13" x14ac:dyDescent="0.25">
      <c r="A6" s="31"/>
      <c r="B6" s="31"/>
      <c r="C6" s="2"/>
      <c r="D6" s="190"/>
      <c r="E6" s="192"/>
      <c r="F6" s="4"/>
      <c r="G6" s="180"/>
      <c r="H6" s="176"/>
      <c r="I6" s="176"/>
      <c r="J6" s="176"/>
      <c r="K6" s="176"/>
      <c r="L6" s="178"/>
      <c r="M6" s="4"/>
      <c r="N6" s="180"/>
      <c r="O6" s="176"/>
      <c r="P6" s="178"/>
      <c r="Q6" s="2"/>
      <c r="R6" s="184"/>
      <c r="S6" s="2"/>
      <c r="T6" s="180"/>
      <c r="U6" s="176"/>
      <c r="V6" s="176"/>
      <c r="W6" s="176"/>
      <c r="X6" s="176"/>
      <c r="Y6" s="178"/>
      <c r="Z6" s="2"/>
      <c r="AA6" s="180"/>
      <c r="AB6" s="176"/>
      <c r="AC6" s="178"/>
      <c r="AD6" s="1"/>
      <c r="AE6" s="186"/>
      <c r="AF6" s="37"/>
      <c r="AG6" s="180"/>
      <c r="AH6" s="176"/>
      <c r="AI6" s="176"/>
      <c r="AJ6" s="176"/>
      <c r="AK6" s="176"/>
      <c r="AL6" s="178"/>
      <c r="AM6" s="4"/>
      <c r="AN6" s="180"/>
      <c r="AO6" s="176"/>
      <c r="AP6" s="178"/>
      <c r="AQ6" s="2"/>
      <c r="AR6" s="184"/>
      <c r="AS6" s="2"/>
      <c r="AT6" s="180"/>
      <c r="AU6" s="176"/>
      <c r="AV6" s="176"/>
      <c r="AW6" s="176"/>
      <c r="AX6" s="176"/>
      <c r="AY6" s="178"/>
      <c r="AZ6" s="2"/>
      <c r="BA6" s="180"/>
      <c r="BB6" s="176"/>
      <c r="BC6" s="178"/>
      <c r="BD6" s="1"/>
      <c r="BE6" s="186"/>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13</v>
      </c>
      <c r="B8" s="2" t="str">
        <f>TRIM(A8)</f>
        <v>United States</v>
      </c>
      <c r="C8" s="8"/>
      <c r="D8" s="22" t="s">
        <v>101</v>
      </c>
      <c r="E8" s="25" t="s">
        <v>102</v>
      </c>
      <c r="F8" s="2"/>
      <c r="G8" s="28">
        <v>53.266260025753397</v>
      </c>
      <c r="H8" s="200">
        <v>63.682697185090198</v>
      </c>
      <c r="I8" s="200">
        <v>67.976331663895095</v>
      </c>
      <c r="J8" s="200">
        <v>68.253016716736298</v>
      </c>
      <c r="K8" s="200">
        <v>66.743186623425501</v>
      </c>
      <c r="L8" s="201">
        <v>63.984299923679799</v>
      </c>
      <c r="M8" s="202"/>
      <c r="N8" s="203">
        <v>73.375129458835701</v>
      </c>
      <c r="O8" s="204">
        <v>75.605866273590095</v>
      </c>
      <c r="P8" s="205">
        <v>74.490497866212905</v>
      </c>
      <c r="Q8" s="202"/>
      <c r="R8" s="206">
        <v>66.986125050210603</v>
      </c>
      <c r="S8" s="38"/>
      <c r="T8" s="28">
        <v>-4.18262554315685</v>
      </c>
      <c r="U8" s="200">
        <v>-4.0672745619027699</v>
      </c>
      <c r="V8" s="200">
        <v>-4.3114332581896297</v>
      </c>
      <c r="W8" s="200">
        <v>-4.2765724917706098</v>
      </c>
      <c r="X8" s="200">
        <v>-2.9634280039969498</v>
      </c>
      <c r="Y8" s="201">
        <v>-3.95543085314555</v>
      </c>
      <c r="Z8" s="202"/>
      <c r="AA8" s="203">
        <v>-1.08267617889822</v>
      </c>
      <c r="AB8" s="204">
        <v>-1.7854531024703799</v>
      </c>
      <c r="AC8" s="205">
        <v>-1.44057844014049</v>
      </c>
      <c r="AD8" s="202"/>
      <c r="AE8" s="206">
        <v>-3.1703316857332302</v>
      </c>
      <c r="AF8" s="28"/>
      <c r="AG8" s="28">
        <v>55.065664229938498</v>
      </c>
      <c r="AH8" s="200">
        <v>58.6739397389928</v>
      </c>
      <c r="AI8" s="200">
        <v>65.177328285214401</v>
      </c>
      <c r="AJ8" s="200">
        <v>66.330093294064</v>
      </c>
      <c r="AK8" s="200">
        <v>64.878756905614495</v>
      </c>
      <c r="AL8" s="201">
        <v>62.025212392054797</v>
      </c>
      <c r="AM8" s="202"/>
      <c r="AN8" s="203">
        <v>72.668013845820496</v>
      </c>
      <c r="AO8" s="204">
        <v>76.7501885323246</v>
      </c>
      <c r="AP8" s="205">
        <v>74.709114894506797</v>
      </c>
      <c r="AQ8" s="202"/>
      <c r="AR8" s="206">
        <v>65.649316730953103</v>
      </c>
      <c r="AS8" s="38"/>
      <c r="AT8" s="28">
        <v>-1.57455906906078</v>
      </c>
      <c r="AU8" s="200">
        <v>-1.8830228798636801</v>
      </c>
      <c r="AV8" s="200">
        <v>-1.9947072615749599</v>
      </c>
      <c r="AW8" s="200">
        <v>-1.91440531631592</v>
      </c>
      <c r="AX8" s="200">
        <v>-1.2640618803636801</v>
      </c>
      <c r="AY8" s="201">
        <v>-1.72971476197353</v>
      </c>
      <c r="AZ8" s="202"/>
      <c r="BA8" s="203">
        <v>-0.55829430967722804</v>
      </c>
      <c r="BB8" s="204">
        <v>-1.0578207401215001</v>
      </c>
      <c r="BC8" s="205">
        <v>-0.81589985639005702</v>
      </c>
      <c r="BD8" s="202"/>
      <c r="BE8" s="206">
        <v>-1.4350011214578</v>
      </c>
    </row>
    <row r="9" spans="1:57" x14ac:dyDescent="0.25">
      <c r="A9" s="19" t="s">
        <v>103</v>
      </c>
      <c r="B9" s="2" t="str">
        <f>TRIM(A9)</f>
        <v>Virginia</v>
      </c>
      <c r="C9" s="9"/>
      <c r="D9" s="23" t="s">
        <v>101</v>
      </c>
      <c r="E9" s="26" t="s">
        <v>102</v>
      </c>
      <c r="F9" s="2"/>
      <c r="G9" s="29">
        <v>55.5555555555555</v>
      </c>
      <c r="H9" s="202">
        <v>68.950395177906898</v>
      </c>
      <c r="I9" s="202">
        <v>74.106467386290205</v>
      </c>
      <c r="J9" s="202">
        <v>74.821170464679994</v>
      </c>
      <c r="K9" s="202">
        <v>71.051271957880203</v>
      </c>
      <c r="L9" s="207">
        <v>68.896969458399496</v>
      </c>
      <c r="M9" s="202"/>
      <c r="N9" s="208">
        <v>79.839959651626202</v>
      </c>
      <c r="O9" s="209">
        <v>79.318383112729407</v>
      </c>
      <c r="P9" s="210">
        <v>79.579171382177805</v>
      </c>
      <c r="Q9" s="202"/>
      <c r="R9" s="211">
        <v>71.9490164239797</v>
      </c>
      <c r="S9" s="38"/>
      <c r="T9" s="29">
        <v>-2.65774471550644</v>
      </c>
      <c r="U9" s="202">
        <v>-2.7400089653441402</v>
      </c>
      <c r="V9" s="202">
        <v>-2.9584569227733</v>
      </c>
      <c r="W9" s="202">
        <v>-2.8235646160733898</v>
      </c>
      <c r="X9" s="202">
        <v>-2.6309424127141798</v>
      </c>
      <c r="Y9" s="207">
        <v>-2.7688552558530102</v>
      </c>
      <c r="Z9" s="202"/>
      <c r="AA9" s="208">
        <v>2.8927858067312999</v>
      </c>
      <c r="AB9" s="209">
        <v>0.572700192725215</v>
      </c>
      <c r="AC9" s="210">
        <v>1.7233164249850601</v>
      </c>
      <c r="AD9" s="202"/>
      <c r="AE9" s="211">
        <v>-1.39269276197445</v>
      </c>
      <c r="AF9" s="29"/>
      <c r="AG9" s="29">
        <v>56.1597409373475</v>
      </c>
      <c r="AH9" s="202">
        <v>60.8246232648481</v>
      </c>
      <c r="AI9" s="202">
        <v>68.413810723580795</v>
      </c>
      <c r="AJ9" s="202">
        <v>70.384330649641996</v>
      </c>
      <c r="AK9" s="202">
        <v>68.053092986603602</v>
      </c>
      <c r="AL9" s="207">
        <v>64.767120723897605</v>
      </c>
      <c r="AM9" s="202"/>
      <c r="AN9" s="208">
        <v>76.339791420409696</v>
      </c>
      <c r="AO9" s="209">
        <v>79.0854018912529</v>
      </c>
      <c r="AP9" s="210">
        <v>77.712596655831305</v>
      </c>
      <c r="AQ9" s="202"/>
      <c r="AR9" s="211">
        <v>68.465831385996495</v>
      </c>
      <c r="AS9" s="38"/>
      <c r="AT9" s="29">
        <v>-0.554678355296645</v>
      </c>
      <c r="AU9" s="202">
        <v>-1.87236471354242</v>
      </c>
      <c r="AV9" s="202">
        <v>-1.91289730771166</v>
      </c>
      <c r="AW9" s="202">
        <v>-1.6792561653953799</v>
      </c>
      <c r="AX9" s="202">
        <v>0.11054468265189001</v>
      </c>
      <c r="AY9" s="207">
        <v>-1.2004146586917499</v>
      </c>
      <c r="AZ9" s="202"/>
      <c r="BA9" s="208">
        <v>2.7507781591856899</v>
      </c>
      <c r="BB9" s="209">
        <v>0.95839936864589903</v>
      </c>
      <c r="BC9" s="210">
        <v>1.8302441906250499</v>
      </c>
      <c r="BD9" s="202"/>
      <c r="BE9" s="211">
        <v>-0.23824278508704499</v>
      </c>
    </row>
    <row r="10" spans="1:57" x14ac:dyDescent="0.25">
      <c r="A10" s="20" t="s">
        <v>41</v>
      </c>
      <c r="B10" s="2" t="str">
        <f t="shared" ref="B10:B45" si="0">TRIM(A10)</f>
        <v>Norfolk/Virginia Beach, VA</v>
      </c>
      <c r="C10" s="2"/>
      <c r="D10" s="23" t="s">
        <v>101</v>
      </c>
      <c r="E10" s="26" t="s">
        <v>102</v>
      </c>
      <c r="F10" s="2"/>
      <c r="G10" s="29">
        <v>63.396351914860901</v>
      </c>
      <c r="H10" s="202">
        <v>73.455447824196</v>
      </c>
      <c r="I10" s="202">
        <v>76.6583949448694</v>
      </c>
      <c r="J10" s="202">
        <v>75.463685435800301</v>
      </c>
      <c r="K10" s="202">
        <v>71.889789966486703</v>
      </c>
      <c r="L10" s="207">
        <v>72.172734017242703</v>
      </c>
      <c r="M10" s="202"/>
      <c r="N10" s="208">
        <v>87.275192509401606</v>
      </c>
      <c r="O10" s="209">
        <v>89.175983013123798</v>
      </c>
      <c r="P10" s="210">
        <v>88.225587761262702</v>
      </c>
      <c r="Q10" s="202"/>
      <c r="R10" s="211">
        <v>76.759263658391205</v>
      </c>
      <c r="S10" s="38"/>
      <c r="T10" s="29">
        <v>-3.4208410434246299</v>
      </c>
      <c r="U10" s="202">
        <v>0.77217778672479198</v>
      </c>
      <c r="V10" s="202">
        <v>-0.166646080293509</v>
      </c>
      <c r="W10" s="202">
        <v>-1.6600351856795801</v>
      </c>
      <c r="X10" s="202">
        <v>-6.0721137435754704</v>
      </c>
      <c r="Y10" s="207">
        <v>-2.09766543466516</v>
      </c>
      <c r="Z10" s="202"/>
      <c r="AA10" s="208">
        <v>2.12094563806704</v>
      </c>
      <c r="AB10" s="209">
        <v>3.6937467560542898</v>
      </c>
      <c r="AC10" s="210">
        <v>2.90980822676286</v>
      </c>
      <c r="AD10" s="202"/>
      <c r="AE10" s="211">
        <v>-0.50785101285683099</v>
      </c>
      <c r="AF10" s="29"/>
      <c r="AG10" s="29">
        <v>59.680472767274601</v>
      </c>
      <c r="AH10" s="202">
        <v>59.463020287037203</v>
      </c>
      <c r="AI10" s="202">
        <v>63.315127017831102</v>
      </c>
      <c r="AJ10" s="202">
        <v>64.415180741385001</v>
      </c>
      <c r="AK10" s="202">
        <v>64.534140039397201</v>
      </c>
      <c r="AL10" s="207">
        <v>62.281588170585003</v>
      </c>
      <c r="AM10" s="202"/>
      <c r="AN10" s="208">
        <v>78.969147330450994</v>
      </c>
      <c r="AO10" s="209">
        <v>83.526055923661303</v>
      </c>
      <c r="AP10" s="210">
        <v>81.247601627056198</v>
      </c>
      <c r="AQ10" s="202"/>
      <c r="AR10" s="211">
        <v>67.700449158148203</v>
      </c>
      <c r="AS10" s="38"/>
      <c r="AT10" s="29">
        <v>-1.16758355964048</v>
      </c>
      <c r="AU10" s="202">
        <v>-1.9078118587857299E-2</v>
      </c>
      <c r="AV10" s="202">
        <v>-1.8841706178337401</v>
      </c>
      <c r="AW10" s="202">
        <v>-2.5559977470364799</v>
      </c>
      <c r="AX10" s="202">
        <v>-2.2592648437596101</v>
      </c>
      <c r="AY10" s="207">
        <v>-1.6155640736336201</v>
      </c>
      <c r="AZ10" s="202"/>
      <c r="BA10" s="208">
        <v>-1.3750089924848801</v>
      </c>
      <c r="BB10" s="209">
        <v>-1.5230759975825101</v>
      </c>
      <c r="BC10" s="210">
        <v>-1.4511742124597899</v>
      </c>
      <c r="BD10" s="202"/>
      <c r="BE10" s="211">
        <v>-1.5592587569710099</v>
      </c>
    </row>
    <row r="11" spans="1:57" x14ac:dyDescent="0.25">
      <c r="A11" s="20" t="s">
        <v>104</v>
      </c>
      <c r="B11" s="2" t="s">
        <v>57</v>
      </c>
      <c r="C11" s="2"/>
      <c r="D11" s="23" t="s">
        <v>101</v>
      </c>
      <c r="E11" s="26" t="s">
        <v>102</v>
      </c>
      <c r="F11" s="2"/>
      <c r="G11" s="29">
        <v>50.281762295081897</v>
      </c>
      <c r="H11" s="202">
        <v>64.032616120218506</v>
      </c>
      <c r="I11" s="202">
        <v>69.433060109289599</v>
      </c>
      <c r="J11" s="202">
        <v>69.262295081967196</v>
      </c>
      <c r="K11" s="202">
        <v>66.004952185792305</v>
      </c>
      <c r="L11" s="207">
        <v>63.802937158469902</v>
      </c>
      <c r="M11" s="202"/>
      <c r="N11" s="208">
        <v>72.092725409836007</v>
      </c>
      <c r="O11" s="209">
        <v>71.781079234972594</v>
      </c>
      <c r="P11" s="210">
        <v>71.936902322404293</v>
      </c>
      <c r="Q11" s="202"/>
      <c r="R11" s="211">
        <v>66.126927205308306</v>
      </c>
      <c r="S11" s="38"/>
      <c r="T11" s="29">
        <v>1.0249484601205801</v>
      </c>
      <c r="U11" s="202">
        <v>-0.358851357504196</v>
      </c>
      <c r="V11" s="202">
        <v>-1.84397326199911</v>
      </c>
      <c r="W11" s="202">
        <v>-1.8330704296749001</v>
      </c>
      <c r="X11" s="202">
        <v>-3.8637423792673702</v>
      </c>
      <c r="Y11" s="207">
        <v>-1.5343108688062299</v>
      </c>
      <c r="Z11" s="202"/>
      <c r="AA11" s="208">
        <v>-3.29746307891903</v>
      </c>
      <c r="AB11" s="209">
        <v>-4.7634807420210104</v>
      </c>
      <c r="AC11" s="210">
        <v>-4.0344828730491198</v>
      </c>
      <c r="AD11" s="202"/>
      <c r="AE11" s="211">
        <v>-2.32524868441054</v>
      </c>
      <c r="AF11" s="29"/>
      <c r="AG11" s="29">
        <v>56.154317207593301</v>
      </c>
      <c r="AH11" s="202">
        <v>59.424587187503299</v>
      </c>
      <c r="AI11" s="202">
        <v>67.540099483245697</v>
      </c>
      <c r="AJ11" s="202">
        <v>67.8699197473168</v>
      </c>
      <c r="AK11" s="202">
        <v>63.167563734811601</v>
      </c>
      <c r="AL11" s="207">
        <v>62.8312974720941</v>
      </c>
      <c r="AM11" s="202"/>
      <c r="AN11" s="208">
        <v>73.458600573693801</v>
      </c>
      <c r="AO11" s="209">
        <v>77.674283688400394</v>
      </c>
      <c r="AP11" s="210">
        <v>75.566442131047097</v>
      </c>
      <c r="AQ11" s="202"/>
      <c r="AR11" s="211">
        <v>66.469910231794998</v>
      </c>
      <c r="AS11" s="38"/>
      <c r="AT11" s="29">
        <v>1.42226353072082</v>
      </c>
      <c r="AU11" s="202">
        <v>3.4090636124172899</v>
      </c>
      <c r="AV11" s="202">
        <v>2.5556956942121301</v>
      </c>
      <c r="AW11" s="202">
        <v>2.2689474483073599</v>
      </c>
      <c r="AX11" s="202">
        <v>5.9637752160191702E-2</v>
      </c>
      <c r="AY11" s="207">
        <v>1.9381380817620799</v>
      </c>
      <c r="AZ11" s="202"/>
      <c r="BA11" s="208">
        <v>2.2665193680039901</v>
      </c>
      <c r="BB11" s="209">
        <v>0.89854925233681004</v>
      </c>
      <c r="BC11" s="210">
        <v>1.5569587572502801</v>
      </c>
      <c r="BD11" s="202"/>
      <c r="BE11" s="211">
        <v>1.8118198523317699</v>
      </c>
    </row>
    <row r="12" spans="1:57" x14ac:dyDescent="0.25">
      <c r="A12" s="20" t="s">
        <v>105</v>
      </c>
      <c r="B12" s="2" t="str">
        <f t="shared" si="0"/>
        <v>Virginia Area</v>
      </c>
      <c r="C12" s="2"/>
      <c r="D12" s="23" t="s">
        <v>101</v>
      </c>
      <c r="E12" s="26" t="s">
        <v>102</v>
      </c>
      <c r="F12" s="2"/>
      <c r="G12" s="29">
        <v>45.829518300989299</v>
      </c>
      <c r="H12" s="202">
        <v>57.879809732240503</v>
      </c>
      <c r="I12" s="202">
        <v>61.180464056812298</v>
      </c>
      <c r="J12" s="202">
        <v>64.217602000937902</v>
      </c>
      <c r="K12" s="202">
        <v>64.192237259368397</v>
      </c>
      <c r="L12" s="207">
        <v>58.659901560559902</v>
      </c>
      <c r="M12" s="202"/>
      <c r="N12" s="208">
        <v>75.936843985885901</v>
      </c>
      <c r="O12" s="209">
        <v>72.884005538433996</v>
      </c>
      <c r="P12" s="210">
        <v>74.410424762159906</v>
      </c>
      <c r="Q12" s="202"/>
      <c r="R12" s="211">
        <v>63.159993619397</v>
      </c>
      <c r="S12" s="38"/>
      <c r="T12" s="29">
        <v>-0.92224981514568305</v>
      </c>
      <c r="U12" s="202">
        <v>-0.76815181785630204</v>
      </c>
      <c r="V12" s="202">
        <v>-0.94431177239354502</v>
      </c>
      <c r="W12" s="202">
        <v>-0.37714460701129598</v>
      </c>
      <c r="X12" s="202">
        <v>2.1588488582547698</v>
      </c>
      <c r="Y12" s="207">
        <v>-0.114561731712325</v>
      </c>
      <c r="Z12" s="202"/>
      <c r="AA12" s="208">
        <v>7.8807832825437698</v>
      </c>
      <c r="AB12" s="209">
        <v>2.9734542546373901</v>
      </c>
      <c r="AC12" s="210">
        <v>5.4203433014636904</v>
      </c>
      <c r="AD12" s="202"/>
      <c r="AE12" s="211">
        <v>1.68289550569433</v>
      </c>
      <c r="AF12" s="29"/>
      <c r="AG12" s="29">
        <v>47.224176241360396</v>
      </c>
      <c r="AH12" s="202">
        <v>52.015989459462403</v>
      </c>
      <c r="AI12" s="202">
        <v>58.901394611373497</v>
      </c>
      <c r="AJ12" s="202">
        <v>62.772585669781897</v>
      </c>
      <c r="AK12" s="202">
        <v>64.544799825814096</v>
      </c>
      <c r="AL12" s="207">
        <v>57.091797483449398</v>
      </c>
      <c r="AM12" s="202"/>
      <c r="AN12" s="208">
        <v>72.181063985395099</v>
      </c>
      <c r="AO12" s="209">
        <v>72.2290767590261</v>
      </c>
      <c r="AP12" s="210">
        <v>72.205070372210599</v>
      </c>
      <c r="AQ12" s="202"/>
      <c r="AR12" s="211">
        <v>61.4098892273188</v>
      </c>
      <c r="AS12" s="38"/>
      <c r="AT12" s="29">
        <v>1.45465452933214</v>
      </c>
      <c r="AU12" s="202">
        <v>-0.98507628416482196</v>
      </c>
      <c r="AV12" s="202">
        <v>-1.35054156348559</v>
      </c>
      <c r="AW12" s="202">
        <v>-0.332976822061265</v>
      </c>
      <c r="AX12" s="202">
        <v>4.3056630062686896</v>
      </c>
      <c r="AY12" s="207">
        <v>0.63795559560238002</v>
      </c>
      <c r="AZ12" s="202"/>
      <c r="BA12" s="208">
        <v>6.06795398155122</v>
      </c>
      <c r="BB12" s="209">
        <v>3.4907551800463699</v>
      </c>
      <c r="BC12" s="210">
        <v>4.7630749962297099</v>
      </c>
      <c r="BD12" s="202"/>
      <c r="BE12" s="211">
        <v>1.98715638710218</v>
      </c>
    </row>
    <row r="13" spans="1:57" x14ac:dyDescent="0.25">
      <c r="A13" s="33" t="s">
        <v>106</v>
      </c>
      <c r="B13" s="2" t="s">
        <v>34</v>
      </c>
      <c r="C13" s="2"/>
      <c r="D13" s="23" t="s">
        <v>101</v>
      </c>
      <c r="E13" s="26" t="s">
        <v>102</v>
      </c>
      <c r="F13" s="2"/>
      <c r="G13" s="29">
        <v>60.8734473069145</v>
      </c>
      <c r="H13" s="202">
        <v>75.525442719959301</v>
      </c>
      <c r="I13" s="202">
        <v>83.216471020772602</v>
      </c>
      <c r="J13" s="202">
        <v>82.165147894289902</v>
      </c>
      <c r="K13" s="202">
        <v>74.021551686406298</v>
      </c>
      <c r="L13" s="207">
        <v>75.1604121256685</v>
      </c>
      <c r="M13" s="202"/>
      <c r="N13" s="208">
        <v>77.458266586132297</v>
      </c>
      <c r="O13" s="209">
        <v>79.097840454493706</v>
      </c>
      <c r="P13" s="210">
        <v>78.278053520312994</v>
      </c>
      <c r="Q13" s="202"/>
      <c r="R13" s="211">
        <v>76.051166809852603</v>
      </c>
      <c r="S13" s="38"/>
      <c r="T13" s="29">
        <v>-5.3961108923066599</v>
      </c>
      <c r="U13" s="202">
        <v>-9.9842200484985106</v>
      </c>
      <c r="V13" s="202">
        <v>-9.7820271235862002</v>
      </c>
      <c r="W13" s="202">
        <v>-8.8908719221606507</v>
      </c>
      <c r="X13" s="202">
        <v>-8.7728583650916807</v>
      </c>
      <c r="Y13" s="207">
        <v>-8.7439257700977606</v>
      </c>
      <c r="Z13" s="202"/>
      <c r="AA13" s="208">
        <v>-2.4295303455011399</v>
      </c>
      <c r="AB13" s="209">
        <v>-4.5605451967993904</v>
      </c>
      <c r="AC13" s="210">
        <v>-3.5179581447329902</v>
      </c>
      <c r="AD13" s="202"/>
      <c r="AE13" s="211">
        <v>-7.2667858550128202</v>
      </c>
      <c r="AF13" s="29"/>
      <c r="AG13" s="29">
        <v>62.4224200565491</v>
      </c>
      <c r="AH13" s="202">
        <v>70.810683053651601</v>
      </c>
      <c r="AI13" s="202">
        <v>79.405752952195797</v>
      </c>
      <c r="AJ13" s="202">
        <v>79.478190078520896</v>
      </c>
      <c r="AK13" s="202">
        <v>72.118709349860296</v>
      </c>
      <c r="AL13" s="207">
        <v>72.847151098155507</v>
      </c>
      <c r="AM13" s="202"/>
      <c r="AN13" s="208">
        <v>75.961816224165503</v>
      </c>
      <c r="AO13" s="209">
        <v>81.111198648423795</v>
      </c>
      <c r="AP13" s="210">
        <v>78.536507436294698</v>
      </c>
      <c r="AQ13" s="202"/>
      <c r="AR13" s="211">
        <v>74.472681480481</v>
      </c>
      <c r="AS13" s="38"/>
      <c r="AT13" s="29">
        <v>-5.3094642360429898</v>
      </c>
      <c r="AU13" s="202">
        <v>-5.7190978700135604</v>
      </c>
      <c r="AV13" s="202">
        <v>-5.4115556608706301</v>
      </c>
      <c r="AW13" s="202">
        <v>-5.6295908590358898</v>
      </c>
      <c r="AX13" s="202">
        <v>-3.7724543463100302</v>
      </c>
      <c r="AY13" s="207">
        <v>-5.18217956884821</v>
      </c>
      <c r="AZ13" s="202"/>
      <c r="BA13" s="208">
        <v>-1.72590899888618E-2</v>
      </c>
      <c r="BB13" s="209">
        <v>-0.94735049525872495</v>
      </c>
      <c r="BC13" s="210">
        <v>-0.50117812124501004</v>
      </c>
      <c r="BD13" s="202"/>
      <c r="BE13" s="211">
        <v>-3.8190441980233798</v>
      </c>
    </row>
    <row r="14" spans="1:57" x14ac:dyDescent="0.25">
      <c r="A14" s="20" t="s">
        <v>107</v>
      </c>
      <c r="B14" s="2" t="str">
        <f t="shared" si="0"/>
        <v>Arlington, VA</v>
      </c>
      <c r="C14" s="2"/>
      <c r="D14" s="23" t="s">
        <v>101</v>
      </c>
      <c r="E14" s="26" t="s">
        <v>102</v>
      </c>
      <c r="F14" s="2"/>
      <c r="G14" s="29">
        <v>57.482561826252301</v>
      </c>
      <c r="H14" s="202">
        <v>85.161699429296107</v>
      </c>
      <c r="I14" s="202">
        <v>92.105263157894697</v>
      </c>
      <c r="J14" s="202">
        <v>90.9321496512365</v>
      </c>
      <c r="K14" s="202">
        <v>80.965969139716705</v>
      </c>
      <c r="L14" s="207">
        <v>81.329528640879303</v>
      </c>
      <c r="M14" s="202"/>
      <c r="N14" s="208">
        <v>85.859226379201004</v>
      </c>
      <c r="O14" s="209">
        <v>83.227647431832494</v>
      </c>
      <c r="P14" s="210">
        <v>84.543436905516799</v>
      </c>
      <c r="Q14" s="202"/>
      <c r="R14" s="211">
        <v>82.247788145061406</v>
      </c>
      <c r="S14" s="38"/>
      <c r="T14" s="29">
        <v>-9.0453912318116299</v>
      </c>
      <c r="U14" s="202">
        <v>-7.6215305642136402</v>
      </c>
      <c r="V14" s="202">
        <v>-5.9734513274336196</v>
      </c>
      <c r="W14" s="202">
        <v>-6.3123306623623598</v>
      </c>
      <c r="X14" s="202">
        <v>-5.4632797971014</v>
      </c>
      <c r="Y14" s="207">
        <v>-6.7423458062006798</v>
      </c>
      <c r="Z14" s="202"/>
      <c r="AA14" s="208">
        <v>8.6272233469719009</v>
      </c>
      <c r="AB14" s="209">
        <v>1.2397569187117501</v>
      </c>
      <c r="AC14" s="210">
        <v>4.8609156626505996</v>
      </c>
      <c r="AD14" s="202"/>
      <c r="AE14" s="211">
        <v>-3.6098781941408098</v>
      </c>
      <c r="AF14" s="29"/>
      <c r="AG14" s="29">
        <v>63.485521031494301</v>
      </c>
      <c r="AH14" s="202">
        <v>75.187592475163797</v>
      </c>
      <c r="AI14" s="202">
        <v>85.354576199534904</v>
      </c>
      <c r="AJ14" s="202">
        <v>86.170999788628095</v>
      </c>
      <c r="AK14" s="202">
        <v>77.6897061931938</v>
      </c>
      <c r="AL14" s="207">
        <v>77.577679137602999</v>
      </c>
      <c r="AM14" s="202"/>
      <c r="AN14" s="208">
        <v>82.889452547030203</v>
      </c>
      <c r="AO14" s="209">
        <v>82.686007186641305</v>
      </c>
      <c r="AP14" s="210">
        <v>82.787729866835704</v>
      </c>
      <c r="AQ14" s="202"/>
      <c r="AR14" s="211">
        <v>79.066265060240895</v>
      </c>
      <c r="AS14" s="38"/>
      <c r="AT14" s="29">
        <v>-8.5514049657825506</v>
      </c>
      <c r="AU14" s="202">
        <v>-7.5304263124333799</v>
      </c>
      <c r="AV14" s="202">
        <v>-4.3665556601151598</v>
      </c>
      <c r="AW14" s="202">
        <v>-4.5062914053285397</v>
      </c>
      <c r="AX14" s="202">
        <v>-3.55657649655085</v>
      </c>
      <c r="AY14" s="207">
        <v>-5.5719287710014003</v>
      </c>
      <c r="AZ14" s="202"/>
      <c r="BA14" s="208">
        <v>5.5243769533893303</v>
      </c>
      <c r="BB14" s="209">
        <v>2.4554726049108599</v>
      </c>
      <c r="BC14" s="210">
        <v>3.9691677754808801</v>
      </c>
      <c r="BD14" s="202"/>
      <c r="BE14" s="211">
        <v>-2.9063516721677001</v>
      </c>
    </row>
    <row r="15" spans="1:57" x14ac:dyDescent="0.25">
      <c r="A15" s="20" t="s">
        <v>38</v>
      </c>
      <c r="B15" s="2" t="str">
        <f t="shared" si="0"/>
        <v>Suburban Virginia Area</v>
      </c>
      <c r="C15" s="2"/>
      <c r="D15" s="23" t="s">
        <v>101</v>
      </c>
      <c r="E15" s="26" t="s">
        <v>102</v>
      </c>
      <c r="F15" s="2"/>
      <c r="G15" s="29">
        <v>56.235679214402602</v>
      </c>
      <c r="H15" s="202">
        <v>72.831423895253593</v>
      </c>
      <c r="I15" s="202">
        <v>79.230769230769198</v>
      </c>
      <c r="J15" s="202">
        <v>79.967266775777404</v>
      </c>
      <c r="K15" s="202">
        <v>75.335515548281506</v>
      </c>
      <c r="L15" s="207">
        <v>72.720130932896794</v>
      </c>
      <c r="M15" s="202"/>
      <c r="N15" s="208">
        <v>81.227495908346896</v>
      </c>
      <c r="O15" s="209">
        <v>82.569558101472893</v>
      </c>
      <c r="P15" s="210">
        <v>81.898527004909894</v>
      </c>
      <c r="Q15" s="202"/>
      <c r="R15" s="211">
        <v>75.342529810614906</v>
      </c>
      <c r="S15" s="38"/>
      <c r="T15" s="29">
        <v>-4.0215143154243496</v>
      </c>
      <c r="U15" s="202">
        <v>-1.9841773825581299</v>
      </c>
      <c r="V15" s="202">
        <v>-7.1495464719048103</v>
      </c>
      <c r="W15" s="202">
        <v>-6.1427133433072596</v>
      </c>
      <c r="X15" s="202">
        <v>2.74092808789917</v>
      </c>
      <c r="Y15" s="207">
        <v>-3.4917317209636298</v>
      </c>
      <c r="Z15" s="202"/>
      <c r="AA15" s="208">
        <v>-0.64440960021974703</v>
      </c>
      <c r="AB15" s="209">
        <v>0.75559790656122705</v>
      </c>
      <c r="AC15" s="210">
        <v>5.6432313721596399E-2</v>
      </c>
      <c r="AD15" s="202"/>
      <c r="AE15" s="211">
        <v>-2.4169984433737799</v>
      </c>
      <c r="AF15" s="29"/>
      <c r="AG15" s="29">
        <v>57.123567921440198</v>
      </c>
      <c r="AH15" s="202">
        <v>65.421440261865698</v>
      </c>
      <c r="AI15" s="202">
        <v>76.317512274959</v>
      </c>
      <c r="AJ15" s="202">
        <v>79.075286415711901</v>
      </c>
      <c r="AK15" s="202">
        <v>73.531096563011403</v>
      </c>
      <c r="AL15" s="207">
        <v>70.2937806873977</v>
      </c>
      <c r="AM15" s="202"/>
      <c r="AN15" s="208">
        <v>78.093289689034293</v>
      </c>
      <c r="AO15" s="209">
        <v>82.156301145662795</v>
      </c>
      <c r="AP15" s="210">
        <v>80.124795417348594</v>
      </c>
      <c r="AQ15" s="202"/>
      <c r="AR15" s="211">
        <v>73.102642038812206</v>
      </c>
      <c r="AS15" s="38"/>
      <c r="AT15" s="29">
        <v>-0.36738381337399301</v>
      </c>
      <c r="AU15" s="202">
        <v>-3.52061251836377</v>
      </c>
      <c r="AV15" s="202">
        <v>-4.4499595792628401</v>
      </c>
      <c r="AW15" s="202">
        <v>-2.3206409529885899</v>
      </c>
      <c r="AX15" s="202">
        <v>3.43689640596418</v>
      </c>
      <c r="AY15" s="207">
        <v>-1.5649102501832699</v>
      </c>
      <c r="AZ15" s="202"/>
      <c r="BA15" s="208">
        <v>4.3402705098796099</v>
      </c>
      <c r="BB15" s="209">
        <v>0.93029159960827801</v>
      </c>
      <c r="BC15" s="210">
        <v>2.5637589284144502</v>
      </c>
      <c r="BD15" s="202"/>
      <c r="BE15" s="211">
        <v>-0.308181677167785</v>
      </c>
    </row>
    <row r="16" spans="1:57" x14ac:dyDescent="0.25">
      <c r="A16" s="20" t="s">
        <v>108</v>
      </c>
      <c r="B16" s="2" t="str">
        <f t="shared" si="0"/>
        <v>Alexandria, VA</v>
      </c>
      <c r="C16" s="2"/>
      <c r="D16" s="23" t="s">
        <v>101</v>
      </c>
      <c r="E16" s="26" t="s">
        <v>102</v>
      </c>
      <c r="F16" s="2"/>
      <c r="G16" s="29">
        <v>57.244186046511601</v>
      </c>
      <c r="H16" s="202">
        <v>74.488372093023202</v>
      </c>
      <c r="I16" s="202">
        <v>83.965116279069704</v>
      </c>
      <c r="J16" s="202">
        <v>83.488372093023202</v>
      </c>
      <c r="K16" s="202">
        <v>75.651162790697597</v>
      </c>
      <c r="L16" s="207">
        <v>74.967441860465101</v>
      </c>
      <c r="M16" s="202"/>
      <c r="N16" s="208">
        <v>76.476744186046503</v>
      </c>
      <c r="O16" s="209">
        <v>77.848837209302303</v>
      </c>
      <c r="P16" s="210">
        <v>77.162790697674396</v>
      </c>
      <c r="Q16" s="202"/>
      <c r="R16" s="211">
        <v>75.594684385381996</v>
      </c>
      <c r="S16" s="38"/>
      <c r="T16" s="29">
        <v>-18.268442811560401</v>
      </c>
      <c r="U16" s="202">
        <v>-16.482734319943599</v>
      </c>
      <c r="V16" s="202">
        <v>-11.0848854275701</v>
      </c>
      <c r="W16" s="202">
        <v>-9.28183664892126</v>
      </c>
      <c r="X16" s="202">
        <v>-6.4169499297241703</v>
      </c>
      <c r="Y16" s="207">
        <v>-12.1194573874316</v>
      </c>
      <c r="Z16" s="202"/>
      <c r="AA16" s="208">
        <v>3.1363942621169301</v>
      </c>
      <c r="AB16" s="209">
        <v>-1.4165229547843301</v>
      </c>
      <c r="AC16" s="210">
        <v>0.788329465258371</v>
      </c>
      <c r="AD16" s="202"/>
      <c r="AE16" s="211">
        <v>-8.7097708153575599</v>
      </c>
      <c r="AF16" s="29"/>
      <c r="AG16" s="29">
        <v>60.008720930232499</v>
      </c>
      <c r="AH16" s="202">
        <v>68.758720930232499</v>
      </c>
      <c r="AI16" s="202">
        <v>80.075581395348806</v>
      </c>
      <c r="AJ16" s="202">
        <v>79.915697674418595</v>
      </c>
      <c r="AK16" s="202">
        <v>73.584302325581305</v>
      </c>
      <c r="AL16" s="207">
        <v>72.468604651162707</v>
      </c>
      <c r="AM16" s="202"/>
      <c r="AN16" s="208">
        <v>75.479651162790603</v>
      </c>
      <c r="AO16" s="209">
        <v>80.206395348837205</v>
      </c>
      <c r="AP16" s="210">
        <v>77.843023255813904</v>
      </c>
      <c r="AQ16" s="202"/>
      <c r="AR16" s="211">
        <v>74.004152823920194</v>
      </c>
      <c r="AS16" s="38"/>
      <c r="AT16" s="29">
        <v>-7.0706576870461904</v>
      </c>
      <c r="AU16" s="202">
        <v>-8.8790526576465005</v>
      </c>
      <c r="AV16" s="202">
        <v>-5.3986434576817004</v>
      </c>
      <c r="AW16" s="202">
        <v>-4.5129756935620398</v>
      </c>
      <c r="AX16" s="202">
        <v>-3.0173234185428499</v>
      </c>
      <c r="AY16" s="207">
        <v>-5.6999967460535199</v>
      </c>
      <c r="AZ16" s="202"/>
      <c r="BA16" s="208">
        <v>2.03482171644937</v>
      </c>
      <c r="BB16" s="209">
        <v>-0.10541742112344001</v>
      </c>
      <c r="BC16" s="210">
        <v>0.912690803832231</v>
      </c>
      <c r="BD16" s="202"/>
      <c r="BE16" s="211">
        <v>-3.8057174622443402</v>
      </c>
    </row>
    <row r="17" spans="1:57" x14ac:dyDescent="0.25">
      <c r="A17" s="20" t="s">
        <v>37</v>
      </c>
      <c r="B17" s="2" t="str">
        <f t="shared" si="0"/>
        <v>Fairfax/Tysons Corner, VA</v>
      </c>
      <c r="C17" s="2"/>
      <c r="D17" s="23" t="s">
        <v>101</v>
      </c>
      <c r="E17" s="26" t="s">
        <v>102</v>
      </c>
      <c r="F17" s="2"/>
      <c r="G17" s="29">
        <v>62.754158964879799</v>
      </c>
      <c r="H17" s="202">
        <v>81.284658040665406</v>
      </c>
      <c r="I17" s="202">
        <v>89.798983364140398</v>
      </c>
      <c r="J17" s="202">
        <v>90.549907578558205</v>
      </c>
      <c r="K17" s="202">
        <v>80.452865064695004</v>
      </c>
      <c r="L17" s="207">
        <v>80.968114602587804</v>
      </c>
      <c r="M17" s="202"/>
      <c r="N17" s="208">
        <v>78.662199630314205</v>
      </c>
      <c r="O17" s="209">
        <v>81.561922365988906</v>
      </c>
      <c r="P17" s="210">
        <v>80.112060998151506</v>
      </c>
      <c r="Q17" s="202"/>
      <c r="R17" s="211">
        <v>80.7235278584631</v>
      </c>
      <c r="S17" s="38"/>
      <c r="T17" s="29">
        <v>-0.68748581249797303</v>
      </c>
      <c r="U17" s="202">
        <v>-5.39495106998901</v>
      </c>
      <c r="V17" s="202">
        <v>-6.1689629285611103</v>
      </c>
      <c r="W17" s="202">
        <v>-4.8617085359768799</v>
      </c>
      <c r="X17" s="202">
        <v>-3.3549465518833901</v>
      </c>
      <c r="Y17" s="207">
        <v>-4.3459883384220399</v>
      </c>
      <c r="Z17" s="202"/>
      <c r="AA17" s="208">
        <v>1.86388142152575</v>
      </c>
      <c r="AB17" s="209">
        <v>1.1289245716881</v>
      </c>
      <c r="AC17" s="210">
        <v>1.4884224314212</v>
      </c>
      <c r="AD17" s="202"/>
      <c r="AE17" s="211">
        <v>-2.7609085820034802</v>
      </c>
      <c r="AF17" s="29"/>
      <c r="AG17" s="29">
        <v>63.510859519408498</v>
      </c>
      <c r="AH17" s="202">
        <v>73.763863216266103</v>
      </c>
      <c r="AI17" s="202">
        <v>85.440734750462099</v>
      </c>
      <c r="AJ17" s="202">
        <v>86.145448243992604</v>
      </c>
      <c r="AK17" s="202">
        <v>74.997111829944501</v>
      </c>
      <c r="AL17" s="207">
        <v>76.771603512014707</v>
      </c>
      <c r="AM17" s="202"/>
      <c r="AN17" s="208">
        <v>76.380545286506404</v>
      </c>
      <c r="AO17" s="209">
        <v>81.902726432532305</v>
      </c>
      <c r="AP17" s="210">
        <v>79.141635859519397</v>
      </c>
      <c r="AQ17" s="202"/>
      <c r="AR17" s="211">
        <v>77.448755611301806</v>
      </c>
      <c r="AS17" s="38"/>
      <c r="AT17" s="29">
        <v>1.9383077658591199</v>
      </c>
      <c r="AU17" s="202">
        <v>-2.1133372195865698</v>
      </c>
      <c r="AV17" s="202">
        <v>-1.9705638366846301</v>
      </c>
      <c r="AW17" s="202">
        <v>-1.7353475563946601</v>
      </c>
      <c r="AX17" s="202">
        <v>0.80733863459732602</v>
      </c>
      <c r="AY17" s="207">
        <v>-0.78140460304779102</v>
      </c>
      <c r="AZ17" s="202"/>
      <c r="BA17" s="208">
        <v>2.8406441767736998</v>
      </c>
      <c r="BB17" s="209">
        <v>1.1595056491583</v>
      </c>
      <c r="BC17" s="210">
        <v>1.96389536119066</v>
      </c>
      <c r="BD17" s="202"/>
      <c r="BE17" s="211">
        <v>4.7118398426001301E-3</v>
      </c>
    </row>
    <row r="18" spans="1:57" x14ac:dyDescent="0.25">
      <c r="A18" s="20" t="s">
        <v>39</v>
      </c>
      <c r="B18" s="2" t="str">
        <f t="shared" si="0"/>
        <v>I-95 Fredericksburg, VA</v>
      </c>
      <c r="C18" s="2"/>
      <c r="D18" s="23" t="s">
        <v>101</v>
      </c>
      <c r="E18" s="26" t="s">
        <v>102</v>
      </c>
      <c r="F18" s="2"/>
      <c r="G18" s="29">
        <v>59.192924267551099</v>
      </c>
      <c r="H18" s="202">
        <v>67.584300718628995</v>
      </c>
      <c r="I18" s="202">
        <v>73.101160862354803</v>
      </c>
      <c r="J18" s="202">
        <v>75.787728026533898</v>
      </c>
      <c r="K18" s="202">
        <v>72.139303482586996</v>
      </c>
      <c r="L18" s="207">
        <v>69.561083471531205</v>
      </c>
      <c r="M18" s="202"/>
      <c r="N18" s="208">
        <v>77.269209508015393</v>
      </c>
      <c r="O18" s="209">
        <v>75.378662244333796</v>
      </c>
      <c r="P18" s="210">
        <v>76.323935876174602</v>
      </c>
      <c r="Q18" s="202"/>
      <c r="R18" s="211">
        <v>71.493327015714996</v>
      </c>
      <c r="S18" s="38"/>
      <c r="T18" s="29">
        <v>2.2368293761379299</v>
      </c>
      <c r="U18" s="202">
        <v>0.25044115716673598</v>
      </c>
      <c r="V18" s="202">
        <v>-1.6714983184163901</v>
      </c>
      <c r="W18" s="202">
        <v>-0.67979491037735595</v>
      </c>
      <c r="X18" s="202">
        <v>1.085856337926</v>
      </c>
      <c r="Y18" s="207">
        <v>0.13746196041310599</v>
      </c>
      <c r="Z18" s="202"/>
      <c r="AA18" s="208">
        <v>3.0662315121897001</v>
      </c>
      <c r="AB18" s="209">
        <v>-0.90880863186571204</v>
      </c>
      <c r="AC18" s="210">
        <v>1.06424260519537</v>
      </c>
      <c r="AD18" s="202"/>
      <c r="AE18" s="211">
        <v>0.41834122443601102</v>
      </c>
      <c r="AF18" s="29"/>
      <c r="AG18" s="29">
        <v>57.285793255942501</v>
      </c>
      <c r="AH18" s="202">
        <v>60.074626865671597</v>
      </c>
      <c r="AI18" s="202">
        <v>67.429519071310096</v>
      </c>
      <c r="AJ18" s="202">
        <v>71.810392482034203</v>
      </c>
      <c r="AK18" s="202">
        <v>71.135986733001602</v>
      </c>
      <c r="AL18" s="207">
        <v>65.547263681592</v>
      </c>
      <c r="AM18" s="202"/>
      <c r="AN18" s="208">
        <v>78.0431177446102</v>
      </c>
      <c r="AO18" s="209">
        <v>81.807628524046393</v>
      </c>
      <c r="AP18" s="210">
        <v>79.925373134328296</v>
      </c>
      <c r="AQ18" s="202"/>
      <c r="AR18" s="211">
        <v>69.655294953802397</v>
      </c>
      <c r="AS18" s="38"/>
      <c r="AT18" s="29">
        <v>1.91919340795654</v>
      </c>
      <c r="AU18" s="202">
        <v>-0.94769936170010305</v>
      </c>
      <c r="AV18" s="202">
        <v>-4.9372393256243701</v>
      </c>
      <c r="AW18" s="202">
        <v>-4.5772132615553804</v>
      </c>
      <c r="AX18" s="202">
        <v>-2.7964257346993802</v>
      </c>
      <c r="AY18" s="207">
        <v>-2.5248494430461799</v>
      </c>
      <c r="AZ18" s="202"/>
      <c r="BA18" s="208">
        <v>2.0477485563370199</v>
      </c>
      <c r="BB18" s="209">
        <v>1.0540126834060299</v>
      </c>
      <c r="BC18" s="210">
        <v>1.5338763728527101</v>
      </c>
      <c r="BD18" s="202"/>
      <c r="BE18" s="211">
        <v>-1.2337274687419699</v>
      </c>
    </row>
    <row r="19" spans="1:57" x14ac:dyDescent="0.25">
      <c r="A19" s="20" t="s">
        <v>109</v>
      </c>
      <c r="B19" s="2" t="str">
        <f t="shared" si="0"/>
        <v>Dulles Airport Area, VA</v>
      </c>
      <c r="C19" s="2"/>
      <c r="D19" s="23" t="s">
        <v>101</v>
      </c>
      <c r="E19" s="26" t="s">
        <v>102</v>
      </c>
      <c r="F19" s="2"/>
      <c r="G19" s="29">
        <v>67.366571085006001</v>
      </c>
      <c r="H19" s="202">
        <v>82.3143094995837</v>
      </c>
      <c r="I19" s="202">
        <v>93.395615576727394</v>
      </c>
      <c r="J19" s="202">
        <v>93.349366386088207</v>
      </c>
      <c r="K19" s="202">
        <v>82.702802700952702</v>
      </c>
      <c r="L19" s="207">
        <v>83.825733049671598</v>
      </c>
      <c r="M19" s="202"/>
      <c r="N19" s="208">
        <v>83.859032466931794</v>
      </c>
      <c r="O19" s="209">
        <v>82.536305614651695</v>
      </c>
      <c r="P19" s="210">
        <v>83.197669040791695</v>
      </c>
      <c r="Q19" s="202"/>
      <c r="R19" s="211">
        <v>83.646286189991599</v>
      </c>
      <c r="S19" s="38"/>
      <c r="T19" s="29">
        <v>3.9032029814386799</v>
      </c>
      <c r="U19" s="202">
        <v>-4.08340325581828</v>
      </c>
      <c r="V19" s="202">
        <v>-3.7371353725204899</v>
      </c>
      <c r="W19" s="202">
        <v>-3.2836343545806099</v>
      </c>
      <c r="X19" s="202">
        <v>-2.8251286141948602</v>
      </c>
      <c r="Y19" s="207">
        <v>-2.3697021665556299</v>
      </c>
      <c r="Z19" s="202"/>
      <c r="AA19" s="208">
        <v>-0.83657652648397696</v>
      </c>
      <c r="AB19" s="209">
        <v>-5.4241593706892699</v>
      </c>
      <c r="AC19" s="210">
        <v>-3.1664557518049099</v>
      </c>
      <c r="AD19" s="202"/>
      <c r="AE19" s="211">
        <v>-2.597455609666</v>
      </c>
      <c r="AF19" s="29"/>
      <c r="AG19" s="29">
        <v>64.256313014522206</v>
      </c>
      <c r="AH19" s="202">
        <v>75.383868282305002</v>
      </c>
      <c r="AI19" s="202">
        <v>88.675885672000703</v>
      </c>
      <c r="AJ19" s="202">
        <v>90.616039219313606</v>
      </c>
      <c r="AK19" s="202">
        <v>81.606696882804499</v>
      </c>
      <c r="AL19" s="207">
        <v>80.107760614189203</v>
      </c>
      <c r="AM19" s="202"/>
      <c r="AN19" s="208">
        <v>82.827675515678393</v>
      </c>
      <c r="AO19" s="209">
        <v>84.571270002774895</v>
      </c>
      <c r="AP19" s="210">
        <v>83.699472759226694</v>
      </c>
      <c r="AQ19" s="202"/>
      <c r="AR19" s="211">
        <v>81.133964084199903</v>
      </c>
      <c r="AS19" s="38"/>
      <c r="AT19" s="29">
        <v>-0.81047672890968703</v>
      </c>
      <c r="AU19" s="202">
        <v>-5.6487798602522998</v>
      </c>
      <c r="AV19" s="202">
        <v>-1.9769641907115301</v>
      </c>
      <c r="AW19" s="202">
        <v>-1.7940028836511199</v>
      </c>
      <c r="AX19" s="202">
        <v>-0.83022495233134497</v>
      </c>
      <c r="AY19" s="207">
        <v>-2.2370386892196099</v>
      </c>
      <c r="AZ19" s="202"/>
      <c r="BA19" s="208">
        <v>4.5555282486193596</v>
      </c>
      <c r="BB19" s="209">
        <v>0.62928732405017496</v>
      </c>
      <c r="BC19" s="210">
        <v>2.5344072776442901</v>
      </c>
      <c r="BD19" s="202"/>
      <c r="BE19" s="211">
        <v>-0.87745860022099398</v>
      </c>
    </row>
    <row r="20" spans="1:57" x14ac:dyDescent="0.25">
      <c r="A20" s="20" t="s">
        <v>46</v>
      </c>
      <c r="B20" s="2" t="str">
        <f t="shared" si="0"/>
        <v>Williamsburg, VA</v>
      </c>
      <c r="C20" s="2"/>
      <c r="D20" s="23" t="s">
        <v>101</v>
      </c>
      <c r="E20" s="26" t="s">
        <v>102</v>
      </c>
      <c r="F20" s="2"/>
      <c r="G20" s="29">
        <v>51.0007798284377</v>
      </c>
      <c r="H20" s="202">
        <v>55.861710423706697</v>
      </c>
      <c r="I20" s="202">
        <v>56.6415388614504</v>
      </c>
      <c r="J20" s="202">
        <v>53.8991421887184</v>
      </c>
      <c r="K20" s="202">
        <v>51.689628281777999</v>
      </c>
      <c r="L20" s="207">
        <v>53.818559916818202</v>
      </c>
      <c r="M20" s="202"/>
      <c r="N20" s="208">
        <v>75.591369898622304</v>
      </c>
      <c r="O20" s="209">
        <v>78.593709383935504</v>
      </c>
      <c r="P20" s="210">
        <v>77.092539641278904</v>
      </c>
      <c r="Q20" s="202"/>
      <c r="R20" s="211">
        <v>60.468268409521301</v>
      </c>
      <c r="S20" s="38"/>
      <c r="T20" s="29">
        <v>-7.5134208665406197</v>
      </c>
      <c r="U20" s="202">
        <v>-9.6945688452983791</v>
      </c>
      <c r="V20" s="202">
        <v>-10.8117566155231</v>
      </c>
      <c r="W20" s="202">
        <v>-13.252697214702</v>
      </c>
      <c r="X20" s="202">
        <v>-12.919788297070699</v>
      </c>
      <c r="Y20" s="207">
        <v>-10.8971963410714</v>
      </c>
      <c r="Z20" s="202"/>
      <c r="AA20" s="208">
        <v>-3.7950914500292501</v>
      </c>
      <c r="AB20" s="209">
        <v>-3.9731425406576801</v>
      </c>
      <c r="AC20" s="210">
        <v>-3.8859329537580001</v>
      </c>
      <c r="AD20" s="202"/>
      <c r="AE20" s="211">
        <v>-8.4649156630190205</v>
      </c>
      <c r="AF20" s="29"/>
      <c r="AG20" s="29">
        <v>47.647517546139802</v>
      </c>
      <c r="AH20" s="202">
        <v>46.0228749675071</v>
      </c>
      <c r="AI20" s="202">
        <v>48.011437483753497</v>
      </c>
      <c r="AJ20" s="202">
        <v>50.022744996100798</v>
      </c>
      <c r="AK20" s="202">
        <v>53.073823758773003</v>
      </c>
      <c r="AL20" s="207">
        <v>48.955679750454799</v>
      </c>
      <c r="AM20" s="202"/>
      <c r="AN20" s="208">
        <v>70.178060826618093</v>
      </c>
      <c r="AO20" s="209">
        <v>74.616584351442597</v>
      </c>
      <c r="AP20" s="210">
        <v>72.397322589030395</v>
      </c>
      <c r="AQ20" s="202"/>
      <c r="AR20" s="211">
        <v>55.653291990047897</v>
      </c>
      <c r="AS20" s="38"/>
      <c r="AT20" s="29">
        <v>-6.9282111722573401</v>
      </c>
      <c r="AU20" s="202">
        <v>-5.1100351499785104</v>
      </c>
      <c r="AV20" s="202">
        <v>-4.8427570203314501</v>
      </c>
      <c r="AW20" s="202">
        <v>-1.95015797057005</v>
      </c>
      <c r="AX20" s="202">
        <v>-3.5939102432177199</v>
      </c>
      <c r="AY20" s="207">
        <v>-4.4657428912848003</v>
      </c>
      <c r="AZ20" s="202"/>
      <c r="BA20" s="208">
        <v>-8.42300957079933</v>
      </c>
      <c r="BB20" s="209">
        <v>-7.3093444258327498</v>
      </c>
      <c r="BC20" s="210">
        <v>-7.8524707071732802</v>
      </c>
      <c r="BD20" s="202"/>
      <c r="BE20" s="211">
        <v>-5.7531825863391797</v>
      </c>
    </row>
    <row r="21" spans="1:57" x14ac:dyDescent="0.25">
      <c r="A21" s="20" t="s">
        <v>110</v>
      </c>
      <c r="B21" s="2" t="str">
        <f t="shared" si="0"/>
        <v>Virginia Beach, VA</v>
      </c>
      <c r="C21" s="2"/>
      <c r="D21" s="23" t="s">
        <v>101</v>
      </c>
      <c r="E21" s="26" t="s">
        <v>102</v>
      </c>
      <c r="F21" s="2"/>
      <c r="G21" s="29">
        <v>66.577519074962595</v>
      </c>
      <c r="H21" s="202">
        <v>75.261543302131599</v>
      </c>
      <c r="I21" s="202">
        <v>79.808070479037198</v>
      </c>
      <c r="J21" s="202">
        <v>78.077558404782494</v>
      </c>
      <c r="K21" s="202">
        <v>72.303940847950898</v>
      </c>
      <c r="L21" s="207">
        <v>74.405726421772897</v>
      </c>
      <c r="M21" s="202"/>
      <c r="N21" s="208">
        <v>92.016046566506702</v>
      </c>
      <c r="O21" s="209">
        <v>94.139856839455604</v>
      </c>
      <c r="P21" s="210">
        <v>93.077951702981196</v>
      </c>
      <c r="Q21" s="202"/>
      <c r="R21" s="211">
        <v>79.740647930689605</v>
      </c>
      <c r="S21" s="38"/>
      <c r="T21" s="29">
        <v>-7.7186397914868898</v>
      </c>
      <c r="U21" s="202">
        <v>6.9877995980235701</v>
      </c>
      <c r="V21" s="202">
        <v>3.1246095584471001</v>
      </c>
      <c r="W21" s="202">
        <v>1.10419860621332</v>
      </c>
      <c r="X21" s="202">
        <v>-12.658487408742999</v>
      </c>
      <c r="Y21" s="207">
        <v>-2.0693638420437401</v>
      </c>
      <c r="Z21" s="202"/>
      <c r="AA21" s="208">
        <v>0.389751464616652</v>
      </c>
      <c r="AB21" s="209">
        <v>3.9821968563629802</v>
      </c>
      <c r="AC21" s="210">
        <v>2.17489067201043</v>
      </c>
      <c r="AD21" s="202"/>
      <c r="AE21" s="211">
        <v>-0.69363341470825601</v>
      </c>
      <c r="AF21" s="29"/>
      <c r="AG21" s="29">
        <v>63.0221033587666</v>
      </c>
      <c r="AH21" s="202">
        <v>60.060567922598899</v>
      </c>
      <c r="AI21" s="202">
        <v>64.046645166365096</v>
      </c>
      <c r="AJ21" s="202">
        <v>64.890269802564305</v>
      </c>
      <c r="AK21" s="202">
        <v>65.163612050656795</v>
      </c>
      <c r="AL21" s="207">
        <v>63.436639660190302</v>
      </c>
      <c r="AM21" s="202"/>
      <c r="AN21" s="208">
        <v>81.945646188940401</v>
      </c>
      <c r="AO21" s="209">
        <v>88.7398725713836</v>
      </c>
      <c r="AP21" s="210">
        <v>85.342759380161993</v>
      </c>
      <c r="AQ21" s="202"/>
      <c r="AR21" s="211">
        <v>69.695531008753605</v>
      </c>
      <c r="AS21" s="38"/>
      <c r="AT21" s="29">
        <v>-3.1190821531800799</v>
      </c>
      <c r="AU21" s="202">
        <v>1.0977502200626099</v>
      </c>
      <c r="AV21" s="202">
        <v>-1.2756511735137399</v>
      </c>
      <c r="AW21" s="202">
        <v>-4.1704081631651198</v>
      </c>
      <c r="AX21" s="202">
        <v>-4.7317803247681596</v>
      </c>
      <c r="AY21" s="207">
        <v>-2.5395491850108298</v>
      </c>
      <c r="AZ21" s="202"/>
      <c r="BA21" s="208">
        <v>-1.42576357440739</v>
      </c>
      <c r="BB21" s="209">
        <v>-1.36254305645029E-2</v>
      </c>
      <c r="BC21" s="210">
        <v>-0.69660399152366803</v>
      </c>
      <c r="BD21" s="202"/>
      <c r="BE21" s="211">
        <v>-1.9026077723156001</v>
      </c>
    </row>
    <row r="22" spans="1:57" x14ac:dyDescent="0.25">
      <c r="A22" s="33" t="s">
        <v>111</v>
      </c>
      <c r="B22" s="2" t="str">
        <f t="shared" si="0"/>
        <v>Norfolk/Portsmouth, VA</v>
      </c>
      <c r="C22" s="2"/>
      <c r="D22" s="23" t="s">
        <v>101</v>
      </c>
      <c r="E22" s="26" t="s">
        <v>102</v>
      </c>
      <c r="F22" s="2"/>
      <c r="G22" s="29">
        <v>67.918567918567902</v>
      </c>
      <c r="H22" s="202">
        <v>80.449280449280394</v>
      </c>
      <c r="I22" s="202">
        <v>83.696033696033595</v>
      </c>
      <c r="J22" s="202">
        <v>82.730782730782707</v>
      </c>
      <c r="K22" s="202">
        <v>80.291330291330198</v>
      </c>
      <c r="L22" s="207">
        <v>79.017199017199005</v>
      </c>
      <c r="M22" s="202"/>
      <c r="N22" s="208">
        <v>87.363987363987306</v>
      </c>
      <c r="O22" s="209">
        <v>90.505440505440504</v>
      </c>
      <c r="P22" s="210">
        <v>88.934713934713898</v>
      </c>
      <c r="Q22" s="202"/>
      <c r="R22" s="211">
        <v>81.850774707917495</v>
      </c>
      <c r="S22" s="38"/>
      <c r="T22" s="29">
        <v>2.8630959426807099</v>
      </c>
      <c r="U22" s="202">
        <v>1.4980944027507199</v>
      </c>
      <c r="V22" s="202">
        <v>4.3221099080901899</v>
      </c>
      <c r="W22" s="202">
        <v>2.6467845046126701</v>
      </c>
      <c r="X22" s="202">
        <v>1.32128395601449</v>
      </c>
      <c r="Y22" s="207">
        <v>2.5237976941356299</v>
      </c>
      <c r="Z22" s="202"/>
      <c r="AA22" s="208">
        <v>5.0509484575418604</v>
      </c>
      <c r="AB22" s="209">
        <v>9.0357731263934902</v>
      </c>
      <c r="AC22" s="210">
        <v>7.0414642598672197</v>
      </c>
      <c r="AD22" s="202"/>
      <c r="AE22" s="211">
        <v>3.8849135369433601</v>
      </c>
      <c r="AF22" s="29"/>
      <c r="AG22" s="29">
        <v>62.671112671112603</v>
      </c>
      <c r="AH22" s="202">
        <v>63.697788697788603</v>
      </c>
      <c r="AI22" s="202">
        <v>68.094068094068007</v>
      </c>
      <c r="AJ22" s="202">
        <v>69.265531765531705</v>
      </c>
      <c r="AK22" s="202">
        <v>68.686381186381098</v>
      </c>
      <c r="AL22" s="207">
        <v>66.482976482976397</v>
      </c>
      <c r="AM22" s="202"/>
      <c r="AN22" s="208">
        <v>80.782730782730695</v>
      </c>
      <c r="AO22" s="209">
        <v>84.196209196209097</v>
      </c>
      <c r="AP22" s="210">
        <v>82.489469989469896</v>
      </c>
      <c r="AQ22" s="202"/>
      <c r="AR22" s="211">
        <v>71.056260341974607</v>
      </c>
      <c r="AS22" s="38"/>
      <c r="AT22" s="29">
        <v>2.66262591007085</v>
      </c>
      <c r="AU22" s="202">
        <v>0.44770115441493502</v>
      </c>
      <c r="AV22" s="202">
        <v>-2.5821239662461601</v>
      </c>
      <c r="AW22" s="202">
        <v>-2.1789834336371898</v>
      </c>
      <c r="AX22" s="202">
        <v>1.55268518916693</v>
      </c>
      <c r="AY22" s="207">
        <v>-0.11666987348871501</v>
      </c>
      <c r="AZ22" s="202"/>
      <c r="BA22" s="208">
        <v>3.6131277889519602</v>
      </c>
      <c r="BB22" s="209">
        <v>0.783934012081692</v>
      </c>
      <c r="BC22" s="210">
        <v>2.1496959634558501</v>
      </c>
      <c r="BD22" s="202"/>
      <c r="BE22" s="211">
        <v>0.62382469831027598</v>
      </c>
    </row>
    <row r="23" spans="1:57" x14ac:dyDescent="0.25">
      <c r="A23" s="34" t="s">
        <v>43</v>
      </c>
      <c r="B23" s="2" t="str">
        <f t="shared" si="0"/>
        <v>Newport News/Hampton, VA</v>
      </c>
      <c r="C23" s="2"/>
      <c r="D23" s="23" t="s">
        <v>101</v>
      </c>
      <c r="E23" s="26" t="s">
        <v>102</v>
      </c>
      <c r="F23" s="2"/>
      <c r="G23" s="29">
        <v>64.68910439247</v>
      </c>
      <c r="H23" s="202">
        <v>77.909298345693003</v>
      </c>
      <c r="I23" s="202">
        <v>80.961209355390693</v>
      </c>
      <c r="J23" s="202">
        <v>81.374786081003904</v>
      </c>
      <c r="K23" s="202">
        <v>78.593839132914994</v>
      </c>
      <c r="L23" s="207">
        <v>76.705647461494493</v>
      </c>
      <c r="M23" s="202"/>
      <c r="N23" s="208">
        <v>89.731888191671402</v>
      </c>
      <c r="O23" s="209">
        <v>89.304050199657695</v>
      </c>
      <c r="P23" s="210">
        <v>89.517969195664506</v>
      </c>
      <c r="Q23" s="202"/>
      <c r="R23" s="211">
        <v>80.366310814114499</v>
      </c>
      <c r="S23" s="38"/>
      <c r="T23" s="29">
        <v>2.4618595004191701</v>
      </c>
      <c r="U23" s="202">
        <v>-1.3186113589491999</v>
      </c>
      <c r="V23" s="202">
        <v>-0.89787204618921601</v>
      </c>
      <c r="W23" s="202">
        <v>-1.3482485325643501</v>
      </c>
      <c r="X23" s="202">
        <v>4.2363693865996499</v>
      </c>
      <c r="Y23" s="207">
        <v>0.487809841605854</v>
      </c>
      <c r="Z23" s="202"/>
      <c r="AA23" s="208">
        <v>10.932969154761301</v>
      </c>
      <c r="AB23" s="209">
        <v>5.0050450534564996</v>
      </c>
      <c r="AC23" s="210">
        <v>7.89471854120253</v>
      </c>
      <c r="AD23" s="202"/>
      <c r="AE23" s="211">
        <v>2.73226964646943</v>
      </c>
      <c r="AF23" s="29"/>
      <c r="AG23" s="29">
        <v>62.139903023388399</v>
      </c>
      <c r="AH23" s="202">
        <v>62.631916714204202</v>
      </c>
      <c r="AI23" s="202">
        <v>66.396891043924697</v>
      </c>
      <c r="AJ23" s="202">
        <v>67.758841985168203</v>
      </c>
      <c r="AK23" s="202">
        <v>67.013690815744397</v>
      </c>
      <c r="AL23" s="207">
        <v>65.188248716486001</v>
      </c>
      <c r="AM23" s="202"/>
      <c r="AN23" s="208">
        <v>79.656303479748999</v>
      </c>
      <c r="AO23" s="209">
        <v>82.729606389047305</v>
      </c>
      <c r="AP23" s="210">
        <v>81.192954934398102</v>
      </c>
      <c r="AQ23" s="202"/>
      <c r="AR23" s="211">
        <v>69.7610219216037</v>
      </c>
      <c r="AS23" s="38"/>
      <c r="AT23" s="29">
        <v>6.2635559654873001</v>
      </c>
      <c r="AU23" s="202">
        <v>1.91517966339636</v>
      </c>
      <c r="AV23" s="202">
        <v>-0.35885303269213198</v>
      </c>
      <c r="AW23" s="202">
        <v>-0.42880074978596899</v>
      </c>
      <c r="AX23" s="202">
        <v>0.70573562425540604</v>
      </c>
      <c r="AY23" s="207">
        <v>1.48784966234411</v>
      </c>
      <c r="AZ23" s="202"/>
      <c r="BA23" s="208">
        <v>-0.10814097953775099</v>
      </c>
      <c r="BB23" s="209">
        <v>-1.3219290366699199</v>
      </c>
      <c r="BC23" s="210">
        <v>-0.73022900830013404</v>
      </c>
      <c r="BD23" s="202"/>
      <c r="BE23" s="211">
        <v>0.73934156528154005</v>
      </c>
    </row>
    <row r="24" spans="1:57" x14ac:dyDescent="0.25">
      <c r="A24" s="35" t="s">
        <v>112</v>
      </c>
      <c r="B24" s="2" t="str">
        <f t="shared" si="0"/>
        <v>Chesapeake/Suffolk, VA</v>
      </c>
      <c r="C24" s="2"/>
      <c r="D24" s="24" t="s">
        <v>101</v>
      </c>
      <c r="E24" s="27" t="s">
        <v>102</v>
      </c>
      <c r="F24" s="2"/>
      <c r="G24" s="30">
        <v>66.761553918285301</v>
      </c>
      <c r="H24" s="212">
        <v>80.375083724045496</v>
      </c>
      <c r="I24" s="212">
        <v>83.975217682518405</v>
      </c>
      <c r="J24" s="212">
        <v>83.807769591426606</v>
      </c>
      <c r="K24" s="212">
        <v>81.145344943067599</v>
      </c>
      <c r="L24" s="213">
        <v>79.212993971868698</v>
      </c>
      <c r="M24" s="202"/>
      <c r="N24" s="214">
        <v>89.266577361017994</v>
      </c>
      <c r="O24" s="215">
        <v>90.823844608171399</v>
      </c>
      <c r="P24" s="216">
        <v>90.045210984594704</v>
      </c>
      <c r="Q24" s="202"/>
      <c r="R24" s="217">
        <v>82.307913118361796</v>
      </c>
      <c r="S24" s="38"/>
      <c r="T24" s="30">
        <v>-1.64214947179396</v>
      </c>
      <c r="U24" s="212">
        <v>1.2743470975785101</v>
      </c>
      <c r="V24" s="212">
        <v>0.476520745647038</v>
      </c>
      <c r="W24" s="212">
        <v>-0.33902245927484298</v>
      </c>
      <c r="X24" s="212">
        <v>-3.60364027702995</v>
      </c>
      <c r="Y24" s="213">
        <v>-0.75762486611440205</v>
      </c>
      <c r="Z24" s="202"/>
      <c r="AA24" s="214">
        <v>0.55892044833788401</v>
      </c>
      <c r="AB24" s="215">
        <v>6.0736405696961304</v>
      </c>
      <c r="AC24" s="216">
        <v>3.2665224091151899</v>
      </c>
      <c r="AD24" s="202"/>
      <c r="AE24" s="217">
        <v>0.46610301915917801</v>
      </c>
      <c r="AF24" s="30"/>
      <c r="AG24" s="30">
        <v>62.328365706630898</v>
      </c>
      <c r="AH24" s="212">
        <v>67.745311453449403</v>
      </c>
      <c r="AI24" s="212">
        <v>73.296215673141305</v>
      </c>
      <c r="AJ24" s="212">
        <v>73.392498325519</v>
      </c>
      <c r="AK24" s="212">
        <v>71.085900870730001</v>
      </c>
      <c r="AL24" s="213">
        <v>69.569658405894103</v>
      </c>
      <c r="AM24" s="202"/>
      <c r="AN24" s="214">
        <v>81.421634293368996</v>
      </c>
      <c r="AO24" s="215">
        <v>84.201272605492207</v>
      </c>
      <c r="AP24" s="216">
        <v>82.811453449430601</v>
      </c>
      <c r="AQ24" s="202"/>
      <c r="AR24" s="217">
        <v>73.353028418333096</v>
      </c>
      <c r="AS24" s="38"/>
      <c r="AT24" s="30">
        <v>-2.5045200849875</v>
      </c>
      <c r="AU24" s="212">
        <v>-4.0856102053174401E-2</v>
      </c>
      <c r="AV24" s="212">
        <v>-1.5663985821439199</v>
      </c>
      <c r="AW24" s="212">
        <v>-2.71217239120225</v>
      </c>
      <c r="AX24" s="212">
        <v>-2.6805147584943101</v>
      </c>
      <c r="AY24" s="213">
        <v>-1.91716341654856</v>
      </c>
      <c r="AZ24" s="202"/>
      <c r="BA24" s="214">
        <v>1.3359309574489899</v>
      </c>
      <c r="BB24" s="215">
        <v>-0.14675227879316599</v>
      </c>
      <c r="BC24" s="216">
        <v>0.57668627698914099</v>
      </c>
      <c r="BD24" s="202"/>
      <c r="BE24" s="217">
        <v>-1.12637972852122</v>
      </c>
    </row>
    <row r="25" spans="1:57" ht="13" x14ac:dyDescent="0.3">
      <c r="A25" s="34" t="s">
        <v>59</v>
      </c>
      <c r="B25" s="2" t="s">
        <v>59</v>
      </c>
      <c r="C25" s="8"/>
      <c r="D25" s="22" t="s">
        <v>101</v>
      </c>
      <c r="E25" s="25" t="s">
        <v>102</v>
      </c>
      <c r="F25" s="2"/>
      <c r="G25" s="28">
        <v>40.954606141522</v>
      </c>
      <c r="H25" s="200">
        <v>64.819759679572698</v>
      </c>
      <c r="I25" s="200">
        <v>69.726301735647496</v>
      </c>
      <c r="J25" s="200">
        <v>67.156208277703598</v>
      </c>
      <c r="K25" s="200">
        <v>64.819759679572698</v>
      </c>
      <c r="L25" s="201">
        <v>61.495327102803699</v>
      </c>
      <c r="M25" s="202"/>
      <c r="N25" s="203">
        <v>77.002670226969201</v>
      </c>
      <c r="O25" s="204">
        <v>71.094793057409802</v>
      </c>
      <c r="P25" s="205">
        <v>74.048731642189495</v>
      </c>
      <c r="Q25" s="202"/>
      <c r="R25" s="206">
        <v>65.082014114056804</v>
      </c>
      <c r="S25" s="38"/>
      <c r="T25" s="28">
        <v>10.0448430493273</v>
      </c>
      <c r="U25" s="200">
        <v>-2.3629964806435302</v>
      </c>
      <c r="V25" s="200">
        <v>-12.885738115095901</v>
      </c>
      <c r="W25" s="200">
        <v>-12.445604873803299</v>
      </c>
      <c r="X25" s="200">
        <v>-18.471872376154401</v>
      </c>
      <c r="Y25" s="201">
        <v>-9.5266155961500605</v>
      </c>
      <c r="Z25" s="202"/>
      <c r="AA25" s="203">
        <v>-1.74616695059625</v>
      </c>
      <c r="AB25" s="204">
        <v>2.0114942528735602</v>
      </c>
      <c r="AC25" s="205">
        <v>2.2542831379621198E-2</v>
      </c>
      <c r="AD25" s="202"/>
      <c r="AE25" s="206">
        <v>-6.6288137912162997</v>
      </c>
      <c r="AG25" s="28">
        <v>50.650867823764997</v>
      </c>
      <c r="AH25" s="200">
        <v>58.377837116154801</v>
      </c>
      <c r="AI25" s="200">
        <v>70.368825100133506</v>
      </c>
      <c r="AJ25" s="200">
        <v>69.501001335113401</v>
      </c>
      <c r="AK25" s="200">
        <v>59.3291054739652</v>
      </c>
      <c r="AL25" s="201">
        <v>61.645527369826397</v>
      </c>
      <c r="AM25" s="202"/>
      <c r="AN25" s="203">
        <v>75.5006675567423</v>
      </c>
      <c r="AO25" s="204">
        <v>78.9969959946595</v>
      </c>
      <c r="AP25" s="205">
        <v>77.248831775700907</v>
      </c>
      <c r="AQ25" s="202"/>
      <c r="AR25" s="206">
        <v>66.103614342933398</v>
      </c>
      <c r="AS25" s="38"/>
      <c r="AT25" s="28">
        <v>1.9140362659503001</v>
      </c>
      <c r="AU25" s="200">
        <v>7.5976622577668396</v>
      </c>
      <c r="AV25" s="200">
        <v>7.0177664974619196</v>
      </c>
      <c r="AW25" s="200">
        <v>9.4480946123521594</v>
      </c>
      <c r="AX25" s="200">
        <v>-3.01459555313054</v>
      </c>
      <c r="AY25" s="201">
        <v>4.7025142436009997</v>
      </c>
      <c r="AZ25" s="202"/>
      <c r="BA25" s="203">
        <v>5.4791326649568601</v>
      </c>
      <c r="BB25" s="204">
        <v>3.2951445717403098</v>
      </c>
      <c r="BC25" s="205">
        <v>4.3510116665727301</v>
      </c>
      <c r="BD25" s="202"/>
      <c r="BE25" s="206">
        <v>4.58488929123759</v>
      </c>
    </row>
    <row r="26" spans="1:57" x14ac:dyDescent="0.25">
      <c r="A26" s="34" t="s">
        <v>113</v>
      </c>
      <c r="B26" s="2" t="str">
        <f t="shared" si="0"/>
        <v>Richmond North/Glen Allen, VA</v>
      </c>
      <c r="C26" s="9"/>
      <c r="D26" s="23" t="s">
        <v>101</v>
      </c>
      <c r="E26" s="26" t="s">
        <v>102</v>
      </c>
      <c r="F26" s="2"/>
      <c r="G26" s="29">
        <v>50.733608436497001</v>
      </c>
      <c r="H26" s="202">
        <v>66.231086657496505</v>
      </c>
      <c r="I26" s="202">
        <v>73.624484181567993</v>
      </c>
      <c r="J26" s="202">
        <v>73.337918386061403</v>
      </c>
      <c r="K26" s="202">
        <v>65.016047684548298</v>
      </c>
      <c r="L26" s="207">
        <v>65.788629069234204</v>
      </c>
      <c r="M26" s="202"/>
      <c r="N26" s="208">
        <v>72.031178358551102</v>
      </c>
      <c r="O26" s="209">
        <v>73.188904172397898</v>
      </c>
      <c r="P26" s="210">
        <v>72.610041265474507</v>
      </c>
      <c r="Q26" s="202"/>
      <c r="R26" s="211">
        <v>67.737603982445705</v>
      </c>
      <c r="S26" s="38"/>
      <c r="T26" s="29">
        <v>1.49160216904618</v>
      </c>
      <c r="U26" s="202">
        <v>3.02888531807164</v>
      </c>
      <c r="V26" s="202">
        <v>3.6971584310275398</v>
      </c>
      <c r="W26" s="202">
        <v>3.3460018021966098</v>
      </c>
      <c r="X26" s="202">
        <v>-5.7482443528072702</v>
      </c>
      <c r="Y26" s="207">
        <v>1.14597694438814</v>
      </c>
      <c r="Z26" s="202"/>
      <c r="AA26" s="208">
        <v>-8.1373481451540393</v>
      </c>
      <c r="AB26" s="209">
        <v>-6.6751779517400696</v>
      </c>
      <c r="AC26" s="210">
        <v>-7.4062070480566504</v>
      </c>
      <c r="AD26" s="202"/>
      <c r="AE26" s="211">
        <v>-1.63647737503983</v>
      </c>
      <c r="AG26" s="29">
        <v>56.505043558000899</v>
      </c>
      <c r="AH26" s="202">
        <v>58.035304906006402</v>
      </c>
      <c r="AI26" s="202">
        <v>67.572214580467602</v>
      </c>
      <c r="AJ26" s="202">
        <v>67.640990371389194</v>
      </c>
      <c r="AK26" s="202">
        <v>61.345139844108203</v>
      </c>
      <c r="AL26" s="207">
        <v>62.219738651994398</v>
      </c>
      <c r="AM26" s="202"/>
      <c r="AN26" s="208">
        <v>73.739110499770703</v>
      </c>
      <c r="AO26" s="209">
        <v>79.822902338376807</v>
      </c>
      <c r="AP26" s="210">
        <v>76.781006419073805</v>
      </c>
      <c r="AQ26" s="202"/>
      <c r="AR26" s="211">
        <v>66.380100871159996</v>
      </c>
      <c r="AS26" s="38"/>
      <c r="AT26" s="29">
        <v>1.29714802709301</v>
      </c>
      <c r="AU26" s="202">
        <v>3.72214235911914</v>
      </c>
      <c r="AV26" s="202">
        <v>1.55657924849921</v>
      </c>
      <c r="AW26" s="202">
        <v>1.0532783867625499</v>
      </c>
      <c r="AX26" s="202">
        <v>-1.3071232968000099</v>
      </c>
      <c r="AY26" s="207">
        <v>1.2149901385972599</v>
      </c>
      <c r="AZ26" s="202"/>
      <c r="BA26" s="208">
        <v>-1.72054186212605</v>
      </c>
      <c r="BB26" s="209">
        <v>-1.70919540463768</v>
      </c>
      <c r="BC26" s="210">
        <v>-1.7146441993971</v>
      </c>
      <c r="BD26" s="202"/>
      <c r="BE26" s="211">
        <v>0.22766529484593201</v>
      </c>
    </row>
    <row r="27" spans="1:57" x14ac:dyDescent="0.25">
      <c r="A27" s="20" t="s">
        <v>62</v>
      </c>
      <c r="B27" s="2" t="str">
        <f t="shared" si="0"/>
        <v>Richmond West/Midlothian, VA</v>
      </c>
      <c r="C27" s="2"/>
      <c r="D27" s="23" t="s">
        <v>101</v>
      </c>
      <c r="E27" s="26" t="s">
        <v>102</v>
      </c>
      <c r="F27" s="2"/>
      <c r="G27" s="29">
        <v>48.717217787913299</v>
      </c>
      <c r="H27" s="202">
        <v>57.525655644241702</v>
      </c>
      <c r="I27" s="202">
        <v>62.314709236031902</v>
      </c>
      <c r="J27" s="202">
        <v>62.001140250855101</v>
      </c>
      <c r="K27" s="202">
        <v>63.996579247434397</v>
      </c>
      <c r="L27" s="207">
        <v>58.911060433295297</v>
      </c>
      <c r="M27" s="202"/>
      <c r="N27" s="208">
        <v>67.816419612314704</v>
      </c>
      <c r="O27" s="209">
        <v>71.037628278221206</v>
      </c>
      <c r="P27" s="210">
        <v>69.427023945267905</v>
      </c>
      <c r="Q27" s="202"/>
      <c r="R27" s="211">
        <v>61.915621436716002</v>
      </c>
      <c r="S27" s="38"/>
      <c r="T27" s="29">
        <v>-0.17802282896636301</v>
      </c>
      <c r="U27" s="202">
        <v>-1.9271346492344801</v>
      </c>
      <c r="V27" s="202">
        <v>-0.928357249006732</v>
      </c>
      <c r="W27" s="202">
        <v>-3.6939387169378901</v>
      </c>
      <c r="X27" s="202">
        <v>0.74226190810835302</v>
      </c>
      <c r="Y27" s="207">
        <v>-1.24312924022282</v>
      </c>
      <c r="Z27" s="202"/>
      <c r="AA27" s="208">
        <v>-2.8665311262441802</v>
      </c>
      <c r="AB27" s="209">
        <v>-7.6326728940714901</v>
      </c>
      <c r="AC27" s="210">
        <v>-5.36475525100676</v>
      </c>
      <c r="AD27" s="202"/>
      <c r="AE27" s="211">
        <v>-2.6021475940473402</v>
      </c>
      <c r="AG27" s="29">
        <v>55.858038768528999</v>
      </c>
      <c r="AH27" s="202">
        <v>55.822405929304402</v>
      </c>
      <c r="AI27" s="202">
        <v>62.571265678449201</v>
      </c>
      <c r="AJ27" s="202">
        <v>63.597491448118497</v>
      </c>
      <c r="AK27" s="202">
        <v>63.112884834663603</v>
      </c>
      <c r="AL27" s="207">
        <v>60.192417331812898</v>
      </c>
      <c r="AM27" s="202"/>
      <c r="AN27" s="208">
        <v>70.766818700114001</v>
      </c>
      <c r="AO27" s="209">
        <v>75.634264538198394</v>
      </c>
      <c r="AP27" s="210">
        <v>73.200541619156198</v>
      </c>
      <c r="AQ27" s="202"/>
      <c r="AR27" s="211">
        <v>63.909024271053902</v>
      </c>
      <c r="AS27" s="38"/>
      <c r="AT27" s="29">
        <v>4.5421967253259297</v>
      </c>
      <c r="AU27" s="202">
        <v>4.0872257094330804</v>
      </c>
      <c r="AV27" s="202">
        <v>3.9008440012831098</v>
      </c>
      <c r="AW27" s="202">
        <v>1.8836309571410501</v>
      </c>
      <c r="AX27" s="202">
        <v>4.1599866256290596</v>
      </c>
      <c r="AY27" s="207">
        <v>3.6736566878336698</v>
      </c>
      <c r="AZ27" s="202"/>
      <c r="BA27" s="208">
        <v>1.88913283788068</v>
      </c>
      <c r="BB27" s="209">
        <v>-0.81122589314682803</v>
      </c>
      <c r="BC27" s="210">
        <v>0.47595961365054401</v>
      </c>
      <c r="BD27" s="202"/>
      <c r="BE27" s="211">
        <v>2.6050254811160398</v>
      </c>
    </row>
    <row r="28" spans="1:57" x14ac:dyDescent="0.25">
      <c r="A28" s="20" t="s">
        <v>58</v>
      </c>
      <c r="B28" s="2" t="str">
        <f t="shared" si="0"/>
        <v>Petersburg/Chester, VA</v>
      </c>
      <c r="C28" s="2"/>
      <c r="D28" s="23" t="s">
        <v>101</v>
      </c>
      <c r="E28" s="26" t="s">
        <v>102</v>
      </c>
      <c r="F28" s="2"/>
      <c r="G28" s="29">
        <v>54.557077625570699</v>
      </c>
      <c r="H28" s="202">
        <v>61.863013698630098</v>
      </c>
      <c r="I28" s="202">
        <v>65.095890410958901</v>
      </c>
      <c r="J28" s="202">
        <v>64.200913242009094</v>
      </c>
      <c r="K28" s="202">
        <v>63.780821917808197</v>
      </c>
      <c r="L28" s="207">
        <v>61.899543378995403</v>
      </c>
      <c r="M28" s="202"/>
      <c r="N28" s="208">
        <v>71.232876712328704</v>
      </c>
      <c r="O28" s="209">
        <v>71.433789954337797</v>
      </c>
      <c r="P28" s="210">
        <v>71.3333333333333</v>
      </c>
      <c r="Q28" s="202"/>
      <c r="R28" s="211">
        <v>64.594911937377603</v>
      </c>
      <c r="S28" s="38"/>
      <c r="T28" s="29">
        <v>-3.3443457744659502</v>
      </c>
      <c r="U28" s="202">
        <v>-7.8349254211867398</v>
      </c>
      <c r="V28" s="202">
        <v>-6.6054544973324898</v>
      </c>
      <c r="W28" s="202">
        <v>-7.8131638033249997</v>
      </c>
      <c r="X28" s="202">
        <v>-0.64947188229933295</v>
      </c>
      <c r="Y28" s="207">
        <v>-5.3832187014002599</v>
      </c>
      <c r="Z28" s="202"/>
      <c r="AA28" s="208">
        <v>2.9667667271092601</v>
      </c>
      <c r="AB28" s="209">
        <v>-1.4300928636452299</v>
      </c>
      <c r="AC28" s="210">
        <v>0.71728009416451599</v>
      </c>
      <c r="AD28" s="202"/>
      <c r="AE28" s="211">
        <v>-3.5397494150281199</v>
      </c>
      <c r="AG28" s="29">
        <v>57.580455719990603</v>
      </c>
      <c r="AH28" s="202">
        <v>62.2598073760864</v>
      </c>
      <c r="AI28" s="202">
        <v>67.122386657270297</v>
      </c>
      <c r="AJ28" s="202">
        <v>67.169368099600604</v>
      </c>
      <c r="AK28" s="202">
        <v>64.759220108057306</v>
      </c>
      <c r="AL28" s="207">
        <v>63.778247592200998</v>
      </c>
      <c r="AM28" s="202"/>
      <c r="AN28" s="208">
        <v>71.811134601832194</v>
      </c>
      <c r="AO28" s="209">
        <v>74.897815362931595</v>
      </c>
      <c r="AP28" s="210">
        <v>73.354474982381902</v>
      </c>
      <c r="AQ28" s="202"/>
      <c r="AR28" s="211">
        <v>66.514312560824095</v>
      </c>
      <c r="AS28" s="38"/>
      <c r="AT28" s="29">
        <v>-2.6587843064626502</v>
      </c>
      <c r="AU28" s="202">
        <v>-1.9746324385878</v>
      </c>
      <c r="AV28" s="202">
        <v>-1.1226522339081599</v>
      </c>
      <c r="AW28" s="202">
        <v>-1.6892114364308399</v>
      </c>
      <c r="AX28" s="202">
        <v>-1.90418417058644</v>
      </c>
      <c r="AY28" s="207">
        <v>-1.8468415842631001</v>
      </c>
      <c r="AZ28" s="202"/>
      <c r="BA28" s="208">
        <v>5.4735685966587901</v>
      </c>
      <c r="BB28" s="209">
        <v>4.0356868868882501</v>
      </c>
      <c r="BC28" s="210">
        <v>4.72767455104443</v>
      </c>
      <c r="BD28" s="202"/>
      <c r="BE28" s="211">
        <v>0.13021229004850199</v>
      </c>
    </row>
    <row r="29" spans="1:57" x14ac:dyDescent="0.25">
      <c r="A29" s="20" t="s">
        <v>114</v>
      </c>
      <c r="B29" s="43" t="s">
        <v>49</v>
      </c>
      <c r="C29" s="2"/>
      <c r="D29" s="23" t="s">
        <v>101</v>
      </c>
      <c r="E29" s="26" t="s">
        <v>102</v>
      </c>
      <c r="F29" s="2"/>
      <c r="G29" s="29">
        <v>45.154723127035801</v>
      </c>
      <c r="H29" s="202">
        <v>55.954804560260499</v>
      </c>
      <c r="I29" s="202">
        <v>56.8200325732899</v>
      </c>
      <c r="J29" s="202">
        <v>59.507328990227997</v>
      </c>
      <c r="K29" s="202">
        <v>58.255293159609103</v>
      </c>
      <c r="L29" s="207">
        <v>55.1384364820846</v>
      </c>
      <c r="M29" s="202"/>
      <c r="N29" s="208">
        <v>67.447068403908702</v>
      </c>
      <c r="O29" s="209">
        <v>63.894543973941303</v>
      </c>
      <c r="P29" s="210">
        <v>65.670806188924999</v>
      </c>
      <c r="Q29" s="202"/>
      <c r="R29" s="211">
        <v>58.1476849697533</v>
      </c>
      <c r="S29" s="38"/>
      <c r="T29" s="29">
        <v>4.6132490142091003</v>
      </c>
      <c r="U29" s="202">
        <v>3.02037996966195</v>
      </c>
      <c r="V29" s="202">
        <v>1.42883321003062</v>
      </c>
      <c r="W29" s="202">
        <v>7.5988317579953701</v>
      </c>
      <c r="X29" s="202">
        <v>8.1710439727061193</v>
      </c>
      <c r="Y29" s="207">
        <v>4.9628155798645803</v>
      </c>
      <c r="Z29" s="202"/>
      <c r="AA29" s="208">
        <v>2.8990716434769901</v>
      </c>
      <c r="AB29" s="209">
        <v>-5.3661117457943401</v>
      </c>
      <c r="AC29" s="210">
        <v>-1.2947271877609801</v>
      </c>
      <c r="AD29" s="202"/>
      <c r="AE29" s="211">
        <v>2.85866777698664</v>
      </c>
      <c r="AG29" s="29">
        <v>45.299776058631899</v>
      </c>
      <c r="AH29" s="202">
        <v>49.0304356677524</v>
      </c>
      <c r="AI29" s="202">
        <v>53.786644951139998</v>
      </c>
      <c r="AJ29" s="202">
        <v>56.700427524429898</v>
      </c>
      <c r="AK29" s="202">
        <v>56.878562703583</v>
      </c>
      <c r="AL29" s="207">
        <v>52.339169381107403</v>
      </c>
      <c r="AM29" s="202"/>
      <c r="AN29" s="208">
        <v>64.981168566775196</v>
      </c>
      <c r="AO29" s="209">
        <v>65.6071864820846</v>
      </c>
      <c r="AP29" s="210">
        <v>65.294177524429898</v>
      </c>
      <c r="AQ29" s="202"/>
      <c r="AR29" s="211">
        <v>56.040600279199602</v>
      </c>
      <c r="AS29" s="38"/>
      <c r="AT29" s="29">
        <v>5.7057773555547904</v>
      </c>
      <c r="AU29" s="202">
        <v>0.69191076522114403</v>
      </c>
      <c r="AV29" s="202">
        <v>-2.2694140027806702</v>
      </c>
      <c r="AW29" s="202">
        <v>0.47426622653017297</v>
      </c>
      <c r="AX29" s="202">
        <v>3.85954985345741</v>
      </c>
      <c r="AY29" s="207">
        <v>1.5185099896823</v>
      </c>
      <c r="AZ29" s="202"/>
      <c r="BA29" s="208">
        <v>4.6687126864896502</v>
      </c>
      <c r="BB29" s="209">
        <v>1.57946337691164</v>
      </c>
      <c r="BC29" s="210">
        <v>3.0933674972394698</v>
      </c>
      <c r="BD29" s="202"/>
      <c r="BE29" s="211">
        <v>2.0369986574535499</v>
      </c>
    </row>
    <row r="30" spans="1:57" x14ac:dyDescent="0.25">
      <c r="A30" s="20" t="s">
        <v>54</v>
      </c>
      <c r="B30" s="2" t="str">
        <f t="shared" si="0"/>
        <v>Roanoke, VA</v>
      </c>
      <c r="C30" s="2"/>
      <c r="D30" s="23" t="s">
        <v>101</v>
      </c>
      <c r="E30" s="26" t="s">
        <v>102</v>
      </c>
      <c r="F30" s="2"/>
      <c r="G30" s="29">
        <v>47.460035523978597</v>
      </c>
      <c r="H30" s="202">
        <v>61.669626998223798</v>
      </c>
      <c r="I30" s="202">
        <v>68.436944937833005</v>
      </c>
      <c r="J30" s="202">
        <v>71.278863232681999</v>
      </c>
      <c r="K30" s="202">
        <v>68.721136767317901</v>
      </c>
      <c r="L30" s="207">
        <v>63.513321492007101</v>
      </c>
      <c r="M30" s="202"/>
      <c r="N30" s="208">
        <v>70.124333925399597</v>
      </c>
      <c r="O30" s="209">
        <v>78.3836589698046</v>
      </c>
      <c r="P30" s="210">
        <v>74.253996447602105</v>
      </c>
      <c r="Q30" s="202"/>
      <c r="R30" s="211">
        <v>66.582085765034194</v>
      </c>
      <c r="S30" s="38"/>
      <c r="T30" s="29">
        <v>-0.57721708901787205</v>
      </c>
      <c r="U30" s="202">
        <v>3.4945992774359498</v>
      </c>
      <c r="V30" s="202">
        <v>0.74212647300368595</v>
      </c>
      <c r="W30" s="202">
        <v>-3.90865212649754</v>
      </c>
      <c r="X30" s="202">
        <v>-9.6911579222862798</v>
      </c>
      <c r="Y30" s="207">
        <v>-2.4461605266938999</v>
      </c>
      <c r="Z30" s="202"/>
      <c r="AA30" s="208">
        <v>-4.33461570117377</v>
      </c>
      <c r="AB30" s="209">
        <v>13.763296188351401</v>
      </c>
      <c r="AC30" s="210">
        <v>4.4342839468522497</v>
      </c>
      <c r="AD30" s="202"/>
      <c r="AE30" s="211">
        <v>-0.35433133388150201</v>
      </c>
      <c r="AG30" s="29">
        <v>47.277975133214902</v>
      </c>
      <c r="AH30" s="202">
        <v>55.910301953818802</v>
      </c>
      <c r="AI30" s="202">
        <v>64.902309058614506</v>
      </c>
      <c r="AJ30" s="202">
        <v>70.2353463587921</v>
      </c>
      <c r="AK30" s="202">
        <v>73.112788632326797</v>
      </c>
      <c r="AL30" s="207">
        <v>62.2877442273534</v>
      </c>
      <c r="AM30" s="202"/>
      <c r="AN30" s="208">
        <v>71.563055062166896</v>
      </c>
      <c r="AO30" s="209">
        <v>73.059502664298407</v>
      </c>
      <c r="AP30" s="210">
        <v>72.311278863232602</v>
      </c>
      <c r="AQ30" s="202"/>
      <c r="AR30" s="211">
        <v>65.151611266176005</v>
      </c>
      <c r="AS30" s="38"/>
      <c r="AT30" s="29">
        <v>-2.1841156779125699</v>
      </c>
      <c r="AU30" s="202">
        <v>-3.5929108087500898</v>
      </c>
      <c r="AV30" s="202">
        <v>-2.0247982343284998</v>
      </c>
      <c r="AW30" s="202">
        <v>1.36621378684746</v>
      </c>
      <c r="AX30" s="202">
        <v>6.9138475333791698</v>
      </c>
      <c r="AY30" s="207">
        <v>0.38486296691611199</v>
      </c>
      <c r="AZ30" s="202"/>
      <c r="BA30" s="208">
        <v>7.6665401526001196</v>
      </c>
      <c r="BB30" s="209">
        <v>8.0404635672962499</v>
      </c>
      <c r="BC30" s="210">
        <v>7.85511233667554</v>
      </c>
      <c r="BD30" s="202"/>
      <c r="BE30" s="211">
        <v>2.6392085672038399</v>
      </c>
    </row>
    <row r="31" spans="1:57" x14ac:dyDescent="0.25">
      <c r="A31" s="20" t="s">
        <v>55</v>
      </c>
      <c r="B31" s="2" t="str">
        <f t="shared" si="0"/>
        <v>Charlottesville, VA</v>
      </c>
      <c r="C31" s="2"/>
      <c r="D31" s="23" t="s">
        <v>101</v>
      </c>
      <c r="E31" s="26" t="s">
        <v>102</v>
      </c>
      <c r="F31" s="2"/>
      <c r="G31" s="29">
        <v>49.513050253213798</v>
      </c>
      <c r="H31" s="202">
        <v>61.472536034281198</v>
      </c>
      <c r="I31" s="202">
        <v>64.218932606154993</v>
      </c>
      <c r="J31" s="202">
        <v>66.751071289442905</v>
      </c>
      <c r="K31" s="202">
        <v>70.938839111803603</v>
      </c>
      <c r="L31" s="207">
        <v>62.578885858979298</v>
      </c>
      <c r="M31" s="202"/>
      <c r="N31" s="208">
        <v>93.747565251265996</v>
      </c>
      <c r="O31" s="209">
        <v>94.994156603038505</v>
      </c>
      <c r="P31" s="210">
        <v>94.370860927152293</v>
      </c>
      <c r="Q31" s="202"/>
      <c r="R31" s="211">
        <v>71.662307307028698</v>
      </c>
      <c r="S31" s="38"/>
      <c r="T31" s="29">
        <v>-10.045827023410499</v>
      </c>
      <c r="U31" s="202">
        <v>-10.877456565683801</v>
      </c>
      <c r="V31" s="202">
        <v>-10.191705123422899</v>
      </c>
      <c r="W31" s="202">
        <v>-8.9204780250706808</v>
      </c>
      <c r="X31" s="202">
        <v>1.8006357262674999</v>
      </c>
      <c r="Y31" s="207">
        <v>-7.5637037476398303</v>
      </c>
      <c r="Z31" s="202"/>
      <c r="AA31" s="208">
        <v>14.189806909410899</v>
      </c>
      <c r="AB31" s="209">
        <v>19.298358419584002</v>
      </c>
      <c r="AC31" s="210">
        <v>16.705061672496399</v>
      </c>
      <c r="AD31" s="202"/>
      <c r="AE31" s="211">
        <v>0.28255189566238298</v>
      </c>
      <c r="AG31" s="29">
        <v>56.096610829762298</v>
      </c>
      <c r="AH31" s="202">
        <v>53.428126217374299</v>
      </c>
      <c r="AI31" s="202">
        <v>60.070120763537197</v>
      </c>
      <c r="AJ31" s="202">
        <v>63.001558239189698</v>
      </c>
      <c r="AK31" s="202">
        <v>66.434553954031898</v>
      </c>
      <c r="AL31" s="207">
        <v>59.806194000779101</v>
      </c>
      <c r="AM31" s="202"/>
      <c r="AN31" s="208">
        <v>83.955005843396904</v>
      </c>
      <c r="AO31" s="209">
        <v>90.0759641604986</v>
      </c>
      <c r="AP31" s="210">
        <v>87.015485001947695</v>
      </c>
      <c r="AQ31" s="202"/>
      <c r="AR31" s="211">
        <v>67.580277143970093</v>
      </c>
      <c r="AS31" s="38"/>
      <c r="AT31" s="29">
        <v>1.2352907363605501</v>
      </c>
      <c r="AU31" s="202">
        <v>-3.9227650177004199</v>
      </c>
      <c r="AV31" s="202">
        <v>-4.8130745831217903</v>
      </c>
      <c r="AW31" s="202">
        <v>-7.8012315077072403</v>
      </c>
      <c r="AX31" s="202">
        <v>-3.44968657935111</v>
      </c>
      <c r="AY31" s="207">
        <v>-3.9318870642310602</v>
      </c>
      <c r="AZ31" s="202"/>
      <c r="BA31" s="208">
        <v>2.60359333119519</v>
      </c>
      <c r="BB31" s="209">
        <v>4.48557928694908</v>
      </c>
      <c r="BC31" s="210">
        <v>3.5691388827039998</v>
      </c>
      <c r="BD31" s="202"/>
      <c r="BE31" s="211">
        <v>-1.30218608422879</v>
      </c>
    </row>
    <row r="32" spans="1:57" x14ac:dyDescent="0.25">
      <c r="A32" s="20" t="s">
        <v>115</v>
      </c>
      <c r="B32" t="s">
        <v>56</v>
      </c>
      <c r="C32" s="2"/>
      <c r="D32" s="23" t="s">
        <v>101</v>
      </c>
      <c r="E32" s="26" t="s">
        <v>102</v>
      </c>
      <c r="F32" s="2"/>
      <c r="G32" s="29">
        <v>52.131328459097801</v>
      </c>
      <c r="H32" s="202">
        <v>60.560077252034702</v>
      </c>
      <c r="I32" s="202">
        <v>65.402124430955894</v>
      </c>
      <c r="J32" s="202">
        <v>68.078355635259996</v>
      </c>
      <c r="K32" s="202">
        <v>74.451648503241799</v>
      </c>
      <c r="L32" s="207">
        <v>64.124706856117996</v>
      </c>
      <c r="M32" s="202"/>
      <c r="N32" s="208">
        <v>82.8941923023865</v>
      </c>
      <c r="O32" s="209">
        <v>83.9426127741757</v>
      </c>
      <c r="P32" s="210">
        <v>83.4184025382811</v>
      </c>
      <c r="Q32" s="202"/>
      <c r="R32" s="211">
        <v>69.637191336736095</v>
      </c>
      <c r="S32" s="38"/>
      <c r="T32" s="29">
        <v>9.3343670769852896</v>
      </c>
      <c r="U32" s="202">
        <v>-5.0076773327458399</v>
      </c>
      <c r="V32" s="202">
        <v>-0.18273453083503099</v>
      </c>
      <c r="W32" s="202">
        <v>1.3042079652121601</v>
      </c>
      <c r="X32" s="202">
        <v>5.2305261299605298E-2</v>
      </c>
      <c r="Y32" s="207">
        <v>0.64469555099879605</v>
      </c>
      <c r="Z32" s="202"/>
      <c r="AA32" s="208">
        <v>-5.6924327764120699</v>
      </c>
      <c r="AB32" s="209">
        <v>-4.8697534087437004</v>
      </c>
      <c r="AC32" s="210">
        <v>-5.2802945095840297</v>
      </c>
      <c r="AD32" s="202"/>
      <c r="AE32" s="211">
        <v>-1.46486017562634</v>
      </c>
      <c r="AG32" s="29">
        <v>50.341426403641798</v>
      </c>
      <c r="AH32" s="202">
        <v>56.783694302662397</v>
      </c>
      <c r="AI32" s="202">
        <v>63.622568630155797</v>
      </c>
      <c r="AJ32" s="202">
        <v>64.298523934335705</v>
      </c>
      <c r="AK32" s="202">
        <v>66.874741343633602</v>
      </c>
      <c r="AL32" s="207">
        <v>60.3841909228859</v>
      </c>
      <c r="AM32" s="202"/>
      <c r="AN32" s="208">
        <v>74.834459925506906</v>
      </c>
      <c r="AO32" s="209">
        <v>77.272727272727195</v>
      </c>
      <c r="AP32" s="210">
        <v>76.053593599117093</v>
      </c>
      <c r="AQ32" s="202"/>
      <c r="AR32" s="211">
        <v>64.861163116094801</v>
      </c>
      <c r="AS32" s="38"/>
      <c r="AT32" s="29">
        <v>12.7902844739824</v>
      </c>
      <c r="AU32" s="202">
        <v>2.4482639162305602</v>
      </c>
      <c r="AV32" s="202">
        <v>3.77722725995597</v>
      </c>
      <c r="AW32" s="202">
        <v>1.0330269787039801</v>
      </c>
      <c r="AX32" s="202">
        <v>4.7263120552455398</v>
      </c>
      <c r="AY32" s="207">
        <v>4.52006488942577</v>
      </c>
      <c r="AZ32" s="202"/>
      <c r="BA32" s="208">
        <v>6.3855381683402603</v>
      </c>
      <c r="BB32" s="209">
        <v>5.4606328080685103</v>
      </c>
      <c r="BC32" s="210">
        <v>5.9136540292275397</v>
      </c>
      <c r="BD32" s="202"/>
      <c r="BE32" s="211">
        <v>4.9828379542422798</v>
      </c>
    </row>
    <row r="33" spans="1:57" x14ac:dyDescent="0.25">
      <c r="A33" s="20" t="s">
        <v>52</v>
      </c>
      <c r="B33" s="2" t="str">
        <f t="shared" si="0"/>
        <v>Staunton &amp; Harrisonburg, VA</v>
      </c>
      <c r="C33" s="2"/>
      <c r="D33" s="23" t="s">
        <v>101</v>
      </c>
      <c r="E33" s="26" t="s">
        <v>102</v>
      </c>
      <c r="F33" s="2"/>
      <c r="G33" s="29">
        <v>41.346824842986699</v>
      </c>
      <c r="H33" s="202">
        <v>54.413817166782898</v>
      </c>
      <c r="I33" s="202">
        <v>58.4089323098394</v>
      </c>
      <c r="J33" s="202">
        <v>66.870202372644798</v>
      </c>
      <c r="K33" s="202">
        <v>72.034193998604295</v>
      </c>
      <c r="L33" s="207">
        <v>58.614794138171597</v>
      </c>
      <c r="M33" s="202"/>
      <c r="N33" s="208">
        <v>86.357292393579897</v>
      </c>
      <c r="O33" s="209">
        <v>74.406838799720802</v>
      </c>
      <c r="P33" s="210">
        <v>80.382065596650307</v>
      </c>
      <c r="Q33" s="202"/>
      <c r="R33" s="211">
        <v>64.834014554879801</v>
      </c>
      <c r="S33" s="38"/>
      <c r="T33" s="29">
        <v>-1.3189113747383101</v>
      </c>
      <c r="U33" s="202">
        <v>0.15480852305502099</v>
      </c>
      <c r="V33" s="202">
        <v>4.44357186599093</v>
      </c>
      <c r="W33" s="202">
        <v>8.4063192649043401</v>
      </c>
      <c r="X33" s="202">
        <v>16.9496326094987</v>
      </c>
      <c r="Y33" s="207">
        <v>6.4319234518628399</v>
      </c>
      <c r="Z33" s="202"/>
      <c r="AA33" s="208">
        <v>15.561758548499601</v>
      </c>
      <c r="AB33" s="209">
        <v>-1.2915765021727501</v>
      </c>
      <c r="AC33" s="210">
        <v>7.0984798680931904</v>
      </c>
      <c r="AD33" s="202"/>
      <c r="AE33" s="211">
        <v>6.6746025369181199</v>
      </c>
      <c r="AG33" s="29">
        <v>46.449755757152801</v>
      </c>
      <c r="AH33" s="202">
        <v>51.199406838799703</v>
      </c>
      <c r="AI33" s="202">
        <v>58.256280530355802</v>
      </c>
      <c r="AJ33" s="202">
        <v>63.311235170969901</v>
      </c>
      <c r="AK33" s="202">
        <v>67.873342637822702</v>
      </c>
      <c r="AL33" s="207">
        <v>57.418004187020202</v>
      </c>
      <c r="AM33" s="202"/>
      <c r="AN33" s="208">
        <v>75.894103279832507</v>
      </c>
      <c r="AO33" s="209">
        <v>74.4591765526866</v>
      </c>
      <c r="AP33" s="210">
        <v>75.176639916259504</v>
      </c>
      <c r="AQ33" s="202"/>
      <c r="AR33" s="211">
        <v>62.491900109660001</v>
      </c>
      <c r="AS33" s="38"/>
      <c r="AT33" s="29">
        <v>2.0803830044669702</v>
      </c>
      <c r="AU33" s="202">
        <v>5.0543262715986499</v>
      </c>
      <c r="AV33" s="202">
        <v>5.32333590524809</v>
      </c>
      <c r="AW33" s="202">
        <v>5.2809189799116201</v>
      </c>
      <c r="AX33" s="202">
        <v>12.792039465772801</v>
      </c>
      <c r="AY33" s="207">
        <v>6.38822352784128</v>
      </c>
      <c r="AZ33" s="202"/>
      <c r="BA33" s="208">
        <v>7.0343056064082496</v>
      </c>
      <c r="BB33" s="209">
        <v>2.6558917509982898</v>
      </c>
      <c r="BC33" s="210">
        <v>4.8226114294356099</v>
      </c>
      <c r="BD33" s="202"/>
      <c r="BE33" s="211">
        <v>5.8592837822509098</v>
      </c>
    </row>
    <row r="34" spans="1:57" x14ac:dyDescent="0.25">
      <c r="A34" s="20" t="s">
        <v>51</v>
      </c>
      <c r="B34" s="2" t="str">
        <f t="shared" si="0"/>
        <v>Blacksburg &amp; Wytheville, VA</v>
      </c>
      <c r="C34" s="2"/>
      <c r="D34" s="23" t="s">
        <v>101</v>
      </c>
      <c r="E34" s="26" t="s">
        <v>102</v>
      </c>
      <c r="F34" s="2"/>
      <c r="G34" s="29">
        <v>42.999204455051697</v>
      </c>
      <c r="H34" s="202">
        <v>53.639618138424801</v>
      </c>
      <c r="I34" s="202">
        <v>55.628480509148702</v>
      </c>
      <c r="J34" s="202">
        <v>58.7708830548926</v>
      </c>
      <c r="K34" s="202">
        <v>59.399244081957399</v>
      </c>
      <c r="L34" s="207">
        <v>54.0872747523767</v>
      </c>
      <c r="M34" s="202"/>
      <c r="N34" s="208">
        <v>71.275114382335303</v>
      </c>
      <c r="O34" s="209">
        <v>65.844440023871002</v>
      </c>
      <c r="P34" s="210">
        <v>68.559777203103195</v>
      </c>
      <c r="Q34" s="202"/>
      <c r="R34" s="211">
        <v>58.2218054726792</v>
      </c>
      <c r="S34" s="38"/>
      <c r="T34" s="29">
        <v>-8.6913445092406292</v>
      </c>
      <c r="U34" s="202">
        <v>0.557669968530213</v>
      </c>
      <c r="V34" s="202">
        <v>-2.8976820117165798</v>
      </c>
      <c r="W34" s="202">
        <v>-6.4189426762744297</v>
      </c>
      <c r="X34" s="202">
        <v>-2.93785971673972</v>
      </c>
      <c r="Y34" s="207">
        <v>-4.00596277192109</v>
      </c>
      <c r="Z34" s="202"/>
      <c r="AA34" s="208">
        <v>2.8817132103701799</v>
      </c>
      <c r="AB34" s="209">
        <v>-6.0581480693907999</v>
      </c>
      <c r="AC34" s="210">
        <v>-1.61425821226533</v>
      </c>
      <c r="AD34" s="202"/>
      <c r="AE34" s="211">
        <v>-3.2151575049027201</v>
      </c>
      <c r="AG34" s="29">
        <v>42.705847255369903</v>
      </c>
      <c r="AH34" s="202">
        <v>48.771877486077898</v>
      </c>
      <c r="AI34" s="202">
        <v>55.220763723150299</v>
      </c>
      <c r="AJ34" s="202">
        <v>60.953659506762101</v>
      </c>
      <c r="AK34" s="202">
        <v>63.691512107801699</v>
      </c>
      <c r="AL34" s="207">
        <v>54.268638311836803</v>
      </c>
      <c r="AM34" s="202"/>
      <c r="AN34" s="208">
        <v>70.429118392919193</v>
      </c>
      <c r="AO34" s="209">
        <v>65.357267167221906</v>
      </c>
      <c r="AP34" s="210">
        <v>67.893192780070606</v>
      </c>
      <c r="AQ34" s="202"/>
      <c r="AR34" s="211">
        <v>58.161257556062203</v>
      </c>
      <c r="AS34" s="38"/>
      <c r="AT34" s="29">
        <v>1.77530298771026</v>
      </c>
      <c r="AU34" s="202">
        <v>2.7634227834767802</v>
      </c>
      <c r="AV34" s="202">
        <v>2.2907186700959401</v>
      </c>
      <c r="AW34" s="202">
        <v>5.2528792787128298</v>
      </c>
      <c r="AX34" s="202">
        <v>15.626102707316001</v>
      </c>
      <c r="AY34" s="207">
        <v>5.8276413946122103</v>
      </c>
      <c r="AZ34" s="202"/>
      <c r="BA34" s="208">
        <v>15.165607413014399</v>
      </c>
      <c r="BB34" s="209">
        <v>8.3779528509142107</v>
      </c>
      <c r="BC34" s="210">
        <v>11.7955224137594</v>
      </c>
      <c r="BD34" s="202"/>
      <c r="BE34" s="211">
        <v>7.7457531978282397</v>
      </c>
    </row>
    <row r="35" spans="1:57" x14ac:dyDescent="0.25">
      <c r="A35" s="20" t="s">
        <v>50</v>
      </c>
      <c r="B35" s="2" t="str">
        <f t="shared" si="0"/>
        <v>Lynchburg, VA</v>
      </c>
      <c r="C35" s="2"/>
      <c r="D35" s="23" t="s">
        <v>101</v>
      </c>
      <c r="E35" s="26" t="s">
        <v>102</v>
      </c>
      <c r="F35" s="2"/>
      <c r="G35" s="29">
        <v>44.195888754534401</v>
      </c>
      <c r="H35" s="202">
        <v>59.885126964933399</v>
      </c>
      <c r="I35" s="202">
        <v>64.4195888754534</v>
      </c>
      <c r="J35" s="202">
        <v>65.810157194679505</v>
      </c>
      <c r="K35" s="202">
        <v>66.384522370011993</v>
      </c>
      <c r="L35" s="207">
        <v>60.139056831922602</v>
      </c>
      <c r="M35" s="202"/>
      <c r="N35" s="208">
        <v>83.282950423216406</v>
      </c>
      <c r="O35" s="209">
        <v>65.749697702539194</v>
      </c>
      <c r="P35" s="210">
        <v>74.5163240628778</v>
      </c>
      <c r="Q35" s="202"/>
      <c r="R35" s="211">
        <v>64.246847469338405</v>
      </c>
      <c r="S35" s="38"/>
      <c r="T35" s="29">
        <v>13.5394767387115</v>
      </c>
      <c r="U35" s="202">
        <v>-0.826419956680713</v>
      </c>
      <c r="V35" s="202">
        <v>-0.488609117751097</v>
      </c>
      <c r="W35" s="202">
        <v>-5.8886507413423503</v>
      </c>
      <c r="X35" s="202">
        <v>4.9303740687287902</v>
      </c>
      <c r="Y35" s="207">
        <v>1.16283186791505</v>
      </c>
      <c r="Z35" s="202"/>
      <c r="AA35" s="208">
        <v>36.363042167153402</v>
      </c>
      <c r="AB35" s="209">
        <v>13.0433399096289</v>
      </c>
      <c r="AC35" s="210">
        <v>24.987863970555701</v>
      </c>
      <c r="AD35" s="202"/>
      <c r="AE35" s="211">
        <v>7.9839641402931996</v>
      </c>
      <c r="AG35" s="29">
        <v>43.075294829150202</v>
      </c>
      <c r="AH35" s="202">
        <v>52.464469307529399</v>
      </c>
      <c r="AI35" s="202">
        <v>61.717568793468402</v>
      </c>
      <c r="AJ35" s="202">
        <v>65.391593589355907</v>
      </c>
      <c r="AK35" s="202">
        <v>64.656084656084602</v>
      </c>
      <c r="AL35" s="207">
        <v>57.461219799824597</v>
      </c>
      <c r="AM35" s="202"/>
      <c r="AN35" s="208">
        <v>71.300075585789799</v>
      </c>
      <c r="AO35" s="209">
        <v>66.621315192743694</v>
      </c>
      <c r="AP35" s="210">
        <v>68.960695389266803</v>
      </c>
      <c r="AQ35" s="202"/>
      <c r="AR35" s="211">
        <v>60.747068097881197</v>
      </c>
      <c r="AS35" s="38"/>
      <c r="AT35" s="29">
        <v>5.0934365824214902</v>
      </c>
      <c r="AU35" s="202">
        <v>-1.3453805546786399</v>
      </c>
      <c r="AV35" s="202">
        <v>0.172361657091019</v>
      </c>
      <c r="AW35" s="202">
        <v>-1.01216994492547</v>
      </c>
      <c r="AX35" s="202">
        <v>3.4402469696587299</v>
      </c>
      <c r="AY35" s="207">
        <v>1.0414104819218299</v>
      </c>
      <c r="AZ35" s="202"/>
      <c r="BA35" s="208">
        <v>9.3234398515357508</v>
      </c>
      <c r="BB35" s="209">
        <v>8.7688196945651598</v>
      </c>
      <c r="BC35" s="210">
        <v>9.0655264348717601</v>
      </c>
      <c r="BD35" s="202"/>
      <c r="BE35" s="211">
        <v>3.50479195396063</v>
      </c>
    </row>
    <row r="36" spans="1:57" x14ac:dyDescent="0.25">
      <c r="A36" s="20" t="s">
        <v>24</v>
      </c>
      <c r="B36" s="2" t="str">
        <f t="shared" si="0"/>
        <v>Central Virginia</v>
      </c>
      <c r="C36" s="2"/>
      <c r="D36" s="23" t="s">
        <v>101</v>
      </c>
      <c r="E36" s="26" t="s">
        <v>102</v>
      </c>
      <c r="F36" s="2"/>
      <c r="G36" s="29">
        <v>49.625394914999198</v>
      </c>
      <c r="H36" s="202">
        <v>63.279675041372002</v>
      </c>
      <c r="I36" s="202">
        <v>68.012637279975905</v>
      </c>
      <c r="J36" s="202">
        <v>68.539190612306299</v>
      </c>
      <c r="K36" s="202">
        <v>66.739882653828701</v>
      </c>
      <c r="L36" s="207">
        <v>63.239356100496401</v>
      </c>
      <c r="M36" s="202"/>
      <c r="N36" s="208">
        <v>76.314126673687298</v>
      </c>
      <c r="O36" s="209">
        <v>74.397472544004799</v>
      </c>
      <c r="P36" s="210">
        <v>75.355799608845999</v>
      </c>
      <c r="Q36" s="202"/>
      <c r="R36" s="211">
        <v>66.701197102882006</v>
      </c>
      <c r="S36" s="38"/>
      <c r="T36" s="29">
        <v>0.35558762887339201</v>
      </c>
      <c r="U36" s="202">
        <v>-1.9835630717553101</v>
      </c>
      <c r="V36" s="202">
        <v>-3.10082568121816</v>
      </c>
      <c r="W36" s="202">
        <v>-2.8585061120715101</v>
      </c>
      <c r="X36" s="202">
        <v>-1.58269895365868</v>
      </c>
      <c r="Y36" s="207">
        <v>-1.9751875262682901</v>
      </c>
      <c r="Z36" s="202"/>
      <c r="AA36" s="208">
        <v>3.25929128209936</v>
      </c>
      <c r="AB36" s="209">
        <v>0.43768114215621101</v>
      </c>
      <c r="AC36" s="210">
        <v>1.84688518081939</v>
      </c>
      <c r="AD36" s="202"/>
      <c r="AE36" s="211">
        <v>-0.77321336944972396</v>
      </c>
      <c r="AG36" s="29">
        <v>54.405574323047702</v>
      </c>
      <c r="AH36" s="202">
        <v>57.464801505429897</v>
      </c>
      <c r="AI36" s="202">
        <v>65.3169187052697</v>
      </c>
      <c r="AJ36" s="202">
        <v>66.539702692694206</v>
      </c>
      <c r="AK36" s="202">
        <v>63.622348344580999</v>
      </c>
      <c r="AL36" s="207">
        <v>61.4698756210257</v>
      </c>
      <c r="AM36" s="202"/>
      <c r="AN36" s="208">
        <v>74.535039259992502</v>
      </c>
      <c r="AO36" s="209">
        <v>77.948655940388207</v>
      </c>
      <c r="AP36" s="210">
        <v>76.241847600190397</v>
      </c>
      <c r="AQ36" s="202"/>
      <c r="AR36" s="211">
        <v>65.690475496435596</v>
      </c>
      <c r="AS36" s="38"/>
      <c r="AT36" s="29">
        <v>1.73006099598795</v>
      </c>
      <c r="AU36" s="202">
        <v>1.39816266962081</v>
      </c>
      <c r="AV36" s="202">
        <v>0.50274535086442096</v>
      </c>
      <c r="AW36" s="202">
        <v>-8.6896513478667795E-2</v>
      </c>
      <c r="AX36" s="202">
        <v>-0.51824946724489995</v>
      </c>
      <c r="AY36" s="207">
        <v>0.54141395320725105</v>
      </c>
      <c r="AZ36" s="202"/>
      <c r="BA36" s="208">
        <v>2.67631928919449</v>
      </c>
      <c r="BB36" s="209">
        <v>1.8573842047756099</v>
      </c>
      <c r="BC36" s="210">
        <v>2.2533161751363302</v>
      </c>
      <c r="BD36" s="202"/>
      <c r="BE36" s="211">
        <v>1.09844408232798</v>
      </c>
    </row>
    <row r="37" spans="1:57" x14ac:dyDescent="0.25">
      <c r="A37" s="20" t="s">
        <v>25</v>
      </c>
      <c r="B37" s="2" t="str">
        <f t="shared" si="0"/>
        <v>Chesapeake Bay</v>
      </c>
      <c r="C37" s="2"/>
      <c r="D37" s="23" t="s">
        <v>101</v>
      </c>
      <c r="E37" s="26" t="s">
        <v>102</v>
      </c>
      <c r="F37" s="2"/>
      <c r="G37" s="29">
        <v>48.084440969507398</v>
      </c>
      <c r="H37" s="202">
        <v>65.676309616888105</v>
      </c>
      <c r="I37" s="202">
        <v>67.630961688819298</v>
      </c>
      <c r="J37" s="202">
        <v>67.474589523064793</v>
      </c>
      <c r="K37" s="202">
        <v>65.676309616888105</v>
      </c>
      <c r="L37" s="207">
        <v>62.908522283033598</v>
      </c>
      <c r="M37" s="202"/>
      <c r="N37" s="208">
        <v>72.478498827208696</v>
      </c>
      <c r="O37" s="209">
        <v>73.729476153244704</v>
      </c>
      <c r="P37" s="210">
        <v>73.1039874902267</v>
      </c>
      <c r="Q37" s="202"/>
      <c r="R37" s="211">
        <v>65.8215123422316</v>
      </c>
      <c r="S37" s="38"/>
      <c r="T37" s="29">
        <v>-0.96618357487922701</v>
      </c>
      <c r="U37" s="202">
        <v>1.4492753623188399</v>
      </c>
      <c r="V37" s="202">
        <v>-2.69966254218222</v>
      </c>
      <c r="W37" s="202">
        <v>2.98329355608591</v>
      </c>
      <c r="X37" s="202">
        <v>4.4776119402985</v>
      </c>
      <c r="Y37" s="207">
        <v>1.0804020100502501</v>
      </c>
      <c r="Z37" s="202"/>
      <c r="AA37" s="208">
        <v>1.20087336244541</v>
      </c>
      <c r="AB37" s="209">
        <v>-2.6831785345717201</v>
      </c>
      <c r="AC37" s="210">
        <v>-0.79575596816976102</v>
      </c>
      <c r="AD37" s="202"/>
      <c r="AE37" s="211">
        <v>0.47740835464620601</v>
      </c>
      <c r="AG37" s="29">
        <v>50.3518373729476</v>
      </c>
      <c r="AH37" s="202">
        <v>57.955433932759902</v>
      </c>
      <c r="AI37" s="202">
        <v>62.783424550429999</v>
      </c>
      <c r="AJ37" s="202">
        <v>65.617670054730198</v>
      </c>
      <c r="AK37" s="202">
        <v>64.444878811571499</v>
      </c>
      <c r="AL37" s="207">
        <v>60.230648944487797</v>
      </c>
      <c r="AM37" s="202"/>
      <c r="AN37" s="208">
        <v>73.709929632525402</v>
      </c>
      <c r="AO37" s="209">
        <v>76.8960125097732</v>
      </c>
      <c r="AP37" s="210">
        <v>75.302971071149301</v>
      </c>
      <c r="AQ37" s="202"/>
      <c r="AR37" s="211">
        <v>64.537026694962506</v>
      </c>
      <c r="AS37" s="38"/>
      <c r="AT37" s="29">
        <v>7.8726968174204304</v>
      </c>
      <c r="AU37" s="202">
        <v>5.8928571428571397</v>
      </c>
      <c r="AV37" s="202">
        <v>-3.8611194253217498</v>
      </c>
      <c r="AW37" s="202">
        <v>-1.5831134564643701</v>
      </c>
      <c r="AX37" s="202">
        <v>3.4190715181932201</v>
      </c>
      <c r="AY37" s="207">
        <v>1.84426229508196</v>
      </c>
      <c r="AZ37" s="202"/>
      <c r="BA37" s="208">
        <v>5.9865092748735202</v>
      </c>
      <c r="BB37" s="209">
        <v>1.91709844559585</v>
      </c>
      <c r="BC37" s="210">
        <v>3.8689673766513799</v>
      </c>
      <c r="BD37" s="202"/>
      <c r="BE37" s="211">
        <v>2.5104231349241499</v>
      </c>
    </row>
    <row r="38" spans="1:57" x14ac:dyDescent="0.25">
      <c r="A38" s="20" t="s">
        <v>26</v>
      </c>
      <c r="B38" s="2" t="str">
        <f t="shared" si="0"/>
        <v>Coastal Virginia - Eastern Shore</v>
      </c>
      <c r="C38" s="2"/>
      <c r="D38" s="23" t="s">
        <v>101</v>
      </c>
      <c r="E38" s="26" t="s">
        <v>102</v>
      </c>
      <c r="F38" s="2"/>
      <c r="G38" s="29">
        <v>51.297814207650198</v>
      </c>
      <c r="H38" s="202">
        <v>63.251366120218499</v>
      </c>
      <c r="I38" s="202">
        <v>67.486338797814199</v>
      </c>
      <c r="J38" s="202">
        <v>68.920765027322403</v>
      </c>
      <c r="K38" s="202">
        <v>67.964480874316905</v>
      </c>
      <c r="L38" s="207">
        <v>63.784153005464397</v>
      </c>
      <c r="M38" s="202"/>
      <c r="N38" s="208">
        <v>74.658469945355094</v>
      </c>
      <c r="O38" s="209">
        <v>73.292349726775896</v>
      </c>
      <c r="P38" s="210">
        <v>73.975409836065495</v>
      </c>
      <c r="Q38" s="202"/>
      <c r="R38" s="211">
        <v>66.695940671350499</v>
      </c>
      <c r="S38" s="38"/>
      <c r="T38" s="29">
        <v>15.3609831029185</v>
      </c>
      <c r="U38" s="202">
        <v>14.4622991347342</v>
      </c>
      <c r="V38" s="202">
        <v>16.7848699763593</v>
      </c>
      <c r="W38" s="202">
        <v>23.651960784313701</v>
      </c>
      <c r="X38" s="202">
        <v>24.686716791979901</v>
      </c>
      <c r="Y38" s="207">
        <v>19.107142857142801</v>
      </c>
      <c r="Z38" s="202"/>
      <c r="AA38" s="208">
        <v>10.739614994934101</v>
      </c>
      <c r="AB38" s="209">
        <v>4.0737148399612</v>
      </c>
      <c r="AC38" s="210">
        <v>7.3339940535183299</v>
      </c>
      <c r="AD38" s="202"/>
      <c r="AE38" s="211">
        <v>15.106096328730199</v>
      </c>
      <c r="AG38" s="29">
        <v>51.1782786885245</v>
      </c>
      <c r="AH38" s="202">
        <v>55.174180327868797</v>
      </c>
      <c r="AI38" s="202">
        <v>62.380464480874302</v>
      </c>
      <c r="AJ38" s="202">
        <v>63.797814207650198</v>
      </c>
      <c r="AK38" s="202">
        <v>64.122267759562803</v>
      </c>
      <c r="AL38" s="207">
        <v>59.330601092896103</v>
      </c>
      <c r="AM38" s="202"/>
      <c r="AN38" s="208">
        <v>70.389344262294998</v>
      </c>
      <c r="AO38" s="209">
        <v>72.592213114754003</v>
      </c>
      <c r="AP38" s="210">
        <v>71.4907786885245</v>
      </c>
      <c r="AQ38" s="202"/>
      <c r="AR38" s="211">
        <v>62.804937548790001</v>
      </c>
      <c r="AS38" s="38"/>
      <c r="AT38" s="29">
        <v>8.2925959710159791</v>
      </c>
      <c r="AU38" s="202">
        <v>6.2050524372000204</v>
      </c>
      <c r="AV38" s="202">
        <v>7.9661885245901596</v>
      </c>
      <c r="AW38" s="202">
        <v>9.7004589050312493</v>
      </c>
      <c r="AX38" s="202">
        <v>9.9781978089622392</v>
      </c>
      <c r="AY38" s="207">
        <v>8.4858540932290705</v>
      </c>
      <c r="AZ38" s="202"/>
      <c r="BA38" s="208">
        <v>5.6361824094472803</v>
      </c>
      <c r="BB38" s="209">
        <v>3.6636838245905499</v>
      </c>
      <c r="BC38" s="210">
        <v>4.64115067522863</v>
      </c>
      <c r="BD38" s="202"/>
      <c r="BE38" s="211">
        <v>7.2354586663408798</v>
      </c>
    </row>
    <row r="39" spans="1:57" x14ac:dyDescent="0.25">
      <c r="A39" s="20" t="s">
        <v>27</v>
      </c>
      <c r="B39" s="2" t="str">
        <f t="shared" si="0"/>
        <v>Coastal Virginia - Hampton Roads</v>
      </c>
      <c r="C39" s="2"/>
      <c r="D39" s="23" t="s">
        <v>101</v>
      </c>
      <c r="E39" s="26" t="s">
        <v>102</v>
      </c>
      <c r="F39" s="2"/>
      <c r="G39" s="29">
        <v>63.258484307221202</v>
      </c>
      <c r="H39" s="202">
        <v>73.245725950497501</v>
      </c>
      <c r="I39" s="202">
        <v>76.420005103342604</v>
      </c>
      <c r="J39" s="202">
        <v>75.241132942077002</v>
      </c>
      <c r="K39" s="202">
        <v>71.625414646593498</v>
      </c>
      <c r="L39" s="207">
        <v>71.958152589946394</v>
      </c>
      <c r="M39" s="202"/>
      <c r="N39" s="208">
        <v>87.001786169941298</v>
      </c>
      <c r="O39" s="209">
        <v>88.864506251594705</v>
      </c>
      <c r="P39" s="210">
        <v>87.933146210768001</v>
      </c>
      <c r="Q39" s="202"/>
      <c r="R39" s="211">
        <v>76.522436481609702</v>
      </c>
      <c r="S39" s="38"/>
      <c r="T39" s="29">
        <v>-3.3354889437314199</v>
      </c>
      <c r="U39" s="202">
        <v>0.78064548740475403</v>
      </c>
      <c r="V39" s="202">
        <v>-0.21225332143634501</v>
      </c>
      <c r="W39" s="202">
        <v>-1.6956982162205601</v>
      </c>
      <c r="X39" s="202">
        <v>-6.2125369585126897</v>
      </c>
      <c r="Y39" s="207">
        <v>-2.1273446013310902</v>
      </c>
      <c r="Z39" s="202"/>
      <c r="AA39" s="208">
        <v>2.0252568012635201</v>
      </c>
      <c r="AB39" s="209">
        <v>3.5377727824673202</v>
      </c>
      <c r="AC39" s="210">
        <v>2.7839605431151599</v>
      </c>
      <c r="AD39" s="202"/>
      <c r="AE39" s="211">
        <v>-0.56744755302299499</v>
      </c>
      <c r="AG39" s="29">
        <v>59.5630262822148</v>
      </c>
      <c r="AH39" s="202">
        <v>59.3269966828272</v>
      </c>
      <c r="AI39" s="202">
        <v>63.1812962490431</v>
      </c>
      <c r="AJ39" s="202">
        <v>64.261929063536599</v>
      </c>
      <c r="AK39" s="202">
        <v>64.353789231946905</v>
      </c>
      <c r="AL39" s="207">
        <v>62.1374075019137</v>
      </c>
      <c r="AM39" s="202"/>
      <c r="AN39" s="208">
        <v>78.744577698392405</v>
      </c>
      <c r="AO39" s="209">
        <v>83.272518499617206</v>
      </c>
      <c r="AP39" s="210">
        <v>81.008548099004798</v>
      </c>
      <c r="AQ39" s="202"/>
      <c r="AR39" s="211">
        <v>67.529161958225401</v>
      </c>
      <c r="AS39" s="38"/>
      <c r="AT39" s="29">
        <v>-1.21124552585427</v>
      </c>
      <c r="AU39" s="202">
        <v>-2.571568195984E-2</v>
      </c>
      <c r="AV39" s="202">
        <v>-1.85710423679745</v>
      </c>
      <c r="AW39" s="202">
        <v>-2.56025633424998</v>
      </c>
      <c r="AX39" s="202">
        <v>-2.3004759385093201</v>
      </c>
      <c r="AY39" s="207">
        <v>-1.6290018316419901</v>
      </c>
      <c r="AZ39" s="202"/>
      <c r="BA39" s="208">
        <v>-1.4185392850682901</v>
      </c>
      <c r="BB39" s="209">
        <v>-1.65218644743629</v>
      </c>
      <c r="BC39" s="210">
        <v>-1.53876626295705</v>
      </c>
      <c r="BD39" s="202"/>
      <c r="BE39" s="211">
        <v>-1.59809265425448</v>
      </c>
    </row>
    <row r="40" spans="1:57" x14ac:dyDescent="0.25">
      <c r="A40" s="19" t="s">
        <v>28</v>
      </c>
      <c r="B40" s="2" t="str">
        <f t="shared" si="0"/>
        <v>Northern Virginia</v>
      </c>
      <c r="C40" s="2"/>
      <c r="D40" s="23" t="s">
        <v>101</v>
      </c>
      <c r="E40" s="26" t="s">
        <v>102</v>
      </c>
      <c r="F40" s="2"/>
      <c r="G40" s="29">
        <v>60.309278350515399</v>
      </c>
      <c r="H40" s="202">
        <v>77.423056663405802</v>
      </c>
      <c r="I40" s="202">
        <v>85.546316502370303</v>
      </c>
      <c r="J40" s="202">
        <v>85.894348709458896</v>
      </c>
      <c r="K40" s="202">
        <v>77.899014222289097</v>
      </c>
      <c r="L40" s="207">
        <v>77.414402889607899</v>
      </c>
      <c r="M40" s="202"/>
      <c r="N40" s="208">
        <v>80.434946196102004</v>
      </c>
      <c r="O40" s="209">
        <v>80.226126871848805</v>
      </c>
      <c r="P40" s="210">
        <v>80.330536533975405</v>
      </c>
      <c r="Q40" s="202"/>
      <c r="R40" s="211">
        <v>78.247583930855797</v>
      </c>
      <c r="S40" s="38"/>
      <c r="T40" s="29">
        <v>-4.3863131891514904</v>
      </c>
      <c r="U40" s="202">
        <v>-6.6373191663269004</v>
      </c>
      <c r="V40" s="202">
        <v>-6.09153105952291</v>
      </c>
      <c r="W40" s="202">
        <v>-5.2455768408078898</v>
      </c>
      <c r="X40" s="202">
        <v>-2.9517707199229699</v>
      </c>
      <c r="Y40" s="207">
        <v>-5.1332208393981604</v>
      </c>
      <c r="Z40" s="202"/>
      <c r="AA40" s="208">
        <v>2.4827881072881399</v>
      </c>
      <c r="AB40" s="209">
        <v>-1.2503485999938699</v>
      </c>
      <c r="AC40" s="210">
        <v>0.58401765715116605</v>
      </c>
      <c r="AD40" s="202"/>
      <c r="AE40" s="211">
        <v>-3.5247434536075399</v>
      </c>
      <c r="AG40" s="29">
        <v>61.092821130258102</v>
      </c>
      <c r="AH40" s="202">
        <v>69.932839190307703</v>
      </c>
      <c r="AI40" s="202">
        <v>80.7439423583414</v>
      </c>
      <c r="AJ40" s="202">
        <v>82.396154714425407</v>
      </c>
      <c r="AK40" s="202">
        <v>75.476898186469995</v>
      </c>
      <c r="AL40" s="207">
        <v>73.928531115960496</v>
      </c>
      <c r="AM40" s="202"/>
      <c r="AN40" s="208">
        <v>78.983557829784004</v>
      </c>
      <c r="AO40" s="209">
        <v>82.117728948754603</v>
      </c>
      <c r="AP40" s="210">
        <v>80.550643389269297</v>
      </c>
      <c r="AQ40" s="202"/>
      <c r="AR40" s="211">
        <v>75.820563194048702</v>
      </c>
      <c r="AS40" s="38"/>
      <c r="AT40" s="29">
        <v>-2.6721740281740698</v>
      </c>
      <c r="AU40" s="202">
        <v>-5.3087045465978004</v>
      </c>
      <c r="AV40" s="202">
        <v>-3.85497535984315</v>
      </c>
      <c r="AW40" s="202">
        <v>-3.3793805052221</v>
      </c>
      <c r="AX40" s="202">
        <v>-1.36871831702216</v>
      </c>
      <c r="AY40" s="207">
        <v>-3.3379913746694498</v>
      </c>
      <c r="AZ40" s="202"/>
      <c r="BA40" s="208">
        <v>3.5523769993766101</v>
      </c>
      <c r="BB40" s="209">
        <v>0.98451983827977296</v>
      </c>
      <c r="BC40" s="210">
        <v>2.2257895827084901</v>
      </c>
      <c r="BD40" s="202"/>
      <c r="BE40" s="211">
        <v>-1.7145498753528801</v>
      </c>
    </row>
    <row r="41" spans="1:57" x14ac:dyDescent="0.25">
      <c r="A41" s="21" t="s">
        <v>29</v>
      </c>
      <c r="B41" s="2" t="str">
        <f t="shared" si="0"/>
        <v>Shenandoah Valley</v>
      </c>
      <c r="C41" s="2"/>
      <c r="D41" s="24" t="s">
        <v>101</v>
      </c>
      <c r="E41" s="27" t="s">
        <v>102</v>
      </c>
      <c r="F41" s="2"/>
      <c r="G41" s="30">
        <v>44.892648015614803</v>
      </c>
      <c r="H41" s="212">
        <v>55.074821080025998</v>
      </c>
      <c r="I41" s="212">
        <v>59.092387768379901</v>
      </c>
      <c r="J41" s="212">
        <v>63.882563435263499</v>
      </c>
      <c r="K41" s="212">
        <v>65.858815875081305</v>
      </c>
      <c r="L41" s="213">
        <v>57.760247234873098</v>
      </c>
      <c r="M41" s="202"/>
      <c r="N41" s="214">
        <v>80.457059206245901</v>
      </c>
      <c r="O41" s="215">
        <v>74.715354586857501</v>
      </c>
      <c r="P41" s="216">
        <v>77.586206896551701</v>
      </c>
      <c r="Q41" s="202"/>
      <c r="R41" s="217">
        <v>63.4248071382098</v>
      </c>
      <c r="S41" s="38"/>
      <c r="T41" s="30">
        <v>0.80256700623360799</v>
      </c>
      <c r="U41" s="212">
        <v>0.59919234370193997</v>
      </c>
      <c r="V41" s="212">
        <v>3.1509134991151799</v>
      </c>
      <c r="W41" s="212">
        <v>5.50983492979476</v>
      </c>
      <c r="X41" s="212">
        <v>8.5042807051112703</v>
      </c>
      <c r="Y41" s="213">
        <v>3.96531871639014</v>
      </c>
      <c r="Z41" s="202"/>
      <c r="AA41" s="214">
        <v>11.4035142862692</v>
      </c>
      <c r="AB41" s="215">
        <v>0.65795237405280504</v>
      </c>
      <c r="AC41" s="216">
        <v>5.9571503907940997</v>
      </c>
      <c r="AD41" s="202"/>
      <c r="AE41" s="217">
        <v>4.6559278242958504</v>
      </c>
      <c r="AG41" s="30">
        <v>47.975198211018402</v>
      </c>
      <c r="AH41" s="212">
        <v>51.353933726367103</v>
      </c>
      <c r="AI41" s="212">
        <v>58.408213051433201</v>
      </c>
      <c r="AJ41" s="212">
        <v>62.829843464118703</v>
      </c>
      <c r="AK41" s="212">
        <v>66.348851392559396</v>
      </c>
      <c r="AL41" s="213">
        <v>57.383207969099402</v>
      </c>
      <c r="AM41" s="202"/>
      <c r="AN41" s="214">
        <v>75.816222809514102</v>
      </c>
      <c r="AO41" s="215">
        <v>74.956291929253894</v>
      </c>
      <c r="AP41" s="216">
        <v>75.386257369383998</v>
      </c>
      <c r="AQ41" s="202"/>
      <c r="AR41" s="217">
        <v>62.526936369180703</v>
      </c>
      <c r="AS41" s="38"/>
      <c r="AT41" s="30">
        <v>0.83716562071957901</v>
      </c>
      <c r="AU41" s="212">
        <v>0.91416345846071201</v>
      </c>
      <c r="AV41" s="212">
        <v>1.2130532013676101</v>
      </c>
      <c r="AW41" s="212">
        <v>1.2717180698186099</v>
      </c>
      <c r="AX41" s="212">
        <v>5.88891032710782</v>
      </c>
      <c r="AY41" s="213">
        <v>2.1531854233462302</v>
      </c>
      <c r="AZ41" s="202"/>
      <c r="BA41" s="214">
        <v>6.1466746838005601</v>
      </c>
      <c r="BB41" s="215">
        <v>1.1757526764606101</v>
      </c>
      <c r="BC41" s="216">
        <v>3.6175196878603399</v>
      </c>
      <c r="BD41" s="202"/>
      <c r="BE41" s="217">
        <v>2.6588068410186301</v>
      </c>
    </row>
    <row r="42" spans="1:57" ht="13" x14ac:dyDescent="0.3">
      <c r="A42" s="18" t="s">
        <v>30</v>
      </c>
      <c r="B42" s="2" t="str">
        <f t="shared" si="0"/>
        <v>Southern Virginia</v>
      </c>
      <c r="C42" s="8"/>
      <c r="D42" s="22" t="s">
        <v>101</v>
      </c>
      <c r="E42" s="25" t="s">
        <v>102</v>
      </c>
      <c r="F42" s="2"/>
      <c r="G42" s="28">
        <v>45.4585831667777</v>
      </c>
      <c r="H42" s="200">
        <v>59.8489895625138</v>
      </c>
      <c r="I42" s="200">
        <v>63.5798356651121</v>
      </c>
      <c r="J42" s="200">
        <v>64.779036198090097</v>
      </c>
      <c r="K42" s="200">
        <v>58.227848101265799</v>
      </c>
      <c r="L42" s="201">
        <v>58.378858538751899</v>
      </c>
      <c r="M42" s="202"/>
      <c r="N42" s="203">
        <v>63.779702420608402</v>
      </c>
      <c r="O42" s="204">
        <v>64.334887852542707</v>
      </c>
      <c r="P42" s="205">
        <v>64.057295136575604</v>
      </c>
      <c r="Q42" s="202"/>
      <c r="R42" s="206">
        <v>60.001268995272902</v>
      </c>
      <c r="S42" s="38"/>
      <c r="T42" s="28">
        <v>-6.5610116383792496</v>
      </c>
      <c r="U42" s="200">
        <v>-6.5188619773197702</v>
      </c>
      <c r="V42" s="200">
        <v>-5.9000764956433196</v>
      </c>
      <c r="W42" s="200">
        <v>-4.8850884768910401</v>
      </c>
      <c r="X42" s="200">
        <v>-6.1970280682443502</v>
      </c>
      <c r="Y42" s="201">
        <v>-5.9679760211604904</v>
      </c>
      <c r="Z42" s="202"/>
      <c r="AA42" s="203">
        <v>-0.99624334637058298</v>
      </c>
      <c r="AB42" s="204">
        <v>-5.9262329651047798</v>
      </c>
      <c r="AC42" s="205">
        <v>-3.5348525969433799</v>
      </c>
      <c r="AD42" s="202"/>
      <c r="AE42" s="206">
        <v>-5.2389150523134802</v>
      </c>
      <c r="AF42" s="28"/>
      <c r="AG42" s="28">
        <v>45.4141683322229</v>
      </c>
      <c r="AH42" s="200">
        <v>54.408172329557999</v>
      </c>
      <c r="AI42" s="200">
        <v>61.3368865200977</v>
      </c>
      <c r="AJ42" s="200">
        <v>63.502109704641299</v>
      </c>
      <c r="AK42" s="200">
        <v>60.426382411725498</v>
      </c>
      <c r="AL42" s="201">
        <v>57.017543859649102</v>
      </c>
      <c r="AM42" s="202"/>
      <c r="AN42" s="203">
        <v>63.357761492338398</v>
      </c>
      <c r="AO42" s="204">
        <v>66.072618254497002</v>
      </c>
      <c r="AP42" s="205">
        <v>64.7151898734177</v>
      </c>
      <c r="AQ42" s="202"/>
      <c r="AR42" s="206">
        <v>59.216871292154401</v>
      </c>
      <c r="AS42" s="38"/>
      <c r="AT42" s="28">
        <v>-4.1256446319737403</v>
      </c>
      <c r="AU42" s="200">
        <v>-6.58085019014122</v>
      </c>
      <c r="AV42" s="200">
        <v>-7.2024361329759996</v>
      </c>
      <c r="AW42" s="200">
        <v>-5.5778698572498202</v>
      </c>
      <c r="AX42" s="200">
        <v>-5.5910475913970297</v>
      </c>
      <c r="AY42" s="201">
        <v>-5.9009002121843697</v>
      </c>
      <c r="AZ42" s="202"/>
      <c r="BA42" s="203">
        <v>-3.7549298685012098</v>
      </c>
      <c r="BB42" s="204">
        <v>-3.9701794551337102</v>
      </c>
      <c r="BC42" s="205">
        <v>-3.8649325661278899</v>
      </c>
      <c r="BD42" s="202"/>
      <c r="BE42" s="206">
        <v>-5.2746022815264597</v>
      </c>
    </row>
    <row r="43" spans="1:57" x14ac:dyDescent="0.25">
      <c r="A43" s="19" t="s">
        <v>31</v>
      </c>
      <c r="B43" s="2" t="str">
        <f t="shared" si="0"/>
        <v>Southwest Virginia - Blue Ridge Highlands</v>
      </c>
      <c r="C43" s="9"/>
      <c r="D43" s="23" t="s">
        <v>101</v>
      </c>
      <c r="E43" s="26" t="s">
        <v>102</v>
      </c>
      <c r="F43" s="2"/>
      <c r="G43" s="29">
        <v>46.343402225755099</v>
      </c>
      <c r="H43" s="202">
        <v>55.394049511696501</v>
      </c>
      <c r="I43" s="202">
        <v>57.733363615716499</v>
      </c>
      <c r="J43" s="202">
        <v>61.401317283670203</v>
      </c>
      <c r="K43" s="202">
        <v>64.940374787052804</v>
      </c>
      <c r="L43" s="207">
        <v>57.162324831361097</v>
      </c>
      <c r="M43" s="202"/>
      <c r="N43" s="208">
        <v>77.183418512208902</v>
      </c>
      <c r="O43" s="209">
        <v>71.550255536626906</v>
      </c>
      <c r="P43" s="210">
        <v>74.366837024417904</v>
      </c>
      <c r="Q43" s="202"/>
      <c r="R43" s="211">
        <v>62.077580752445598</v>
      </c>
      <c r="S43" s="38"/>
      <c r="T43" s="29">
        <v>-2.9011178849066699</v>
      </c>
      <c r="U43" s="202">
        <v>-0.953950567662882</v>
      </c>
      <c r="V43" s="202">
        <v>-0.26427977383295498</v>
      </c>
      <c r="W43" s="202">
        <v>-2.0768312626392502</v>
      </c>
      <c r="X43" s="202">
        <v>0.271044664165769</v>
      </c>
      <c r="Y43" s="207">
        <v>-1.10679045941716</v>
      </c>
      <c r="Z43" s="202"/>
      <c r="AA43" s="208">
        <v>3.6786902180980499</v>
      </c>
      <c r="AB43" s="209">
        <v>-4.8344753306390498</v>
      </c>
      <c r="AC43" s="210">
        <v>-0.59895031411614696</v>
      </c>
      <c r="AD43" s="202"/>
      <c r="AE43" s="211">
        <v>-0.93406402080693296</v>
      </c>
      <c r="AF43" s="29"/>
      <c r="AG43" s="29">
        <v>46.647172382466501</v>
      </c>
      <c r="AH43" s="202">
        <v>50.9709289121053</v>
      </c>
      <c r="AI43" s="202">
        <v>56.765273677038302</v>
      </c>
      <c r="AJ43" s="202">
        <v>61.301953213717901</v>
      </c>
      <c r="AK43" s="202">
        <v>65.136416546006799</v>
      </c>
      <c r="AL43" s="207">
        <v>56.164298003054697</v>
      </c>
      <c r="AM43" s="202"/>
      <c r="AN43" s="208">
        <v>72.640036339891495</v>
      </c>
      <c r="AO43" s="209">
        <v>69.426227181103201</v>
      </c>
      <c r="AP43" s="210">
        <v>71.033131760497398</v>
      </c>
      <c r="AQ43" s="202"/>
      <c r="AR43" s="211">
        <v>60.412467300711697</v>
      </c>
      <c r="AS43" s="38"/>
      <c r="AT43" s="29">
        <v>7.89827347788958</v>
      </c>
      <c r="AU43" s="202">
        <v>3.0153004838477102</v>
      </c>
      <c r="AV43" s="202">
        <v>2.9495261337479302</v>
      </c>
      <c r="AW43" s="202">
        <v>4.1033604737527503</v>
      </c>
      <c r="AX43" s="202">
        <v>11.635185652480899</v>
      </c>
      <c r="AY43" s="207">
        <v>5.9369121374798599</v>
      </c>
      <c r="AZ43" s="202"/>
      <c r="BA43" s="208">
        <v>12.1646211105794</v>
      </c>
      <c r="BB43" s="209">
        <v>7.0468307071584997</v>
      </c>
      <c r="BC43" s="210">
        <v>9.6038711075058991</v>
      </c>
      <c r="BD43" s="202"/>
      <c r="BE43" s="211">
        <v>7.1409998217722999</v>
      </c>
    </row>
    <row r="44" spans="1:57" x14ac:dyDescent="0.25">
      <c r="A44" s="20" t="s">
        <v>32</v>
      </c>
      <c r="B44" s="2" t="str">
        <f t="shared" si="0"/>
        <v>Southwest Virginia - Heart of Appalachia</v>
      </c>
      <c r="C44" s="2"/>
      <c r="D44" s="23" t="s">
        <v>101</v>
      </c>
      <c r="E44" s="26" t="s">
        <v>102</v>
      </c>
      <c r="F44" s="2"/>
      <c r="G44" s="29">
        <v>39.018087855297097</v>
      </c>
      <c r="H44" s="202">
        <v>52.002583979328101</v>
      </c>
      <c r="I44" s="202">
        <v>54.715762273901802</v>
      </c>
      <c r="J44" s="202">
        <v>54.263565891472801</v>
      </c>
      <c r="K44" s="202">
        <v>54.909560723514197</v>
      </c>
      <c r="L44" s="207">
        <v>50.981912144702797</v>
      </c>
      <c r="M44" s="202"/>
      <c r="N44" s="208">
        <v>59.625322997415999</v>
      </c>
      <c r="O44" s="209">
        <v>54.198966408268703</v>
      </c>
      <c r="P44" s="210">
        <v>56.912144702842298</v>
      </c>
      <c r="Q44" s="202"/>
      <c r="R44" s="211">
        <v>52.676264304171198</v>
      </c>
      <c r="S44" s="38"/>
      <c r="T44" s="29">
        <v>7.8571428571428497</v>
      </c>
      <c r="U44" s="202">
        <v>2.15736040609137</v>
      </c>
      <c r="V44" s="202">
        <v>-1.7401392111368901</v>
      </c>
      <c r="W44" s="202">
        <v>-3.1141868512110702</v>
      </c>
      <c r="X44" s="202">
        <v>3.5322777101096201</v>
      </c>
      <c r="Y44" s="207">
        <v>1.2314007183170801</v>
      </c>
      <c r="Z44" s="202"/>
      <c r="AA44" s="208">
        <v>-5.8163265306122396</v>
      </c>
      <c r="AB44" s="209">
        <v>-14.9087221095334</v>
      </c>
      <c r="AC44" s="210">
        <v>-10.3763987792472</v>
      </c>
      <c r="AD44" s="202"/>
      <c r="AE44" s="211">
        <v>-2.66030013642564</v>
      </c>
      <c r="AF44" s="29"/>
      <c r="AG44" s="29">
        <v>43.992248062015499</v>
      </c>
      <c r="AH44" s="202">
        <v>51.372739018087799</v>
      </c>
      <c r="AI44" s="202">
        <v>55.781653746769997</v>
      </c>
      <c r="AJ44" s="202">
        <v>57.332041343669196</v>
      </c>
      <c r="AK44" s="202">
        <v>56.782945736434101</v>
      </c>
      <c r="AL44" s="207">
        <v>53.052325581395301</v>
      </c>
      <c r="AM44" s="202"/>
      <c r="AN44" s="208">
        <v>60.465116279069697</v>
      </c>
      <c r="AO44" s="209">
        <v>60.174418604651102</v>
      </c>
      <c r="AP44" s="210">
        <v>60.3197674418604</v>
      </c>
      <c r="AQ44" s="202"/>
      <c r="AR44" s="211">
        <v>55.128737541528203</v>
      </c>
      <c r="AS44" s="38"/>
      <c r="AT44" s="29">
        <v>12.888520513883099</v>
      </c>
      <c r="AU44" s="202">
        <v>3.6831812255541001</v>
      </c>
      <c r="AV44" s="202">
        <v>-8.6780445472953396E-2</v>
      </c>
      <c r="AW44" s="202">
        <v>1.6900601546834699</v>
      </c>
      <c r="AX44" s="202">
        <v>9.0570719602977601</v>
      </c>
      <c r="AY44" s="207">
        <v>4.9319619242317696</v>
      </c>
      <c r="AZ44" s="202"/>
      <c r="BA44" s="208">
        <v>4.8739495798319297</v>
      </c>
      <c r="BB44" s="209">
        <v>5.4627795075007004</v>
      </c>
      <c r="BC44" s="210">
        <v>5.1668309165141402</v>
      </c>
      <c r="BD44" s="202"/>
      <c r="BE44" s="211">
        <v>5.0052733345051799</v>
      </c>
    </row>
    <row r="45" spans="1:57" x14ac:dyDescent="0.25">
      <c r="A45" s="21" t="s">
        <v>33</v>
      </c>
      <c r="B45" s="2" t="str">
        <f t="shared" si="0"/>
        <v>Virginia Mountains</v>
      </c>
      <c r="C45" s="2"/>
      <c r="D45" s="24" t="s">
        <v>101</v>
      </c>
      <c r="E45" s="27" t="s">
        <v>102</v>
      </c>
      <c r="F45" s="2"/>
      <c r="G45" s="29">
        <v>46.930963773069003</v>
      </c>
      <c r="H45" s="202">
        <v>59.781271360218703</v>
      </c>
      <c r="I45" s="202">
        <v>63.308270676691698</v>
      </c>
      <c r="J45" s="202">
        <v>67.300068352699896</v>
      </c>
      <c r="K45" s="202">
        <v>65.714285714285694</v>
      </c>
      <c r="L45" s="207">
        <v>60.606971975393002</v>
      </c>
      <c r="M45" s="202"/>
      <c r="N45" s="208">
        <v>70.936431989063493</v>
      </c>
      <c r="O45" s="209">
        <v>76.746411483253496</v>
      </c>
      <c r="P45" s="210">
        <v>73.841421736158495</v>
      </c>
      <c r="Q45" s="202"/>
      <c r="R45" s="211">
        <v>64.388243335611705</v>
      </c>
      <c r="S45" s="38"/>
      <c r="T45" s="29">
        <v>-0.42292397660818698</v>
      </c>
      <c r="U45" s="202">
        <v>2.2679608720798599</v>
      </c>
      <c r="V45" s="202">
        <v>7.7378877657720405E-2</v>
      </c>
      <c r="W45" s="202">
        <v>-1.7460164171897601</v>
      </c>
      <c r="X45" s="202">
        <v>-6.3894967177242803</v>
      </c>
      <c r="Y45" s="207">
        <v>-1.4651667993031201</v>
      </c>
      <c r="Z45" s="202"/>
      <c r="AA45" s="208">
        <v>-1.9351757772810401</v>
      </c>
      <c r="AB45" s="209">
        <v>11.6127239300525</v>
      </c>
      <c r="AC45" s="210">
        <v>4.6671458932366496</v>
      </c>
      <c r="AD45" s="202"/>
      <c r="AE45" s="211">
        <v>0.46345670881845502</v>
      </c>
      <c r="AF45" s="30"/>
      <c r="AG45" s="29">
        <v>45.799726589200198</v>
      </c>
      <c r="AH45" s="202">
        <v>52.539302802460597</v>
      </c>
      <c r="AI45" s="202">
        <v>60.198222829801701</v>
      </c>
      <c r="AJ45" s="202">
        <v>65.266575529733402</v>
      </c>
      <c r="AK45" s="202">
        <v>67.949419002050504</v>
      </c>
      <c r="AL45" s="207">
        <v>58.350649350649299</v>
      </c>
      <c r="AM45" s="202"/>
      <c r="AN45" s="208">
        <v>69.832535885167403</v>
      </c>
      <c r="AO45" s="209">
        <v>71.008202323991696</v>
      </c>
      <c r="AP45" s="210">
        <v>70.420369104579606</v>
      </c>
      <c r="AQ45" s="202"/>
      <c r="AR45" s="211">
        <v>61.799140708915097</v>
      </c>
      <c r="AS45" s="38"/>
      <c r="AT45" s="29">
        <v>-1.8562603111354301</v>
      </c>
      <c r="AU45" s="202">
        <v>-4.5333805205731901</v>
      </c>
      <c r="AV45" s="202">
        <v>-3.0574073909685602</v>
      </c>
      <c r="AW45" s="202">
        <v>0.55377525138146499</v>
      </c>
      <c r="AX45" s="202">
        <v>6.2298416054326404</v>
      </c>
      <c r="AY45" s="207">
        <v>-0.31276839393071798</v>
      </c>
      <c r="AZ45" s="202"/>
      <c r="BA45" s="208">
        <v>8.8174930853409208</v>
      </c>
      <c r="BB45" s="209">
        <v>7.8165357735712098</v>
      </c>
      <c r="BC45" s="210">
        <v>8.3105244788347399</v>
      </c>
      <c r="BD45" s="202"/>
      <c r="BE45" s="211">
        <v>2.3399772484341401</v>
      </c>
    </row>
    <row r="46" spans="1:57" x14ac:dyDescent="0.25">
      <c r="A46" s="20" t="s">
        <v>116</v>
      </c>
      <c r="B46" s="2" t="s">
        <v>17</v>
      </c>
      <c r="D46" s="24" t="s">
        <v>101</v>
      </c>
      <c r="E46" s="27" t="s">
        <v>102</v>
      </c>
      <c r="G46" s="29">
        <v>49.306037473976403</v>
      </c>
      <c r="H46" s="202">
        <v>70.818875780707799</v>
      </c>
      <c r="I46" s="202">
        <v>75.780707841776504</v>
      </c>
      <c r="J46" s="202">
        <v>78.070784177654403</v>
      </c>
      <c r="K46" s="202">
        <v>72.623178348369095</v>
      </c>
      <c r="L46" s="207">
        <v>69.319916724496807</v>
      </c>
      <c r="M46" s="202"/>
      <c r="N46" s="208">
        <v>81.054823039555799</v>
      </c>
      <c r="O46" s="209">
        <v>82.720333102012404</v>
      </c>
      <c r="P46" s="210">
        <v>81.887578070784102</v>
      </c>
      <c r="Q46" s="202"/>
      <c r="R46" s="211">
        <v>72.910677109150299</v>
      </c>
      <c r="S46" s="38"/>
      <c r="T46" s="29">
        <v>-19.2666015298629</v>
      </c>
      <c r="U46" s="202">
        <v>-7.2227783289910796</v>
      </c>
      <c r="V46" s="202">
        <v>-9.9851024814080507</v>
      </c>
      <c r="W46" s="202">
        <v>-6.6509862335865799</v>
      </c>
      <c r="X46" s="202">
        <v>-5.4164103529576497</v>
      </c>
      <c r="Y46" s="207">
        <v>-9.2687684176648606</v>
      </c>
      <c r="Z46" s="202"/>
      <c r="AA46" s="208">
        <v>-2.3964839232014801</v>
      </c>
      <c r="AB46" s="209">
        <v>2.3380833325411299</v>
      </c>
      <c r="AC46" s="210">
        <v>-6.1190614625729098E-2</v>
      </c>
      <c r="AD46" s="202"/>
      <c r="AE46" s="211">
        <v>-6.5046274139127496</v>
      </c>
      <c r="AG46" s="29">
        <v>54.502081887578001</v>
      </c>
      <c r="AH46" s="202">
        <v>64.009368494101295</v>
      </c>
      <c r="AI46" s="202">
        <v>74.358084663428102</v>
      </c>
      <c r="AJ46" s="202">
        <v>74.696391394864605</v>
      </c>
      <c r="AK46" s="202">
        <v>68.207841776544001</v>
      </c>
      <c r="AL46" s="207">
        <v>67.154753643303195</v>
      </c>
      <c r="AM46" s="202"/>
      <c r="AN46" s="208">
        <v>74.739764052741094</v>
      </c>
      <c r="AO46" s="209">
        <v>78.938237335183899</v>
      </c>
      <c r="AP46" s="210">
        <v>76.839000693962504</v>
      </c>
      <c r="AQ46" s="202"/>
      <c r="AR46" s="211">
        <v>69.921681372063006</v>
      </c>
      <c r="AS46" s="38"/>
      <c r="AT46" s="29">
        <v>-5.0383776231111597</v>
      </c>
      <c r="AU46" s="202">
        <v>0.83531464876217798</v>
      </c>
      <c r="AV46" s="202">
        <v>-2.0671023755274298</v>
      </c>
      <c r="AW46" s="202">
        <v>-0.434555586680197</v>
      </c>
      <c r="AX46" s="202">
        <v>3.6870706461415099</v>
      </c>
      <c r="AY46" s="207">
        <v>-0.54250847465120799</v>
      </c>
      <c r="AZ46" s="202"/>
      <c r="BA46" s="208">
        <v>3.9703637078276701</v>
      </c>
      <c r="BB46" s="209">
        <v>-0.16010573601068501</v>
      </c>
      <c r="BC46" s="210">
        <v>1.7780143713173999</v>
      </c>
      <c r="BD46" s="202"/>
      <c r="BE46" s="211">
        <v>0.16060987111102601</v>
      </c>
    </row>
    <row r="47" spans="1:57" x14ac:dyDescent="0.25">
      <c r="A47" s="20" t="s">
        <v>117</v>
      </c>
      <c r="B47" s="2" t="s">
        <v>18</v>
      </c>
      <c r="D47" s="24" t="s">
        <v>101</v>
      </c>
      <c r="E47" s="27" t="s">
        <v>102</v>
      </c>
      <c r="G47" s="29">
        <v>56.200584858659099</v>
      </c>
      <c r="H47" s="202">
        <v>77.551536156539896</v>
      </c>
      <c r="I47" s="202">
        <v>84.425430520957406</v>
      </c>
      <c r="J47" s="202">
        <v>83.345969168561993</v>
      </c>
      <c r="K47" s="202">
        <v>73.118163110581605</v>
      </c>
      <c r="L47" s="207">
        <v>74.928336763060003</v>
      </c>
      <c r="M47" s="202"/>
      <c r="N47" s="208">
        <v>83.833351384526495</v>
      </c>
      <c r="O47" s="209">
        <v>84.468753384598699</v>
      </c>
      <c r="P47" s="210">
        <v>84.151052384562604</v>
      </c>
      <c r="Q47" s="202"/>
      <c r="R47" s="211">
        <v>77.563398369203597</v>
      </c>
      <c r="S47" s="38"/>
      <c r="T47" s="29">
        <v>-8.5059856547426804</v>
      </c>
      <c r="U47" s="202">
        <v>-6.7517972355765803</v>
      </c>
      <c r="V47" s="202">
        <v>-6.6360518899625598</v>
      </c>
      <c r="W47" s="202">
        <v>-6.2142504849830997</v>
      </c>
      <c r="X47" s="202">
        <v>-7.0702526091408</v>
      </c>
      <c r="Y47" s="207">
        <v>-6.9370350755850003</v>
      </c>
      <c r="Z47" s="202"/>
      <c r="AA47" s="208">
        <v>3.3021197232599202</v>
      </c>
      <c r="AB47" s="209">
        <v>3.2438018468243</v>
      </c>
      <c r="AC47" s="210">
        <v>3.27284246653717</v>
      </c>
      <c r="AD47" s="202"/>
      <c r="AE47" s="211">
        <v>-3.9948945668864901</v>
      </c>
      <c r="AG47" s="29">
        <v>58.401025307772798</v>
      </c>
      <c r="AH47" s="202">
        <v>66.898624499079304</v>
      </c>
      <c r="AI47" s="202">
        <v>77.590346221885198</v>
      </c>
      <c r="AJ47" s="202">
        <v>78.006426224773406</v>
      </c>
      <c r="AK47" s="202">
        <v>69.868948337485094</v>
      </c>
      <c r="AL47" s="207">
        <v>70.1530741181992</v>
      </c>
      <c r="AM47" s="202"/>
      <c r="AN47" s="208">
        <v>80.081410881259202</v>
      </c>
      <c r="AO47" s="209">
        <v>83.416368821979106</v>
      </c>
      <c r="AP47" s="210">
        <v>81.748889851619097</v>
      </c>
      <c r="AQ47" s="202"/>
      <c r="AR47" s="211">
        <v>73.466164327747705</v>
      </c>
      <c r="AS47" s="38"/>
      <c r="AT47" s="29">
        <v>-3.2943679022700798</v>
      </c>
      <c r="AU47" s="202">
        <v>-4.8051055786447403</v>
      </c>
      <c r="AV47" s="202">
        <v>-3.6520537414890399</v>
      </c>
      <c r="AW47" s="202">
        <v>-3.86665036861634</v>
      </c>
      <c r="AX47" s="202">
        <v>-3.5163770567371202</v>
      </c>
      <c r="AY47" s="207">
        <v>-3.8357886633042102</v>
      </c>
      <c r="AZ47" s="202"/>
      <c r="BA47" s="208">
        <v>3.7505117735462901</v>
      </c>
      <c r="BB47" s="209">
        <v>2.1336482331181599</v>
      </c>
      <c r="BC47" s="210">
        <v>2.91925813308504</v>
      </c>
      <c r="BD47" s="202"/>
      <c r="BE47" s="211">
        <v>-1.7863656693085199</v>
      </c>
    </row>
    <row r="48" spans="1:57" x14ac:dyDescent="0.25">
      <c r="A48" s="20" t="s">
        <v>118</v>
      </c>
      <c r="B48" s="2" t="s">
        <v>19</v>
      </c>
      <c r="D48" s="24" t="s">
        <v>101</v>
      </c>
      <c r="E48" s="27" t="s">
        <v>102</v>
      </c>
      <c r="G48" s="29">
        <v>59.309117865085199</v>
      </c>
      <c r="H48" s="202">
        <v>76.5515196441808</v>
      </c>
      <c r="I48" s="202">
        <v>83.911045218680499</v>
      </c>
      <c r="J48" s="202">
        <v>84.489251297257198</v>
      </c>
      <c r="K48" s="202">
        <v>79.697553743513694</v>
      </c>
      <c r="L48" s="207">
        <v>76.791697553743504</v>
      </c>
      <c r="M48" s="202"/>
      <c r="N48" s="208">
        <v>86.888065233506296</v>
      </c>
      <c r="O48" s="209">
        <v>85.275018532246094</v>
      </c>
      <c r="P48" s="210">
        <v>86.081541882876195</v>
      </c>
      <c r="Q48" s="202"/>
      <c r="R48" s="211">
        <v>79.445938790638493</v>
      </c>
      <c r="S48" s="38"/>
      <c r="T48" s="29">
        <v>-3.29546628473503</v>
      </c>
      <c r="U48" s="202">
        <v>-4.4021968551263697</v>
      </c>
      <c r="V48" s="202">
        <v>-2.1377430960681401</v>
      </c>
      <c r="W48" s="202">
        <v>-1.8158751451091399</v>
      </c>
      <c r="X48" s="202">
        <v>-2.3755050126122299</v>
      </c>
      <c r="Y48" s="207">
        <v>-2.75583233317542</v>
      </c>
      <c r="Z48" s="202"/>
      <c r="AA48" s="208">
        <v>2.6090455325266602</v>
      </c>
      <c r="AB48" s="209">
        <v>-1.0865902722262899</v>
      </c>
      <c r="AC48" s="210">
        <v>0.74465117513840395</v>
      </c>
      <c r="AD48" s="202"/>
      <c r="AE48" s="211">
        <v>-1.6984385651919101</v>
      </c>
      <c r="AG48" s="29">
        <v>60.484062268346896</v>
      </c>
      <c r="AH48" s="202">
        <v>66.742031134173402</v>
      </c>
      <c r="AI48" s="202">
        <v>76.947368421052602</v>
      </c>
      <c r="AJ48" s="202">
        <v>78.124536693847205</v>
      </c>
      <c r="AK48" s="202">
        <v>72.999258710155601</v>
      </c>
      <c r="AL48" s="207">
        <v>71.059451445515094</v>
      </c>
      <c r="AM48" s="202"/>
      <c r="AN48" s="208">
        <v>81.775389177168194</v>
      </c>
      <c r="AO48" s="209">
        <v>85.250555967383207</v>
      </c>
      <c r="AP48" s="210">
        <v>83.5129725722757</v>
      </c>
      <c r="AQ48" s="202"/>
      <c r="AR48" s="211">
        <v>74.617600338875306</v>
      </c>
      <c r="AS48" s="38"/>
      <c r="AT48" s="29">
        <v>-0.36566061605948202</v>
      </c>
      <c r="AU48" s="202">
        <v>-2.0178517485504499</v>
      </c>
      <c r="AV48" s="202">
        <v>-0.696590116518914</v>
      </c>
      <c r="AW48" s="202">
        <v>-1.4552914293717101</v>
      </c>
      <c r="AX48" s="202">
        <v>-0.87626526010190597</v>
      </c>
      <c r="AY48" s="207">
        <v>-1.0954708811860101</v>
      </c>
      <c r="AZ48" s="202"/>
      <c r="BA48" s="208">
        <v>2.4962753772706199</v>
      </c>
      <c r="BB48" s="209">
        <v>0.60767941218075605</v>
      </c>
      <c r="BC48" s="210">
        <v>1.5235319216097101</v>
      </c>
      <c r="BD48" s="202"/>
      <c r="BE48" s="211">
        <v>-0.27281876364757102</v>
      </c>
    </row>
    <row r="49" spans="1:57" x14ac:dyDescent="0.25">
      <c r="A49" s="20" t="s">
        <v>119</v>
      </c>
      <c r="B49" s="2" t="s">
        <v>20</v>
      </c>
      <c r="D49" s="24" t="s">
        <v>101</v>
      </c>
      <c r="E49" s="27" t="s">
        <v>102</v>
      </c>
      <c r="G49" s="29">
        <v>55.194461804720902</v>
      </c>
      <c r="H49" s="202">
        <v>70.037498197201998</v>
      </c>
      <c r="I49" s="202">
        <v>75.530022595067507</v>
      </c>
      <c r="J49" s="202">
        <v>76.167011201384497</v>
      </c>
      <c r="K49" s="202">
        <v>72.907552521513296</v>
      </c>
      <c r="L49" s="207">
        <v>69.967309263977597</v>
      </c>
      <c r="M49" s="202"/>
      <c r="N49" s="208">
        <v>81.327820777847194</v>
      </c>
      <c r="O49" s="209">
        <v>80.875919426950603</v>
      </c>
      <c r="P49" s="210">
        <v>81.101870102398905</v>
      </c>
      <c r="Q49" s="202"/>
      <c r="R49" s="211">
        <v>73.148612360669404</v>
      </c>
      <c r="S49" s="38"/>
      <c r="T49" s="29">
        <v>-0.49763046945344702</v>
      </c>
      <c r="U49" s="202">
        <v>-3.04904973737681</v>
      </c>
      <c r="V49" s="202">
        <v>-4.2242820322167001</v>
      </c>
      <c r="W49" s="202">
        <v>-4.5574867658179601</v>
      </c>
      <c r="X49" s="202">
        <v>-3.3474144654596198</v>
      </c>
      <c r="Y49" s="207">
        <v>-3.3089598934764499</v>
      </c>
      <c r="Z49" s="202"/>
      <c r="AA49" s="208">
        <v>1.50237695814693</v>
      </c>
      <c r="AB49" s="209">
        <v>-0.81665121472098701</v>
      </c>
      <c r="AC49" s="210">
        <v>0.33269417326921502</v>
      </c>
      <c r="AD49" s="202"/>
      <c r="AE49" s="211">
        <v>-2.18429919952588</v>
      </c>
      <c r="AG49" s="29">
        <v>55.116463546549298</v>
      </c>
      <c r="AH49" s="202">
        <v>60.662003317227899</v>
      </c>
      <c r="AI49" s="202">
        <v>69.116727963270094</v>
      </c>
      <c r="AJ49" s="202">
        <v>71.891901636979796</v>
      </c>
      <c r="AK49" s="202">
        <v>70.724613295193606</v>
      </c>
      <c r="AL49" s="207">
        <v>65.502354505049098</v>
      </c>
      <c r="AM49" s="202"/>
      <c r="AN49" s="208">
        <v>78.620963186423495</v>
      </c>
      <c r="AO49" s="209">
        <v>81.792122880184607</v>
      </c>
      <c r="AP49" s="210">
        <v>80.206543033304001</v>
      </c>
      <c r="AQ49" s="202"/>
      <c r="AR49" s="211">
        <v>69.703580080938494</v>
      </c>
      <c r="AS49" s="38"/>
      <c r="AT49" s="29">
        <v>-1.0868206648166701</v>
      </c>
      <c r="AU49" s="202">
        <v>-3.4435352686985299</v>
      </c>
      <c r="AV49" s="202">
        <v>-4.2484545239117297</v>
      </c>
      <c r="AW49" s="202">
        <v>-3.4813005499846299</v>
      </c>
      <c r="AX49" s="202">
        <v>-0.79180551916928499</v>
      </c>
      <c r="AY49" s="207">
        <v>-2.6725156304605102</v>
      </c>
      <c r="AZ49" s="202"/>
      <c r="BA49" s="208">
        <v>0.82016745463461005</v>
      </c>
      <c r="BB49" s="209">
        <v>0.271922061468098</v>
      </c>
      <c r="BC49" s="210">
        <v>0.53874865413984996</v>
      </c>
      <c r="BD49" s="202"/>
      <c r="BE49" s="211">
        <v>-1.6413621108711201</v>
      </c>
    </row>
    <row r="50" spans="1:57" x14ac:dyDescent="0.25">
      <c r="A50" s="20" t="s">
        <v>120</v>
      </c>
      <c r="B50" s="2" t="s">
        <v>21</v>
      </c>
      <c r="D50" s="24" t="s">
        <v>101</v>
      </c>
      <c r="E50" s="27" t="s">
        <v>102</v>
      </c>
      <c r="G50" s="29">
        <v>56.743999643763601</v>
      </c>
      <c r="H50" s="202">
        <v>64.763770761900503</v>
      </c>
      <c r="I50" s="202">
        <v>68.620029389499905</v>
      </c>
      <c r="J50" s="202">
        <v>70.116222113372203</v>
      </c>
      <c r="K50" s="202">
        <v>69.277698610616298</v>
      </c>
      <c r="L50" s="207">
        <v>65.904314060774396</v>
      </c>
      <c r="M50" s="202"/>
      <c r="N50" s="208">
        <v>76.705557534734496</v>
      </c>
      <c r="O50" s="209">
        <v>76.416102600641196</v>
      </c>
      <c r="P50" s="210">
        <v>76.560830067687903</v>
      </c>
      <c r="Q50" s="202"/>
      <c r="R50" s="211">
        <v>68.948955444158798</v>
      </c>
      <c r="S50" s="38"/>
      <c r="T50" s="29">
        <v>2.2734384905094198</v>
      </c>
      <c r="U50" s="202">
        <v>-3.0395272927154299E-2</v>
      </c>
      <c r="V50" s="202">
        <v>-1.66945435442636</v>
      </c>
      <c r="W50" s="202">
        <v>-0.48855083093746599</v>
      </c>
      <c r="X50" s="202">
        <v>0.223292378321472</v>
      </c>
      <c r="Y50" s="207">
        <v>-3.0209481425117399E-2</v>
      </c>
      <c r="Z50" s="202"/>
      <c r="AA50" s="208">
        <v>3.72409023502864</v>
      </c>
      <c r="AB50" s="209">
        <v>1.09920040378263</v>
      </c>
      <c r="AC50" s="210">
        <v>2.39730647419711</v>
      </c>
      <c r="AD50" s="202"/>
      <c r="AE50" s="211">
        <v>0.72796541743580601</v>
      </c>
      <c r="AG50" s="29">
        <v>55.761678321678303</v>
      </c>
      <c r="AH50" s="202">
        <v>58.286993006993001</v>
      </c>
      <c r="AI50" s="202">
        <v>64.087272727272705</v>
      </c>
      <c r="AJ50" s="202">
        <v>67.180979020978995</v>
      </c>
      <c r="AK50" s="202">
        <v>67.826213440150298</v>
      </c>
      <c r="AL50" s="207">
        <v>62.628615672426598</v>
      </c>
      <c r="AM50" s="202"/>
      <c r="AN50" s="208">
        <v>74.057332110009597</v>
      </c>
      <c r="AO50" s="209">
        <v>76.186586703068002</v>
      </c>
      <c r="AP50" s="210">
        <v>75.121959406538807</v>
      </c>
      <c r="AQ50" s="202"/>
      <c r="AR50" s="211">
        <v>66.198119631342806</v>
      </c>
      <c r="AS50" s="38"/>
      <c r="AT50" s="29">
        <v>1.0318609140544699</v>
      </c>
      <c r="AU50" s="202">
        <v>-1.1691080200424</v>
      </c>
      <c r="AV50" s="202">
        <v>-2.29310135808494</v>
      </c>
      <c r="AW50" s="202">
        <v>-0.566667072386562</v>
      </c>
      <c r="AX50" s="202">
        <v>2.1841203925712702</v>
      </c>
      <c r="AY50" s="207">
        <v>-0.17684298543372501</v>
      </c>
      <c r="AZ50" s="202"/>
      <c r="BA50" s="208">
        <v>3.5985732226756899</v>
      </c>
      <c r="BB50" s="209">
        <v>1.6442791081586701</v>
      </c>
      <c r="BC50" s="210">
        <v>2.5983600106050599</v>
      </c>
      <c r="BD50" s="202"/>
      <c r="BE50" s="211">
        <v>0.70666156904586497</v>
      </c>
    </row>
    <row r="51" spans="1:57" x14ac:dyDescent="0.25">
      <c r="A51" s="21" t="s">
        <v>121</v>
      </c>
      <c r="B51" s="2" t="s">
        <v>22</v>
      </c>
      <c r="D51" s="24" t="s">
        <v>101</v>
      </c>
      <c r="E51" s="27" t="s">
        <v>102</v>
      </c>
      <c r="G51" s="29">
        <v>51.519579193454099</v>
      </c>
      <c r="H51" s="202">
        <v>55.765634132086397</v>
      </c>
      <c r="I51" s="202">
        <v>57.819988310929197</v>
      </c>
      <c r="J51" s="202">
        <v>59.570426651081199</v>
      </c>
      <c r="K51" s="202">
        <v>59.6317942723553</v>
      </c>
      <c r="L51" s="207">
        <v>56.861484511981203</v>
      </c>
      <c r="M51" s="202"/>
      <c r="N51" s="208">
        <v>69.807130333138502</v>
      </c>
      <c r="O51" s="209">
        <v>69.003506721215601</v>
      </c>
      <c r="P51" s="210">
        <v>69.405318527177002</v>
      </c>
      <c r="Q51" s="202"/>
      <c r="R51" s="211">
        <v>60.4454370877515</v>
      </c>
      <c r="S51" s="38"/>
      <c r="T51" s="29">
        <v>-1.09288924010979</v>
      </c>
      <c r="U51" s="202">
        <v>2.97799939804522</v>
      </c>
      <c r="V51" s="202">
        <v>1.85961526782797</v>
      </c>
      <c r="W51" s="202">
        <v>0.73276153389403198</v>
      </c>
      <c r="X51" s="202">
        <v>0.54449742102561505</v>
      </c>
      <c r="Y51" s="207">
        <v>1.01447781776478</v>
      </c>
      <c r="Z51" s="202"/>
      <c r="AA51" s="208">
        <v>4.4749736313439401</v>
      </c>
      <c r="AB51" s="209">
        <v>1.16528457753368</v>
      </c>
      <c r="AC51" s="210">
        <v>2.8030740012939099</v>
      </c>
      <c r="AD51" s="202"/>
      <c r="AE51" s="211">
        <v>1.5943562639123099</v>
      </c>
      <c r="AG51" s="29">
        <v>51.746584359731997</v>
      </c>
      <c r="AH51" s="202">
        <v>51.652233697083098</v>
      </c>
      <c r="AI51" s="202">
        <v>54.029285275445403</v>
      </c>
      <c r="AJ51" s="202">
        <v>56.4663116936309</v>
      </c>
      <c r="AK51" s="202">
        <v>58.585178900558702</v>
      </c>
      <c r="AL51" s="207">
        <v>54.495918785290002</v>
      </c>
      <c r="AM51" s="202"/>
      <c r="AN51" s="208">
        <v>66.795149351979106</v>
      </c>
      <c r="AO51" s="209">
        <v>68.105819022263802</v>
      </c>
      <c r="AP51" s="210">
        <v>67.450484187121504</v>
      </c>
      <c r="AQ51" s="202"/>
      <c r="AR51" s="211">
        <v>58.1972231858133</v>
      </c>
      <c r="AS51" s="38"/>
      <c r="AT51" s="29">
        <v>1.6375189500367</v>
      </c>
      <c r="AU51" s="202">
        <v>2.67214664941209</v>
      </c>
      <c r="AV51" s="202">
        <v>1.9141072395109699</v>
      </c>
      <c r="AW51" s="202">
        <v>1.81220046636781</v>
      </c>
      <c r="AX51" s="202">
        <v>4.0787781334496396</v>
      </c>
      <c r="AY51" s="207">
        <v>2.44137980843893</v>
      </c>
      <c r="AZ51" s="202"/>
      <c r="BA51" s="208">
        <v>3.79148987977949</v>
      </c>
      <c r="BB51" s="209">
        <v>0.46323142284051999</v>
      </c>
      <c r="BC51" s="210">
        <v>2.0839958077454499</v>
      </c>
      <c r="BD51" s="202"/>
      <c r="BE51" s="211">
        <v>2.32257562655965</v>
      </c>
    </row>
    <row r="52" spans="1:57" x14ac:dyDescent="0.25">
      <c r="A52" s="33" t="s">
        <v>48</v>
      </c>
      <c r="B52" t="s">
        <v>48</v>
      </c>
      <c r="D52" s="24" t="s">
        <v>101</v>
      </c>
      <c r="E52" s="27" t="s">
        <v>102</v>
      </c>
      <c r="G52" s="29">
        <v>48.552964315818997</v>
      </c>
      <c r="H52" s="202">
        <v>65.833099185164301</v>
      </c>
      <c r="I52" s="202">
        <v>69.401517280134797</v>
      </c>
      <c r="J52" s="202">
        <v>69.766788423714502</v>
      </c>
      <c r="K52" s="202">
        <v>62.658050014048797</v>
      </c>
      <c r="L52" s="207">
        <v>63.242483843776299</v>
      </c>
      <c r="M52" s="202"/>
      <c r="N52" s="208">
        <v>67.013205956729394</v>
      </c>
      <c r="O52" s="209">
        <v>67.350379320033696</v>
      </c>
      <c r="P52" s="210">
        <v>67.181792638381495</v>
      </c>
      <c r="Q52" s="202"/>
      <c r="R52" s="211">
        <v>64.368000642234904</v>
      </c>
      <c r="S52" s="38"/>
      <c r="T52" s="29">
        <v>-6.8209431212299902</v>
      </c>
      <c r="U52" s="202">
        <v>-7.3315442825779398</v>
      </c>
      <c r="V52" s="202">
        <v>-6.6213688114183702</v>
      </c>
      <c r="W52" s="202">
        <v>-5.1696926581097902</v>
      </c>
      <c r="X52" s="202">
        <v>-6.7010120364543102</v>
      </c>
      <c r="Y52" s="207">
        <v>-6.50132117088339</v>
      </c>
      <c r="Z52" s="202"/>
      <c r="AA52" s="208">
        <v>5.2975365507922603E-2</v>
      </c>
      <c r="AB52" s="209">
        <v>-6.0319361187937801</v>
      </c>
      <c r="AC52" s="210">
        <v>-3.0925249046011398</v>
      </c>
      <c r="AD52" s="202"/>
      <c r="AE52" s="211">
        <v>-5.5101643245671204</v>
      </c>
      <c r="AG52" s="29">
        <v>47.295588648496697</v>
      </c>
      <c r="AH52" s="202">
        <v>58.513627423433498</v>
      </c>
      <c r="AI52" s="202">
        <v>66.128125878055599</v>
      </c>
      <c r="AJ52" s="202">
        <v>67.336330429895995</v>
      </c>
      <c r="AK52" s="202">
        <v>64.294745715088496</v>
      </c>
      <c r="AL52" s="207">
        <v>60.713683618993997</v>
      </c>
      <c r="AM52" s="202"/>
      <c r="AN52" s="208">
        <v>66.781399269457694</v>
      </c>
      <c r="AO52" s="209">
        <v>68.944928350660206</v>
      </c>
      <c r="AP52" s="210">
        <v>67.863163810059007</v>
      </c>
      <c r="AQ52" s="202"/>
      <c r="AR52" s="211">
        <v>62.756392245012599</v>
      </c>
      <c r="AS52" s="38"/>
      <c r="AT52" s="29">
        <v>-6.0662950115729997</v>
      </c>
      <c r="AU52" s="202">
        <v>-8.1329826804724608</v>
      </c>
      <c r="AV52" s="202">
        <v>-8.3504319868858605</v>
      </c>
      <c r="AW52" s="202">
        <v>-6.9960683552984699</v>
      </c>
      <c r="AX52" s="202">
        <v>-7.1158315870736999</v>
      </c>
      <c r="AY52" s="207">
        <v>-7.3976242042450897</v>
      </c>
      <c r="AZ52" s="202"/>
      <c r="BA52" s="208">
        <v>-3.6596207260282099</v>
      </c>
      <c r="BB52" s="209">
        <v>-4.7076962842132204</v>
      </c>
      <c r="BC52" s="210">
        <v>-4.1948769500064698</v>
      </c>
      <c r="BD52" s="202"/>
      <c r="BE52" s="211">
        <v>-6.4312784653973596</v>
      </c>
    </row>
    <row r="53" spans="1:57" x14ac:dyDescent="0.25">
      <c r="A53" s="147" t="s">
        <v>53</v>
      </c>
      <c r="B53" t="s">
        <v>53</v>
      </c>
      <c r="D53" s="24" t="s">
        <v>101</v>
      </c>
      <c r="E53" s="27" t="s">
        <v>102</v>
      </c>
      <c r="G53" s="29">
        <v>47.989031078610601</v>
      </c>
      <c r="H53" s="202">
        <v>55.6520414381474</v>
      </c>
      <c r="I53" s="202">
        <v>59.689213893967001</v>
      </c>
      <c r="J53" s="202">
        <v>61.2736136502132</v>
      </c>
      <c r="K53" s="202">
        <v>60.466179159049297</v>
      </c>
      <c r="L53" s="207">
        <v>57.014015843997498</v>
      </c>
      <c r="M53" s="202"/>
      <c r="N53" s="208">
        <v>75.304692260816495</v>
      </c>
      <c r="O53" s="209">
        <v>74.984765386959097</v>
      </c>
      <c r="P53" s="210">
        <v>75.144728823887803</v>
      </c>
      <c r="Q53" s="202"/>
      <c r="R53" s="211">
        <v>62.194219552537596</v>
      </c>
      <c r="S53" s="38"/>
      <c r="T53" s="29">
        <v>2.5314200638793301</v>
      </c>
      <c r="U53" s="202">
        <v>0.99466754231379395</v>
      </c>
      <c r="V53" s="202">
        <v>2.1116435139362699</v>
      </c>
      <c r="W53" s="202">
        <v>2.8566962472069801</v>
      </c>
      <c r="X53" s="202">
        <v>0.89696889962002901</v>
      </c>
      <c r="Y53" s="207">
        <v>1.8604063554346599</v>
      </c>
      <c r="Z53" s="202"/>
      <c r="AA53" s="208">
        <v>7.46381366243605</v>
      </c>
      <c r="AB53" s="209">
        <v>2.3833504944585502</v>
      </c>
      <c r="AC53" s="210">
        <v>4.8674869016629598</v>
      </c>
      <c r="AD53" s="202"/>
      <c r="AE53" s="211">
        <v>2.8787878381700902</v>
      </c>
      <c r="AG53" s="29">
        <v>49.306983474221298</v>
      </c>
      <c r="AH53" s="202">
        <v>51.488843195491498</v>
      </c>
      <c r="AI53" s="202">
        <v>58.540857512755998</v>
      </c>
      <c r="AJ53" s="202">
        <v>62.409565151168898</v>
      </c>
      <c r="AK53" s="202">
        <v>65.017896580610696</v>
      </c>
      <c r="AL53" s="207">
        <v>57.352829182849703</v>
      </c>
      <c r="AM53" s="202"/>
      <c r="AN53" s="208">
        <v>75.748229380854397</v>
      </c>
      <c r="AO53" s="209">
        <v>75.390297768639002</v>
      </c>
      <c r="AP53" s="210">
        <v>75.569263574746699</v>
      </c>
      <c r="AQ53" s="202"/>
      <c r="AR53" s="211">
        <v>62.557524723391701</v>
      </c>
      <c r="AS53" s="38"/>
      <c r="AT53" s="29">
        <v>-0.15461698740891999</v>
      </c>
      <c r="AU53" s="202">
        <v>-2.4119131907854201</v>
      </c>
      <c r="AV53" s="202">
        <v>-2.0939566641432998</v>
      </c>
      <c r="AW53" s="202">
        <v>-2.0233665454370899</v>
      </c>
      <c r="AX53" s="202">
        <v>0.30643483722060899</v>
      </c>
      <c r="AY53" s="207">
        <v>-1.2708237538156899</v>
      </c>
      <c r="AZ53" s="202"/>
      <c r="BA53" s="208">
        <v>5.3845759648168903</v>
      </c>
      <c r="BB53" s="209">
        <v>-5.3296433410945997E-2</v>
      </c>
      <c r="BC53" s="210">
        <v>2.60006803281928</v>
      </c>
      <c r="BD53" s="202"/>
      <c r="BE53" s="211">
        <v>3.1739408676399003E-2</v>
      </c>
    </row>
    <row r="54" spans="1:57" x14ac:dyDescent="0.25">
      <c r="A54" s="148" t="s">
        <v>60</v>
      </c>
      <c r="B54" t="s">
        <v>60</v>
      </c>
      <c r="D54" s="24" t="s">
        <v>101</v>
      </c>
      <c r="E54" s="27" t="s">
        <v>102</v>
      </c>
      <c r="G54" s="30">
        <v>52.517456817346499</v>
      </c>
      <c r="H54" s="212">
        <v>68.871738331495706</v>
      </c>
      <c r="I54" s="212">
        <v>73.575891216464498</v>
      </c>
      <c r="J54" s="212">
        <v>78.059536934950302</v>
      </c>
      <c r="K54" s="212">
        <v>77.545020213156903</v>
      </c>
      <c r="L54" s="213">
        <v>70.113928702682799</v>
      </c>
      <c r="M54" s="202"/>
      <c r="N54" s="214">
        <v>74.127159132671807</v>
      </c>
      <c r="O54" s="215">
        <v>69.6802646085997</v>
      </c>
      <c r="P54" s="216">
        <v>71.903711870635703</v>
      </c>
      <c r="Q54" s="202"/>
      <c r="R54" s="217">
        <v>70.625295322097898</v>
      </c>
      <c r="S54" s="38"/>
      <c r="T54" s="30">
        <v>1.8434681819466801</v>
      </c>
      <c r="U54" s="212">
        <v>8.3129459349350192</v>
      </c>
      <c r="V54" s="212">
        <v>2.3646919187125199</v>
      </c>
      <c r="W54" s="212">
        <v>7.8290918427451599</v>
      </c>
      <c r="X54" s="212">
        <v>9.1518682062359602</v>
      </c>
      <c r="Y54" s="213">
        <v>6.0840320846617599</v>
      </c>
      <c r="Z54" s="202"/>
      <c r="AA54" s="214">
        <v>-1.0722243655555099</v>
      </c>
      <c r="AB54" s="215">
        <v>-8.1735770631050393</v>
      </c>
      <c r="AC54" s="216">
        <v>-4.6453142420447904</v>
      </c>
      <c r="AD54" s="202"/>
      <c r="AE54" s="217">
        <v>2.7218813606744199</v>
      </c>
      <c r="AG54" s="30">
        <v>58.682469680264603</v>
      </c>
      <c r="AH54" s="212">
        <v>64.130834252113104</v>
      </c>
      <c r="AI54" s="212">
        <v>71.545387725100994</v>
      </c>
      <c r="AJ54" s="212">
        <v>73.6861447997059</v>
      </c>
      <c r="AK54" s="212">
        <v>70.194781330393198</v>
      </c>
      <c r="AL54" s="213">
        <v>67.647923557515597</v>
      </c>
      <c r="AM54" s="202"/>
      <c r="AN54" s="214">
        <v>77.0029400955531</v>
      </c>
      <c r="AO54" s="215">
        <v>77.3888276368981</v>
      </c>
      <c r="AP54" s="216">
        <v>77.1958838662256</v>
      </c>
      <c r="AQ54" s="202"/>
      <c r="AR54" s="217">
        <v>70.375912217147004</v>
      </c>
      <c r="AS54" s="38"/>
      <c r="AT54" s="30">
        <v>5.2943103657986299</v>
      </c>
      <c r="AU54" s="212">
        <v>8.1068760612352797</v>
      </c>
      <c r="AV54" s="212">
        <v>6.0508143201409803</v>
      </c>
      <c r="AW54" s="212">
        <v>6.1956673088802603</v>
      </c>
      <c r="AX54" s="212">
        <v>5.8221221312132396</v>
      </c>
      <c r="AY54" s="213">
        <v>6.2855101358616903</v>
      </c>
      <c r="AZ54" s="202"/>
      <c r="BA54" s="214">
        <v>6.2240284437151097</v>
      </c>
      <c r="BB54" s="215">
        <v>3.4175639929076902</v>
      </c>
      <c r="BC54" s="216">
        <v>4.79850469938334</v>
      </c>
      <c r="BD54" s="202"/>
      <c r="BE54" s="217">
        <v>5.8149592430608203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E28" zoomScale="80" zoomScaleNormal="80" workbookViewId="0">
      <selection activeCell="AY57" sqref="AY57"/>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187" t="s">
        <v>89</v>
      </c>
      <c r="E2" s="188"/>
      <c r="G2" s="181" t="s">
        <v>122</v>
      </c>
      <c r="H2" s="182"/>
      <c r="I2" s="182"/>
      <c r="J2" s="182"/>
      <c r="K2" s="182"/>
      <c r="L2" s="182"/>
      <c r="M2" s="182"/>
      <c r="N2" s="182"/>
      <c r="O2" s="182"/>
      <c r="P2" s="182"/>
      <c r="Q2" s="182"/>
      <c r="R2" s="182"/>
      <c r="T2" s="181" t="s">
        <v>123</v>
      </c>
      <c r="U2" s="182"/>
      <c r="V2" s="182"/>
      <c r="W2" s="182"/>
      <c r="X2" s="182"/>
      <c r="Y2" s="182"/>
      <c r="Z2" s="182"/>
      <c r="AA2" s="182"/>
      <c r="AB2" s="182"/>
      <c r="AC2" s="182"/>
      <c r="AD2" s="182"/>
      <c r="AE2" s="182"/>
      <c r="AF2" s="3"/>
      <c r="AG2" s="181" t="s">
        <v>124</v>
      </c>
      <c r="AH2" s="182"/>
      <c r="AI2" s="182"/>
      <c r="AJ2" s="182"/>
      <c r="AK2" s="182"/>
      <c r="AL2" s="182"/>
      <c r="AM2" s="182"/>
      <c r="AN2" s="182"/>
      <c r="AO2" s="182"/>
      <c r="AP2" s="182"/>
      <c r="AQ2" s="182"/>
      <c r="AR2" s="182"/>
      <c r="AT2" s="181" t="s">
        <v>125</v>
      </c>
      <c r="AU2" s="182"/>
      <c r="AV2" s="182"/>
      <c r="AW2" s="182"/>
      <c r="AX2" s="182"/>
      <c r="AY2" s="182"/>
      <c r="AZ2" s="182"/>
      <c r="BA2" s="182"/>
      <c r="BB2" s="182"/>
      <c r="BC2" s="182"/>
      <c r="BD2" s="182"/>
      <c r="BE2" s="182"/>
    </row>
    <row r="3" spans="1:57" ht="13" x14ac:dyDescent="0.25">
      <c r="A3" s="31"/>
      <c r="B3" s="31"/>
      <c r="C3" s="2"/>
      <c r="D3" s="189" t="s">
        <v>94</v>
      </c>
      <c r="E3" s="191" t="s">
        <v>95</v>
      </c>
      <c r="F3" s="4"/>
      <c r="G3" s="179" t="s">
        <v>65</v>
      </c>
      <c r="H3" s="175" t="s">
        <v>66</v>
      </c>
      <c r="I3" s="175" t="s">
        <v>96</v>
      </c>
      <c r="J3" s="175" t="s">
        <v>68</v>
      </c>
      <c r="K3" s="175" t="s">
        <v>97</v>
      </c>
      <c r="L3" s="177" t="s">
        <v>98</v>
      </c>
      <c r="M3" s="4"/>
      <c r="N3" s="179" t="s">
        <v>70</v>
      </c>
      <c r="O3" s="175" t="s">
        <v>71</v>
      </c>
      <c r="P3" s="177" t="s">
        <v>99</v>
      </c>
      <c r="Q3" s="2"/>
      <c r="R3" s="183" t="s">
        <v>100</v>
      </c>
      <c r="S3" s="2"/>
      <c r="T3" s="179" t="s">
        <v>65</v>
      </c>
      <c r="U3" s="175" t="s">
        <v>66</v>
      </c>
      <c r="V3" s="175" t="s">
        <v>96</v>
      </c>
      <c r="W3" s="175" t="s">
        <v>68</v>
      </c>
      <c r="X3" s="175" t="s">
        <v>97</v>
      </c>
      <c r="Y3" s="177" t="s">
        <v>98</v>
      </c>
      <c r="Z3" s="2"/>
      <c r="AA3" s="179" t="s">
        <v>70</v>
      </c>
      <c r="AB3" s="175" t="s">
        <v>71</v>
      </c>
      <c r="AC3" s="177" t="s">
        <v>99</v>
      </c>
      <c r="AD3" s="1"/>
      <c r="AE3" s="185" t="s">
        <v>100</v>
      </c>
      <c r="AF3" s="36"/>
      <c r="AG3" s="179" t="s">
        <v>65</v>
      </c>
      <c r="AH3" s="175" t="s">
        <v>66</v>
      </c>
      <c r="AI3" s="175" t="s">
        <v>96</v>
      </c>
      <c r="AJ3" s="175" t="s">
        <v>68</v>
      </c>
      <c r="AK3" s="175" t="s">
        <v>97</v>
      </c>
      <c r="AL3" s="177" t="s">
        <v>98</v>
      </c>
      <c r="AM3" s="4"/>
      <c r="AN3" s="179" t="s">
        <v>70</v>
      </c>
      <c r="AO3" s="175" t="s">
        <v>71</v>
      </c>
      <c r="AP3" s="177" t="s">
        <v>99</v>
      </c>
      <c r="AQ3" s="2"/>
      <c r="AR3" s="183" t="s">
        <v>100</v>
      </c>
      <c r="AS3" s="2"/>
      <c r="AT3" s="179" t="s">
        <v>65</v>
      </c>
      <c r="AU3" s="175" t="s">
        <v>66</v>
      </c>
      <c r="AV3" s="175" t="s">
        <v>96</v>
      </c>
      <c r="AW3" s="175" t="s">
        <v>68</v>
      </c>
      <c r="AX3" s="175" t="s">
        <v>97</v>
      </c>
      <c r="AY3" s="177" t="s">
        <v>98</v>
      </c>
      <c r="AZ3" s="2"/>
      <c r="BA3" s="179" t="s">
        <v>70</v>
      </c>
      <c r="BB3" s="175" t="s">
        <v>71</v>
      </c>
      <c r="BC3" s="177" t="s">
        <v>99</v>
      </c>
      <c r="BD3" s="1"/>
      <c r="BE3" s="185" t="s">
        <v>100</v>
      </c>
    </row>
    <row r="4" spans="1:57" ht="13" x14ac:dyDescent="0.25">
      <c r="A4" s="31"/>
      <c r="B4" s="31"/>
      <c r="C4" s="2"/>
      <c r="D4" s="190"/>
      <c r="E4" s="192"/>
      <c r="F4" s="4"/>
      <c r="G4" s="180"/>
      <c r="H4" s="176"/>
      <c r="I4" s="176"/>
      <c r="J4" s="176"/>
      <c r="K4" s="176"/>
      <c r="L4" s="178"/>
      <c r="M4" s="4"/>
      <c r="N4" s="180"/>
      <c r="O4" s="176"/>
      <c r="P4" s="178"/>
      <c r="Q4" s="2"/>
      <c r="R4" s="184"/>
      <c r="S4" s="2"/>
      <c r="T4" s="180"/>
      <c r="U4" s="176"/>
      <c r="V4" s="176"/>
      <c r="W4" s="176"/>
      <c r="X4" s="176"/>
      <c r="Y4" s="178"/>
      <c r="Z4" s="2"/>
      <c r="AA4" s="180"/>
      <c r="AB4" s="176"/>
      <c r="AC4" s="178"/>
      <c r="AD4" s="1"/>
      <c r="AE4" s="186"/>
      <c r="AF4" s="37"/>
      <c r="AG4" s="180"/>
      <c r="AH4" s="176"/>
      <c r="AI4" s="176"/>
      <c r="AJ4" s="176"/>
      <c r="AK4" s="176"/>
      <c r="AL4" s="178"/>
      <c r="AM4" s="4"/>
      <c r="AN4" s="180"/>
      <c r="AO4" s="176"/>
      <c r="AP4" s="178"/>
      <c r="AQ4" s="2"/>
      <c r="AR4" s="184"/>
      <c r="AS4" s="2"/>
      <c r="AT4" s="180"/>
      <c r="AU4" s="176"/>
      <c r="AV4" s="176"/>
      <c r="AW4" s="176"/>
      <c r="AX4" s="176"/>
      <c r="AY4" s="178"/>
      <c r="AZ4" s="2"/>
      <c r="BA4" s="180"/>
      <c r="BB4" s="176"/>
      <c r="BC4" s="178"/>
      <c r="BD4" s="1"/>
      <c r="BE4" s="186"/>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101</v>
      </c>
      <c r="E6" s="25" t="s">
        <v>102</v>
      </c>
      <c r="F6" s="2"/>
      <c r="G6" s="218">
        <v>145.512881983895</v>
      </c>
      <c r="H6" s="219">
        <v>155.30144814080299</v>
      </c>
      <c r="I6" s="219">
        <v>162.27363539059399</v>
      </c>
      <c r="J6" s="219">
        <v>160.88326402157799</v>
      </c>
      <c r="K6" s="219">
        <v>154.616074690776</v>
      </c>
      <c r="L6" s="220">
        <v>156.20096774922001</v>
      </c>
      <c r="M6" s="221"/>
      <c r="N6" s="222">
        <v>171.624525858287</v>
      </c>
      <c r="O6" s="223">
        <v>174.51448788539301</v>
      </c>
      <c r="P6" s="224">
        <v>173.09114300286299</v>
      </c>
      <c r="Q6" s="221"/>
      <c r="R6" s="225">
        <v>161.567453574316</v>
      </c>
      <c r="S6" s="38"/>
      <c r="T6" s="28">
        <v>-2.2208408012367502</v>
      </c>
      <c r="U6" s="200">
        <v>-1.0609470391540601</v>
      </c>
      <c r="V6" s="200">
        <v>-0.26305805961970502</v>
      </c>
      <c r="W6" s="200">
        <v>-0.107628296141111</v>
      </c>
      <c r="X6" s="200">
        <v>-0.17646966319511001</v>
      </c>
      <c r="Y6" s="201">
        <v>-0.68375359266511604</v>
      </c>
      <c r="Z6" s="202"/>
      <c r="AA6" s="203">
        <v>1.6766894847514899</v>
      </c>
      <c r="AB6" s="204">
        <v>0.68311122515035505</v>
      </c>
      <c r="AC6" s="205">
        <v>1.16109857116989</v>
      </c>
      <c r="AD6" s="202"/>
      <c r="AE6" s="206">
        <v>-1.5635393668567199E-2</v>
      </c>
      <c r="AF6" s="28"/>
      <c r="AG6" s="218">
        <v>150.818713228006</v>
      </c>
      <c r="AH6" s="219">
        <v>153.65876742181899</v>
      </c>
      <c r="AI6" s="219">
        <v>159.299469026808</v>
      </c>
      <c r="AJ6" s="219">
        <v>157.41303125391201</v>
      </c>
      <c r="AK6" s="219">
        <v>152.49486118857601</v>
      </c>
      <c r="AL6" s="220">
        <v>154.899430400364</v>
      </c>
      <c r="AM6" s="221"/>
      <c r="AN6" s="222">
        <v>171.19161544692901</v>
      </c>
      <c r="AO6" s="223">
        <v>177.69999848908799</v>
      </c>
      <c r="AP6" s="224">
        <v>174.53473482661599</v>
      </c>
      <c r="AQ6" s="221"/>
      <c r="AR6" s="225">
        <v>161.28395871514999</v>
      </c>
      <c r="AS6" s="38"/>
      <c r="AT6" s="28">
        <v>-0.51581569775481495</v>
      </c>
      <c r="AU6" s="200">
        <v>1.0453170171711801</v>
      </c>
      <c r="AV6" s="200">
        <v>1.6932943285831601</v>
      </c>
      <c r="AW6" s="200">
        <v>1.3395739569159799</v>
      </c>
      <c r="AX6" s="200">
        <v>0.58244501999265796</v>
      </c>
      <c r="AY6" s="201">
        <v>0.87567658926542402</v>
      </c>
      <c r="AZ6" s="202"/>
      <c r="BA6" s="203">
        <v>0.70385237956120505</v>
      </c>
      <c r="BB6" s="204">
        <v>9.6982912829884499E-2</v>
      </c>
      <c r="BC6" s="205">
        <v>0.379801176036486</v>
      </c>
      <c r="BD6" s="202"/>
      <c r="BE6" s="206">
        <v>0.72611938954879995</v>
      </c>
    </row>
    <row r="7" spans="1:57" x14ac:dyDescent="0.25">
      <c r="A7" s="19" t="s">
        <v>103</v>
      </c>
      <c r="B7" s="2" t="str">
        <f>TRIM(A7)</f>
        <v>Virginia</v>
      </c>
      <c r="C7" s="9"/>
      <c r="D7" s="23" t="s">
        <v>101</v>
      </c>
      <c r="E7" s="26" t="s">
        <v>102</v>
      </c>
      <c r="F7" s="2"/>
      <c r="G7" s="226">
        <v>125.74845136230201</v>
      </c>
      <c r="H7" s="221">
        <v>141.13344392299899</v>
      </c>
      <c r="I7" s="221">
        <v>148.14827459953801</v>
      </c>
      <c r="J7" s="221">
        <v>145.85730157832401</v>
      </c>
      <c r="K7" s="221">
        <v>135.767193492789</v>
      </c>
      <c r="L7" s="227">
        <v>140.08053854288599</v>
      </c>
      <c r="M7" s="221"/>
      <c r="N7" s="228">
        <v>154.602049495019</v>
      </c>
      <c r="O7" s="229">
        <v>156.20973958157199</v>
      </c>
      <c r="P7" s="230">
        <v>155.403260264099</v>
      </c>
      <c r="Q7" s="221"/>
      <c r="R7" s="231">
        <v>144.92271815774799</v>
      </c>
      <c r="S7" s="38"/>
      <c r="T7" s="29">
        <v>-5.2898330877904503</v>
      </c>
      <c r="U7" s="202">
        <v>-4.0287891760659003</v>
      </c>
      <c r="V7" s="202">
        <v>-3.84515522200868</v>
      </c>
      <c r="W7" s="202">
        <v>-3.1929530465065001</v>
      </c>
      <c r="X7" s="202">
        <v>-3.3556760503085501</v>
      </c>
      <c r="Y7" s="207">
        <v>-3.8557321187288598</v>
      </c>
      <c r="Z7" s="202"/>
      <c r="AA7" s="208">
        <v>0.39449799991717199</v>
      </c>
      <c r="AB7" s="209">
        <v>0.94700489453799597</v>
      </c>
      <c r="AC7" s="210">
        <v>0.66772928718856295</v>
      </c>
      <c r="AD7" s="202"/>
      <c r="AE7" s="211">
        <v>-2.3138269833833398</v>
      </c>
      <c r="AF7" s="29"/>
      <c r="AG7" s="226">
        <v>127.922218486646</v>
      </c>
      <c r="AH7" s="221">
        <v>135.543470491454</v>
      </c>
      <c r="AI7" s="221">
        <v>143.939280841299</v>
      </c>
      <c r="AJ7" s="221">
        <v>142.30157331283601</v>
      </c>
      <c r="AK7" s="221">
        <v>137.42463937239901</v>
      </c>
      <c r="AL7" s="227">
        <v>137.85966334988501</v>
      </c>
      <c r="AM7" s="221"/>
      <c r="AN7" s="228">
        <v>155.18076991921299</v>
      </c>
      <c r="AO7" s="229">
        <v>157.31812272555601</v>
      </c>
      <c r="AP7" s="230">
        <v>156.26832465902999</v>
      </c>
      <c r="AQ7" s="221"/>
      <c r="AR7" s="231">
        <v>143.82963239665801</v>
      </c>
      <c r="AS7" s="38"/>
      <c r="AT7" s="29">
        <v>-3.2391422904718001</v>
      </c>
      <c r="AU7" s="202">
        <v>-2.1205363503027401</v>
      </c>
      <c r="AV7" s="202">
        <v>-1.1505595120077701</v>
      </c>
      <c r="AW7" s="202">
        <v>-0.76284166910079698</v>
      </c>
      <c r="AX7" s="202">
        <v>0.96562121980876203</v>
      </c>
      <c r="AY7" s="207">
        <v>-1.17518095514764</v>
      </c>
      <c r="AZ7" s="202"/>
      <c r="BA7" s="208">
        <v>1.4749353314104601</v>
      </c>
      <c r="BB7" s="209">
        <v>-0.22138840295012299</v>
      </c>
      <c r="BC7" s="210">
        <v>0.58498713356241405</v>
      </c>
      <c r="BD7" s="202"/>
      <c r="BE7" s="211">
        <v>-0.490738879289845</v>
      </c>
    </row>
    <row r="8" spans="1:57" x14ac:dyDescent="0.25">
      <c r="A8" s="20" t="s">
        <v>41</v>
      </c>
      <c r="B8" s="2" t="str">
        <f t="shared" ref="B8:B43" si="0">TRIM(A8)</f>
        <v>Norfolk/Virginia Beach, VA</v>
      </c>
      <c r="C8" s="2"/>
      <c r="D8" s="23" t="s">
        <v>101</v>
      </c>
      <c r="E8" s="26" t="s">
        <v>102</v>
      </c>
      <c r="F8" s="2"/>
      <c r="G8" s="226">
        <v>133.33347611476501</v>
      </c>
      <c r="H8" s="221">
        <v>139.63777263956999</v>
      </c>
      <c r="I8" s="221">
        <v>142.68732461204701</v>
      </c>
      <c r="J8" s="221">
        <v>139.57215549189701</v>
      </c>
      <c r="K8" s="221">
        <v>137.73247529269401</v>
      </c>
      <c r="L8" s="227">
        <v>138.78476690651999</v>
      </c>
      <c r="M8" s="221"/>
      <c r="N8" s="228">
        <v>184.676695072548</v>
      </c>
      <c r="O8" s="229">
        <v>190.131022812553</v>
      </c>
      <c r="P8" s="230">
        <v>187.43323685500101</v>
      </c>
      <c r="Q8" s="221"/>
      <c r="R8" s="231">
        <v>154.76065102722899</v>
      </c>
      <c r="S8" s="38"/>
      <c r="T8" s="29">
        <v>-3.1867063956437902</v>
      </c>
      <c r="U8" s="202">
        <v>2.0339085324084101</v>
      </c>
      <c r="V8" s="202">
        <v>1.44957960076652</v>
      </c>
      <c r="W8" s="202">
        <v>-5.2414589198502101E-2</v>
      </c>
      <c r="X8" s="202">
        <v>-1.85872880123502</v>
      </c>
      <c r="Y8" s="207">
        <v>-0.22974952933446899</v>
      </c>
      <c r="Z8" s="202"/>
      <c r="AA8" s="208">
        <v>-0.83301470415309598</v>
      </c>
      <c r="AB8" s="209">
        <v>0.74759221505099804</v>
      </c>
      <c r="AC8" s="210">
        <v>-2.3868378000770501E-2</v>
      </c>
      <c r="AD8" s="202"/>
      <c r="AE8" s="211">
        <v>0.193076709990498</v>
      </c>
      <c r="AF8" s="29"/>
      <c r="AG8" s="226">
        <v>129.267071890605</v>
      </c>
      <c r="AH8" s="221">
        <v>121.417878374599</v>
      </c>
      <c r="AI8" s="221">
        <v>123.888908084083</v>
      </c>
      <c r="AJ8" s="221">
        <v>123.355865207462</v>
      </c>
      <c r="AK8" s="221">
        <v>124.433025912014</v>
      </c>
      <c r="AL8" s="227">
        <v>124.45027652971299</v>
      </c>
      <c r="AM8" s="221"/>
      <c r="AN8" s="228">
        <v>166.51997457986701</v>
      </c>
      <c r="AO8" s="229">
        <v>175.11229407418099</v>
      </c>
      <c r="AP8" s="230">
        <v>170.936613005026</v>
      </c>
      <c r="AQ8" s="221"/>
      <c r="AR8" s="231">
        <v>140.38983461879999</v>
      </c>
      <c r="AS8" s="38"/>
      <c r="AT8" s="29">
        <v>-3.18377986804837</v>
      </c>
      <c r="AU8" s="202">
        <v>1.3328811358938</v>
      </c>
      <c r="AV8" s="202">
        <v>1.07777782851099</v>
      </c>
      <c r="AW8" s="202">
        <v>-0.12903748546312499</v>
      </c>
      <c r="AX8" s="202">
        <v>-1.97525729383436</v>
      </c>
      <c r="AY8" s="207">
        <v>-0.63907018049551401</v>
      </c>
      <c r="AZ8" s="202"/>
      <c r="BA8" s="208">
        <v>-3.40538965904764</v>
      </c>
      <c r="BB8" s="209">
        <v>-4.46965965622738</v>
      </c>
      <c r="BC8" s="210">
        <v>-3.97095967952741</v>
      </c>
      <c r="BD8" s="202"/>
      <c r="BE8" s="211">
        <v>-2.0442698284739902</v>
      </c>
    </row>
    <row r="9" spans="1:57" ht="16" x14ac:dyDescent="0.45">
      <c r="A9" s="20" t="s">
        <v>104</v>
      </c>
      <c r="B9" s="42" t="s">
        <v>57</v>
      </c>
      <c r="C9" s="2"/>
      <c r="D9" s="23" t="s">
        <v>101</v>
      </c>
      <c r="E9" s="26" t="s">
        <v>102</v>
      </c>
      <c r="F9" s="2"/>
      <c r="G9" s="226">
        <v>99.8040480302258</v>
      </c>
      <c r="H9" s="221">
        <v>109.491611327421</v>
      </c>
      <c r="I9" s="221">
        <v>114.16516732661</v>
      </c>
      <c r="J9" s="221">
        <v>113.250943028846</v>
      </c>
      <c r="K9" s="221">
        <v>109.31589869348601</v>
      </c>
      <c r="L9" s="227">
        <v>109.761735497684</v>
      </c>
      <c r="M9" s="221"/>
      <c r="N9" s="228">
        <v>119.406044081245</v>
      </c>
      <c r="O9" s="229">
        <v>118.31167678720099</v>
      </c>
      <c r="P9" s="230">
        <v>118.860045693006</v>
      </c>
      <c r="Q9" s="221"/>
      <c r="R9" s="231">
        <v>112.589648765528</v>
      </c>
      <c r="S9" s="38"/>
      <c r="T9" s="29">
        <v>-0.58512360256956197</v>
      </c>
      <c r="U9" s="202">
        <v>-1.5444841398704401</v>
      </c>
      <c r="V9" s="202">
        <v>-1.68279386086989</v>
      </c>
      <c r="W9" s="202">
        <v>-1.5084615283115099</v>
      </c>
      <c r="X9" s="202">
        <v>-4.4703853456679798</v>
      </c>
      <c r="Y9" s="207">
        <v>-2.1073473884280598</v>
      </c>
      <c r="Z9" s="202"/>
      <c r="AA9" s="208">
        <v>-5.39596927413558</v>
      </c>
      <c r="AB9" s="209">
        <v>-5.6620149883552404</v>
      </c>
      <c r="AC9" s="210">
        <v>-5.52597300978052</v>
      </c>
      <c r="AD9" s="202"/>
      <c r="AE9" s="211">
        <v>-3.3189945384208399</v>
      </c>
      <c r="AF9" s="29"/>
      <c r="AG9" s="226">
        <v>109.55906399778</v>
      </c>
      <c r="AH9" s="221">
        <v>108.748957087845</v>
      </c>
      <c r="AI9" s="221">
        <v>114.563256687928</v>
      </c>
      <c r="AJ9" s="221">
        <v>112.797241100769</v>
      </c>
      <c r="AK9" s="221">
        <v>107.82616105073301</v>
      </c>
      <c r="AL9" s="227">
        <v>110.832808078448</v>
      </c>
      <c r="AM9" s="221"/>
      <c r="AN9" s="228">
        <v>124.72696222943701</v>
      </c>
      <c r="AO9" s="229">
        <v>128.20256209958501</v>
      </c>
      <c r="AP9" s="230">
        <v>126.513236153999</v>
      </c>
      <c r="AQ9" s="221"/>
      <c r="AR9" s="231">
        <v>115.926043527301</v>
      </c>
      <c r="AS9" s="38"/>
      <c r="AT9" s="29">
        <v>-1.06560460823234</v>
      </c>
      <c r="AU9" s="202">
        <v>-0.40116042283341802</v>
      </c>
      <c r="AV9" s="202">
        <v>0.48012726102714298</v>
      </c>
      <c r="AW9" s="202">
        <v>-0.54299138582156303</v>
      </c>
      <c r="AX9" s="202">
        <v>-2.2909178191783401</v>
      </c>
      <c r="AY9" s="207">
        <v>-0.72915380776098004</v>
      </c>
      <c r="AZ9" s="202"/>
      <c r="BA9" s="208">
        <v>-1.9377989025414399</v>
      </c>
      <c r="BB9" s="209">
        <v>-2.2510235207210898</v>
      </c>
      <c r="BC9" s="210">
        <v>-2.1120846958030399</v>
      </c>
      <c r="BD9" s="202"/>
      <c r="BE9" s="211">
        <v>-1.2377499735472199</v>
      </c>
    </row>
    <row r="10" spans="1:57" x14ac:dyDescent="0.25">
      <c r="A10" s="20" t="s">
        <v>105</v>
      </c>
      <c r="B10" s="2" t="str">
        <f t="shared" si="0"/>
        <v>Virginia Area</v>
      </c>
      <c r="C10" s="2"/>
      <c r="D10" s="23" t="s">
        <v>101</v>
      </c>
      <c r="E10" s="26" t="s">
        <v>102</v>
      </c>
      <c r="F10" s="2"/>
      <c r="G10" s="226">
        <v>109.76251145112499</v>
      </c>
      <c r="H10" s="221">
        <v>113.383092831236</v>
      </c>
      <c r="I10" s="221">
        <v>113.598961162213</v>
      </c>
      <c r="J10" s="221">
        <v>113.52864097927301</v>
      </c>
      <c r="K10" s="221">
        <v>118.393975090453</v>
      </c>
      <c r="L10" s="227">
        <v>113.990927240056</v>
      </c>
      <c r="M10" s="221"/>
      <c r="N10" s="228">
        <v>150.75718495426801</v>
      </c>
      <c r="O10" s="229">
        <v>152.209158597867</v>
      </c>
      <c r="P10" s="230">
        <v>151.46827923588199</v>
      </c>
      <c r="Q10" s="221"/>
      <c r="R10" s="231">
        <v>126.605920343477</v>
      </c>
      <c r="S10" s="38"/>
      <c r="T10" s="29">
        <v>0.45710980312310601</v>
      </c>
      <c r="U10" s="202">
        <v>-0.41178430658534398</v>
      </c>
      <c r="V10" s="202">
        <v>0.399302210415454</v>
      </c>
      <c r="W10" s="202">
        <v>0.199995139000511</v>
      </c>
      <c r="X10" s="202">
        <v>1.8283673424111999</v>
      </c>
      <c r="Y10" s="207">
        <v>0.54172767836243296</v>
      </c>
      <c r="Z10" s="202"/>
      <c r="AA10" s="208">
        <v>6.2738610533397701</v>
      </c>
      <c r="AB10" s="209">
        <v>6.24587128457941</v>
      </c>
      <c r="AC10" s="210">
        <v>6.2479059775694301</v>
      </c>
      <c r="AD10" s="202"/>
      <c r="AE10" s="211">
        <v>3.0562564465937498</v>
      </c>
      <c r="AF10" s="29"/>
      <c r="AG10" s="226">
        <v>118.144676250487</v>
      </c>
      <c r="AH10" s="221">
        <v>110.662517548567</v>
      </c>
      <c r="AI10" s="221">
        <v>113.858496630427</v>
      </c>
      <c r="AJ10" s="221">
        <v>119.073038412622</v>
      </c>
      <c r="AK10" s="221">
        <v>136.548252863024</v>
      </c>
      <c r="AL10" s="227">
        <v>120.26225881022999</v>
      </c>
      <c r="AM10" s="221"/>
      <c r="AN10" s="228">
        <v>172.53053298785599</v>
      </c>
      <c r="AO10" s="229">
        <v>169.580833694039</v>
      </c>
      <c r="AP10" s="230">
        <v>171.055192990188</v>
      </c>
      <c r="AQ10" s="221"/>
      <c r="AR10" s="231">
        <v>137.32567659988899</v>
      </c>
      <c r="AS10" s="38"/>
      <c r="AT10" s="29">
        <v>1.95338590919769</v>
      </c>
      <c r="AU10" s="202">
        <v>0.29016941176213801</v>
      </c>
      <c r="AV10" s="202">
        <v>0.464080523492226</v>
      </c>
      <c r="AW10" s="202">
        <v>3.6534970813227501</v>
      </c>
      <c r="AX10" s="202">
        <v>14.0032124839747</v>
      </c>
      <c r="AY10" s="207">
        <v>4.6255985468206697</v>
      </c>
      <c r="AZ10" s="202"/>
      <c r="BA10" s="208">
        <v>13.7299306676057</v>
      </c>
      <c r="BB10" s="209">
        <v>9.5288569467173101</v>
      </c>
      <c r="BC10" s="210">
        <v>11.593280018017101</v>
      </c>
      <c r="BD10" s="202"/>
      <c r="BE10" s="211">
        <v>7.7203636567793197</v>
      </c>
    </row>
    <row r="11" spans="1:57" x14ac:dyDescent="0.25">
      <c r="A11" s="33" t="s">
        <v>106</v>
      </c>
      <c r="B11" s="2" t="str">
        <f t="shared" si="0"/>
        <v>Washington, DC</v>
      </c>
      <c r="C11" s="2"/>
      <c r="D11" s="23" t="s">
        <v>101</v>
      </c>
      <c r="E11" s="26" t="s">
        <v>102</v>
      </c>
      <c r="F11" s="2"/>
      <c r="G11" s="226">
        <v>179.98369298245601</v>
      </c>
      <c r="H11" s="221">
        <v>214.612820649528</v>
      </c>
      <c r="I11" s="221">
        <v>230.09459237986999</v>
      </c>
      <c r="J11" s="221">
        <v>224.440193899619</v>
      </c>
      <c r="K11" s="221">
        <v>189.99659531693399</v>
      </c>
      <c r="L11" s="227">
        <v>209.731741535737</v>
      </c>
      <c r="M11" s="221"/>
      <c r="N11" s="228">
        <v>181.62100908618299</v>
      </c>
      <c r="O11" s="229">
        <v>182.02274283690599</v>
      </c>
      <c r="P11" s="230">
        <v>181.82397959126601</v>
      </c>
      <c r="Q11" s="221"/>
      <c r="R11" s="231">
        <v>201.52461552248599</v>
      </c>
      <c r="S11" s="38"/>
      <c r="T11" s="29">
        <v>-4.8494958631616996</v>
      </c>
      <c r="U11" s="202">
        <v>-4.9217555089646696</v>
      </c>
      <c r="V11" s="202">
        <v>-6.7564373603224297</v>
      </c>
      <c r="W11" s="202">
        <v>-6.4408328878861401</v>
      </c>
      <c r="X11" s="202">
        <v>-10.0328080923318</v>
      </c>
      <c r="Y11" s="207">
        <v>-6.7697796910666099</v>
      </c>
      <c r="Z11" s="202"/>
      <c r="AA11" s="208">
        <v>0.63071024097009598</v>
      </c>
      <c r="AB11" s="209">
        <v>1.7408692730861299</v>
      </c>
      <c r="AC11" s="210">
        <v>1.19406526000631</v>
      </c>
      <c r="AD11" s="202"/>
      <c r="AE11" s="211">
        <v>-5.0137170173030698</v>
      </c>
      <c r="AF11" s="29"/>
      <c r="AG11" s="226">
        <v>179.99246615107299</v>
      </c>
      <c r="AH11" s="221">
        <v>217.089229311922</v>
      </c>
      <c r="AI11" s="221">
        <v>231.95766601532799</v>
      </c>
      <c r="AJ11" s="221">
        <v>218.222603380197</v>
      </c>
      <c r="AK11" s="221">
        <v>191.331242834817</v>
      </c>
      <c r="AL11" s="227">
        <v>209.12025729886599</v>
      </c>
      <c r="AM11" s="221"/>
      <c r="AN11" s="228">
        <v>179.87838444164001</v>
      </c>
      <c r="AO11" s="229">
        <v>184.74916084783899</v>
      </c>
      <c r="AP11" s="230">
        <v>182.393612872034</v>
      </c>
      <c r="AQ11" s="221"/>
      <c r="AR11" s="231">
        <v>201.06738181276199</v>
      </c>
      <c r="AS11" s="38"/>
      <c r="AT11" s="29">
        <v>-6.3823472642785104</v>
      </c>
      <c r="AU11" s="202">
        <v>-2.85766192850476</v>
      </c>
      <c r="AV11" s="202">
        <v>-1.0245706056851001</v>
      </c>
      <c r="AW11" s="202">
        <v>-2.7582086768755198</v>
      </c>
      <c r="AX11" s="202">
        <v>-3.8003383670895898</v>
      </c>
      <c r="AY11" s="207">
        <v>-3.14305150647857</v>
      </c>
      <c r="AZ11" s="202"/>
      <c r="BA11" s="208">
        <v>-2.7210668824819502</v>
      </c>
      <c r="BB11" s="209">
        <v>-2.4711242352504601</v>
      </c>
      <c r="BC11" s="210">
        <v>-2.59643820228509</v>
      </c>
      <c r="BD11" s="202"/>
      <c r="BE11" s="211">
        <v>-3.1275075806632899</v>
      </c>
    </row>
    <row r="12" spans="1:57" x14ac:dyDescent="0.25">
      <c r="A12" s="20" t="s">
        <v>107</v>
      </c>
      <c r="B12" s="2" t="str">
        <f t="shared" si="0"/>
        <v>Arlington, VA</v>
      </c>
      <c r="C12" s="2"/>
      <c r="D12" s="23" t="s">
        <v>101</v>
      </c>
      <c r="E12" s="26" t="s">
        <v>102</v>
      </c>
      <c r="F12" s="2"/>
      <c r="G12" s="226">
        <v>190.812840595697</v>
      </c>
      <c r="H12" s="221">
        <v>241.18997890295299</v>
      </c>
      <c r="I12" s="221">
        <v>257.02295008605802</v>
      </c>
      <c r="J12" s="221">
        <v>249.952149000464</v>
      </c>
      <c r="K12" s="221">
        <v>206.03491319670999</v>
      </c>
      <c r="L12" s="227">
        <v>232.61472204173899</v>
      </c>
      <c r="M12" s="221"/>
      <c r="N12" s="228">
        <v>162.28108321024101</v>
      </c>
      <c r="O12" s="229">
        <v>159.13319619047601</v>
      </c>
      <c r="P12" s="230">
        <v>160.731635727232</v>
      </c>
      <c r="Q12" s="221"/>
      <c r="R12" s="231">
        <v>211.503452896688</v>
      </c>
      <c r="S12" s="38"/>
      <c r="T12" s="29">
        <v>-11.250971285613501</v>
      </c>
      <c r="U12" s="202">
        <v>-5.0145403051064603</v>
      </c>
      <c r="V12" s="202">
        <v>-6.0476006100147499</v>
      </c>
      <c r="W12" s="202">
        <v>-6.8285442915232801</v>
      </c>
      <c r="X12" s="202">
        <v>-9.2375980977634704</v>
      </c>
      <c r="Y12" s="207">
        <v>-7.1775154594873198</v>
      </c>
      <c r="Z12" s="202"/>
      <c r="AA12" s="208">
        <v>-2.4964721031852899</v>
      </c>
      <c r="AB12" s="209">
        <v>-4.5170396803103703</v>
      </c>
      <c r="AC12" s="210">
        <v>-3.4940132063117799</v>
      </c>
      <c r="AD12" s="202"/>
      <c r="AE12" s="211">
        <v>-7.1990973622554897</v>
      </c>
      <c r="AF12" s="29"/>
      <c r="AG12" s="226">
        <v>185.76038788080501</v>
      </c>
      <c r="AH12" s="221">
        <v>236.47385704747501</v>
      </c>
      <c r="AI12" s="221">
        <v>257.86337842439201</v>
      </c>
      <c r="AJ12" s="221">
        <v>246.71754890537801</v>
      </c>
      <c r="AK12" s="221">
        <v>211.978414841518</v>
      </c>
      <c r="AL12" s="227">
        <v>230.24987085172401</v>
      </c>
      <c r="AM12" s="221"/>
      <c r="AN12" s="228">
        <v>169.17565089889001</v>
      </c>
      <c r="AO12" s="229">
        <v>166.193769292219</v>
      </c>
      <c r="AP12" s="230">
        <v>167.68654203967</v>
      </c>
      <c r="AQ12" s="221"/>
      <c r="AR12" s="231">
        <v>211.53328831602801</v>
      </c>
      <c r="AS12" s="38"/>
      <c r="AT12" s="29">
        <v>-9.28499123477288</v>
      </c>
      <c r="AU12" s="202">
        <v>-4.6193471178474104</v>
      </c>
      <c r="AV12" s="202">
        <v>-1.6962672264060501</v>
      </c>
      <c r="AW12" s="202">
        <v>-2.4492818602625599</v>
      </c>
      <c r="AX12" s="202">
        <v>-4.64037330585563</v>
      </c>
      <c r="AY12" s="207">
        <v>-3.9937086614489798</v>
      </c>
      <c r="AZ12" s="202"/>
      <c r="BA12" s="208">
        <v>-6.1085196999824696</v>
      </c>
      <c r="BB12" s="209">
        <v>-7.4475657828021102</v>
      </c>
      <c r="BC12" s="210">
        <v>-6.7737240549133704</v>
      </c>
      <c r="BD12" s="202"/>
      <c r="BE12" s="211">
        <v>-5.1748009261612999</v>
      </c>
    </row>
    <row r="13" spans="1:57" x14ac:dyDescent="0.25">
      <c r="A13" s="20" t="s">
        <v>38</v>
      </c>
      <c r="B13" s="2" t="str">
        <f t="shared" si="0"/>
        <v>Suburban Virginia Area</v>
      </c>
      <c r="C13" s="2"/>
      <c r="D13" s="23" t="s">
        <v>101</v>
      </c>
      <c r="E13" s="26" t="s">
        <v>102</v>
      </c>
      <c r="F13" s="2"/>
      <c r="G13" s="226">
        <v>147.06976135040699</v>
      </c>
      <c r="H13" s="221">
        <v>158.459613483146</v>
      </c>
      <c r="I13" s="221">
        <v>165.711943813261</v>
      </c>
      <c r="J13" s="221">
        <v>166.95916905444099</v>
      </c>
      <c r="K13" s="221">
        <v>158.92093200086799</v>
      </c>
      <c r="L13" s="227">
        <v>160.24325036010001</v>
      </c>
      <c r="M13" s="221"/>
      <c r="N13" s="228">
        <v>183.924591980656</v>
      </c>
      <c r="O13" s="229">
        <v>186.29128840435999</v>
      </c>
      <c r="P13" s="230">
        <v>185.117635891286</v>
      </c>
      <c r="Q13" s="221"/>
      <c r="R13" s="231">
        <v>167.968636730387</v>
      </c>
      <c r="S13" s="38"/>
      <c r="T13" s="29">
        <v>-5.4495534057806099</v>
      </c>
      <c r="U13" s="202">
        <v>-2.7704767812373698</v>
      </c>
      <c r="V13" s="202">
        <v>-4.2368767262717002</v>
      </c>
      <c r="W13" s="202">
        <v>-2.7872444134790402</v>
      </c>
      <c r="X13" s="202">
        <v>-4.3351920597743199</v>
      </c>
      <c r="Y13" s="207">
        <v>-3.8711215058962498</v>
      </c>
      <c r="Z13" s="202"/>
      <c r="AA13" s="208">
        <v>-4.6983000740588201</v>
      </c>
      <c r="AB13" s="209">
        <v>-2.5073525855513901</v>
      </c>
      <c r="AC13" s="210">
        <v>-3.60265006415705</v>
      </c>
      <c r="AD13" s="202"/>
      <c r="AE13" s="211">
        <v>-3.67204257670888</v>
      </c>
      <c r="AF13" s="29"/>
      <c r="AG13" s="226">
        <v>150.66139674808301</v>
      </c>
      <c r="AH13" s="221">
        <v>157.284257927325</v>
      </c>
      <c r="AI13" s="221">
        <v>166.14841732790001</v>
      </c>
      <c r="AJ13" s="221">
        <v>164.01656162682301</v>
      </c>
      <c r="AK13" s="221">
        <v>158.143822269211</v>
      </c>
      <c r="AL13" s="227">
        <v>159.82710788251299</v>
      </c>
      <c r="AM13" s="221"/>
      <c r="AN13" s="228">
        <v>176.34713821649299</v>
      </c>
      <c r="AO13" s="229">
        <v>184.17605159619501</v>
      </c>
      <c r="AP13" s="230">
        <v>180.36084309970599</v>
      </c>
      <c r="AQ13" s="221"/>
      <c r="AR13" s="231">
        <v>166.25744546792001</v>
      </c>
      <c r="AS13" s="38"/>
      <c r="AT13" s="29">
        <v>-2.1878923067792901</v>
      </c>
      <c r="AU13" s="202">
        <v>-1.16830315294626</v>
      </c>
      <c r="AV13" s="202">
        <v>0.96241015900126003</v>
      </c>
      <c r="AW13" s="202">
        <v>2.0925903669115198</v>
      </c>
      <c r="AX13" s="202">
        <v>0.33002947107821201</v>
      </c>
      <c r="AY13" s="207">
        <v>0.157766127662995</v>
      </c>
      <c r="AZ13" s="202"/>
      <c r="BA13" s="208">
        <v>-1.87885628784234</v>
      </c>
      <c r="BB13" s="209">
        <v>-1.91116862378543</v>
      </c>
      <c r="BC13" s="210">
        <v>-1.93136286417141</v>
      </c>
      <c r="BD13" s="202"/>
      <c r="BE13" s="211">
        <v>-0.434785852463768</v>
      </c>
    </row>
    <row r="14" spans="1:57" x14ac:dyDescent="0.25">
      <c r="A14" s="20" t="s">
        <v>108</v>
      </c>
      <c r="B14" s="2" t="str">
        <f t="shared" si="0"/>
        <v>Alexandria, VA</v>
      </c>
      <c r="C14" s="2"/>
      <c r="D14" s="23" t="s">
        <v>101</v>
      </c>
      <c r="E14" s="26" t="s">
        <v>102</v>
      </c>
      <c r="F14" s="2"/>
      <c r="G14" s="226">
        <v>140.804257566524</v>
      </c>
      <c r="H14" s="221">
        <v>160.44062597564701</v>
      </c>
      <c r="I14" s="221">
        <v>170.64631906938001</v>
      </c>
      <c r="J14" s="221">
        <v>170.99916155988799</v>
      </c>
      <c r="K14" s="221">
        <v>155.828510605594</v>
      </c>
      <c r="L14" s="227">
        <v>161.148819642635</v>
      </c>
      <c r="M14" s="221"/>
      <c r="N14" s="228">
        <v>149.00177132431099</v>
      </c>
      <c r="O14" s="229">
        <v>149.53890963405499</v>
      </c>
      <c r="P14" s="230">
        <v>149.27272830018001</v>
      </c>
      <c r="Q14" s="221"/>
      <c r="R14" s="231">
        <v>157.685264129383</v>
      </c>
      <c r="S14" s="38"/>
      <c r="T14" s="29">
        <v>-22.512362124435501</v>
      </c>
      <c r="U14" s="202">
        <v>-27.165405411776401</v>
      </c>
      <c r="V14" s="202">
        <v>-23.641706213626598</v>
      </c>
      <c r="W14" s="202">
        <v>-14.641747761008601</v>
      </c>
      <c r="X14" s="202">
        <v>-10.323998441334799</v>
      </c>
      <c r="Y14" s="207">
        <v>-20.039799879668799</v>
      </c>
      <c r="Z14" s="202"/>
      <c r="AA14" s="208">
        <v>-5.8630858933397603</v>
      </c>
      <c r="AB14" s="209">
        <v>-3.8591147108787802</v>
      </c>
      <c r="AC14" s="210">
        <v>-4.8421897527153401</v>
      </c>
      <c r="AD14" s="202"/>
      <c r="AE14" s="211">
        <v>-16.8927142378949</v>
      </c>
      <c r="AF14" s="29"/>
      <c r="AG14" s="226">
        <v>145.67842416315401</v>
      </c>
      <c r="AH14" s="221">
        <v>172.71000465057199</v>
      </c>
      <c r="AI14" s="221">
        <v>184.06924199520799</v>
      </c>
      <c r="AJ14" s="221">
        <v>177.93951256774901</v>
      </c>
      <c r="AK14" s="221">
        <v>162.203284478331</v>
      </c>
      <c r="AL14" s="227">
        <v>169.76323082970899</v>
      </c>
      <c r="AM14" s="221"/>
      <c r="AN14" s="228">
        <v>151.621462353167</v>
      </c>
      <c r="AO14" s="229">
        <v>148.72342974158201</v>
      </c>
      <c r="AP14" s="230">
        <v>150.12845283441601</v>
      </c>
      <c r="AQ14" s="221"/>
      <c r="AR14" s="231">
        <v>163.86228600127899</v>
      </c>
      <c r="AS14" s="38"/>
      <c r="AT14" s="29">
        <v>-11.462562396421401</v>
      </c>
      <c r="AU14" s="202">
        <v>-10.838360330892099</v>
      </c>
      <c r="AV14" s="202">
        <v>-10.4835907914623</v>
      </c>
      <c r="AW14" s="202">
        <v>-8.3553653421336698</v>
      </c>
      <c r="AX14" s="202">
        <v>-7.4744772977065503</v>
      </c>
      <c r="AY14" s="207">
        <v>-9.6504851076049594</v>
      </c>
      <c r="AZ14" s="202"/>
      <c r="BA14" s="208">
        <v>-5.3983046885011401</v>
      </c>
      <c r="BB14" s="209">
        <v>-8.2377067735369902</v>
      </c>
      <c r="BC14" s="210">
        <v>-6.8755700795306698</v>
      </c>
      <c r="BD14" s="202"/>
      <c r="BE14" s="211">
        <v>-9.0870886636701602</v>
      </c>
    </row>
    <row r="15" spans="1:57" x14ac:dyDescent="0.25">
      <c r="A15" s="20" t="s">
        <v>37</v>
      </c>
      <c r="B15" s="2" t="str">
        <f t="shared" si="0"/>
        <v>Fairfax/Tysons Corner, VA</v>
      </c>
      <c r="C15" s="2"/>
      <c r="D15" s="23" t="s">
        <v>101</v>
      </c>
      <c r="E15" s="26" t="s">
        <v>102</v>
      </c>
      <c r="F15" s="2"/>
      <c r="G15" s="226">
        <v>147.85429675994101</v>
      </c>
      <c r="H15" s="221">
        <v>193.26591813530399</v>
      </c>
      <c r="I15" s="221">
        <v>217.45589733693501</v>
      </c>
      <c r="J15" s="221">
        <v>214.48882367951001</v>
      </c>
      <c r="K15" s="221">
        <v>172.54035755313001</v>
      </c>
      <c r="L15" s="227">
        <v>192.22049139628399</v>
      </c>
      <c r="M15" s="221"/>
      <c r="N15" s="228">
        <v>154.29975767366699</v>
      </c>
      <c r="O15" s="229">
        <v>150.18809631728001</v>
      </c>
      <c r="P15" s="230">
        <v>152.20672074410501</v>
      </c>
      <c r="Q15" s="221"/>
      <c r="R15" s="231">
        <v>180.87458476447401</v>
      </c>
      <c r="S15" s="38"/>
      <c r="T15" s="29">
        <v>-2.56748228367714</v>
      </c>
      <c r="U15" s="202">
        <v>1.03976795925966</v>
      </c>
      <c r="V15" s="202">
        <v>2.1558415352403699</v>
      </c>
      <c r="W15" s="202">
        <v>3.2085545843697698</v>
      </c>
      <c r="X15" s="202">
        <v>1.79650809684607</v>
      </c>
      <c r="Y15" s="207">
        <v>1.3319644908072601</v>
      </c>
      <c r="Z15" s="202"/>
      <c r="AA15" s="208">
        <v>6.4816482104334803</v>
      </c>
      <c r="AB15" s="209">
        <v>3.6680599515863199</v>
      </c>
      <c r="AC15" s="210">
        <v>5.04959959279019</v>
      </c>
      <c r="AD15" s="202"/>
      <c r="AE15" s="211">
        <v>1.88870561716319</v>
      </c>
      <c r="AF15" s="29"/>
      <c r="AG15" s="226">
        <v>147.37020418371901</v>
      </c>
      <c r="AH15" s="221">
        <v>188.31954776820601</v>
      </c>
      <c r="AI15" s="221">
        <v>208.450361356184</v>
      </c>
      <c r="AJ15" s="221">
        <v>201.017095584537</v>
      </c>
      <c r="AK15" s="221">
        <v>164.67522432317901</v>
      </c>
      <c r="AL15" s="227">
        <v>184.25513735168201</v>
      </c>
      <c r="AM15" s="221"/>
      <c r="AN15" s="228">
        <v>146.89430651138099</v>
      </c>
      <c r="AO15" s="229">
        <v>147.28508992171501</v>
      </c>
      <c r="AP15" s="230">
        <v>147.096515035398</v>
      </c>
      <c r="AQ15" s="221"/>
      <c r="AR15" s="231">
        <v>173.4063264806</v>
      </c>
      <c r="AS15" s="38"/>
      <c r="AT15" s="29">
        <v>-2.6857003610892098</v>
      </c>
      <c r="AU15" s="202">
        <v>1.41392207241794</v>
      </c>
      <c r="AV15" s="202">
        <v>2.2052018000729499</v>
      </c>
      <c r="AW15" s="202">
        <v>0.90743683680963405</v>
      </c>
      <c r="AX15" s="202">
        <v>-1.58826647148464</v>
      </c>
      <c r="AY15" s="207">
        <v>0.23535277575563601</v>
      </c>
      <c r="AZ15" s="202"/>
      <c r="BA15" s="208">
        <v>0.60279586051724399</v>
      </c>
      <c r="BB15" s="209">
        <v>0.70880107621917499</v>
      </c>
      <c r="BC15" s="210">
        <v>0.65702713194089901</v>
      </c>
      <c r="BD15" s="202"/>
      <c r="BE15" s="211">
        <v>0.21679517740291701</v>
      </c>
    </row>
    <row r="16" spans="1:57" x14ac:dyDescent="0.25">
      <c r="A16" s="20" t="s">
        <v>39</v>
      </c>
      <c r="B16" s="2" t="str">
        <f t="shared" si="0"/>
        <v>I-95 Fredericksburg, VA</v>
      </c>
      <c r="C16" s="2"/>
      <c r="D16" s="23" t="s">
        <v>101</v>
      </c>
      <c r="E16" s="26" t="s">
        <v>102</v>
      </c>
      <c r="F16" s="2"/>
      <c r="G16" s="226">
        <v>100.309919686215</v>
      </c>
      <c r="H16" s="221">
        <v>105.268742025192</v>
      </c>
      <c r="I16" s="221">
        <v>109.627096188747</v>
      </c>
      <c r="J16" s="221">
        <v>109.917121808898</v>
      </c>
      <c r="K16" s="221">
        <v>105.343727203065</v>
      </c>
      <c r="L16" s="227">
        <v>106.369280015257</v>
      </c>
      <c r="M16" s="221"/>
      <c r="N16" s="228">
        <v>116.31518529117101</v>
      </c>
      <c r="O16" s="229">
        <v>118.756674977999</v>
      </c>
      <c r="P16" s="230">
        <v>117.520811182733</v>
      </c>
      <c r="Q16" s="221"/>
      <c r="R16" s="231">
        <v>109.77071135068201</v>
      </c>
      <c r="S16" s="38"/>
      <c r="T16" s="29">
        <v>2.0466507390843498</v>
      </c>
      <c r="U16" s="202">
        <v>0.103666695537025</v>
      </c>
      <c r="V16" s="202">
        <v>2.1447435593707</v>
      </c>
      <c r="W16" s="202">
        <v>1.25314699690688</v>
      </c>
      <c r="X16" s="202">
        <v>-0.31393275251661301</v>
      </c>
      <c r="Y16" s="207">
        <v>0.98503449296589296</v>
      </c>
      <c r="Z16" s="202"/>
      <c r="AA16" s="208">
        <v>0.49101246722813602</v>
      </c>
      <c r="AB16" s="209">
        <v>1.1462243837352999</v>
      </c>
      <c r="AC16" s="210">
        <v>0.80275038659700204</v>
      </c>
      <c r="AD16" s="202"/>
      <c r="AE16" s="211">
        <v>0.94579620897420302</v>
      </c>
      <c r="AF16" s="29"/>
      <c r="AG16" s="226">
        <v>100.936670365724</v>
      </c>
      <c r="AH16" s="221">
        <v>103.390734759604</v>
      </c>
      <c r="AI16" s="221">
        <v>107.759325709132</v>
      </c>
      <c r="AJ16" s="221">
        <v>108.876748393056</v>
      </c>
      <c r="AK16" s="221">
        <v>107.770000388545</v>
      </c>
      <c r="AL16" s="227">
        <v>106.013163483027</v>
      </c>
      <c r="AM16" s="221"/>
      <c r="AN16" s="228">
        <v>122.149271497379</v>
      </c>
      <c r="AO16" s="229">
        <v>128.16439387796399</v>
      </c>
      <c r="AP16" s="230">
        <v>125.227661237334</v>
      </c>
      <c r="AQ16" s="221"/>
      <c r="AR16" s="231">
        <v>112.312452425896</v>
      </c>
      <c r="AS16" s="38"/>
      <c r="AT16" s="29">
        <v>2.2067581666073601</v>
      </c>
      <c r="AU16" s="202">
        <v>1.0670851863773101</v>
      </c>
      <c r="AV16" s="202">
        <v>0.70762932372255305</v>
      </c>
      <c r="AW16" s="202">
        <v>0.212470965440266</v>
      </c>
      <c r="AX16" s="202">
        <v>0.310168486845041</v>
      </c>
      <c r="AY16" s="207">
        <v>0.736564065606784</v>
      </c>
      <c r="AZ16" s="202"/>
      <c r="BA16" s="208">
        <v>1.55042317936448</v>
      </c>
      <c r="BB16" s="209">
        <v>3.8035767952322401</v>
      </c>
      <c r="BC16" s="210">
        <v>2.7103422822485901</v>
      </c>
      <c r="BD16" s="202"/>
      <c r="BE16" s="211">
        <v>1.58253910091979</v>
      </c>
    </row>
    <row r="17" spans="1:57" x14ac:dyDescent="0.25">
      <c r="A17" s="20" t="s">
        <v>109</v>
      </c>
      <c r="B17" s="2" t="str">
        <f t="shared" si="0"/>
        <v>Dulles Airport Area, VA</v>
      </c>
      <c r="C17" s="2"/>
      <c r="D17" s="23" t="s">
        <v>101</v>
      </c>
      <c r="E17" s="26" t="s">
        <v>102</v>
      </c>
      <c r="F17" s="2"/>
      <c r="G17" s="226">
        <v>124.08872854592801</v>
      </c>
      <c r="H17" s="221">
        <v>155.37611529385299</v>
      </c>
      <c r="I17" s="221">
        <v>172.05437951866799</v>
      </c>
      <c r="J17" s="221">
        <v>167.877928061831</v>
      </c>
      <c r="K17" s="221">
        <v>138.48557991276101</v>
      </c>
      <c r="L17" s="227">
        <v>153.51533699682199</v>
      </c>
      <c r="M17" s="221"/>
      <c r="N17" s="228">
        <v>124.832643944407</v>
      </c>
      <c r="O17" s="229">
        <v>122.97787291269699</v>
      </c>
      <c r="P17" s="230">
        <v>123.912630496414</v>
      </c>
      <c r="Q17" s="221"/>
      <c r="R17" s="231">
        <v>145.10278289442499</v>
      </c>
      <c r="S17" s="38"/>
      <c r="T17" s="29">
        <v>1.5738484854635599</v>
      </c>
      <c r="U17" s="202">
        <v>3.41075630482031</v>
      </c>
      <c r="V17" s="202">
        <v>-0.136253137286905</v>
      </c>
      <c r="W17" s="202">
        <v>-1.5890318816048901</v>
      </c>
      <c r="X17" s="202">
        <v>-4.4260418223435396</v>
      </c>
      <c r="Y17" s="207">
        <v>-0.63828735712941198</v>
      </c>
      <c r="Z17" s="202"/>
      <c r="AA17" s="208">
        <v>2.9129707669248499</v>
      </c>
      <c r="AB17" s="209">
        <v>0.87002146136543901</v>
      </c>
      <c r="AC17" s="210">
        <v>1.89089023691145</v>
      </c>
      <c r="AD17" s="202"/>
      <c r="AE17" s="211">
        <v>1.72422511003459E-3</v>
      </c>
      <c r="AF17" s="29"/>
      <c r="AG17" s="226">
        <v>121.721597149746</v>
      </c>
      <c r="AH17" s="221">
        <v>151.22801098193099</v>
      </c>
      <c r="AI17" s="221">
        <v>169.53112290400799</v>
      </c>
      <c r="AJ17" s="221">
        <v>165.02577782881599</v>
      </c>
      <c r="AK17" s="221">
        <v>141.52312468121201</v>
      </c>
      <c r="AL17" s="227">
        <v>151.69085393946</v>
      </c>
      <c r="AM17" s="221"/>
      <c r="AN17" s="228">
        <v>124.65424088447099</v>
      </c>
      <c r="AO17" s="229">
        <v>125.182811167013</v>
      </c>
      <c r="AP17" s="230">
        <v>124.921278767785</v>
      </c>
      <c r="AQ17" s="221"/>
      <c r="AR17" s="231">
        <v>143.80055492896901</v>
      </c>
      <c r="AS17" s="38"/>
      <c r="AT17" s="29">
        <v>1.7180542212082699</v>
      </c>
      <c r="AU17" s="202">
        <v>2.80616214321795</v>
      </c>
      <c r="AV17" s="202">
        <v>1.8394730252145099</v>
      </c>
      <c r="AW17" s="202">
        <v>1.2912209628976601</v>
      </c>
      <c r="AX17" s="202">
        <v>0.49306942948589899</v>
      </c>
      <c r="AY17" s="207">
        <v>1.5723225564808101</v>
      </c>
      <c r="AZ17" s="202"/>
      <c r="BA17" s="208">
        <v>2.4032349383363001</v>
      </c>
      <c r="BB17" s="209">
        <v>2.5051648098230399</v>
      </c>
      <c r="BC17" s="210">
        <v>2.4516418034537102</v>
      </c>
      <c r="BD17" s="202"/>
      <c r="BE17" s="211">
        <v>1.6026711891641401</v>
      </c>
    </row>
    <row r="18" spans="1:57" x14ac:dyDescent="0.25">
      <c r="A18" s="20" t="s">
        <v>46</v>
      </c>
      <c r="B18" s="2" t="str">
        <f t="shared" si="0"/>
        <v>Williamsburg, VA</v>
      </c>
      <c r="C18" s="2"/>
      <c r="D18" s="23" t="s">
        <v>101</v>
      </c>
      <c r="E18" s="26" t="s">
        <v>102</v>
      </c>
      <c r="F18" s="2"/>
      <c r="G18" s="226">
        <v>135.75983435270101</v>
      </c>
      <c r="H18" s="221">
        <v>138.37284085621201</v>
      </c>
      <c r="I18" s="221">
        <v>128.59313217072</v>
      </c>
      <c r="J18" s="221">
        <v>126.795085604051</v>
      </c>
      <c r="K18" s="221">
        <v>128.53296203168199</v>
      </c>
      <c r="L18" s="227">
        <v>131.60991789026201</v>
      </c>
      <c r="M18" s="221"/>
      <c r="N18" s="228">
        <v>167.31453576341099</v>
      </c>
      <c r="O18" s="229">
        <v>180.389626260955</v>
      </c>
      <c r="P18" s="230">
        <v>173.97938211245</v>
      </c>
      <c r="Q18" s="221"/>
      <c r="R18" s="231">
        <v>147.043607025516</v>
      </c>
      <c r="S18" s="38"/>
      <c r="T18" s="29">
        <v>1.17722566889694</v>
      </c>
      <c r="U18" s="202">
        <v>1.6497674314197199</v>
      </c>
      <c r="V18" s="202">
        <v>-3.9568140853367701</v>
      </c>
      <c r="W18" s="202">
        <v>-1.53450704212085</v>
      </c>
      <c r="X18" s="202">
        <v>6.8141715549069497</v>
      </c>
      <c r="Y18" s="207">
        <v>0.70877121488671202</v>
      </c>
      <c r="Z18" s="202"/>
      <c r="AA18" s="208">
        <v>3.3816422161493902</v>
      </c>
      <c r="AB18" s="209">
        <v>5.1300008675976496</v>
      </c>
      <c r="AC18" s="210">
        <v>4.2955496404326396</v>
      </c>
      <c r="AD18" s="202"/>
      <c r="AE18" s="211">
        <v>2.6714683456828001</v>
      </c>
      <c r="AF18" s="29"/>
      <c r="AG18" s="226">
        <v>131.528160801963</v>
      </c>
      <c r="AH18" s="221">
        <v>128.573402993504</v>
      </c>
      <c r="AI18" s="221">
        <v>125.94365322144</v>
      </c>
      <c r="AJ18" s="221">
        <v>127.176805456316</v>
      </c>
      <c r="AK18" s="221">
        <v>139.02345720582801</v>
      </c>
      <c r="AL18" s="227">
        <v>130.61317244766499</v>
      </c>
      <c r="AM18" s="221"/>
      <c r="AN18" s="228">
        <v>173.099503657746</v>
      </c>
      <c r="AO18" s="229">
        <v>178.45640393659599</v>
      </c>
      <c r="AP18" s="230">
        <v>175.860058794488</v>
      </c>
      <c r="AQ18" s="221"/>
      <c r="AR18" s="231">
        <v>147.43031869552499</v>
      </c>
      <c r="AS18" s="38"/>
      <c r="AT18" s="29">
        <v>-0.91021366815063198</v>
      </c>
      <c r="AU18" s="202">
        <v>7.1925234963903604</v>
      </c>
      <c r="AV18" s="202">
        <v>4.8284980471045804</v>
      </c>
      <c r="AW18" s="202">
        <v>6.5528274113170504</v>
      </c>
      <c r="AX18" s="202">
        <v>6.6149968677944404</v>
      </c>
      <c r="AY18" s="207">
        <v>4.76841267374905</v>
      </c>
      <c r="AZ18" s="202"/>
      <c r="BA18" s="208">
        <v>0.59555990691576999</v>
      </c>
      <c r="BB18" s="209">
        <v>-3.8610696105978901</v>
      </c>
      <c r="BC18" s="210">
        <v>-1.7628419568702001</v>
      </c>
      <c r="BD18" s="202"/>
      <c r="BE18" s="211">
        <v>1.4464526603936401</v>
      </c>
    </row>
    <row r="19" spans="1:57" x14ac:dyDescent="0.25">
      <c r="A19" s="20" t="s">
        <v>110</v>
      </c>
      <c r="B19" s="2" t="str">
        <f t="shared" si="0"/>
        <v>Virginia Beach, VA</v>
      </c>
      <c r="C19" s="2"/>
      <c r="D19" s="23" t="s">
        <v>101</v>
      </c>
      <c r="E19" s="26" t="s">
        <v>102</v>
      </c>
      <c r="F19" s="2"/>
      <c r="G19" s="226">
        <v>177.616562677221</v>
      </c>
      <c r="H19" s="221">
        <v>181.10747435200599</v>
      </c>
      <c r="I19" s="221">
        <v>187.053413621131</v>
      </c>
      <c r="J19" s="221">
        <v>180.33962641547399</v>
      </c>
      <c r="K19" s="221">
        <v>183.35096157528201</v>
      </c>
      <c r="L19" s="227">
        <v>182.03315304253999</v>
      </c>
      <c r="M19" s="221"/>
      <c r="N19" s="228">
        <v>267.344433869037</v>
      </c>
      <c r="O19" s="229">
        <v>271.412269251336</v>
      </c>
      <c r="P19" s="230">
        <v>269.40155606355103</v>
      </c>
      <c r="Q19" s="221"/>
      <c r="R19" s="231">
        <v>211.17072844761901</v>
      </c>
      <c r="S19" s="38"/>
      <c r="T19" s="29">
        <v>-0.74409516408209198</v>
      </c>
      <c r="U19" s="202">
        <v>7.2345212678264801</v>
      </c>
      <c r="V19" s="202">
        <v>7.7579832338969101</v>
      </c>
      <c r="W19" s="202">
        <v>3.11390437748108</v>
      </c>
      <c r="X19" s="202">
        <v>-1.22713491669673</v>
      </c>
      <c r="Y19" s="207">
        <v>3.0620363575146401</v>
      </c>
      <c r="Z19" s="202"/>
      <c r="AA19" s="208">
        <v>0.41706072701158903</v>
      </c>
      <c r="AB19" s="209">
        <v>1.0581861730331801</v>
      </c>
      <c r="AC19" s="210">
        <v>0.75041723828070395</v>
      </c>
      <c r="AD19" s="202"/>
      <c r="AE19" s="211">
        <v>2.4866683467100898</v>
      </c>
      <c r="AF19" s="29"/>
      <c r="AG19" s="226">
        <v>171.69955768534601</v>
      </c>
      <c r="AH19" s="221">
        <v>148.33190809049799</v>
      </c>
      <c r="AI19" s="221">
        <v>152.04263782124099</v>
      </c>
      <c r="AJ19" s="221">
        <v>150.669134653615</v>
      </c>
      <c r="AK19" s="221">
        <v>153.15680124634</v>
      </c>
      <c r="AL19" s="227">
        <v>155.193586004439</v>
      </c>
      <c r="AM19" s="221"/>
      <c r="AN19" s="228">
        <v>224.65627625206901</v>
      </c>
      <c r="AO19" s="229">
        <v>238.41365907015901</v>
      </c>
      <c r="AP19" s="230">
        <v>231.808777571805</v>
      </c>
      <c r="AQ19" s="221"/>
      <c r="AR19" s="231">
        <v>181.99814071409199</v>
      </c>
      <c r="AS19" s="38"/>
      <c r="AT19" s="29">
        <v>-1.7497376213781</v>
      </c>
      <c r="AU19" s="202">
        <v>4.02140776813276</v>
      </c>
      <c r="AV19" s="202">
        <v>4.9127312437818702</v>
      </c>
      <c r="AW19" s="202">
        <v>1.89719913900672</v>
      </c>
      <c r="AX19" s="202">
        <v>-1.81248406117129</v>
      </c>
      <c r="AY19" s="207">
        <v>1.1702602559212401</v>
      </c>
      <c r="AZ19" s="202"/>
      <c r="BA19" s="208">
        <v>-1.17940186004585</v>
      </c>
      <c r="BB19" s="209">
        <v>-2.3600315027149898</v>
      </c>
      <c r="BC19" s="210">
        <v>-1.7893568568770599</v>
      </c>
      <c r="BD19" s="202"/>
      <c r="BE19" s="211">
        <v>2.23093506432579E-2</v>
      </c>
    </row>
    <row r="20" spans="1:57" x14ac:dyDescent="0.25">
      <c r="A20" s="33" t="s">
        <v>111</v>
      </c>
      <c r="B20" s="2" t="str">
        <f t="shared" si="0"/>
        <v>Norfolk/Portsmouth, VA</v>
      </c>
      <c r="C20" s="2"/>
      <c r="D20" s="23" t="s">
        <v>101</v>
      </c>
      <c r="E20" s="26" t="s">
        <v>102</v>
      </c>
      <c r="F20" s="2"/>
      <c r="G20" s="226">
        <v>114.99357744186</v>
      </c>
      <c r="H20" s="221">
        <v>123.33147794502599</v>
      </c>
      <c r="I20" s="221">
        <v>133.09061243447201</v>
      </c>
      <c r="J20" s="221">
        <v>133.28186875265101</v>
      </c>
      <c r="K20" s="221">
        <v>128.79542216393401</v>
      </c>
      <c r="L20" s="227">
        <v>127.159539623312</v>
      </c>
      <c r="M20" s="221"/>
      <c r="N20" s="228">
        <v>150.78640668943299</v>
      </c>
      <c r="O20" s="229">
        <v>162.40350362613901</v>
      </c>
      <c r="P20" s="230">
        <v>156.697543236309</v>
      </c>
      <c r="Q20" s="221"/>
      <c r="R20" s="231">
        <v>136.329376564462</v>
      </c>
      <c r="S20" s="38"/>
      <c r="T20" s="29">
        <v>-2.0745657291544402</v>
      </c>
      <c r="U20" s="202">
        <v>-5.2793615589537897</v>
      </c>
      <c r="V20" s="202">
        <v>-3.5295253173832299</v>
      </c>
      <c r="W20" s="202">
        <v>-2.49013978477688</v>
      </c>
      <c r="X20" s="202">
        <v>0.61371037424874297</v>
      </c>
      <c r="Y20" s="207">
        <v>-2.5856137634985701</v>
      </c>
      <c r="Z20" s="202"/>
      <c r="AA20" s="208">
        <v>-1.4355890641586799</v>
      </c>
      <c r="AB20" s="209">
        <v>4.4086347111441597</v>
      </c>
      <c r="AC20" s="210">
        <v>1.57810630360814</v>
      </c>
      <c r="AD20" s="202"/>
      <c r="AE20" s="211">
        <v>-0.98367897425075401</v>
      </c>
      <c r="AF20" s="29"/>
      <c r="AG20" s="226">
        <v>115.762020939512</v>
      </c>
      <c r="AH20" s="221">
        <v>117.876818025898</v>
      </c>
      <c r="AI20" s="221">
        <v>123.278759387886</v>
      </c>
      <c r="AJ20" s="221">
        <v>123.02082132133999</v>
      </c>
      <c r="AK20" s="221">
        <v>117.332391114659</v>
      </c>
      <c r="AL20" s="227">
        <v>119.544044480228</v>
      </c>
      <c r="AM20" s="221"/>
      <c r="AN20" s="228">
        <v>144.45959399847899</v>
      </c>
      <c r="AO20" s="229">
        <v>151.89074765502801</v>
      </c>
      <c r="AP20" s="230">
        <v>148.25204755598099</v>
      </c>
      <c r="AQ20" s="221"/>
      <c r="AR20" s="231">
        <v>129.066108693964</v>
      </c>
      <c r="AS20" s="38"/>
      <c r="AT20" s="29">
        <v>-2.16398683910317</v>
      </c>
      <c r="AU20" s="202">
        <v>-1.70341529741005</v>
      </c>
      <c r="AV20" s="202">
        <v>-3.4816803617119199</v>
      </c>
      <c r="AW20" s="202">
        <v>-3.07221523680384</v>
      </c>
      <c r="AX20" s="202">
        <v>-3.8253354082780699</v>
      </c>
      <c r="AY20" s="207">
        <v>-2.95038284003927</v>
      </c>
      <c r="AZ20" s="202"/>
      <c r="BA20" s="208">
        <v>-2.8572553815226902</v>
      </c>
      <c r="BB20" s="209">
        <v>-3.6934135032143698</v>
      </c>
      <c r="BC20" s="210">
        <v>-3.3355393385832999</v>
      </c>
      <c r="BD20" s="202"/>
      <c r="BE20" s="211">
        <v>-2.9885404750261002</v>
      </c>
    </row>
    <row r="21" spans="1:57" x14ac:dyDescent="0.25">
      <c r="A21" s="34" t="s">
        <v>43</v>
      </c>
      <c r="B21" s="2" t="str">
        <f t="shared" si="0"/>
        <v>Newport News/Hampton, VA</v>
      </c>
      <c r="C21" s="2"/>
      <c r="D21" s="23" t="s">
        <v>101</v>
      </c>
      <c r="E21" s="26" t="s">
        <v>102</v>
      </c>
      <c r="F21" s="2"/>
      <c r="G21" s="226">
        <v>95.108600242504394</v>
      </c>
      <c r="H21" s="221">
        <v>112.32777688083399</v>
      </c>
      <c r="I21" s="221">
        <v>113.82711687510999</v>
      </c>
      <c r="J21" s="221">
        <v>112.01659412898699</v>
      </c>
      <c r="K21" s="221">
        <v>105.14550462710901</v>
      </c>
      <c r="L21" s="227">
        <v>108.202110601271</v>
      </c>
      <c r="M21" s="221"/>
      <c r="N21" s="228">
        <v>120.276243722186</v>
      </c>
      <c r="O21" s="229">
        <v>115.949008703289</v>
      </c>
      <c r="P21" s="230">
        <v>118.117796558865</v>
      </c>
      <c r="Q21" s="221"/>
      <c r="R21" s="231">
        <v>111.35777570917899</v>
      </c>
      <c r="S21" s="38"/>
      <c r="T21" s="29">
        <v>-8.1458426472858001</v>
      </c>
      <c r="U21" s="202">
        <v>-2.7165394104923402</v>
      </c>
      <c r="V21" s="202">
        <v>-2.9014235079210899</v>
      </c>
      <c r="W21" s="202">
        <v>-2.4967939143641402</v>
      </c>
      <c r="X21" s="202">
        <v>0.56788992363494595</v>
      </c>
      <c r="Y21" s="207">
        <v>-3.0350801896166599</v>
      </c>
      <c r="Z21" s="202"/>
      <c r="AA21" s="208">
        <v>0.38286320552931802</v>
      </c>
      <c r="AB21" s="209">
        <v>-6.8309588399172201</v>
      </c>
      <c r="AC21" s="210">
        <v>-3.3341710196154501</v>
      </c>
      <c r="AD21" s="202"/>
      <c r="AE21" s="211">
        <v>-3.0000238002348301</v>
      </c>
      <c r="AF21" s="29"/>
      <c r="AG21" s="226">
        <v>88.295704211371799</v>
      </c>
      <c r="AH21" s="221">
        <v>92.271059947628999</v>
      </c>
      <c r="AI21" s="221">
        <v>94.411609499006602</v>
      </c>
      <c r="AJ21" s="221">
        <v>93.363333054459304</v>
      </c>
      <c r="AK21" s="221">
        <v>90.024076984464699</v>
      </c>
      <c r="AL21" s="227">
        <v>91.714303633778101</v>
      </c>
      <c r="AM21" s="221"/>
      <c r="AN21" s="228">
        <v>109.176966484647</v>
      </c>
      <c r="AO21" s="229">
        <v>110.10654278572601</v>
      </c>
      <c r="AP21" s="230">
        <v>109.650551179027</v>
      </c>
      <c r="AQ21" s="221"/>
      <c r="AR21" s="231">
        <v>97.678735176613102</v>
      </c>
      <c r="AS21" s="38"/>
      <c r="AT21" s="29">
        <v>-6.75721394725129</v>
      </c>
      <c r="AU21" s="202">
        <v>-4.8727846175756397</v>
      </c>
      <c r="AV21" s="202">
        <v>-3.6506781164531499</v>
      </c>
      <c r="AW21" s="202">
        <v>-4.4874485053442701</v>
      </c>
      <c r="AX21" s="202">
        <v>-6.7342626494050704</v>
      </c>
      <c r="AY21" s="207">
        <v>-5.2980471381543301</v>
      </c>
      <c r="AZ21" s="202"/>
      <c r="BA21" s="208">
        <v>-13.9383968856334</v>
      </c>
      <c r="BB21" s="209">
        <v>-14.6596997281434</v>
      </c>
      <c r="BC21" s="210">
        <v>-14.313340540692501</v>
      </c>
      <c r="BD21" s="202"/>
      <c r="BE21" s="211">
        <v>-9.0069465677474199</v>
      </c>
    </row>
    <row r="22" spans="1:57" x14ac:dyDescent="0.25">
      <c r="A22" s="35" t="s">
        <v>112</v>
      </c>
      <c r="B22" s="2" t="str">
        <f t="shared" si="0"/>
        <v>Chesapeake/Suffolk, VA</v>
      </c>
      <c r="C22" s="2"/>
      <c r="D22" s="24" t="s">
        <v>101</v>
      </c>
      <c r="E22" s="27" t="s">
        <v>102</v>
      </c>
      <c r="F22" s="2"/>
      <c r="G22" s="232">
        <v>98.226972585904093</v>
      </c>
      <c r="H22" s="233">
        <v>104.76217525</v>
      </c>
      <c r="I22" s="233">
        <v>106.972523270189</v>
      </c>
      <c r="J22" s="233">
        <v>106.647687412587</v>
      </c>
      <c r="K22" s="233">
        <v>104.24818964094</v>
      </c>
      <c r="L22" s="234">
        <v>104.42290566101499</v>
      </c>
      <c r="M22" s="221"/>
      <c r="N22" s="235">
        <v>129.87358225473599</v>
      </c>
      <c r="O22" s="236">
        <v>133.65072346976399</v>
      </c>
      <c r="P22" s="237">
        <v>131.77848359832601</v>
      </c>
      <c r="Q22" s="221"/>
      <c r="R22" s="238">
        <v>112.97351135491699</v>
      </c>
      <c r="S22" s="38"/>
      <c r="T22" s="30">
        <v>-5.1990431796932404</v>
      </c>
      <c r="U22" s="212">
        <v>-2.8643334817653598</v>
      </c>
      <c r="V22" s="212">
        <v>-3.6571825901468502</v>
      </c>
      <c r="W22" s="212">
        <v>-4.5196802948632699</v>
      </c>
      <c r="X22" s="212">
        <v>-6.7412810464887603</v>
      </c>
      <c r="Y22" s="213">
        <v>-4.5813636831610598</v>
      </c>
      <c r="Z22" s="202"/>
      <c r="AA22" s="214">
        <v>-5.8366168039147501</v>
      </c>
      <c r="AB22" s="215">
        <v>-0.72234474480720601</v>
      </c>
      <c r="AC22" s="216">
        <v>-3.31959081506437</v>
      </c>
      <c r="AD22" s="202"/>
      <c r="AE22" s="217">
        <v>-3.93949996023564</v>
      </c>
      <c r="AF22" s="30"/>
      <c r="AG22" s="232">
        <v>96.623052985425403</v>
      </c>
      <c r="AH22" s="233">
        <v>99.176769010690194</v>
      </c>
      <c r="AI22" s="233">
        <v>101.678930435775</v>
      </c>
      <c r="AJ22" s="233">
        <v>101.406901659822</v>
      </c>
      <c r="AK22" s="233">
        <v>98.979353795418405</v>
      </c>
      <c r="AL22" s="234">
        <v>99.676617908633503</v>
      </c>
      <c r="AM22" s="221"/>
      <c r="AN22" s="235">
        <v>121.411014071979</v>
      </c>
      <c r="AO22" s="236">
        <v>126.42398707368</v>
      </c>
      <c r="AP22" s="237">
        <v>123.95956677029599</v>
      </c>
      <c r="AQ22" s="221"/>
      <c r="AR22" s="238">
        <v>107.50921414176</v>
      </c>
      <c r="AS22" s="38"/>
      <c r="AT22" s="30">
        <v>-3.2972824314050801</v>
      </c>
      <c r="AU22" s="212">
        <v>-1.89984812609029</v>
      </c>
      <c r="AV22" s="212">
        <v>-2.3487775803820501</v>
      </c>
      <c r="AW22" s="212">
        <v>-2.9882833700899201</v>
      </c>
      <c r="AX22" s="212">
        <v>-3.13881163174984</v>
      </c>
      <c r="AY22" s="213">
        <v>-2.7307928310013798</v>
      </c>
      <c r="AZ22" s="202"/>
      <c r="BA22" s="214">
        <v>-3.5264442443491499</v>
      </c>
      <c r="BB22" s="215">
        <v>-3.2515349466093899</v>
      </c>
      <c r="BC22" s="216">
        <v>-3.39747735680062</v>
      </c>
      <c r="BD22" s="202"/>
      <c r="BE22" s="217">
        <v>-2.8560653129856202</v>
      </c>
    </row>
    <row r="23" spans="1:57" ht="13" x14ac:dyDescent="0.3">
      <c r="A23" s="34" t="s">
        <v>59</v>
      </c>
      <c r="B23" s="2" t="s">
        <v>59</v>
      </c>
      <c r="C23" s="8"/>
      <c r="D23" s="22" t="s">
        <v>101</v>
      </c>
      <c r="E23" s="25" t="s">
        <v>102</v>
      </c>
      <c r="F23" s="2"/>
      <c r="G23" s="218">
        <v>148.386030969845</v>
      </c>
      <c r="H23" s="219">
        <v>162.688892893923</v>
      </c>
      <c r="I23" s="219">
        <v>167.34232647199599</v>
      </c>
      <c r="J23" s="219">
        <v>173.15322564612299</v>
      </c>
      <c r="K23" s="219">
        <v>171.44175592172999</v>
      </c>
      <c r="L23" s="220">
        <v>165.96979917498899</v>
      </c>
      <c r="M23" s="221"/>
      <c r="N23" s="222">
        <v>178.36701777199801</v>
      </c>
      <c r="O23" s="223">
        <v>170.39624882629101</v>
      </c>
      <c r="P23" s="224">
        <v>174.54061753437</v>
      </c>
      <c r="Q23" s="221"/>
      <c r="R23" s="225">
        <v>168.75599018243</v>
      </c>
      <c r="S23" s="38"/>
      <c r="T23" s="28">
        <v>-4.2822520651276204</v>
      </c>
      <c r="U23" s="200">
        <v>-2.8315842232936999</v>
      </c>
      <c r="V23" s="200">
        <v>-7.15255066034974</v>
      </c>
      <c r="W23" s="200">
        <v>-1.8184036675700499</v>
      </c>
      <c r="X23" s="200">
        <v>-4.2589218993429396</v>
      </c>
      <c r="Y23" s="201">
        <v>-4.5190454956277799</v>
      </c>
      <c r="Z23" s="202"/>
      <c r="AA23" s="203">
        <v>-8.6712276499395493</v>
      </c>
      <c r="AB23" s="204">
        <v>-11.5073862742993</v>
      </c>
      <c r="AC23" s="205">
        <v>-10.0346374405901</v>
      </c>
      <c r="AD23" s="202"/>
      <c r="AE23" s="206">
        <v>-6.2206187286652197</v>
      </c>
      <c r="AF23" s="28"/>
      <c r="AG23" s="218">
        <v>171.297433278418</v>
      </c>
      <c r="AH23" s="219">
        <v>169.60225271583701</v>
      </c>
      <c r="AI23" s="219">
        <v>179.75287086446099</v>
      </c>
      <c r="AJ23" s="219">
        <v>177.025862648577</v>
      </c>
      <c r="AK23" s="219">
        <v>170.75456540084301</v>
      </c>
      <c r="AL23" s="220">
        <v>174.093944176728</v>
      </c>
      <c r="AM23" s="221"/>
      <c r="AN23" s="222">
        <v>190.98611626878801</v>
      </c>
      <c r="AO23" s="223">
        <v>194.85584556881699</v>
      </c>
      <c r="AP23" s="224">
        <v>192.96476748582199</v>
      </c>
      <c r="AQ23" s="221"/>
      <c r="AR23" s="225">
        <v>180.39465457233999</v>
      </c>
      <c r="AS23" s="38"/>
      <c r="AT23" s="28">
        <v>0.72278735943265704</v>
      </c>
      <c r="AU23" s="200">
        <v>0.118345523431475</v>
      </c>
      <c r="AV23" s="200">
        <v>0.85580723038304796</v>
      </c>
      <c r="AW23" s="200">
        <v>-0.33727219015867199</v>
      </c>
      <c r="AX23" s="200">
        <v>-0.83342751528547798</v>
      </c>
      <c r="AY23" s="201">
        <v>0.14678746231342699</v>
      </c>
      <c r="AZ23" s="202"/>
      <c r="BA23" s="203">
        <v>-2.5801225120731699</v>
      </c>
      <c r="BB23" s="204">
        <v>-4.4841308713550401</v>
      </c>
      <c r="BC23" s="205">
        <v>-3.5926350208447602</v>
      </c>
      <c r="BD23" s="202"/>
      <c r="BE23" s="206">
        <v>-1.23225147474856</v>
      </c>
    </row>
    <row r="24" spans="1:57" x14ac:dyDescent="0.25">
      <c r="A24" s="34" t="s">
        <v>113</v>
      </c>
      <c r="B24" s="2" t="str">
        <f t="shared" si="0"/>
        <v>Richmond North/Glen Allen, VA</v>
      </c>
      <c r="C24" s="9"/>
      <c r="D24" s="23" t="s">
        <v>101</v>
      </c>
      <c r="E24" s="26" t="s">
        <v>102</v>
      </c>
      <c r="F24" s="2"/>
      <c r="G24" s="226">
        <v>100.544898328061</v>
      </c>
      <c r="H24" s="221">
        <v>110.31592246452</v>
      </c>
      <c r="I24" s="221">
        <v>115.94282111163</v>
      </c>
      <c r="J24" s="221">
        <v>114.26768834010601</v>
      </c>
      <c r="K24" s="221">
        <v>106.89426480959</v>
      </c>
      <c r="L24" s="227">
        <v>110.27308777921</v>
      </c>
      <c r="M24" s="221"/>
      <c r="N24" s="228">
        <v>121.174299809038</v>
      </c>
      <c r="O24" s="229">
        <v>120.56296162881701</v>
      </c>
      <c r="P24" s="230">
        <v>120.866193859025</v>
      </c>
      <c r="Q24" s="221"/>
      <c r="R24" s="231">
        <v>113.517396170768</v>
      </c>
      <c r="S24" s="38"/>
      <c r="T24" s="29">
        <v>0.56070383161970505</v>
      </c>
      <c r="U24" s="202">
        <v>2.22397853995288</v>
      </c>
      <c r="V24" s="202">
        <v>3.4286945925612402</v>
      </c>
      <c r="W24" s="202">
        <v>1.2498842753234001</v>
      </c>
      <c r="X24" s="202">
        <v>-2.4326101328316101</v>
      </c>
      <c r="Y24" s="207">
        <v>1.13378549896948</v>
      </c>
      <c r="Z24" s="202"/>
      <c r="AA24" s="208">
        <v>-4.16018742691376</v>
      </c>
      <c r="AB24" s="209">
        <v>-4.0977391489840196</v>
      </c>
      <c r="AC24" s="210">
        <v>-4.1309643341883104</v>
      </c>
      <c r="AD24" s="202"/>
      <c r="AE24" s="211">
        <v>-0.92736898739092299</v>
      </c>
      <c r="AF24" s="29"/>
      <c r="AG24" s="226">
        <v>109.32379500963501</v>
      </c>
      <c r="AH24" s="221">
        <v>105.982949338336</v>
      </c>
      <c r="AI24" s="221">
        <v>111.738790500424</v>
      </c>
      <c r="AJ24" s="221">
        <v>110.117153872225</v>
      </c>
      <c r="AK24" s="221">
        <v>104.000406409118</v>
      </c>
      <c r="AL24" s="227">
        <v>108.347896205819</v>
      </c>
      <c r="AM24" s="221"/>
      <c r="AN24" s="228">
        <v>124.89823177366701</v>
      </c>
      <c r="AO24" s="229">
        <v>128.853662538143</v>
      </c>
      <c r="AP24" s="230">
        <v>126.95429992348799</v>
      </c>
      <c r="AQ24" s="221"/>
      <c r="AR24" s="231">
        <v>114.496978254434</v>
      </c>
      <c r="AS24" s="38"/>
      <c r="AT24" s="29">
        <v>-0.73426242505924699</v>
      </c>
      <c r="AU24" s="202">
        <v>-0.335932302108439</v>
      </c>
      <c r="AV24" s="202">
        <v>-0.31423737673457702</v>
      </c>
      <c r="AW24" s="202">
        <v>-1.12537420720486</v>
      </c>
      <c r="AX24" s="202">
        <v>-2.0413941357779102</v>
      </c>
      <c r="AY24" s="207">
        <v>-0.90184413027973398</v>
      </c>
      <c r="AZ24" s="202"/>
      <c r="BA24" s="208">
        <v>-1.4540147546448801</v>
      </c>
      <c r="BB24" s="209">
        <v>-1.54120560025593</v>
      </c>
      <c r="BC24" s="210">
        <v>-1.4999436975883</v>
      </c>
      <c r="BD24" s="202"/>
      <c r="BE24" s="211">
        <v>-1.2307784480800501</v>
      </c>
    </row>
    <row r="25" spans="1:57" x14ac:dyDescent="0.25">
      <c r="A25" s="34" t="s">
        <v>62</v>
      </c>
      <c r="B25" s="2" t="str">
        <f t="shared" si="0"/>
        <v>Richmond West/Midlothian, VA</v>
      </c>
      <c r="C25" s="2"/>
      <c r="D25" s="23" t="s">
        <v>101</v>
      </c>
      <c r="E25" s="26" t="s">
        <v>102</v>
      </c>
      <c r="F25" s="2"/>
      <c r="G25" s="226">
        <v>84.450765418373294</v>
      </c>
      <c r="H25" s="221">
        <v>87.287936422200104</v>
      </c>
      <c r="I25" s="221">
        <v>92.010873696248794</v>
      </c>
      <c r="J25" s="221">
        <v>89.975115264367801</v>
      </c>
      <c r="K25" s="221">
        <v>88.601940801781694</v>
      </c>
      <c r="L25" s="227">
        <v>88.668965111777695</v>
      </c>
      <c r="M25" s="221"/>
      <c r="N25" s="228">
        <v>99.434583354350494</v>
      </c>
      <c r="O25" s="229">
        <v>102.729251725521</v>
      </c>
      <c r="P25" s="230">
        <v>101.120133258057</v>
      </c>
      <c r="Q25" s="221"/>
      <c r="R25" s="231">
        <v>92.658023257037598</v>
      </c>
      <c r="S25" s="38"/>
      <c r="T25" s="29">
        <v>-2.0369345717768401</v>
      </c>
      <c r="U25" s="202">
        <v>-4.9324712106690596</v>
      </c>
      <c r="V25" s="202">
        <v>-1.60550171882891</v>
      </c>
      <c r="W25" s="202">
        <v>-3.4403692764271301</v>
      </c>
      <c r="X25" s="202">
        <v>-6.7990260581407602</v>
      </c>
      <c r="Y25" s="207">
        <v>-3.8742870128242801</v>
      </c>
      <c r="Z25" s="202"/>
      <c r="AA25" s="208">
        <v>-9.4930932961264798</v>
      </c>
      <c r="AB25" s="209">
        <v>-10.7515657029499</v>
      </c>
      <c r="AC25" s="210">
        <v>-10.2040937095512</v>
      </c>
      <c r="AD25" s="202"/>
      <c r="AE25" s="211">
        <v>-6.3670189056939002</v>
      </c>
      <c r="AF25" s="29"/>
      <c r="AG25" s="226">
        <v>94.323835902015801</v>
      </c>
      <c r="AH25" s="221">
        <v>88.682930103408594</v>
      </c>
      <c r="AI25" s="221">
        <v>93.283234988610403</v>
      </c>
      <c r="AJ25" s="221">
        <v>92.189937796951995</v>
      </c>
      <c r="AK25" s="221">
        <v>90.4140516147244</v>
      </c>
      <c r="AL25" s="227">
        <v>91.790397255570497</v>
      </c>
      <c r="AM25" s="221"/>
      <c r="AN25" s="228">
        <v>108.42001140986901</v>
      </c>
      <c r="AO25" s="229">
        <v>112.691909036087</v>
      </c>
      <c r="AP25" s="230">
        <v>110.626974828408</v>
      </c>
      <c r="AQ25" s="221"/>
      <c r="AR25" s="231">
        <v>97.954729830821606</v>
      </c>
      <c r="AS25" s="38"/>
      <c r="AT25" s="29">
        <v>-0.36445862861387401</v>
      </c>
      <c r="AU25" s="202">
        <v>-2.0176502974088399</v>
      </c>
      <c r="AV25" s="202">
        <v>1.3905899743924801</v>
      </c>
      <c r="AW25" s="202">
        <v>-0.905752347517502</v>
      </c>
      <c r="AX25" s="202">
        <v>-3.1103099342476499</v>
      </c>
      <c r="AY25" s="207">
        <v>-0.99554131354143605</v>
      </c>
      <c r="AZ25" s="202"/>
      <c r="BA25" s="208">
        <v>-2.6186403473215698</v>
      </c>
      <c r="BB25" s="209">
        <v>-2.68165114242559</v>
      </c>
      <c r="BC25" s="210">
        <v>-2.6774283163657699</v>
      </c>
      <c r="BD25" s="202"/>
      <c r="BE25" s="211">
        <v>-1.7672492430375399</v>
      </c>
    </row>
    <row r="26" spans="1:57" x14ac:dyDescent="0.25">
      <c r="A26" s="34" t="s">
        <v>58</v>
      </c>
      <c r="B26" s="2" t="str">
        <f t="shared" si="0"/>
        <v>Petersburg/Chester, VA</v>
      </c>
      <c r="C26" s="2"/>
      <c r="D26" s="23" t="s">
        <v>101</v>
      </c>
      <c r="E26" s="26" t="s">
        <v>102</v>
      </c>
      <c r="F26" s="2"/>
      <c r="G26" s="226">
        <v>90.821834482758604</v>
      </c>
      <c r="H26" s="221">
        <v>95.8521796870386</v>
      </c>
      <c r="I26" s="221">
        <v>99.107657547699205</v>
      </c>
      <c r="J26" s="221">
        <v>96.035261450924594</v>
      </c>
      <c r="K26" s="221">
        <v>93.930287113402002</v>
      </c>
      <c r="L26" s="227">
        <v>95.292083228090803</v>
      </c>
      <c r="M26" s="221"/>
      <c r="N26" s="228">
        <v>102.559985282051</v>
      </c>
      <c r="O26" s="229">
        <v>104.667951470212</v>
      </c>
      <c r="P26" s="230">
        <v>103.61545266931201</v>
      </c>
      <c r="Q26" s="221"/>
      <c r="R26" s="231">
        <v>97.918268343027904</v>
      </c>
      <c r="S26" s="38"/>
      <c r="T26" s="29">
        <v>1.3748613194657999</v>
      </c>
      <c r="U26" s="202">
        <v>7.4365957603936802E-3</v>
      </c>
      <c r="V26" s="202">
        <v>3.07156383521211</v>
      </c>
      <c r="W26" s="202">
        <v>1.1901649073057801</v>
      </c>
      <c r="X26" s="202">
        <v>0.62088336088430596</v>
      </c>
      <c r="Y26" s="207">
        <v>1.2215832452733</v>
      </c>
      <c r="Z26" s="202"/>
      <c r="AA26" s="208">
        <v>4.0118708181038096</v>
      </c>
      <c r="AB26" s="209">
        <v>5.0281105378651096</v>
      </c>
      <c r="AC26" s="210">
        <v>4.5112957612702296</v>
      </c>
      <c r="AD26" s="202"/>
      <c r="AE26" s="211">
        <v>2.3679918084293101</v>
      </c>
      <c r="AF26" s="29"/>
      <c r="AG26" s="226">
        <v>93.800576068864203</v>
      </c>
      <c r="AH26" s="221">
        <v>96.880454414428002</v>
      </c>
      <c r="AI26" s="221">
        <v>99.672543221110104</v>
      </c>
      <c r="AJ26" s="221">
        <v>97.898629390781196</v>
      </c>
      <c r="AK26" s="221">
        <v>95.654573432965705</v>
      </c>
      <c r="AL26" s="227">
        <v>96.877550412516896</v>
      </c>
      <c r="AM26" s="221"/>
      <c r="AN26" s="228">
        <v>104.91225097154</v>
      </c>
      <c r="AO26" s="229">
        <v>107.314083502697</v>
      </c>
      <c r="AP26" s="230">
        <v>106.138433896948</v>
      </c>
      <c r="AQ26" s="221"/>
      <c r="AR26" s="231">
        <v>99.795621596722597</v>
      </c>
      <c r="AS26" s="38"/>
      <c r="AT26" s="29">
        <v>0.16715955483426101</v>
      </c>
      <c r="AU26" s="202">
        <v>2.1469188013815201</v>
      </c>
      <c r="AV26" s="202">
        <v>3.5872455731693602</v>
      </c>
      <c r="AW26" s="202">
        <v>1.6187371787420599</v>
      </c>
      <c r="AX26" s="202">
        <v>-0.35995092469301598</v>
      </c>
      <c r="AY26" s="207">
        <v>1.4822039050809299</v>
      </c>
      <c r="AZ26" s="202"/>
      <c r="BA26" s="208">
        <v>2.1028205572526102</v>
      </c>
      <c r="BB26" s="209">
        <v>3.8602601052173902</v>
      </c>
      <c r="BC26" s="210">
        <v>2.99983031656584</v>
      </c>
      <c r="BD26" s="202"/>
      <c r="BE26" s="211">
        <v>2.0912214610606799</v>
      </c>
    </row>
    <row r="27" spans="1:57" x14ac:dyDescent="0.25">
      <c r="A27" s="34" t="s">
        <v>114</v>
      </c>
      <c r="B27" s="2" t="s">
        <v>49</v>
      </c>
      <c r="C27" s="2"/>
      <c r="D27" s="23" t="s">
        <v>101</v>
      </c>
      <c r="E27" s="26" t="s">
        <v>102</v>
      </c>
      <c r="F27" s="2"/>
      <c r="G27" s="226">
        <v>122.036066275924</v>
      </c>
      <c r="H27" s="221">
        <v>120.580387484082</v>
      </c>
      <c r="I27" s="221">
        <v>114.435707631673</v>
      </c>
      <c r="J27" s="221">
        <v>119.826021211084</v>
      </c>
      <c r="K27" s="221">
        <v>124.951687925912</v>
      </c>
      <c r="L27" s="227">
        <v>120.313245089351</v>
      </c>
      <c r="M27" s="221"/>
      <c r="N27" s="228">
        <v>151.50974645336501</v>
      </c>
      <c r="O27" s="229">
        <v>153.31874462322699</v>
      </c>
      <c r="P27" s="230">
        <v>152.38978067116099</v>
      </c>
      <c r="Q27" s="221"/>
      <c r="R27" s="231">
        <v>130.663697451671</v>
      </c>
      <c r="S27" s="38"/>
      <c r="T27" s="29">
        <v>7.5311137061290099</v>
      </c>
      <c r="U27" s="202">
        <v>4.0400752033631804</v>
      </c>
      <c r="V27" s="202">
        <v>5.7699501650795098</v>
      </c>
      <c r="W27" s="202">
        <v>12.9399262672292</v>
      </c>
      <c r="X27" s="202">
        <v>10.6020882701158</v>
      </c>
      <c r="Y27" s="207">
        <v>8.1996101310244303</v>
      </c>
      <c r="Z27" s="202"/>
      <c r="AA27" s="208">
        <v>5.2312996115309298</v>
      </c>
      <c r="AB27" s="209">
        <v>5.3730647027151699</v>
      </c>
      <c r="AC27" s="210">
        <v>5.2774486235330897</v>
      </c>
      <c r="AD27" s="202"/>
      <c r="AE27" s="211">
        <v>6.6827321233996804</v>
      </c>
      <c r="AF27" s="29"/>
      <c r="AG27" s="226">
        <v>122.25619965170399</v>
      </c>
      <c r="AH27" s="221">
        <v>110.391037525302</v>
      </c>
      <c r="AI27" s="221">
        <v>108.834604466313</v>
      </c>
      <c r="AJ27" s="221">
        <v>112.310074951752</v>
      </c>
      <c r="AK27" s="221">
        <v>121.498996018075</v>
      </c>
      <c r="AL27" s="227">
        <v>114.95507186199301</v>
      </c>
      <c r="AM27" s="221"/>
      <c r="AN27" s="228">
        <v>152.74317015860501</v>
      </c>
      <c r="AO27" s="229">
        <v>154.70811101198501</v>
      </c>
      <c r="AP27" s="230">
        <v>153.730350378049</v>
      </c>
      <c r="AQ27" s="221"/>
      <c r="AR27" s="231">
        <v>127.863060031657</v>
      </c>
      <c r="AS27" s="38"/>
      <c r="AT27" s="29">
        <v>7.2010968883840096</v>
      </c>
      <c r="AU27" s="202">
        <v>0.99443217106824799</v>
      </c>
      <c r="AV27" s="202">
        <v>-1.4868865139716001</v>
      </c>
      <c r="AW27" s="202">
        <v>2.1781116243939</v>
      </c>
      <c r="AX27" s="202">
        <v>8.2827943633270191</v>
      </c>
      <c r="AY27" s="207">
        <v>3.47661076696407</v>
      </c>
      <c r="AZ27" s="202"/>
      <c r="BA27" s="208">
        <v>10.832637337184799</v>
      </c>
      <c r="BB27" s="209">
        <v>8.17933716393817</v>
      </c>
      <c r="BC27" s="210">
        <v>9.4445715689705896</v>
      </c>
      <c r="BD27" s="202"/>
      <c r="BE27" s="211">
        <v>5.8725674292409504</v>
      </c>
    </row>
    <row r="28" spans="1:57" x14ac:dyDescent="0.25">
      <c r="A28" s="34" t="s">
        <v>54</v>
      </c>
      <c r="B28" s="2" t="str">
        <f t="shared" si="0"/>
        <v>Roanoke, VA</v>
      </c>
      <c r="C28" s="2"/>
      <c r="D28" s="23" t="s">
        <v>101</v>
      </c>
      <c r="E28" s="26" t="s">
        <v>102</v>
      </c>
      <c r="F28" s="2"/>
      <c r="G28" s="226">
        <v>95.532526197604696</v>
      </c>
      <c r="H28" s="221">
        <v>108.40803571428501</v>
      </c>
      <c r="I28" s="221">
        <v>113.09835193355801</v>
      </c>
      <c r="J28" s="221">
        <v>108.80173685522</v>
      </c>
      <c r="K28" s="221">
        <v>102.205135693977</v>
      </c>
      <c r="L28" s="227">
        <v>106.24065104312299</v>
      </c>
      <c r="M28" s="221"/>
      <c r="N28" s="228">
        <v>115.00298125633201</v>
      </c>
      <c r="O28" s="229">
        <v>123.984357579877</v>
      </c>
      <c r="P28" s="230">
        <v>119.743420643463</v>
      </c>
      <c r="Q28" s="221"/>
      <c r="R28" s="231">
        <v>110.54311509146299</v>
      </c>
      <c r="S28" s="38"/>
      <c r="T28" s="29">
        <v>-6.9272401505823398</v>
      </c>
      <c r="U28" s="202">
        <v>-1.76139687367739</v>
      </c>
      <c r="V28" s="202">
        <v>1.3749592291072801</v>
      </c>
      <c r="W28" s="202">
        <v>-3.3172717573594599</v>
      </c>
      <c r="X28" s="202">
        <v>-7.6846596640553599</v>
      </c>
      <c r="Y28" s="207">
        <v>-3.4669917072204401</v>
      </c>
      <c r="Z28" s="202"/>
      <c r="AA28" s="208">
        <v>-0.16779775691048099</v>
      </c>
      <c r="AB28" s="209">
        <v>9.8471385679931593</v>
      </c>
      <c r="AC28" s="210">
        <v>4.9744686836510903</v>
      </c>
      <c r="AD28" s="202"/>
      <c r="AE28" s="211">
        <v>-0.65887353945106197</v>
      </c>
      <c r="AF28" s="29"/>
      <c r="AG28" s="226">
        <v>99.406318211702796</v>
      </c>
      <c r="AH28" s="221">
        <v>106.265396711937</v>
      </c>
      <c r="AI28" s="221">
        <v>112.566415571975</v>
      </c>
      <c r="AJ28" s="221">
        <v>119.89822026933</v>
      </c>
      <c r="AK28" s="221">
        <v>132.666191922259</v>
      </c>
      <c r="AL28" s="227">
        <v>115.809518792061</v>
      </c>
      <c r="AM28" s="221"/>
      <c r="AN28" s="228">
        <v>141.864160461653</v>
      </c>
      <c r="AO28" s="229">
        <v>130.30450677687901</v>
      </c>
      <c r="AP28" s="230">
        <v>136.024528232368</v>
      </c>
      <c r="AQ28" s="221"/>
      <c r="AR28" s="231">
        <v>122.21994323548</v>
      </c>
      <c r="AS28" s="38"/>
      <c r="AT28" s="29">
        <v>-0.88875843164377</v>
      </c>
      <c r="AU28" s="202">
        <v>-1.9849049003014001</v>
      </c>
      <c r="AV28" s="202">
        <v>0.35103166959244497</v>
      </c>
      <c r="AW28" s="202">
        <v>6.8569859104044601</v>
      </c>
      <c r="AX28" s="202">
        <v>20.124212115478699</v>
      </c>
      <c r="AY28" s="207">
        <v>6.0079994455505998</v>
      </c>
      <c r="AZ28" s="202"/>
      <c r="BA28" s="208">
        <v>22.355132523118201</v>
      </c>
      <c r="BB28" s="209">
        <v>11.372291666933201</v>
      </c>
      <c r="BC28" s="210">
        <v>16.7829535399663</v>
      </c>
      <c r="BD28" s="202"/>
      <c r="BE28" s="211">
        <v>9.6851620859702408</v>
      </c>
    </row>
    <row r="29" spans="1:57" x14ac:dyDescent="0.25">
      <c r="A29" s="34" t="s">
        <v>55</v>
      </c>
      <c r="B29" s="2" t="str">
        <f t="shared" si="0"/>
        <v>Charlottesville, VA</v>
      </c>
      <c r="C29" s="2"/>
      <c r="D29" s="23" t="s">
        <v>101</v>
      </c>
      <c r="E29" s="26" t="s">
        <v>102</v>
      </c>
      <c r="F29" s="2"/>
      <c r="G29" s="226">
        <v>153.57391424075499</v>
      </c>
      <c r="H29" s="221">
        <v>149.45784854245801</v>
      </c>
      <c r="I29" s="221">
        <v>145.43447376402699</v>
      </c>
      <c r="J29" s="221">
        <v>147.80842427779299</v>
      </c>
      <c r="K29" s="221">
        <v>168.68530203185</v>
      </c>
      <c r="L29" s="227">
        <v>153.29075323705101</v>
      </c>
      <c r="M29" s="221"/>
      <c r="N29" s="228">
        <v>259.02464575109002</v>
      </c>
      <c r="O29" s="229">
        <v>271.86490055361901</v>
      </c>
      <c r="P29" s="230">
        <v>265.487176470588</v>
      </c>
      <c r="Q29" s="221"/>
      <c r="R29" s="231">
        <v>195.50490797545999</v>
      </c>
      <c r="S29" s="38"/>
      <c r="T29" s="29">
        <v>0.98662117138763805</v>
      </c>
      <c r="U29" s="202">
        <v>-2.3697734837489</v>
      </c>
      <c r="V29" s="202">
        <v>-5.1009991751402204</v>
      </c>
      <c r="W29" s="202">
        <v>-5.5201375473230199</v>
      </c>
      <c r="X29" s="202">
        <v>0.37797228805822602</v>
      </c>
      <c r="Y29" s="207">
        <v>-2.2155951226663699</v>
      </c>
      <c r="Z29" s="202"/>
      <c r="AA29" s="208">
        <v>8.2188829050952705</v>
      </c>
      <c r="AB29" s="209">
        <v>10.561052149421</v>
      </c>
      <c r="AC29" s="210">
        <v>9.4457808548709306</v>
      </c>
      <c r="AD29" s="202"/>
      <c r="AE29" s="211">
        <v>5.96069509356035</v>
      </c>
      <c r="AF29" s="29"/>
      <c r="AG29" s="226">
        <v>189.39092534722201</v>
      </c>
      <c r="AH29" s="221">
        <v>144.811595880422</v>
      </c>
      <c r="AI29" s="221">
        <v>145.047114948119</v>
      </c>
      <c r="AJ29" s="221">
        <v>149.68440485391801</v>
      </c>
      <c r="AK29" s="221">
        <v>187.85757458037</v>
      </c>
      <c r="AL29" s="227">
        <v>163.81174127570799</v>
      </c>
      <c r="AM29" s="221"/>
      <c r="AN29" s="228">
        <v>313.80269879937299</v>
      </c>
      <c r="AO29" s="229">
        <v>322.29092874905302</v>
      </c>
      <c r="AP29" s="230">
        <v>318.19608634824698</v>
      </c>
      <c r="AQ29" s="221"/>
      <c r="AR29" s="231">
        <v>220.606962057891</v>
      </c>
      <c r="AS29" s="38"/>
      <c r="AT29" s="29">
        <v>1.26862895532172</v>
      </c>
      <c r="AU29" s="202">
        <v>-0.69449962434381796</v>
      </c>
      <c r="AV29" s="202">
        <v>-1.7218114086281999</v>
      </c>
      <c r="AW29" s="202">
        <v>-0.94539800772952398</v>
      </c>
      <c r="AX29" s="202">
        <v>2.94931936631904</v>
      </c>
      <c r="AY29" s="207">
        <v>0.63483473774288901</v>
      </c>
      <c r="AZ29" s="202"/>
      <c r="BA29" s="208">
        <v>5.3083647824336202</v>
      </c>
      <c r="BB29" s="209">
        <v>5.0618869447400803</v>
      </c>
      <c r="BC29" s="210">
        <v>5.1928623848962197</v>
      </c>
      <c r="BD29" s="202"/>
      <c r="BE29" s="211">
        <v>4.1789521055349699</v>
      </c>
    </row>
    <row r="30" spans="1:57" x14ac:dyDescent="0.25">
      <c r="A30" s="20" t="s">
        <v>115</v>
      </c>
      <c r="B30" t="s">
        <v>56</v>
      </c>
      <c r="C30" s="2"/>
      <c r="D30" s="23" t="s">
        <v>101</v>
      </c>
      <c r="E30" s="26" t="s">
        <v>102</v>
      </c>
      <c r="F30" s="2"/>
      <c r="G30" s="226">
        <v>101.484718179412</v>
      </c>
      <c r="H30" s="221">
        <v>108.90358769931601</v>
      </c>
      <c r="I30" s="221">
        <v>113.171514448428</v>
      </c>
      <c r="J30" s="221">
        <v>115.479173252279</v>
      </c>
      <c r="K30" s="221">
        <v>124.71979062442</v>
      </c>
      <c r="L30" s="227">
        <v>113.636781688322</v>
      </c>
      <c r="M30" s="221"/>
      <c r="N30" s="228">
        <v>160.60209685471699</v>
      </c>
      <c r="O30" s="229">
        <v>157.45385866885701</v>
      </c>
      <c r="P30" s="230">
        <v>159.018085827683</v>
      </c>
      <c r="Q30" s="221"/>
      <c r="R30" s="231">
        <v>129.16885923703799</v>
      </c>
      <c r="S30" s="38"/>
      <c r="T30" s="29">
        <v>2.3961235009309001</v>
      </c>
      <c r="U30" s="202">
        <v>1.84046015999928</v>
      </c>
      <c r="V30" s="202">
        <v>4.2330731319983199</v>
      </c>
      <c r="W30" s="202">
        <v>6.5046420595410801</v>
      </c>
      <c r="X30" s="202">
        <v>5.3421726784453298</v>
      </c>
      <c r="Y30" s="207">
        <v>4.1652691087538001</v>
      </c>
      <c r="Z30" s="202"/>
      <c r="AA30" s="208">
        <v>6.2762842846010594E-2</v>
      </c>
      <c r="AB30" s="209">
        <v>-2.45344199170597</v>
      </c>
      <c r="AC30" s="210">
        <v>-1.20559602680075</v>
      </c>
      <c r="AD30" s="202"/>
      <c r="AE30" s="211">
        <v>1.26183133970501</v>
      </c>
      <c r="AF30" s="29"/>
      <c r="AG30" s="226">
        <v>103.107135712817</v>
      </c>
      <c r="AH30" s="221">
        <v>108.955929547525</v>
      </c>
      <c r="AI30" s="221">
        <v>112.429431916738</v>
      </c>
      <c r="AJ30" s="221">
        <v>112.58454033469199</v>
      </c>
      <c r="AK30" s="221">
        <v>113.930064462895</v>
      </c>
      <c r="AL30" s="227">
        <v>110.58720029699001</v>
      </c>
      <c r="AM30" s="221"/>
      <c r="AN30" s="228">
        <v>132.26614037513201</v>
      </c>
      <c r="AO30" s="229">
        <v>134.22838302240399</v>
      </c>
      <c r="AP30" s="230">
        <v>133.26298900351401</v>
      </c>
      <c r="AQ30" s="221"/>
      <c r="AR30" s="231">
        <v>118.18397706038699</v>
      </c>
      <c r="AS30" s="38"/>
      <c r="AT30" s="29">
        <v>8.3286914057852908</v>
      </c>
      <c r="AU30" s="202">
        <v>6.2427287874585797</v>
      </c>
      <c r="AV30" s="202">
        <v>6.6096490513759303</v>
      </c>
      <c r="AW30" s="202">
        <v>7.8696427949425098</v>
      </c>
      <c r="AX30" s="202">
        <v>7.9687449227596501</v>
      </c>
      <c r="AY30" s="207">
        <v>7.2752212589070302</v>
      </c>
      <c r="AZ30" s="202"/>
      <c r="BA30" s="208">
        <v>3.2433330896977002</v>
      </c>
      <c r="BB30" s="209">
        <v>4.1015460887595996</v>
      </c>
      <c r="BC30" s="210">
        <v>3.67924233227515</v>
      </c>
      <c r="BD30" s="202"/>
      <c r="BE30" s="211">
        <v>5.9589872710619698</v>
      </c>
    </row>
    <row r="31" spans="1:57" x14ac:dyDescent="0.25">
      <c r="A31" s="20" t="s">
        <v>52</v>
      </c>
      <c r="B31" s="2" t="str">
        <f t="shared" si="0"/>
        <v>Staunton &amp; Harrisonburg, VA</v>
      </c>
      <c r="C31" s="2"/>
      <c r="D31" s="23" t="s">
        <v>101</v>
      </c>
      <c r="E31" s="26" t="s">
        <v>102</v>
      </c>
      <c r="F31" s="2"/>
      <c r="G31" s="226">
        <v>90.220303797468304</v>
      </c>
      <c r="H31" s="221">
        <v>94.293161269637693</v>
      </c>
      <c r="I31" s="221">
        <v>98.088924731182701</v>
      </c>
      <c r="J31" s="221">
        <v>97.654302113227203</v>
      </c>
      <c r="K31" s="221">
        <v>102.725885202228</v>
      </c>
      <c r="L31" s="227">
        <v>97.314621703672799</v>
      </c>
      <c r="M31" s="221"/>
      <c r="N31" s="228">
        <v>125.448197979797</v>
      </c>
      <c r="O31" s="229">
        <v>116.689927315357</v>
      </c>
      <c r="P31" s="230">
        <v>121.394587086272</v>
      </c>
      <c r="Q31" s="221"/>
      <c r="R31" s="231">
        <v>105.844524102406</v>
      </c>
      <c r="S31" s="38"/>
      <c r="T31" s="29">
        <v>0.64053376206532897</v>
      </c>
      <c r="U31" s="202">
        <v>0.601295209058331</v>
      </c>
      <c r="V31" s="202">
        <v>1.6276440705055899</v>
      </c>
      <c r="W31" s="202">
        <v>-0.52460876483947205</v>
      </c>
      <c r="X31" s="202">
        <v>3.08874241542124</v>
      </c>
      <c r="Y31" s="207">
        <v>1.3828060160103</v>
      </c>
      <c r="Z31" s="202"/>
      <c r="AA31" s="208">
        <v>6.6661682476423199</v>
      </c>
      <c r="AB31" s="209">
        <v>-2.3799196087734402</v>
      </c>
      <c r="AC31" s="210">
        <v>2.3773046620569001</v>
      </c>
      <c r="AD31" s="202"/>
      <c r="AE31" s="211">
        <v>1.8213666009152001</v>
      </c>
      <c r="AF31" s="29"/>
      <c r="AG31" s="226">
        <v>95.175225352112605</v>
      </c>
      <c r="AH31" s="221">
        <v>95.158223869154099</v>
      </c>
      <c r="AI31" s="221">
        <v>99.082501310174393</v>
      </c>
      <c r="AJ31" s="221">
        <v>101.79962455221801</v>
      </c>
      <c r="AK31" s="221">
        <v>120.647370517928</v>
      </c>
      <c r="AL31" s="227">
        <v>103.448001336898</v>
      </c>
      <c r="AM31" s="221"/>
      <c r="AN31" s="228">
        <v>149.76053445204201</v>
      </c>
      <c r="AO31" s="229">
        <v>139.85879276007401</v>
      </c>
      <c r="AP31" s="230">
        <v>144.856913236445</v>
      </c>
      <c r="AQ31" s="221"/>
      <c r="AR31" s="231">
        <v>117.680624644804</v>
      </c>
      <c r="AS31" s="38"/>
      <c r="AT31" s="29">
        <v>-0.31010511212589797</v>
      </c>
      <c r="AU31" s="202">
        <v>1.0812356928881901</v>
      </c>
      <c r="AV31" s="202">
        <v>1.76859844712257</v>
      </c>
      <c r="AW31" s="202">
        <v>1.2465268380169401</v>
      </c>
      <c r="AX31" s="202">
        <v>19.452645827378099</v>
      </c>
      <c r="AY31" s="207">
        <v>5.5792442662976596</v>
      </c>
      <c r="AZ31" s="202"/>
      <c r="BA31" s="208">
        <v>23.135079872914599</v>
      </c>
      <c r="BB31" s="209">
        <v>13.831314644401701</v>
      </c>
      <c r="BC31" s="210">
        <v>18.492575368507399</v>
      </c>
      <c r="BD31" s="202"/>
      <c r="BE31" s="211">
        <v>10.610633652408801</v>
      </c>
    </row>
    <row r="32" spans="1:57" x14ac:dyDescent="0.25">
      <c r="A32" s="20" t="s">
        <v>51</v>
      </c>
      <c r="B32" s="2" t="str">
        <f t="shared" si="0"/>
        <v>Blacksburg &amp; Wytheville, VA</v>
      </c>
      <c r="C32" s="2"/>
      <c r="D32" s="23" t="s">
        <v>101</v>
      </c>
      <c r="E32" s="26" t="s">
        <v>102</v>
      </c>
      <c r="F32" s="2"/>
      <c r="G32" s="226">
        <v>96.077178538390299</v>
      </c>
      <c r="H32" s="221">
        <v>98.976321839080398</v>
      </c>
      <c r="I32" s="221">
        <v>101.721998569896</v>
      </c>
      <c r="J32" s="221">
        <v>101.99805752960999</v>
      </c>
      <c r="K32" s="221">
        <v>107.27573677159999</v>
      </c>
      <c r="L32" s="227">
        <v>101.55946458777601</v>
      </c>
      <c r="M32" s="221"/>
      <c r="N32" s="228">
        <v>130.04870499581301</v>
      </c>
      <c r="O32" s="229">
        <v>125.754033232628</v>
      </c>
      <c r="P32" s="230">
        <v>127.986415203829</v>
      </c>
      <c r="Q32" s="221"/>
      <c r="R32" s="231">
        <v>110.449702293801</v>
      </c>
      <c r="S32" s="38"/>
      <c r="T32" s="29">
        <v>1.7286280349251599</v>
      </c>
      <c r="U32" s="202">
        <v>2.3194963872868999</v>
      </c>
      <c r="V32" s="202">
        <v>4.3867825661505098</v>
      </c>
      <c r="W32" s="202">
        <v>2.5668378273423502</v>
      </c>
      <c r="X32" s="202">
        <v>2.9541558694041701</v>
      </c>
      <c r="Y32" s="207">
        <v>2.8744119404648401</v>
      </c>
      <c r="Z32" s="202"/>
      <c r="AA32" s="208">
        <v>4.04712442197755</v>
      </c>
      <c r="AB32" s="209">
        <v>1.3377527573332999</v>
      </c>
      <c r="AC32" s="210">
        <v>2.7677541324360302</v>
      </c>
      <c r="AD32" s="202"/>
      <c r="AE32" s="211">
        <v>2.9673591990296102</v>
      </c>
      <c r="AF32" s="29"/>
      <c r="AG32" s="226">
        <v>99.223565025032002</v>
      </c>
      <c r="AH32" s="221">
        <v>100.393956570496</v>
      </c>
      <c r="AI32" s="221">
        <v>109.028571943093</v>
      </c>
      <c r="AJ32" s="221">
        <v>130.98990292846</v>
      </c>
      <c r="AK32" s="221">
        <v>174.374951206183</v>
      </c>
      <c r="AL32" s="227">
        <v>126.204661914534</v>
      </c>
      <c r="AM32" s="221"/>
      <c r="AN32" s="228">
        <v>182.92903205309199</v>
      </c>
      <c r="AO32" s="229">
        <v>160.41424832623201</v>
      </c>
      <c r="AP32" s="230">
        <v>172.09212282115101</v>
      </c>
      <c r="AQ32" s="221"/>
      <c r="AR32" s="231">
        <v>141.50870175867101</v>
      </c>
      <c r="AS32" s="38"/>
      <c r="AT32" s="29">
        <v>1.9744240598684899</v>
      </c>
      <c r="AU32" s="202">
        <v>4.5103850906467198</v>
      </c>
      <c r="AV32" s="202">
        <v>10.579669368292601</v>
      </c>
      <c r="AW32" s="202">
        <v>31.305732388230702</v>
      </c>
      <c r="AX32" s="202">
        <v>72.226432001704495</v>
      </c>
      <c r="AY32" s="207">
        <v>27.805034314169902</v>
      </c>
      <c r="AZ32" s="202"/>
      <c r="BA32" s="208">
        <v>50.759330081627198</v>
      </c>
      <c r="BB32" s="209">
        <v>32.822369702735898</v>
      </c>
      <c r="BC32" s="210">
        <v>42.156801560458803</v>
      </c>
      <c r="BD32" s="202"/>
      <c r="BE32" s="211">
        <v>33.600636156477201</v>
      </c>
    </row>
    <row r="33" spans="1:64" x14ac:dyDescent="0.25">
      <c r="A33" s="20" t="s">
        <v>50</v>
      </c>
      <c r="B33" s="2" t="str">
        <f t="shared" si="0"/>
        <v>Lynchburg, VA</v>
      </c>
      <c r="C33" s="2"/>
      <c r="D33" s="23" t="s">
        <v>101</v>
      </c>
      <c r="E33" s="26" t="s">
        <v>102</v>
      </c>
      <c r="F33" s="2"/>
      <c r="G33" s="226">
        <v>98.8719151846785</v>
      </c>
      <c r="H33" s="221">
        <v>107.16572942958101</v>
      </c>
      <c r="I33" s="221">
        <v>108.74398873768099</v>
      </c>
      <c r="J33" s="221">
        <v>106.016802939825</v>
      </c>
      <c r="K33" s="221">
        <v>116.474567395264</v>
      </c>
      <c r="L33" s="227">
        <v>108.088491002312</v>
      </c>
      <c r="M33" s="221"/>
      <c r="N33" s="228">
        <v>147.89121234119699</v>
      </c>
      <c r="O33" s="229">
        <v>134.08132413793101</v>
      </c>
      <c r="P33" s="230">
        <v>141.79861460446199</v>
      </c>
      <c r="Q33" s="221"/>
      <c r="R33" s="231">
        <v>119.259487127781</v>
      </c>
      <c r="S33" s="38"/>
      <c r="T33" s="29">
        <v>-1.34399466200759</v>
      </c>
      <c r="U33" s="202">
        <v>0.98250821578768899</v>
      </c>
      <c r="V33" s="202">
        <v>-2.4577505295526199</v>
      </c>
      <c r="W33" s="202">
        <v>-6.7012219871199896</v>
      </c>
      <c r="X33" s="202">
        <v>2.77191657811378</v>
      </c>
      <c r="Y33" s="207">
        <v>-1.5752891459993901</v>
      </c>
      <c r="Z33" s="202"/>
      <c r="AA33" s="208">
        <v>13.859106015904301</v>
      </c>
      <c r="AB33" s="209">
        <v>3.1928336764536298</v>
      </c>
      <c r="AC33" s="210">
        <v>9.1508358485229806</v>
      </c>
      <c r="AD33" s="202"/>
      <c r="AE33" s="211">
        <v>3.1916387828911601</v>
      </c>
      <c r="AF33" s="29"/>
      <c r="AG33" s="226">
        <v>108.046823446823</v>
      </c>
      <c r="AH33" s="221">
        <v>111.080025936599</v>
      </c>
      <c r="AI33" s="221">
        <v>116.245172709456</v>
      </c>
      <c r="AJ33" s="221">
        <v>118.133280924855</v>
      </c>
      <c r="AK33" s="221">
        <v>125.304373392564</v>
      </c>
      <c r="AL33" s="227">
        <v>116.541552912697</v>
      </c>
      <c r="AM33" s="221"/>
      <c r="AN33" s="228">
        <v>150.06283366903401</v>
      </c>
      <c r="AO33" s="229">
        <v>145.34431132289501</v>
      </c>
      <c r="AP33" s="230">
        <v>147.783606620266</v>
      </c>
      <c r="AQ33" s="221"/>
      <c r="AR33" s="231">
        <v>126.67565694274001</v>
      </c>
      <c r="AS33" s="38"/>
      <c r="AT33" s="29">
        <v>-0.182520837705515</v>
      </c>
      <c r="AU33" s="202">
        <v>5.8118664919879004</v>
      </c>
      <c r="AV33" s="202">
        <v>6.90784424582582</v>
      </c>
      <c r="AW33" s="202">
        <v>3.5136678316336099</v>
      </c>
      <c r="AX33" s="202">
        <v>5.3149148026613702</v>
      </c>
      <c r="AY33" s="207">
        <v>4.5537917349054897</v>
      </c>
      <c r="AZ33" s="202"/>
      <c r="BA33" s="208">
        <v>2.6938828073734902</v>
      </c>
      <c r="BB33" s="209">
        <v>3.0292519661950799</v>
      </c>
      <c r="BC33" s="210">
        <v>2.8631780469322998</v>
      </c>
      <c r="BD33" s="202"/>
      <c r="BE33" s="211">
        <v>4.3451444642811703</v>
      </c>
    </row>
    <row r="34" spans="1:64" x14ac:dyDescent="0.25">
      <c r="A34" s="20" t="s">
        <v>24</v>
      </c>
      <c r="B34" s="2" t="str">
        <f t="shared" si="0"/>
        <v>Central Virginia</v>
      </c>
      <c r="C34" s="2"/>
      <c r="D34" s="23" t="s">
        <v>101</v>
      </c>
      <c r="E34" s="26" t="s">
        <v>102</v>
      </c>
      <c r="F34" s="2"/>
      <c r="G34" s="226">
        <v>109.185912205177</v>
      </c>
      <c r="H34" s="221">
        <v>115.804369739907</v>
      </c>
      <c r="I34" s="221">
        <v>118.270495487524</v>
      </c>
      <c r="J34" s="221">
        <v>118.24192106765</v>
      </c>
      <c r="K34" s="221">
        <v>120.64181867363899</v>
      </c>
      <c r="L34" s="227">
        <v>116.845502150578</v>
      </c>
      <c r="M34" s="221"/>
      <c r="N34" s="228">
        <v>150.294269211055</v>
      </c>
      <c r="O34" s="229">
        <v>151.40183976381101</v>
      </c>
      <c r="P34" s="230">
        <v>150.84101179899699</v>
      </c>
      <c r="Q34" s="221"/>
      <c r="R34" s="231">
        <v>127.81878480702601</v>
      </c>
      <c r="S34" s="38"/>
      <c r="T34" s="29">
        <v>0.21406943899104</v>
      </c>
      <c r="U34" s="202">
        <v>-1.15754620229418</v>
      </c>
      <c r="V34" s="202">
        <v>-2.1294566986211101</v>
      </c>
      <c r="W34" s="202">
        <v>-2.1867517655989102</v>
      </c>
      <c r="X34" s="202">
        <v>-1.24908425469617</v>
      </c>
      <c r="Y34" s="207">
        <v>-1.4553738528589899</v>
      </c>
      <c r="Z34" s="202"/>
      <c r="AA34" s="208">
        <v>3.5239169042817999</v>
      </c>
      <c r="AB34" s="209">
        <v>4.2700712421056304</v>
      </c>
      <c r="AC34" s="210">
        <v>3.8921638949546402</v>
      </c>
      <c r="AD34" s="202"/>
      <c r="AE34" s="211">
        <v>0.69045575795694003</v>
      </c>
      <c r="AF34" s="29"/>
      <c r="AG34" s="226">
        <v>122.621590637588</v>
      </c>
      <c r="AH34" s="221">
        <v>114.31692679975799</v>
      </c>
      <c r="AI34" s="221">
        <v>118.934936941731</v>
      </c>
      <c r="AJ34" s="221">
        <v>118.773572110033</v>
      </c>
      <c r="AK34" s="221">
        <v>123.333384370508</v>
      </c>
      <c r="AL34" s="227">
        <v>119.5996770997</v>
      </c>
      <c r="AM34" s="221"/>
      <c r="AN34" s="228">
        <v>161.31773733359</v>
      </c>
      <c r="AO34" s="229">
        <v>165.37154037074299</v>
      </c>
      <c r="AP34" s="230">
        <v>163.390014620535</v>
      </c>
      <c r="AQ34" s="221"/>
      <c r="AR34" s="231">
        <v>134.120960654767</v>
      </c>
      <c r="AS34" s="38"/>
      <c r="AT34" s="29">
        <v>0.50901337084378195</v>
      </c>
      <c r="AU34" s="202">
        <v>0.31102238209399102</v>
      </c>
      <c r="AV34" s="202">
        <v>0.73201565057032802</v>
      </c>
      <c r="AW34" s="202">
        <v>-0.21721408726583699</v>
      </c>
      <c r="AX34" s="202">
        <v>0.504395288577273</v>
      </c>
      <c r="AY34" s="207">
        <v>0.35420155839387402</v>
      </c>
      <c r="AZ34" s="202"/>
      <c r="BA34" s="208">
        <v>1.8147124055810799</v>
      </c>
      <c r="BB34" s="209">
        <v>2.0527327011893202</v>
      </c>
      <c r="BC34" s="210">
        <v>1.93198122576687</v>
      </c>
      <c r="BD34" s="202"/>
      <c r="BE34" s="211">
        <v>1.09555160684382</v>
      </c>
    </row>
    <row r="35" spans="1:64" x14ac:dyDescent="0.25">
      <c r="A35" s="20" t="s">
        <v>25</v>
      </c>
      <c r="B35" s="2" t="str">
        <f t="shared" si="0"/>
        <v>Chesapeake Bay</v>
      </c>
      <c r="C35" s="2"/>
      <c r="D35" s="23" t="s">
        <v>101</v>
      </c>
      <c r="E35" s="26" t="s">
        <v>102</v>
      </c>
      <c r="F35" s="2"/>
      <c r="G35" s="226">
        <v>111.179349593495</v>
      </c>
      <c r="H35" s="221">
        <v>117.05572619047599</v>
      </c>
      <c r="I35" s="221">
        <v>116.888011560693</v>
      </c>
      <c r="J35" s="221">
        <v>111.959629200463</v>
      </c>
      <c r="K35" s="221">
        <v>113.63265476190401</v>
      </c>
      <c r="L35" s="227">
        <v>114.313405418841</v>
      </c>
      <c r="M35" s="221"/>
      <c r="N35" s="228">
        <v>156.49935275080901</v>
      </c>
      <c r="O35" s="229">
        <v>164.451049840933</v>
      </c>
      <c r="P35" s="230">
        <v>160.50921925133599</v>
      </c>
      <c r="Q35" s="221"/>
      <c r="R35" s="231">
        <v>128.972521635839</v>
      </c>
      <c r="S35" s="38"/>
      <c r="T35" s="29">
        <v>2.0479329391394199</v>
      </c>
      <c r="U35" s="202">
        <v>0.75641664551780097</v>
      </c>
      <c r="V35" s="202">
        <v>0.69832598571940097</v>
      </c>
      <c r="W35" s="202">
        <v>-6.1576640120077597</v>
      </c>
      <c r="X35" s="202">
        <v>-6.80495963338028</v>
      </c>
      <c r="Y35" s="207">
        <v>-2.1689867181558902</v>
      </c>
      <c r="Z35" s="202"/>
      <c r="AA35" s="208">
        <v>4.8018098442062103</v>
      </c>
      <c r="AB35" s="209">
        <v>7.32671920884607</v>
      </c>
      <c r="AC35" s="210">
        <v>6.0646075515990798</v>
      </c>
      <c r="AD35" s="202"/>
      <c r="AE35" s="211">
        <v>0.81426402165019396</v>
      </c>
      <c r="AF35" s="29"/>
      <c r="AG35" s="226">
        <v>119.677480590062</v>
      </c>
      <c r="AH35" s="221">
        <v>116.85186172006701</v>
      </c>
      <c r="AI35" s="221">
        <v>116.071114570361</v>
      </c>
      <c r="AJ35" s="221">
        <v>115.956750074471</v>
      </c>
      <c r="AK35" s="221">
        <v>123.929053685168</v>
      </c>
      <c r="AL35" s="227">
        <v>118.48096839099099</v>
      </c>
      <c r="AM35" s="221"/>
      <c r="AN35" s="228">
        <v>154.76152214266699</v>
      </c>
      <c r="AO35" s="229">
        <v>156.27792069140801</v>
      </c>
      <c r="AP35" s="230">
        <v>155.53576119402899</v>
      </c>
      <c r="AQ35" s="221"/>
      <c r="AR35" s="231">
        <v>130.83416926272</v>
      </c>
      <c r="AS35" s="38"/>
      <c r="AT35" s="29">
        <v>5.7120933425677898E-3</v>
      </c>
      <c r="AU35" s="202">
        <v>0.32904102174073102</v>
      </c>
      <c r="AV35" s="202">
        <v>-4.7518594437508499</v>
      </c>
      <c r="AW35" s="202">
        <v>-4.0929771642489001</v>
      </c>
      <c r="AX35" s="202">
        <v>0.62080582567150899</v>
      </c>
      <c r="AY35" s="207">
        <v>-1.7379915850782801</v>
      </c>
      <c r="AZ35" s="202"/>
      <c r="BA35" s="208">
        <v>2.74394011931575</v>
      </c>
      <c r="BB35" s="209">
        <v>1.78379809918889</v>
      </c>
      <c r="BC35" s="210">
        <v>2.2299939274419001</v>
      </c>
      <c r="BD35" s="202"/>
      <c r="BE35" s="211">
        <v>-9.7943246637161502E-2</v>
      </c>
    </row>
    <row r="36" spans="1:64" x14ac:dyDescent="0.25">
      <c r="A36" s="20" t="s">
        <v>26</v>
      </c>
      <c r="B36" s="2" t="str">
        <f t="shared" si="0"/>
        <v>Coastal Virginia - Eastern Shore</v>
      </c>
      <c r="C36" s="2"/>
      <c r="D36" s="23" t="s">
        <v>101</v>
      </c>
      <c r="E36" s="26" t="s">
        <v>102</v>
      </c>
      <c r="F36" s="2"/>
      <c r="G36" s="226">
        <v>117.181824234354</v>
      </c>
      <c r="H36" s="221">
        <v>117.700010799136</v>
      </c>
      <c r="I36" s="221">
        <v>119.779139676113</v>
      </c>
      <c r="J36" s="221">
        <v>120.50660059464801</v>
      </c>
      <c r="K36" s="221">
        <v>119.086683417085</v>
      </c>
      <c r="L36" s="227">
        <v>118.958654958235</v>
      </c>
      <c r="M36" s="221"/>
      <c r="N36" s="228">
        <v>141.357740164684</v>
      </c>
      <c r="O36" s="229">
        <v>145.66345759552601</v>
      </c>
      <c r="P36" s="230">
        <v>143.49072022160601</v>
      </c>
      <c r="Q36" s="221"/>
      <c r="R36" s="231">
        <v>126.732825164594</v>
      </c>
      <c r="S36" s="38"/>
      <c r="T36" s="29">
        <v>2.2033776141914099</v>
      </c>
      <c r="U36" s="202">
        <v>0.99986426811753104</v>
      </c>
      <c r="V36" s="202">
        <v>3.2405838978551098</v>
      </c>
      <c r="W36" s="202">
        <v>5.3381632661021596</v>
      </c>
      <c r="X36" s="202">
        <v>4.59919659698995</v>
      </c>
      <c r="Y36" s="207">
        <v>3.33394555059582</v>
      </c>
      <c r="Z36" s="202"/>
      <c r="AA36" s="208">
        <v>-4.7490413005738201</v>
      </c>
      <c r="AB36" s="209">
        <v>-4.3421574321314802</v>
      </c>
      <c r="AC36" s="210">
        <v>-4.5829798308800704</v>
      </c>
      <c r="AD36" s="202"/>
      <c r="AE36" s="211">
        <v>-0.29222769407361299</v>
      </c>
      <c r="AF36" s="29"/>
      <c r="AG36" s="226">
        <v>123.182545879212</v>
      </c>
      <c r="AH36" s="221">
        <v>113.71254100897499</v>
      </c>
      <c r="AI36" s="221">
        <v>115.71984122638899</v>
      </c>
      <c r="AJ36" s="221">
        <v>116.339076552462</v>
      </c>
      <c r="AK36" s="221">
        <v>120.64279094540601</v>
      </c>
      <c r="AL36" s="227">
        <v>117.83124338015099</v>
      </c>
      <c r="AM36" s="221"/>
      <c r="AN36" s="228">
        <v>148.64160844250301</v>
      </c>
      <c r="AO36" s="229">
        <v>152.20912491178501</v>
      </c>
      <c r="AP36" s="230">
        <v>150.45284844141801</v>
      </c>
      <c r="AQ36" s="221"/>
      <c r="AR36" s="231">
        <v>128.440709263934</v>
      </c>
      <c r="AS36" s="38"/>
      <c r="AT36" s="29">
        <v>3.3556642807673298</v>
      </c>
      <c r="AU36" s="202">
        <v>2.8307063314365899</v>
      </c>
      <c r="AV36" s="202">
        <v>1.3750189913449899</v>
      </c>
      <c r="AW36" s="202">
        <v>2.0600114349282799</v>
      </c>
      <c r="AX36" s="202">
        <v>4.5805475108257196</v>
      </c>
      <c r="AY36" s="207">
        <v>2.85010738719338</v>
      </c>
      <c r="AZ36" s="202"/>
      <c r="BA36" s="208">
        <v>6.0496431825887003</v>
      </c>
      <c r="BB36" s="209">
        <v>0.465417011993567</v>
      </c>
      <c r="BC36" s="210">
        <v>3.0924923223446599</v>
      </c>
      <c r="BD36" s="202"/>
      <c r="BE36" s="211">
        <v>2.7709703715085401</v>
      </c>
    </row>
    <row r="37" spans="1:64" x14ac:dyDescent="0.25">
      <c r="A37" s="20" t="s">
        <v>27</v>
      </c>
      <c r="B37" s="2" t="str">
        <f t="shared" si="0"/>
        <v>Coastal Virginia - Hampton Roads</v>
      </c>
      <c r="C37" s="2"/>
      <c r="D37" s="23" t="s">
        <v>101</v>
      </c>
      <c r="E37" s="26" t="s">
        <v>102</v>
      </c>
      <c r="F37" s="2"/>
      <c r="G37" s="226">
        <v>133.16186196603601</v>
      </c>
      <c r="H37" s="221">
        <v>139.46362375892701</v>
      </c>
      <c r="I37" s="221">
        <v>142.49034224848899</v>
      </c>
      <c r="J37" s="221">
        <v>139.38791636992499</v>
      </c>
      <c r="K37" s="221">
        <v>137.57027965799699</v>
      </c>
      <c r="L37" s="227">
        <v>138.60577537907201</v>
      </c>
      <c r="M37" s="221"/>
      <c r="N37" s="228">
        <v>184.356611625997</v>
      </c>
      <c r="O37" s="229">
        <v>189.830077528283</v>
      </c>
      <c r="P37" s="230">
        <v>187.122331185978</v>
      </c>
      <c r="Q37" s="221"/>
      <c r="R37" s="231">
        <v>154.53467373906699</v>
      </c>
      <c r="S37" s="38"/>
      <c r="T37" s="29">
        <v>-3.15437366433355</v>
      </c>
      <c r="U37" s="202">
        <v>2.0511699041187201</v>
      </c>
      <c r="V37" s="202">
        <v>1.47173850876263</v>
      </c>
      <c r="W37" s="202">
        <v>-1.9433706539038399E-2</v>
      </c>
      <c r="X37" s="202">
        <v>-1.82317205923698</v>
      </c>
      <c r="Y37" s="207">
        <v>-0.20247672433939701</v>
      </c>
      <c r="Z37" s="202"/>
      <c r="AA37" s="208">
        <v>-0.77309198097544296</v>
      </c>
      <c r="AB37" s="209">
        <v>0.86318714473456803</v>
      </c>
      <c r="AC37" s="210">
        <v>6.3738578190306094E-2</v>
      </c>
      <c r="AD37" s="202"/>
      <c r="AE37" s="211">
        <v>0.236975683480808</v>
      </c>
      <c r="AF37" s="29"/>
      <c r="AG37" s="226">
        <v>129.058114832228</v>
      </c>
      <c r="AH37" s="221">
        <v>121.188814313824</v>
      </c>
      <c r="AI37" s="221">
        <v>123.612042749108</v>
      </c>
      <c r="AJ37" s="221">
        <v>123.115367739757</v>
      </c>
      <c r="AK37" s="221">
        <v>124.224997075762</v>
      </c>
      <c r="AL37" s="227">
        <v>124.217637080033</v>
      </c>
      <c r="AM37" s="221"/>
      <c r="AN37" s="228">
        <v>166.24305395333701</v>
      </c>
      <c r="AO37" s="229">
        <v>174.85513758445799</v>
      </c>
      <c r="AP37" s="230">
        <v>170.66943802219001</v>
      </c>
      <c r="AQ37" s="221"/>
      <c r="AR37" s="231">
        <v>140.13877117883499</v>
      </c>
      <c r="AS37" s="38"/>
      <c r="AT37" s="29">
        <v>-3.1200204372969802</v>
      </c>
      <c r="AU37" s="202">
        <v>1.38103804450491</v>
      </c>
      <c r="AV37" s="202">
        <v>1.0629755620813299</v>
      </c>
      <c r="AW37" s="202">
        <v>-0.10172017892964499</v>
      </c>
      <c r="AX37" s="202">
        <v>-1.9481437151157901</v>
      </c>
      <c r="AY37" s="207">
        <v>-0.60976750455104101</v>
      </c>
      <c r="AZ37" s="202"/>
      <c r="BA37" s="208">
        <v>-3.3616198863975599</v>
      </c>
      <c r="BB37" s="209">
        <v>-4.3717585443583804</v>
      </c>
      <c r="BC37" s="210">
        <v>-3.8996544924476302</v>
      </c>
      <c r="BD37" s="202"/>
      <c r="BE37" s="211">
        <v>-2.0025750902810402</v>
      </c>
    </row>
    <row r="38" spans="1:64" x14ac:dyDescent="0.25">
      <c r="A38" s="19" t="s">
        <v>28</v>
      </c>
      <c r="B38" s="2" t="str">
        <f t="shared" si="0"/>
        <v>Northern Virginia</v>
      </c>
      <c r="C38" s="2"/>
      <c r="D38" s="23" t="s">
        <v>101</v>
      </c>
      <c r="E38" s="26" t="s">
        <v>102</v>
      </c>
      <c r="F38" s="2"/>
      <c r="G38" s="226">
        <v>140.08698577578099</v>
      </c>
      <c r="H38" s="221">
        <v>171.87461377718299</v>
      </c>
      <c r="I38" s="221">
        <v>185.58833483605599</v>
      </c>
      <c r="J38" s="221">
        <v>182.53619694248499</v>
      </c>
      <c r="K38" s="221">
        <v>156.05667528013899</v>
      </c>
      <c r="L38" s="227">
        <v>169.13516835802301</v>
      </c>
      <c r="M38" s="221"/>
      <c r="N38" s="228">
        <v>145.49239849377801</v>
      </c>
      <c r="O38" s="229">
        <v>144.82251659045599</v>
      </c>
      <c r="P38" s="230">
        <v>145.157892881816</v>
      </c>
      <c r="Q38" s="221"/>
      <c r="R38" s="231">
        <v>162.10215374734199</v>
      </c>
      <c r="S38" s="38"/>
      <c r="T38" s="29">
        <v>-9.4680191014133293</v>
      </c>
      <c r="U38" s="202">
        <v>-7.5138295245951099</v>
      </c>
      <c r="V38" s="202">
        <v>-6.8125501900797998</v>
      </c>
      <c r="W38" s="202">
        <v>-5.1699104412240002</v>
      </c>
      <c r="X38" s="202">
        <v>-6.1145090425902398</v>
      </c>
      <c r="Y38" s="207">
        <v>-6.8749537665042499</v>
      </c>
      <c r="Z38" s="202"/>
      <c r="AA38" s="208">
        <v>-0.83537773876477295</v>
      </c>
      <c r="AB38" s="209">
        <v>-1.12013674053329</v>
      </c>
      <c r="AC38" s="210">
        <v>-0.97585088824599997</v>
      </c>
      <c r="AD38" s="202"/>
      <c r="AE38" s="211">
        <v>-5.62583633417435</v>
      </c>
      <c r="AF38" s="29"/>
      <c r="AG38" s="226">
        <v>141.13925710942399</v>
      </c>
      <c r="AH38" s="221">
        <v>170.526772902739</v>
      </c>
      <c r="AI38" s="221">
        <v>185.509814306766</v>
      </c>
      <c r="AJ38" s="221">
        <v>179.472713334931</v>
      </c>
      <c r="AK38" s="221">
        <v>157.47009932578101</v>
      </c>
      <c r="AL38" s="227">
        <v>168.270695223226</v>
      </c>
      <c r="AM38" s="221"/>
      <c r="AN38" s="228">
        <v>145.74633287284499</v>
      </c>
      <c r="AO38" s="229">
        <v>146.76713084615201</v>
      </c>
      <c r="AP38" s="230">
        <v>146.266661499386</v>
      </c>
      <c r="AQ38" s="221"/>
      <c r="AR38" s="231">
        <v>161.591621070298</v>
      </c>
      <c r="AS38" s="38"/>
      <c r="AT38" s="29">
        <v>-5.9398071647866502</v>
      </c>
      <c r="AU38" s="202">
        <v>-3.5563635919261598</v>
      </c>
      <c r="AV38" s="202">
        <v>-2.0372756530820801</v>
      </c>
      <c r="AW38" s="202">
        <v>-2.0602835132399799</v>
      </c>
      <c r="AX38" s="202">
        <v>-3.2443246171797302</v>
      </c>
      <c r="AY38" s="207">
        <v>-3.1807624006233399</v>
      </c>
      <c r="AZ38" s="202"/>
      <c r="BA38" s="208">
        <v>-2.1021565466224601</v>
      </c>
      <c r="BB38" s="209">
        <v>-2.52574358853431</v>
      </c>
      <c r="BC38" s="210">
        <v>-2.3264660444629</v>
      </c>
      <c r="BD38" s="202"/>
      <c r="BE38" s="211">
        <v>-3.10986744572548</v>
      </c>
    </row>
    <row r="39" spans="1:64" x14ac:dyDescent="0.25">
      <c r="A39" s="21" t="s">
        <v>29</v>
      </c>
      <c r="B39" s="2" t="str">
        <f t="shared" si="0"/>
        <v>Shenandoah Valley</v>
      </c>
      <c r="C39" s="2"/>
      <c r="D39" s="24" t="s">
        <v>101</v>
      </c>
      <c r="E39" s="27" t="s">
        <v>102</v>
      </c>
      <c r="F39" s="2"/>
      <c r="G39" s="232">
        <v>93.204561594202801</v>
      </c>
      <c r="H39" s="233">
        <v>96.881004134672096</v>
      </c>
      <c r="I39" s="233">
        <v>100.315235342691</v>
      </c>
      <c r="J39" s="233">
        <v>98.984411203055302</v>
      </c>
      <c r="K39" s="233">
        <v>101.203102000493</v>
      </c>
      <c r="L39" s="234">
        <v>98.463099039734104</v>
      </c>
      <c r="M39" s="221"/>
      <c r="N39" s="235">
        <v>122.353948246234</v>
      </c>
      <c r="O39" s="236">
        <v>117.698328072276</v>
      </c>
      <c r="P39" s="237">
        <v>120.112272012578</v>
      </c>
      <c r="Q39" s="221"/>
      <c r="R39" s="238">
        <v>106.029661665842</v>
      </c>
      <c r="S39" s="38"/>
      <c r="T39" s="30">
        <v>-2.0988054498416799</v>
      </c>
      <c r="U39" s="212">
        <v>-2.9161645996293402</v>
      </c>
      <c r="V39" s="212">
        <v>-0.92916801401667604</v>
      </c>
      <c r="W39" s="212">
        <v>-2.50320154180611</v>
      </c>
      <c r="X39" s="212">
        <v>-0.59268303679312695</v>
      </c>
      <c r="Y39" s="213">
        <v>-1.7080154946458499</v>
      </c>
      <c r="Z39" s="202"/>
      <c r="AA39" s="214">
        <v>2.3305776479754599</v>
      </c>
      <c r="AB39" s="215">
        <v>-4.3214257591573197</v>
      </c>
      <c r="AC39" s="216">
        <v>-0.99093828569930198</v>
      </c>
      <c r="AD39" s="202"/>
      <c r="AE39" s="217">
        <v>-1.3398045697910801</v>
      </c>
      <c r="AF39" s="30"/>
      <c r="AG39" s="232">
        <v>97.820744946819701</v>
      </c>
      <c r="AH39" s="233">
        <v>97.424316931237797</v>
      </c>
      <c r="AI39" s="233">
        <v>101.77522919494599</v>
      </c>
      <c r="AJ39" s="233">
        <v>104.994045492784</v>
      </c>
      <c r="AK39" s="233">
        <v>117.261712779973</v>
      </c>
      <c r="AL39" s="234">
        <v>104.621338798588</v>
      </c>
      <c r="AM39" s="221"/>
      <c r="AN39" s="235">
        <v>140.381027511127</v>
      </c>
      <c r="AO39" s="236">
        <v>134.30074340267399</v>
      </c>
      <c r="AP39" s="237">
        <v>137.35822490392999</v>
      </c>
      <c r="AQ39" s="221"/>
      <c r="AR39" s="238">
        <v>115.89835893339</v>
      </c>
      <c r="AS39" s="38"/>
      <c r="AT39" s="30">
        <v>-0.80841595286645695</v>
      </c>
      <c r="AU39" s="212">
        <v>-1.8639023847237399</v>
      </c>
      <c r="AV39" s="212">
        <v>-2.9241304728725899</v>
      </c>
      <c r="AW39" s="212">
        <v>-2.24577313602575</v>
      </c>
      <c r="AX39" s="212">
        <v>9.1970237199747906</v>
      </c>
      <c r="AY39" s="213">
        <v>0.68257308374327996</v>
      </c>
      <c r="AZ39" s="202"/>
      <c r="BA39" s="214">
        <v>12.613428977179</v>
      </c>
      <c r="BB39" s="215">
        <v>6.3867756301901704</v>
      </c>
      <c r="BC39" s="216">
        <v>9.4823326580740606</v>
      </c>
      <c r="BD39" s="202"/>
      <c r="BE39" s="217">
        <v>4.1678147797152603</v>
      </c>
    </row>
    <row r="40" spans="1:64" ht="13" x14ac:dyDescent="0.3">
      <c r="A40" s="18" t="s">
        <v>30</v>
      </c>
      <c r="B40" s="2" t="str">
        <f t="shared" si="0"/>
        <v>Southern Virginia</v>
      </c>
      <c r="C40" s="8"/>
      <c r="D40" s="22" t="s">
        <v>101</v>
      </c>
      <c r="E40" s="25" t="s">
        <v>102</v>
      </c>
      <c r="F40" s="2"/>
      <c r="G40" s="218">
        <v>97.896980947728295</v>
      </c>
      <c r="H40" s="219">
        <v>108.232096474953</v>
      </c>
      <c r="I40" s="219">
        <v>112.310097799511</v>
      </c>
      <c r="J40" s="219">
        <v>111.977805965032</v>
      </c>
      <c r="K40" s="219">
        <v>106.38654462242501</v>
      </c>
      <c r="L40" s="220">
        <v>107.97392041996299</v>
      </c>
      <c r="M40" s="221"/>
      <c r="N40" s="222">
        <v>119.92501044568201</v>
      </c>
      <c r="O40" s="223">
        <v>120.018916120124</v>
      </c>
      <c r="P40" s="224">
        <v>119.972166753336</v>
      </c>
      <c r="Q40" s="221"/>
      <c r="R40" s="225">
        <v>111.633724951091</v>
      </c>
      <c r="S40" s="38"/>
      <c r="T40" s="28">
        <v>2.87107272875796</v>
      </c>
      <c r="U40" s="200">
        <v>0.15505056822865301</v>
      </c>
      <c r="V40" s="200">
        <v>1.9912250550186901</v>
      </c>
      <c r="W40" s="200">
        <v>4.2544147483365702</v>
      </c>
      <c r="X40" s="200">
        <v>2.6712767555248802</v>
      </c>
      <c r="Y40" s="201">
        <v>2.3870682865804702</v>
      </c>
      <c r="Z40" s="202"/>
      <c r="AA40" s="203">
        <v>10.1360795822243</v>
      </c>
      <c r="AB40" s="204">
        <v>9.6224769063782301</v>
      </c>
      <c r="AC40" s="205">
        <v>9.8698113632519409</v>
      </c>
      <c r="AD40" s="202"/>
      <c r="AE40" s="206">
        <v>4.7449372743874099</v>
      </c>
      <c r="AF40" s="28"/>
      <c r="AG40" s="218">
        <v>98.806986552567196</v>
      </c>
      <c r="AH40" s="219">
        <v>105.584145918367</v>
      </c>
      <c r="AI40" s="219">
        <v>110.220040731354</v>
      </c>
      <c r="AJ40" s="219">
        <v>111.052367546773</v>
      </c>
      <c r="AK40" s="219">
        <v>111.943103638368</v>
      </c>
      <c r="AL40" s="220">
        <v>108.067819084712</v>
      </c>
      <c r="AM40" s="221"/>
      <c r="AN40" s="222">
        <v>127.98304153522599</v>
      </c>
      <c r="AO40" s="223">
        <v>127.22523989580699</v>
      </c>
      <c r="AP40" s="224">
        <v>127.596193111139</v>
      </c>
      <c r="AQ40" s="221"/>
      <c r="AR40" s="225">
        <v>114.16541740888999</v>
      </c>
      <c r="AS40" s="38"/>
      <c r="AT40" s="28">
        <v>1.75734322232725</v>
      </c>
      <c r="AU40" s="200">
        <v>0.479892883813961</v>
      </c>
      <c r="AV40" s="200">
        <v>0.717891909679091</v>
      </c>
      <c r="AW40" s="200">
        <v>1.2400723311612301</v>
      </c>
      <c r="AX40" s="200">
        <v>3.2521071542218198</v>
      </c>
      <c r="AY40" s="201">
        <v>1.4613928014092601</v>
      </c>
      <c r="AZ40" s="202"/>
      <c r="BA40" s="203">
        <v>12.0550581826346</v>
      </c>
      <c r="BB40" s="204">
        <v>10.3403403865996</v>
      </c>
      <c r="BC40" s="205">
        <v>11.175063560488599</v>
      </c>
      <c r="BD40" s="202"/>
      <c r="BE40" s="206">
        <v>4.6885568921427003</v>
      </c>
      <c r="BF40" s="39"/>
      <c r="BG40" s="39"/>
      <c r="BH40" s="39"/>
      <c r="BI40" s="39"/>
      <c r="BJ40" s="39"/>
      <c r="BK40" s="39"/>
      <c r="BL40" s="39"/>
    </row>
    <row r="41" spans="1:64" x14ac:dyDescent="0.25">
      <c r="A41" s="19" t="s">
        <v>31</v>
      </c>
      <c r="B41" s="2" t="str">
        <f t="shared" si="0"/>
        <v>Southwest Virginia - Blue Ridge Highlands</v>
      </c>
      <c r="C41" s="9"/>
      <c r="D41" s="23" t="s">
        <v>101</v>
      </c>
      <c r="E41" s="26" t="s">
        <v>102</v>
      </c>
      <c r="F41" s="2"/>
      <c r="G41" s="226">
        <v>104.796584170546</v>
      </c>
      <c r="H41" s="221">
        <v>108.09454899548901</v>
      </c>
      <c r="I41" s="221">
        <v>108.5664122738</v>
      </c>
      <c r="J41" s="221">
        <v>109.56494174218599</v>
      </c>
      <c r="K41" s="221">
        <v>121.353527457152</v>
      </c>
      <c r="L41" s="227">
        <v>110.983344723458</v>
      </c>
      <c r="M41" s="221"/>
      <c r="N41" s="228">
        <v>152.695704826368</v>
      </c>
      <c r="O41" s="229">
        <v>149.539853968253</v>
      </c>
      <c r="P41" s="230">
        <v>151.17754199755601</v>
      </c>
      <c r="Q41" s="221"/>
      <c r="R41" s="231">
        <v>124.739962105373</v>
      </c>
      <c r="S41" s="38"/>
      <c r="T41" s="29">
        <v>0.29179775952773102</v>
      </c>
      <c r="U41" s="202">
        <v>1.6248728578301399</v>
      </c>
      <c r="V41" s="202">
        <v>3.4448191842518998</v>
      </c>
      <c r="W41" s="202">
        <v>3.3222192594536102</v>
      </c>
      <c r="X41" s="202">
        <v>5.35245505183258</v>
      </c>
      <c r="Y41" s="207">
        <v>3.0679522088453499</v>
      </c>
      <c r="Z41" s="202"/>
      <c r="AA41" s="208">
        <v>3.42670388025947</v>
      </c>
      <c r="AB41" s="209">
        <v>1.7274029320906501</v>
      </c>
      <c r="AC41" s="210">
        <v>2.62055055263271</v>
      </c>
      <c r="AD41" s="202"/>
      <c r="AE41" s="211">
        <v>2.9199790351903498</v>
      </c>
      <c r="AF41" s="29"/>
      <c r="AG41" s="226">
        <v>108.470172844014</v>
      </c>
      <c r="AH41" s="221">
        <v>109.637131001448</v>
      </c>
      <c r="AI41" s="221">
        <v>113.90233208302</v>
      </c>
      <c r="AJ41" s="221">
        <v>124.217929421571</v>
      </c>
      <c r="AK41" s="221">
        <v>153.21248354617899</v>
      </c>
      <c r="AL41" s="227">
        <v>123.59544815803299</v>
      </c>
      <c r="AM41" s="221"/>
      <c r="AN41" s="228">
        <v>171.77683928710999</v>
      </c>
      <c r="AO41" s="229">
        <v>159.88319007115399</v>
      </c>
      <c r="AP41" s="230">
        <v>165.96454316546701</v>
      </c>
      <c r="AQ41" s="221"/>
      <c r="AR41" s="231">
        <v>137.828842678374</v>
      </c>
      <c r="AS41" s="38"/>
      <c r="AT41" s="29">
        <v>2.24182697613226</v>
      </c>
      <c r="AU41" s="202">
        <v>3.9662174275753501</v>
      </c>
      <c r="AV41" s="202">
        <v>7.5181322301904903</v>
      </c>
      <c r="AW41" s="202">
        <v>17.6461122485271</v>
      </c>
      <c r="AX41" s="202">
        <v>40.637968276907699</v>
      </c>
      <c r="AY41" s="207">
        <v>16.100432768128801</v>
      </c>
      <c r="AZ41" s="202"/>
      <c r="BA41" s="208">
        <v>26.823884540935101</v>
      </c>
      <c r="BB41" s="209">
        <v>18.044197133065101</v>
      </c>
      <c r="BC41" s="210">
        <v>22.5333924654478</v>
      </c>
      <c r="BD41" s="202"/>
      <c r="BE41" s="211">
        <v>18.843202476832499</v>
      </c>
      <c r="BF41" s="39"/>
      <c r="BG41" s="39"/>
      <c r="BH41" s="39"/>
      <c r="BI41" s="39"/>
      <c r="BJ41" s="39"/>
      <c r="BK41" s="39"/>
      <c r="BL41" s="39"/>
    </row>
    <row r="42" spans="1:64" x14ac:dyDescent="0.25">
      <c r="A42" s="20" t="s">
        <v>32</v>
      </c>
      <c r="B42" s="2" t="str">
        <f t="shared" si="0"/>
        <v>Southwest Virginia - Heart of Appalachia</v>
      </c>
      <c r="C42" s="2"/>
      <c r="D42" s="23" t="s">
        <v>101</v>
      </c>
      <c r="E42" s="26" t="s">
        <v>102</v>
      </c>
      <c r="F42" s="2"/>
      <c r="G42" s="226">
        <v>81.695860927152296</v>
      </c>
      <c r="H42" s="221">
        <v>87.751577639751503</v>
      </c>
      <c r="I42" s="221">
        <v>89.977402597402502</v>
      </c>
      <c r="J42" s="221">
        <v>89.861928571428507</v>
      </c>
      <c r="K42" s="221">
        <v>90.938776470588195</v>
      </c>
      <c r="L42" s="227">
        <v>88.438205778002995</v>
      </c>
      <c r="M42" s="221"/>
      <c r="N42" s="228">
        <v>101.494897074756</v>
      </c>
      <c r="O42" s="229">
        <v>99.678963051251401</v>
      </c>
      <c r="P42" s="230">
        <v>100.630215664018</v>
      </c>
      <c r="Q42" s="221"/>
      <c r="R42" s="231">
        <v>92.201751927119801</v>
      </c>
      <c r="S42" s="38"/>
      <c r="T42" s="29">
        <v>4.6018075757048997</v>
      </c>
      <c r="U42" s="202">
        <v>1.15541462211125</v>
      </c>
      <c r="V42" s="202">
        <v>3.3187268582939602</v>
      </c>
      <c r="W42" s="202">
        <v>4.7356608349496199</v>
      </c>
      <c r="X42" s="202">
        <v>3.5193967071463401</v>
      </c>
      <c r="Y42" s="207">
        <v>3.3138651017056202</v>
      </c>
      <c r="Z42" s="202"/>
      <c r="AA42" s="208">
        <v>1.7251696424448</v>
      </c>
      <c r="AB42" s="209">
        <v>0.68065386909165404</v>
      </c>
      <c r="AC42" s="210">
        <v>1.2496772575875601</v>
      </c>
      <c r="AD42" s="202"/>
      <c r="AE42" s="211">
        <v>2.1923874903835201</v>
      </c>
      <c r="AF42" s="29"/>
      <c r="AG42" s="226">
        <v>86.780811306901597</v>
      </c>
      <c r="AH42" s="221">
        <v>90.315768626218102</v>
      </c>
      <c r="AI42" s="221">
        <v>90.882811233352598</v>
      </c>
      <c r="AJ42" s="221">
        <v>92.1541042253521</v>
      </c>
      <c r="AK42" s="221">
        <v>93.377588168373094</v>
      </c>
      <c r="AL42" s="227">
        <v>90.901509284626997</v>
      </c>
      <c r="AM42" s="221"/>
      <c r="AN42" s="228">
        <v>103.001233974358</v>
      </c>
      <c r="AO42" s="229">
        <v>100.216341921631</v>
      </c>
      <c r="AP42" s="230">
        <v>101.612143239625</v>
      </c>
      <c r="AQ42" s="221"/>
      <c r="AR42" s="231">
        <v>94.249843063402295</v>
      </c>
      <c r="AS42" s="38"/>
      <c r="AT42" s="29">
        <v>5.7830294014031702</v>
      </c>
      <c r="AU42" s="202">
        <v>2.2385119791186399</v>
      </c>
      <c r="AV42" s="202">
        <v>0.35260818239063901</v>
      </c>
      <c r="AW42" s="202">
        <v>2.52946653941473</v>
      </c>
      <c r="AX42" s="202">
        <v>4.31800711347271</v>
      </c>
      <c r="AY42" s="207">
        <v>2.7784899394701799</v>
      </c>
      <c r="AZ42" s="202"/>
      <c r="BA42" s="208">
        <v>6.6588652273325701</v>
      </c>
      <c r="BB42" s="209">
        <v>3.7891535387106901</v>
      </c>
      <c r="BC42" s="210">
        <v>5.2275441804955696</v>
      </c>
      <c r="BD42" s="202"/>
      <c r="BE42" s="211">
        <v>3.59551716203883</v>
      </c>
      <c r="BF42" s="39"/>
      <c r="BG42" s="39"/>
      <c r="BH42" s="39"/>
      <c r="BI42" s="39"/>
      <c r="BJ42" s="39"/>
      <c r="BK42" s="39"/>
      <c r="BL42" s="39"/>
    </row>
    <row r="43" spans="1:64" x14ac:dyDescent="0.25">
      <c r="A43" s="21" t="s">
        <v>33</v>
      </c>
      <c r="B43" s="2" t="str">
        <f t="shared" si="0"/>
        <v>Virginia Mountains</v>
      </c>
      <c r="C43" s="2"/>
      <c r="D43" s="24" t="s">
        <v>101</v>
      </c>
      <c r="E43" s="27" t="s">
        <v>102</v>
      </c>
      <c r="F43" s="2"/>
      <c r="G43" s="226">
        <v>122.70989513545</v>
      </c>
      <c r="H43" s="221">
        <v>128.36612622913299</v>
      </c>
      <c r="I43" s="221">
        <v>124.58389764629599</v>
      </c>
      <c r="J43" s="221">
        <v>126.179534836481</v>
      </c>
      <c r="K43" s="221">
        <v>125.85656126482201</v>
      </c>
      <c r="L43" s="227">
        <v>125.670163305814</v>
      </c>
      <c r="M43" s="221"/>
      <c r="N43" s="228">
        <v>148.63662169974901</v>
      </c>
      <c r="O43" s="229">
        <v>152.17652119700699</v>
      </c>
      <c r="P43" s="230">
        <v>150.47620290660001</v>
      </c>
      <c r="Q43" s="221"/>
      <c r="R43" s="231">
        <v>133.79814771003899</v>
      </c>
      <c r="S43" s="38"/>
      <c r="T43" s="29">
        <v>-2.1863091449766001</v>
      </c>
      <c r="U43" s="202">
        <v>-0.72934412916320601</v>
      </c>
      <c r="V43" s="202">
        <v>3.9609945176934498</v>
      </c>
      <c r="W43" s="202">
        <v>6.38001855077274</v>
      </c>
      <c r="X43" s="202">
        <v>1.934152657859</v>
      </c>
      <c r="Y43" s="207">
        <v>2.1258930697017</v>
      </c>
      <c r="Z43" s="202"/>
      <c r="AA43" s="208">
        <v>0.920736417735742</v>
      </c>
      <c r="AB43" s="209">
        <v>2.1450124604466101</v>
      </c>
      <c r="AC43" s="210">
        <v>1.59816794370864</v>
      </c>
      <c r="AD43" s="202"/>
      <c r="AE43" s="211">
        <v>2.1874677764680599</v>
      </c>
      <c r="AF43" s="30"/>
      <c r="AG43" s="226">
        <v>124.59830311170801</v>
      </c>
      <c r="AH43" s="221">
        <v>117.115912313796</v>
      </c>
      <c r="AI43" s="221">
        <v>119.379464062677</v>
      </c>
      <c r="AJ43" s="221">
        <v>128.12637901241001</v>
      </c>
      <c r="AK43" s="221">
        <v>143.17203651544099</v>
      </c>
      <c r="AL43" s="227">
        <v>127.289122846064</v>
      </c>
      <c r="AM43" s="221"/>
      <c r="AN43" s="228">
        <v>167.10344834336601</v>
      </c>
      <c r="AO43" s="229">
        <v>160.852165375174</v>
      </c>
      <c r="AP43" s="230">
        <v>163.95171560300801</v>
      </c>
      <c r="AQ43" s="221"/>
      <c r="AR43" s="231">
        <v>139.22545762658299</v>
      </c>
      <c r="AS43" s="38"/>
      <c r="AT43" s="29">
        <v>2.6167731229775</v>
      </c>
      <c r="AU43" s="202">
        <v>-2.92957145774953</v>
      </c>
      <c r="AV43" s="202">
        <v>-1.2333767511132701</v>
      </c>
      <c r="AW43" s="202">
        <v>6.0714556266270696</v>
      </c>
      <c r="AX43" s="202">
        <v>17.6557398049416</v>
      </c>
      <c r="AY43" s="207">
        <v>5.1298044300573604</v>
      </c>
      <c r="AZ43" s="202"/>
      <c r="BA43" s="208">
        <v>18.819879258055199</v>
      </c>
      <c r="BB43" s="209">
        <v>9.9626898239829096</v>
      </c>
      <c r="BC43" s="210">
        <v>14.256857337026601</v>
      </c>
      <c r="BD43" s="202"/>
      <c r="BE43" s="211">
        <v>8.7921838471844893</v>
      </c>
      <c r="BF43" s="39"/>
      <c r="BG43" s="39"/>
      <c r="BH43" s="39"/>
      <c r="BI43" s="39"/>
      <c r="BJ43" s="39"/>
      <c r="BK43" s="39"/>
      <c r="BL43" s="39"/>
    </row>
    <row r="44" spans="1:64" x14ac:dyDescent="0.25">
      <c r="A44" s="20" t="s">
        <v>116</v>
      </c>
      <c r="B44" s="2" t="s">
        <v>17</v>
      </c>
      <c r="D44" s="24" t="s">
        <v>101</v>
      </c>
      <c r="E44" s="27" t="s">
        <v>102</v>
      </c>
      <c r="G44" s="226">
        <v>317.034468684025</v>
      </c>
      <c r="H44" s="221">
        <v>321.18540421362002</v>
      </c>
      <c r="I44" s="221">
        <v>328.62222985347898</v>
      </c>
      <c r="J44" s="221">
        <v>323.28583111111101</v>
      </c>
      <c r="K44" s="221">
        <v>332.59346392737598</v>
      </c>
      <c r="L44" s="227">
        <v>325.08435078586399</v>
      </c>
      <c r="M44" s="221"/>
      <c r="N44" s="228">
        <v>394.03089469178002</v>
      </c>
      <c r="O44" s="229">
        <v>404.45736577181202</v>
      </c>
      <c r="P44" s="230">
        <v>399.29714618643999</v>
      </c>
      <c r="Q44" s="221"/>
      <c r="R44" s="231">
        <v>348.89864096811402</v>
      </c>
      <c r="S44" s="38"/>
      <c r="T44" s="29">
        <v>2.6777513835102198</v>
      </c>
      <c r="U44" s="202">
        <v>-1.8373747881887601</v>
      </c>
      <c r="V44" s="202">
        <v>-2.5166359782139498</v>
      </c>
      <c r="W44" s="202">
        <v>-3.0713639705864</v>
      </c>
      <c r="X44" s="202">
        <v>0.31766685056478899</v>
      </c>
      <c r="Y44" s="207">
        <v>-1.0980764718553699</v>
      </c>
      <c r="Z44" s="202"/>
      <c r="AA44" s="208">
        <v>8.8535557191342207E-2</v>
      </c>
      <c r="AB44" s="209">
        <v>-0.82091799165405299</v>
      </c>
      <c r="AC44" s="210">
        <v>-0.337242982140319</v>
      </c>
      <c r="AD44" s="202"/>
      <c r="AE44" s="211">
        <v>-0.39852353083569197</v>
      </c>
      <c r="AG44" s="226">
        <v>344.35501512016498</v>
      </c>
      <c r="AH44" s="221">
        <v>330.15421737362698</v>
      </c>
      <c r="AI44" s="221">
        <v>337.86214302379801</v>
      </c>
      <c r="AJ44" s="221">
        <v>329.61082684937799</v>
      </c>
      <c r="AK44" s="221">
        <v>334.505885794226</v>
      </c>
      <c r="AL44" s="227">
        <v>334.92930221142899</v>
      </c>
      <c r="AM44" s="221"/>
      <c r="AN44" s="228">
        <v>405.47350974930299</v>
      </c>
      <c r="AO44" s="229">
        <v>416.582712087912</v>
      </c>
      <c r="AP44" s="230">
        <v>411.17986227139301</v>
      </c>
      <c r="AQ44" s="221"/>
      <c r="AR44" s="231">
        <v>358.87044289663902</v>
      </c>
      <c r="AS44" s="38"/>
      <c r="AT44" s="29">
        <v>2.4368167615320102</v>
      </c>
      <c r="AU44" s="202">
        <v>3.2887150975045598</v>
      </c>
      <c r="AV44" s="202">
        <v>5.7476024065554396</v>
      </c>
      <c r="AW44" s="202">
        <v>4.4527000882511203</v>
      </c>
      <c r="AX44" s="202">
        <v>0.59998908435878795</v>
      </c>
      <c r="AY44" s="207">
        <v>3.3672375242194499</v>
      </c>
      <c r="AZ44" s="202"/>
      <c r="BA44" s="208">
        <v>-2.7306373031650701</v>
      </c>
      <c r="BB44" s="209">
        <v>-2.8367568912476901</v>
      </c>
      <c r="BC44" s="210">
        <v>-2.8216660622018401</v>
      </c>
      <c r="BD44" s="202"/>
      <c r="BE44" s="211">
        <v>1.15555311283983</v>
      </c>
    </row>
    <row r="45" spans="1:64" x14ac:dyDescent="0.25">
      <c r="A45" s="20" t="s">
        <v>117</v>
      </c>
      <c r="B45" s="2" t="s">
        <v>18</v>
      </c>
      <c r="D45" s="24" t="s">
        <v>101</v>
      </c>
      <c r="E45" s="27" t="s">
        <v>102</v>
      </c>
      <c r="G45" s="226">
        <v>194.84817948223801</v>
      </c>
      <c r="H45" s="221">
        <v>222.06379637819401</v>
      </c>
      <c r="I45" s="221">
        <v>231.883841351293</v>
      </c>
      <c r="J45" s="221">
        <v>228.02244867018899</v>
      </c>
      <c r="K45" s="221">
        <v>203.52729768429299</v>
      </c>
      <c r="L45" s="227">
        <v>217.90196064448901</v>
      </c>
      <c r="M45" s="221"/>
      <c r="N45" s="228">
        <v>215.26140950002099</v>
      </c>
      <c r="O45" s="229">
        <v>218.237382143009</v>
      </c>
      <c r="P45" s="230">
        <v>216.75501351409301</v>
      </c>
      <c r="Q45" s="221"/>
      <c r="R45" s="231">
        <v>217.54642915087399</v>
      </c>
      <c r="S45" s="38"/>
      <c r="T45" s="29">
        <v>-3.8591774876013298</v>
      </c>
      <c r="U45" s="202">
        <v>-2.0379248809531498</v>
      </c>
      <c r="V45" s="202">
        <v>-2.8275769319589701</v>
      </c>
      <c r="W45" s="202">
        <v>-1.4357260922822901</v>
      </c>
      <c r="X45" s="202">
        <v>-2.019880002946</v>
      </c>
      <c r="Y45" s="207">
        <v>-2.2975632184995902</v>
      </c>
      <c r="Z45" s="202"/>
      <c r="AA45" s="208">
        <v>3.6916482050679398</v>
      </c>
      <c r="AB45" s="209">
        <v>4.0824821081305496</v>
      </c>
      <c r="AC45" s="210">
        <v>3.8886306668006201</v>
      </c>
      <c r="AD45" s="202"/>
      <c r="AE45" s="211">
        <v>-0.60973581175326097</v>
      </c>
      <c r="AG45" s="226">
        <v>189.968278057676</v>
      </c>
      <c r="AH45" s="221">
        <v>210.339708584611</v>
      </c>
      <c r="AI45" s="221">
        <v>222.386944176253</v>
      </c>
      <c r="AJ45" s="221">
        <v>217.244603369278</v>
      </c>
      <c r="AK45" s="221">
        <v>203.44980623159199</v>
      </c>
      <c r="AL45" s="227">
        <v>209.77600608799</v>
      </c>
      <c r="AM45" s="221"/>
      <c r="AN45" s="228">
        <v>212.812086174445</v>
      </c>
      <c r="AO45" s="229">
        <v>216.25033920495099</v>
      </c>
      <c r="AP45" s="230">
        <v>214.56627869875001</v>
      </c>
      <c r="AQ45" s="221"/>
      <c r="AR45" s="231">
        <v>211.29895972677301</v>
      </c>
      <c r="AS45" s="38"/>
      <c r="AT45" s="29">
        <v>-3.2891911464014001</v>
      </c>
      <c r="AU45" s="202">
        <v>-0.92891943856771397</v>
      </c>
      <c r="AV45" s="202">
        <v>-1.10630499575379</v>
      </c>
      <c r="AW45" s="202">
        <v>-0.61145723931337603</v>
      </c>
      <c r="AX45" s="202">
        <v>0.25070523040160902</v>
      </c>
      <c r="AY45" s="207">
        <v>-1.0444770675744399</v>
      </c>
      <c r="AZ45" s="202"/>
      <c r="BA45" s="208">
        <v>0.81169865300425403</v>
      </c>
      <c r="BB45" s="209">
        <v>-0.76064479335819501</v>
      </c>
      <c r="BC45" s="210">
        <v>-1.54224384848052E-2</v>
      </c>
      <c r="BD45" s="202"/>
      <c r="BE45" s="211">
        <v>-0.69687940225841305</v>
      </c>
    </row>
    <row r="46" spans="1:64" x14ac:dyDescent="0.25">
      <c r="A46" s="20" t="s">
        <v>118</v>
      </c>
      <c r="B46" s="2" t="s">
        <v>19</v>
      </c>
      <c r="D46" s="24" t="s">
        <v>101</v>
      </c>
      <c r="E46" s="27" t="s">
        <v>102</v>
      </c>
      <c r="G46" s="226">
        <v>146.82243075692401</v>
      </c>
      <c r="H46" s="221">
        <v>162.31691869698199</v>
      </c>
      <c r="I46" s="221">
        <v>172.83687444786</v>
      </c>
      <c r="J46" s="221">
        <v>170.28016880746799</v>
      </c>
      <c r="K46" s="221">
        <v>157.32136170845999</v>
      </c>
      <c r="L46" s="227">
        <v>162.93795312379299</v>
      </c>
      <c r="M46" s="221"/>
      <c r="N46" s="228">
        <v>172.535906903729</v>
      </c>
      <c r="O46" s="229">
        <v>173.66453388504399</v>
      </c>
      <c r="P46" s="230">
        <v>173.09493317488199</v>
      </c>
      <c r="Q46" s="221"/>
      <c r="R46" s="231">
        <v>166.08233215321599</v>
      </c>
      <c r="S46" s="38"/>
      <c r="T46" s="29">
        <v>-5.33696852377917</v>
      </c>
      <c r="U46" s="202">
        <v>-5.0300689470430804</v>
      </c>
      <c r="V46" s="202">
        <v>-3.34449953571804</v>
      </c>
      <c r="W46" s="202">
        <v>-3.6670950281393702</v>
      </c>
      <c r="X46" s="202">
        <v>-3.7445711129414501</v>
      </c>
      <c r="Y46" s="207">
        <v>-4.0997180863171803</v>
      </c>
      <c r="Z46" s="202"/>
      <c r="AA46" s="208">
        <v>-0.117582122367948</v>
      </c>
      <c r="AB46" s="209">
        <v>0.77158906596670396</v>
      </c>
      <c r="AC46" s="210">
        <v>0.32447251170930302</v>
      </c>
      <c r="AD46" s="202"/>
      <c r="AE46" s="211">
        <v>-2.7042492645733098</v>
      </c>
      <c r="AG46" s="226">
        <v>148.46795631978199</v>
      </c>
      <c r="AH46" s="221">
        <v>157.39544643749599</v>
      </c>
      <c r="AI46" s="221">
        <v>167.15855484479999</v>
      </c>
      <c r="AJ46" s="221">
        <v>164.675343486099</v>
      </c>
      <c r="AK46" s="221">
        <v>158.84741063812501</v>
      </c>
      <c r="AL46" s="227">
        <v>159.889148563726</v>
      </c>
      <c r="AM46" s="221"/>
      <c r="AN46" s="228">
        <v>174.85283705751701</v>
      </c>
      <c r="AO46" s="229">
        <v>176.31057111553599</v>
      </c>
      <c r="AP46" s="230">
        <v>175.59686900291999</v>
      </c>
      <c r="AQ46" s="221"/>
      <c r="AR46" s="231">
        <v>164.912086163488</v>
      </c>
      <c r="AS46" s="38"/>
      <c r="AT46" s="29">
        <v>-3.5865343677769999</v>
      </c>
      <c r="AU46" s="202">
        <v>-3.0137936946426098</v>
      </c>
      <c r="AV46" s="202">
        <v>-1.27175379498825</v>
      </c>
      <c r="AW46" s="202">
        <v>-1.8189981213409301</v>
      </c>
      <c r="AX46" s="202">
        <v>0.24194611582891101</v>
      </c>
      <c r="AY46" s="207">
        <v>-1.7981605277945301</v>
      </c>
      <c r="AZ46" s="202"/>
      <c r="BA46" s="208">
        <v>2.1304003318451001</v>
      </c>
      <c r="BB46" s="209">
        <v>0.39671273614937103</v>
      </c>
      <c r="BC46" s="210">
        <v>1.2225470450188001</v>
      </c>
      <c r="BD46" s="202"/>
      <c r="BE46" s="211">
        <v>-0.75408153415624701</v>
      </c>
    </row>
    <row r="47" spans="1:64" x14ac:dyDescent="0.25">
      <c r="A47" s="20" t="s">
        <v>119</v>
      </c>
      <c r="B47" s="2" t="s">
        <v>20</v>
      </c>
      <c r="D47" s="24" t="s">
        <v>101</v>
      </c>
      <c r="E47" s="27" t="s">
        <v>102</v>
      </c>
      <c r="G47" s="226">
        <v>117.91417951397899</v>
      </c>
      <c r="H47" s="221">
        <v>125.175269931701</v>
      </c>
      <c r="I47" s="221">
        <v>130.46668894405099</v>
      </c>
      <c r="J47" s="221">
        <v>129.40314734749199</v>
      </c>
      <c r="K47" s="221">
        <v>126.924106689525</v>
      </c>
      <c r="L47" s="227">
        <v>126.457060581699</v>
      </c>
      <c r="M47" s="221"/>
      <c r="N47" s="228">
        <v>155.225082165868</v>
      </c>
      <c r="O47" s="229">
        <v>154.526569577364</v>
      </c>
      <c r="P47" s="230">
        <v>154.87679890337799</v>
      </c>
      <c r="Q47" s="221"/>
      <c r="R47" s="231">
        <v>135.45984409841299</v>
      </c>
      <c r="S47" s="38"/>
      <c r="T47" s="29">
        <v>-3.8517528259525</v>
      </c>
      <c r="U47" s="202">
        <v>-3.0395356970393599</v>
      </c>
      <c r="V47" s="202">
        <v>-2.97818916553548</v>
      </c>
      <c r="W47" s="202">
        <v>-2.5340869487220101</v>
      </c>
      <c r="X47" s="202">
        <v>-2.6862583111167502</v>
      </c>
      <c r="Y47" s="207">
        <v>-2.9982076880066799</v>
      </c>
      <c r="Z47" s="202"/>
      <c r="AA47" s="208">
        <v>0.732917150610782</v>
      </c>
      <c r="AB47" s="209">
        <v>-0.107887274140067</v>
      </c>
      <c r="AC47" s="210">
        <v>0.31062832657277401</v>
      </c>
      <c r="AD47" s="202"/>
      <c r="AE47" s="211">
        <v>-1.68923784440755</v>
      </c>
      <c r="AG47" s="226">
        <v>121.059961620655</v>
      </c>
      <c r="AH47" s="221">
        <v>121.77594042241201</v>
      </c>
      <c r="AI47" s="221">
        <v>127.57904384721699</v>
      </c>
      <c r="AJ47" s="221">
        <v>129.10696642174599</v>
      </c>
      <c r="AK47" s="221">
        <v>131.33713798963299</v>
      </c>
      <c r="AL47" s="227">
        <v>126.554049787704</v>
      </c>
      <c r="AM47" s="221"/>
      <c r="AN47" s="228">
        <v>157.037132538408</v>
      </c>
      <c r="AO47" s="229">
        <v>157.723955123542</v>
      </c>
      <c r="AP47" s="230">
        <v>157.38733262904699</v>
      </c>
      <c r="AQ47" s="221"/>
      <c r="AR47" s="231">
        <v>136.69104914087501</v>
      </c>
      <c r="AS47" s="38"/>
      <c r="AT47" s="29">
        <v>-2.4103712301455502</v>
      </c>
      <c r="AU47" s="202">
        <v>-1.9250374542458</v>
      </c>
      <c r="AV47" s="202">
        <v>-0.95951911632176601</v>
      </c>
      <c r="AW47" s="202">
        <v>0.43021987106509602</v>
      </c>
      <c r="AX47" s="202">
        <v>2.9649816503193298</v>
      </c>
      <c r="AY47" s="207">
        <v>-0.22020897376134399</v>
      </c>
      <c r="AZ47" s="202"/>
      <c r="BA47" s="208">
        <v>2.1989007235964699</v>
      </c>
      <c r="BB47" s="209">
        <v>0.56110369738218102</v>
      </c>
      <c r="BC47" s="210">
        <v>1.35206500165559</v>
      </c>
      <c r="BD47" s="202"/>
      <c r="BE47" s="211">
        <v>0.51655361171627601</v>
      </c>
    </row>
    <row r="48" spans="1:64" x14ac:dyDescent="0.25">
      <c r="A48" s="20" t="s">
        <v>120</v>
      </c>
      <c r="B48" s="2" t="s">
        <v>21</v>
      </c>
      <c r="D48" s="24" t="s">
        <v>101</v>
      </c>
      <c r="E48" s="27" t="s">
        <v>102</v>
      </c>
      <c r="G48" s="226">
        <v>85.136840618378699</v>
      </c>
      <c r="H48" s="221">
        <v>89.804295242024196</v>
      </c>
      <c r="I48" s="221">
        <v>91.890768332251696</v>
      </c>
      <c r="J48" s="221">
        <v>92.553940683348102</v>
      </c>
      <c r="K48" s="221">
        <v>91.602398277302797</v>
      </c>
      <c r="L48" s="227">
        <v>90.398135540540494</v>
      </c>
      <c r="M48" s="221"/>
      <c r="N48" s="228">
        <v>109.245839767779</v>
      </c>
      <c r="O48" s="229">
        <v>109.41256876456799</v>
      </c>
      <c r="P48" s="230">
        <v>109.32904667733</v>
      </c>
      <c r="Q48" s="221"/>
      <c r="R48" s="231">
        <v>96.403942427457594</v>
      </c>
      <c r="S48" s="38"/>
      <c r="T48" s="29">
        <v>-2.7251520805959801</v>
      </c>
      <c r="U48" s="202">
        <v>-0.17593528370752901</v>
      </c>
      <c r="V48" s="202">
        <v>-1.8444367996015301</v>
      </c>
      <c r="W48" s="202">
        <v>-1.1947127877974499</v>
      </c>
      <c r="X48" s="202">
        <v>-1.54218218812499</v>
      </c>
      <c r="Y48" s="207">
        <v>-1.4868007791370299</v>
      </c>
      <c r="Z48" s="202"/>
      <c r="AA48" s="208">
        <v>-0.90132294568703797</v>
      </c>
      <c r="AB48" s="209">
        <v>-0.84452159679942396</v>
      </c>
      <c r="AC48" s="210">
        <v>-0.87356713829895105</v>
      </c>
      <c r="AD48" s="202"/>
      <c r="AE48" s="211">
        <v>-1.1690831883784401</v>
      </c>
      <c r="AG48" s="226">
        <v>86.696095270582006</v>
      </c>
      <c r="AH48" s="221">
        <v>87.618207279149203</v>
      </c>
      <c r="AI48" s="221">
        <v>90.473484758545993</v>
      </c>
      <c r="AJ48" s="221">
        <v>93.232984527755093</v>
      </c>
      <c r="AK48" s="221">
        <v>95.941955162572697</v>
      </c>
      <c r="AL48" s="227">
        <v>91.045838689967795</v>
      </c>
      <c r="AM48" s="221"/>
      <c r="AN48" s="228">
        <v>110.74148425696499</v>
      </c>
      <c r="AO48" s="229">
        <v>110.793609287571</v>
      </c>
      <c r="AP48" s="230">
        <v>110.767916129849</v>
      </c>
      <c r="AQ48" s="221"/>
      <c r="AR48" s="231">
        <v>97.440287166485504</v>
      </c>
      <c r="AS48" s="38"/>
      <c r="AT48" s="29">
        <v>-1.57533261703664</v>
      </c>
      <c r="AU48" s="202">
        <v>-0.52431947097236797</v>
      </c>
      <c r="AV48" s="202">
        <v>-0.84763185544696995</v>
      </c>
      <c r="AW48" s="202">
        <v>0.80874303453102103</v>
      </c>
      <c r="AX48" s="202">
        <v>5.1167540669201896</v>
      </c>
      <c r="AY48" s="207">
        <v>0.75143240243640597</v>
      </c>
      <c r="AZ48" s="202"/>
      <c r="BA48" s="208">
        <v>2.4733935169055199</v>
      </c>
      <c r="BB48" s="209">
        <v>-0.34595290966446901</v>
      </c>
      <c r="BC48" s="210">
        <v>1.0101706239828401</v>
      </c>
      <c r="BD48" s="202"/>
      <c r="BE48" s="211">
        <v>0.96758534491609105</v>
      </c>
    </row>
    <row r="49" spans="1:57" x14ac:dyDescent="0.25">
      <c r="A49" s="21" t="s">
        <v>121</v>
      </c>
      <c r="B49" s="2" t="s">
        <v>22</v>
      </c>
      <c r="D49" s="24" t="s">
        <v>101</v>
      </c>
      <c r="E49" s="27" t="s">
        <v>102</v>
      </c>
      <c r="G49" s="226">
        <v>64.965108865570002</v>
      </c>
      <c r="H49" s="221">
        <v>65.603377042393703</v>
      </c>
      <c r="I49" s="221">
        <v>65.8448743252805</v>
      </c>
      <c r="J49" s="221">
        <v>65.833438430218195</v>
      </c>
      <c r="K49" s="221">
        <v>66.7510059737332</v>
      </c>
      <c r="L49" s="227">
        <v>65.825742286977004</v>
      </c>
      <c r="M49" s="221"/>
      <c r="N49" s="228">
        <v>82.046306882116497</v>
      </c>
      <c r="O49" s="229">
        <v>84.834051018506699</v>
      </c>
      <c r="P49" s="230">
        <v>83.4321093345403</v>
      </c>
      <c r="Q49" s="221"/>
      <c r="R49" s="231">
        <v>71.601792187359706</v>
      </c>
      <c r="S49" s="38"/>
      <c r="T49" s="29">
        <v>-4.8582645618603797</v>
      </c>
      <c r="U49" s="202">
        <v>-1.5950142935815199</v>
      </c>
      <c r="V49" s="202">
        <v>-3.2422850983995799</v>
      </c>
      <c r="W49" s="202">
        <v>-3.3266571260054998</v>
      </c>
      <c r="X49" s="202">
        <v>-3.1047445069897299</v>
      </c>
      <c r="Y49" s="207">
        <v>-3.2178956754915302</v>
      </c>
      <c r="Z49" s="202"/>
      <c r="AA49" s="208">
        <v>-3.6694700823739099</v>
      </c>
      <c r="AB49" s="209">
        <v>-2.8340386783898102</v>
      </c>
      <c r="AC49" s="210">
        <v>-3.26828710781936</v>
      </c>
      <c r="AD49" s="202"/>
      <c r="AE49" s="211">
        <v>-3.1450921296599699</v>
      </c>
      <c r="AG49" s="226">
        <v>66.197512826855103</v>
      </c>
      <c r="AH49" s="221">
        <v>63.878114546664499</v>
      </c>
      <c r="AI49" s="221">
        <v>64.444346114172006</v>
      </c>
      <c r="AJ49" s="221">
        <v>65.577112746913897</v>
      </c>
      <c r="AK49" s="221">
        <v>68.269308425717796</v>
      </c>
      <c r="AL49" s="227">
        <v>65.727093618220593</v>
      </c>
      <c r="AM49" s="221"/>
      <c r="AN49" s="228">
        <v>81.360670141801194</v>
      </c>
      <c r="AO49" s="229">
        <v>83.459798224813895</v>
      </c>
      <c r="AP49" s="230">
        <v>82.420431528610607</v>
      </c>
      <c r="AQ49" s="221"/>
      <c r="AR49" s="231">
        <v>71.254965239763195</v>
      </c>
      <c r="AS49" s="38"/>
      <c r="AT49" s="29">
        <v>-4.3014445206267196</v>
      </c>
      <c r="AU49" s="202">
        <v>-3.0541262281651802</v>
      </c>
      <c r="AV49" s="202">
        <v>-3.0696323029844401</v>
      </c>
      <c r="AW49" s="202">
        <v>-1.91906728706373</v>
      </c>
      <c r="AX49" s="202">
        <v>0.90314263541423301</v>
      </c>
      <c r="AY49" s="207">
        <v>-2.2116555164054899</v>
      </c>
      <c r="AZ49" s="202"/>
      <c r="BA49" s="208">
        <v>-1.49041913179827</v>
      </c>
      <c r="BB49" s="209">
        <v>-3.5339198611019298</v>
      </c>
      <c r="BC49" s="210">
        <v>-2.5827125910884501</v>
      </c>
      <c r="BD49" s="202"/>
      <c r="BE49" s="211">
        <v>-2.37233578093291</v>
      </c>
    </row>
    <row r="50" spans="1:57" x14ac:dyDescent="0.25">
      <c r="A50" s="33" t="s">
        <v>48</v>
      </c>
      <c r="B50" t="s">
        <v>48</v>
      </c>
      <c r="D50" s="24" t="s">
        <v>101</v>
      </c>
      <c r="E50" s="27" t="s">
        <v>102</v>
      </c>
      <c r="G50" s="226">
        <v>115.039172453703</v>
      </c>
      <c r="H50" s="221">
        <v>124.813627827571</v>
      </c>
      <c r="I50" s="221">
        <v>126.709004048582</v>
      </c>
      <c r="J50" s="221">
        <v>125.348550140958</v>
      </c>
      <c r="K50" s="221">
        <v>126.721143497757</v>
      </c>
      <c r="L50" s="227">
        <v>124.224796516794</v>
      </c>
      <c r="M50" s="221"/>
      <c r="N50" s="228">
        <v>141.60301048218</v>
      </c>
      <c r="O50" s="229">
        <v>143.062569879015</v>
      </c>
      <c r="P50" s="230">
        <v>142.33462149728101</v>
      </c>
      <c r="Q50" s="221"/>
      <c r="R50" s="231">
        <v>129.62521950611099</v>
      </c>
      <c r="S50" s="38"/>
      <c r="T50" s="29">
        <v>1.59031133874894</v>
      </c>
      <c r="U50" s="202">
        <v>1.0070668124444599</v>
      </c>
      <c r="V50" s="202">
        <v>3.0614109477185099</v>
      </c>
      <c r="W50" s="202">
        <v>4.3594269305517201</v>
      </c>
      <c r="X50" s="202">
        <v>3.9099363045740101</v>
      </c>
      <c r="Y50" s="207">
        <v>2.8628481441735101</v>
      </c>
      <c r="Z50" s="202"/>
      <c r="AA50" s="208">
        <v>7.65604141606239</v>
      </c>
      <c r="AB50" s="209">
        <v>8.4065487963597292</v>
      </c>
      <c r="AC50" s="210">
        <v>8.0272550186151097</v>
      </c>
      <c r="AD50" s="202"/>
      <c r="AE50" s="211">
        <v>4.5675834135042797</v>
      </c>
      <c r="AG50" s="226">
        <v>118.922446160701</v>
      </c>
      <c r="AH50" s="221">
        <v>124.845957983193</v>
      </c>
      <c r="AI50" s="221">
        <v>126.780519439133</v>
      </c>
      <c r="AJ50" s="221">
        <v>123.11531295639401</v>
      </c>
      <c r="AK50" s="221">
        <v>130.14420736370499</v>
      </c>
      <c r="AL50" s="227">
        <v>125.082765410958</v>
      </c>
      <c r="AM50" s="221"/>
      <c r="AN50" s="228">
        <v>154.38109393078699</v>
      </c>
      <c r="AO50" s="229">
        <v>153.25217829852201</v>
      </c>
      <c r="AP50" s="230">
        <v>153.80763844322499</v>
      </c>
      <c r="AQ50" s="221"/>
      <c r="AR50" s="231">
        <v>133.95772138539701</v>
      </c>
      <c r="AS50" s="38"/>
      <c r="AT50" s="29">
        <v>0.10121266178772099</v>
      </c>
      <c r="AU50" s="202">
        <v>1.5161981684682699</v>
      </c>
      <c r="AV50" s="202">
        <v>3.02816876966153</v>
      </c>
      <c r="AW50" s="202">
        <v>0.23822858926055099</v>
      </c>
      <c r="AX50" s="202">
        <v>4.2084034435934097</v>
      </c>
      <c r="AY50" s="207">
        <v>1.9226842044347101</v>
      </c>
      <c r="AZ50" s="202"/>
      <c r="BA50" s="208">
        <v>12.541105274005201</v>
      </c>
      <c r="BB50" s="209">
        <v>11.1268141625757</v>
      </c>
      <c r="BC50" s="210">
        <v>11.819189469465</v>
      </c>
      <c r="BD50" s="202"/>
      <c r="BE50" s="211">
        <v>5.3147515087337798</v>
      </c>
    </row>
    <row r="51" spans="1:57" x14ac:dyDescent="0.25">
      <c r="A51" s="147" t="s">
        <v>53</v>
      </c>
      <c r="B51" t="s">
        <v>53</v>
      </c>
      <c r="D51" s="24" t="s">
        <v>101</v>
      </c>
      <c r="E51" s="27" t="s">
        <v>102</v>
      </c>
      <c r="G51" s="226">
        <v>95.449860317460306</v>
      </c>
      <c r="H51" s="221">
        <v>99.090552970161497</v>
      </c>
      <c r="I51" s="221">
        <v>102.21765696784</v>
      </c>
      <c r="J51" s="221">
        <v>100.25201640974601</v>
      </c>
      <c r="K51" s="221">
        <v>99.6189317208364</v>
      </c>
      <c r="L51" s="227">
        <v>99.4941631038905</v>
      </c>
      <c r="M51" s="221"/>
      <c r="N51" s="228">
        <v>119.255316609346</v>
      </c>
      <c r="O51" s="229">
        <v>118.572125152377</v>
      </c>
      <c r="P51" s="230">
        <v>118.914448048656</v>
      </c>
      <c r="Q51" s="221"/>
      <c r="R51" s="231">
        <v>106.19819470203301</v>
      </c>
      <c r="S51" s="38"/>
      <c r="T51" s="29">
        <v>-4.0558092620867701</v>
      </c>
      <c r="U51" s="202">
        <v>-5.5460813995677398</v>
      </c>
      <c r="V51" s="202">
        <v>-2.7774998848130701</v>
      </c>
      <c r="W51" s="202">
        <v>-4.0669638264704098</v>
      </c>
      <c r="X51" s="202">
        <v>-3.94125934212243</v>
      </c>
      <c r="Y51" s="207">
        <v>-4.0608329496023101</v>
      </c>
      <c r="Z51" s="202"/>
      <c r="AA51" s="208">
        <v>-1.73135292620451</v>
      </c>
      <c r="AB51" s="209">
        <v>-5.9556715654703698</v>
      </c>
      <c r="AC51" s="210">
        <v>-3.9237661153403498</v>
      </c>
      <c r="AD51" s="202"/>
      <c r="AE51" s="211">
        <v>-3.8937860682596801</v>
      </c>
      <c r="AG51" s="226">
        <v>99.996571936056796</v>
      </c>
      <c r="AH51" s="221">
        <v>99.391604792190506</v>
      </c>
      <c r="AI51" s="221">
        <v>104.114683231429</v>
      </c>
      <c r="AJ51" s="221">
        <v>107.823222696766</v>
      </c>
      <c r="AK51" s="221">
        <v>114.17605505124401</v>
      </c>
      <c r="AL51" s="227">
        <v>105.646883415217</v>
      </c>
      <c r="AM51" s="221"/>
      <c r="AN51" s="228">
        <v>132.17649323882699</v>
      </c>
      <c r="AO51" s="229">
        <v>129.508227688267</v>
      </c>
      <c r="AP51" s="230">
        <v>130.84552000403099</v>
      </c>
      <c r="AQ51" s="221"/>
      <c r="AR51" s="231">
        <v>114.343986800229</v>
      </c>
      <c r="AS51" s="38"/>
      <c r="AT51" s="29">
        <v>-1.13411125962506</v>
      </c>
      <c r="AU51" s="202">
        <v>-3.8771514522567099</v>
      </c>
      <c r="AV51" s="202">
        <v>-6.0852076193468303</v>
      </c>
      <c r="AW51" s="202">
        <v>-4.6150934067814502</v>
      </c>
      <c r="AX51" s="202">
        <v>1.4515697641361101</v>
      </c>
      <c r="AY51" s="207">
        <v>-2.8147920853486501</v>
      </c>
      <c r="AZ51" s="202"/>
      <c r="BA51" s="208">
        <v>3.8620070193338401</v>
      </c>
      <c r="BB51" s="209">
        <v>0.35588211573635498</v>
      </c>
      <c r="BC51" s="210">
        <v>2.0820179912232701</v>
      </c>
      <c r="BD51" s="202"/>
      <c r="BE51" s="211">
        <v>-0.79343031586498602</v>
      </c>
    </row>
    <row r="52" spans="1:57" x14ac:dyDescent="0.25">
      <c r="A52" s="148" t="s">
        <v>60</v>
      </c>
      <c r="B52" t="s">
        <v>60</v>
      </c>
      <c r="D52" s="24" t="s">
        <v>101</v>
      </c>
      <c r="E52" s="27" t="s">
        <v>102</v>
      </c>
      <c r="G52" s="232">
        <v>92.931784464660595</v>
      </c>
      <c r="H52" s="233">
        <v>100.383703308431</v>
      </c>
      <c r="I52" s="233">
        <v>103.970009990009</v>
      </c>
      <c r="J52" s="233">
        <v>105.769548022598</v>
      </c>
      <c r="K52" s="233">
        <v>106.148355450236</v>
      </c>
      <c r="L52" s="234">
        <v>102.49440088059499</v>
      </c>
      <c r="M52" s="221"/>
      <c r="N52" s="235">
        <v>102.58752602875499</v>
      </c>
      <c r="O52" s="236">
        <v>100.84196202531599</v>
      </c>
      <c r="P52" s="237">
        <v>101.741732685918</v>
      </c>
      <c r="Q52" s="221"/>
      <c r="R52" s="238">
        <v>102.275460154623</v>
      </c>
      <c r="S52" s="38"/>
      <c r="T52" s="30">
        <v>-5.0905061029737597</v>
      </c>
      <c r="U52" s="212">
        <v>-9.4060037398386704</v>
      </c>
      <c r="V52" s="212">
        <v>-7.0539964392696497</v>
      </c>
      <c r="W52" s="212">
        <v>-5.0847424012776399</v>
      </c>
      <c r="X52" s="212">
        <v>-1.24527977272831</v>
      </c>
      <c r="Y52" s="213">
        <v>-5.4902158612201797</v>
      </c>
      <c r="Z52" s="202"/>
      <c r="AA52" s="214">
        <v>-9.5218510188351608</v>
      </c>
      <c r="AB52" s="215">
        <v>-13.3429655431207</v>
      </c>
      <c r="AC52" s="216">
        <v>-11.441003069886101</v>
      </c>
      <c r="AD52" s="202"/>
      <c r="AE52" s="217">
        <v>-7.4142584703793597</v>
      </c>
      <c r="AG52" s="232">
        <v>100.546519492719</v>
      </c>
      <c r="AH52" s="233">
        <v>100.832928366762</v>
      </c>
      <c r="AI52" s="233">
        <v>103.832437395659</v>
      </c>
      <c r="AJ52" s="233">
        <v>103.471258104738</v>
      </c>
      <c r="AK52" s="233">
        <v>102.12613219895201</v>
      </c>
      <c r="AL52" s="234">
        <v>102.260846145488</v>
      </c>
      <c r="AM52" s="221"/>
      <c r="AN52" s="235">
        <v>108.127027800978</v>
      </c>
      <c r="AO52" s="236">
        <v>110.21320550872601</v>
      </c>
      <c r="AP52" s="237">
        <v>109.172723756248</v>
      </c>
      <c r="AQ52" s="221"/>
      <c r="AR52" s="238">
        <v>104.42704390316599</v>
      </c>
      <c r="AS52" s="38"/>
      <c r="AT52" s="30">
        <v>-7.0899615636054998</v>
      </c>
      <c r="AU52" s="212">
        <v>-6.0685140522305003</v>
      </c>
      <c r="AV52" s="212">
        <v>-5.3345853674274801</v>
      </c>
      <c r="AW52" s="212">
        <v>-5.7665603270998096</v>
      </c>
      <c r="AX52" s="212">
        <v>-3.8919744822520999</v>
      </c>
      <c r="AY52" s="213">
        <v>-5.5802214309330598</v>
      </c>
      <c r="AZ52" s="202"/>
      <c r="BA52" s="214">
        <v>-6.5992069237086497</v>
      </c>
      <c r="BB52" s="215">
        <v>-8.2970738780636104</v>
      </c>
      <c r="BC52" s="216">
        <v>-7.4893466114505296</v>
      </c>
      <c r="BD52" s="202"/>
      <c r="BE52" s="217">
        <v>-6.2392023697693002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14" activePane="bottomRight" state="frozen"/>
      <selection pane="topRight" activeCell="J55" sqref="J55"/>
      <selection pane="bottomLeft" activeCell="J55" sqref="J55"/>
      <selection pane="bottomRight" activeCell="K45" sqref="K45"/>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187" t="s">
        <v>89</v>
      </c>
      <c r="E2" s="188"/>
      <c r="G2" s="181" t="s">
        <v>126</v>
      </c>
      <c r="H2" s="182"/>
      <c r="I2" s="182"/>
      <c r="J2" s="182"/>
      <c r="K2" s="182"/>
      <c r="L2" s="182"/>
      <c r="M2" s="182"/>
      <c r="N2" s="182"/>
      <c r="O2" s="182"/>
      <c r="P2" s="182"/>
      <c r="Q2" s="182"/>
      <c r="R2" s="182"/>
      <c r="T2" s="181" t="s">
        <v>127</v>
      </c>
      <c r="U2" s="182"/>
      <c r="V2" s="182"/>
      <c r="W2" s="182"/>
      <c r="X2" s="182"/>
      <c r="Y2" s="182"/>
      <c r="Z2" s="182"/>
      <c r="AA2" s="182"/>
      <c r="AB2" s="182"/>
      <c r="AC2" s="182"/>
      <c r="AD2" s="182"/>
      <c r="AE2" s="182"/>
      <c r="AF2" s="3"/>
      <c r="AG2" s="181" t="s">
        <v>128</v>
      </c>
      <c r="AH2" s="182"/>
      <c r="AI2" s="182"/>
      <c r="AJ2" s="182"/>
      <c r="AK2" s="182"/>
      <c r="AL2" s="182"/>
      <c r="AM2" s="182"/>
      <c r="AN2" s="182"/>
      <c r="AO2" s="182"/>
      <c r="AP2" s="182"/>
      <c r="AQ2" s="182"/>
      <c r="AR2" s="182"/>
      <c r="AT2" s="181" t="s">
        <v>129</v>
      </c>
      <c r="AU2" s="182"/>
      <c r="AV2" s="182"/>
      <c r="AW2" s="182"/>
      <c r="AX2" s="182"/>
      <c r="AY2" s="182"/>
      <c r="AZ2" s="182"/>
      <c r="BA2" s="182"/>
      <c r="BB2" s="182"/>
      <c r="BC2" s="182"/>
      <c r="BD2" s="182"/>
      <c r="BE2" s="182"/>
    </row>
    <row r="3" spans="1:57" ht="13" x14ac:dyDescent="0.25">
      <c r="A3" s="31"/>
      <c r="B3" s="31"/>
      <c r="C3" s="2"/>
      <c r="D3" s="189" t="s">
        <v>94</v>
      </c>
      <c r="E3" s="191" t="s">
        <v>95</v>
      </c>
      <c r="F3" s="4"/>
      <c r="G3" s="179" t="s">
        <v>65</v>
      </c>
      <c r="H3" s="175" t="s">
        <v>66</v>
      </c>
      <c r="I3" s="175" t="s">
        <v>96</v>
      </c>
      <c r="J3" s="175" t="s">
        <v>68</v>
      </c>
      <c r="K3" s="175" t="s">
        <v>97</v>
      </c>
      <c r="L3" s="177" t="s">
        <v>98</v>
      </c>
      <c r="M3" s="4"/>
      <c r="N3" s="179" t="s">
        <v>70</v>
      </c>
      <c r="O3" s="175" t="s">
        <v>71</v>
      </c>
      <c r="P3" s="177" t="s">
        <v>99</v>
      </c>
      <c r="Q3" s="2"/>
      <c r="R3" s="183" t="s">
        <v>100</v>
      </c>
      <c r="S3" s="2"/>
      <c r="T3" s="179" t="s">
        <v>65</v>
      </c>
      <c r="U3" s="175" t="s">
        <v>66</v>
      </c>
      <c r="V3" s="175" t="s">
        <v>96</v>
      </c>
      <c r="W3" s="175" t="s">
        <v>68</v>
      </c>
      <c r="X3" s="175" t="s">
        <v>97</v>
      </c>
      <c r="Y3" s="177" t="s">
        <v>98</v>
      </c>
      <c r="Z3" s="2"/>
      <c r="AA3" s="179" t="s">
        <v>70</v>
      </c>
      <c r="AB3" s="175" t="s">
        <v>71</v>
      </c>
      <c r="AC3" s="177" t="s">
        <v>99</v>
      </c>
      <c r="AD3" s="1"/>
      <c r="AE3" s="185" t="s">
        <v>100</v>
      </c>
      <c r="AF3" s="36"/>
      <c r="AG3" s="179" t="s">
        <v>65</v>
      </c>
      <c r="AH3" s="175" t="s">
        <v>66</v>
      </c>
      <c r="AI3" s="175" t="s">
        <v>96</v>
      </c>
      <c r="AJ3" s="175" t="s">
        <v>68</v>
      </c>
      <c r="AK3" s="175" t="s">
        <v>97</v>
      </c>
      <c r="AL3" s="177" t="s">
        <v>98</v>
      </c>
      <c r="AM3" s="4"/>
      <c r="AN3" s="179" t="s">
        <v>70</v>
      </c>
      <c r="AO3" s="175" t="s">
        <v>71</v>
      </c>
      <c r="AP3" s="177" t="s">
        <v>99</v>
      </c>
      <c r="AQ3" s="2"/>
      <c r="AR3" s="183" t="s">
        <v>100</v>
      </c>
      <c r="AS3" s="2"/>
      <c r="AT3" s="179" t="s">
        <v>65</v>
      </c>
      <c r="AU3" s="175" t="s">
        <v>66</v>
      </c>
      <c r="AV3" s="175" t="s">
        <v>96</v>
      </c>
      <c r="AW3" s="175" t="s">
        <v>68</v>
      </c>
      <c r="AX3" s="175" t="s">
        <v>97</v>
      </c>
      <c r="AY3" s="177" t="s">
        <v>98</v>
      </c>
      <c r="AZ3" s="2"/>
      <c r="BA3" s="179" t="s">
        <v>70</v>
      </c>
      <c r="BB3" s="175" t="s">
        <v>71</v>
      </c>
      <c r="BC3" s="177" t="s">
        <v>99</v>
      </c>
      <c r="BD3" s="1"/>
      <c r="BE3" s="185" t="s">
        <v>100</v>
      </c>
    </row>
    <row r="4" spans="1:57" ht="13" x14ac:dyDescent="0.25">
      <c r="A4" s="31"/>
      <c r="B4" s="31"/>
      <c r="C4" s="2"/>
      <c r="D4" s="190"/>
      <c r="E4" s="192"/>
      <c r="F4" s="4"/>
      <c r="G4" s="196"/>
      <c r="H4" s="194"/>
      <c r="I4" s="194"/>
      <c r="J4" s="194"/>
      <c r="K4" s="194"/>
      <c r="L4" s="195"/>
      <c r="M4" s="4"/>
      <c r="N4" s="196"/>
      <c r="O4" s="194"/>
      <c r="P4" s="195"/>
      <c r="Q4" s="2"/>
      <c r="R4" s="197"/>
      <c r="S4" s="2"/>
      <c r="T4" s="196"/>
      <c r="U4" s="194"/>
      <c r="V4" s="194"/>
      <c r="W4" s="194"/>
      <c r="X4" s="194"/>
      <c r="Y4" s="195"/>
      <c r="Z4" s="2"/>
      <c r="AA4" s="196"/>
      <c r="AB4" s="194"/>
      <c r="AC4" s="195"/>
      <c r="AD4" s="1"/>
      <c r="AE4" s="193"/>
      <c r="AF4" s="37"/>
      <c r="AG4" s="196"/>
      <c r="AH4" s="194"/>
      <c r="AI4" s="194"/>
      <c r="AJ4" s="194"/>
      <c r="AK4" s="194"/>
      <c r="AL4" s="195"/>
      <c r="AM4" s="4"/>
      <c r="AN4" s="196"/>
      <c r="AO4" s="194"/>
      <c r="AP4" s="195"/>
      <c r="AQ4" s="2"/>
      <c r="AR4" s="197"/>
      <c r="AS4" s="2"/>
      <c r="AT4" s="196"/>
      <c r="AU4" s="194"/>
      <c r="AV4" s="194"/>
      <c r="AW4" s="194"/>
      <c r="AX4" s="194"/>
      <c r="AY4" s="195"/>
      <c r="AZ4" s="2"/>
      <c r="BA4" s="196"/>
      <c r="BB4" s="194"/>
      <c r="BC4" s="195"/>
      <c r="BD4" s="1"/>
      <c r="BE4" s="193"/>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101</v>
      </c>
      <c r="E6" s="25" t="s">
        <v>102</v>
      </c>
      <c r="F6" s="2"/>
      <c r="G6" s="218">
        <v>77.509270088509595</v>
      </c>
      <c r="H6" s="219">
        <v>98.900150943567795</v>
      </c>
      <c r="I6" s="219">
        <v>110.30766459617</v>
      </c>
      <c r="J6" s="219">
        <v>109.807681087078</v>
      </c>
      <c r="K6" s="219">
        <v>103.195695280679</v>
      </c>
      <c r="L6" s="220">
        <v>99.944095688351595</v>
      </c>
      <c r="M6" s="221"/>
      <c r="N6" s="222">
        <v>125.929718031631</v>
      </c>
      <c r="O6" s="223">
        <v>131.943190338671</v>
      </c>
      <c r="P6" s="224">
        <v>128.93645418515101</v>
      </c>
      <c r="Q6" s="221"/>
      <c r="R6" s="225">
        <v>108.227776491732</v>
      </c>
      <c r="S6" s="38"/>
      <c r="T6" s="28">
        <v>-6.3105768897682299</v>
      </c>
      <c r="U6" s="200">
        <v>-5.0850699720180597</v>
      </c>
      <c r="V6" s="200">
        <v>-4.5631497451385403</v>
      </c>
      <c r="W6" s="200">
        <v>-4.3795979858055896</v>
      </c>
      <c r="X6" s="200">
        <v>-3.1346681157743799</v>
      </c>
      <c r="Y6" s="201">
        <v>-4.6121390452469004</v>
      </c>
      <c r="Z6" s="202"/>
      <c r="AA6" s="203">
        <v>0.57586018820776697</v>
      </c>
      <c r="AB6" s="204">
        <v>-1.1145385078828001</v>
      </c>
      <c r="AC6" s="205">
        <v>-0.29620640465565201</v>
      </c>
      <c r="AD6" s="202"/>
      <c r="AE6" s="206">
        <v>-3.1854713855621402</v>
      </c>
      <c r="AG6" s="218">
        <v>83.049326222047995</v>
      </c>
      <c r="AH6" s="219">
        <v>90.157652600757501</v>
      </c>
      <c r="AI6" s="219">
        <v>103.827137884206</v>
      </c>
      <c r="AJ6" s="219">
        <v>104.412210487734</v>
      </c>
      <c r="AK6" s="219">
        <v>98.936770284090898</v>
      </c>
      <c r="AL6" s="220">
        <v>96.076700699909296</v>
      </c>
      <c r="AM6" s="221"/>
      <c r="AN6" s="222">
        <v>124.401546815858</v>
      </c>
      <c r="AO6" s="223">
        <v>136.385083862313</v>
      </c>
      <c r="AP6" s="224">
        <v>130.39335557243899</v>
      </c>
      <c r="AQ6" s="221"/>
      <c r="AR6" s="225">
        <v>105.881816893129</v>
      </c>
      <c r="AS6" s="38"/>
      <c r="AT6" s="28">
        <v>-2.0822529439669601</v>
      </c>
      <c r="AU6" s="200">
        <v>-0.85738942129294504</v>
      </c>
      <c r="AV6" s="200">
        <v>-0.33518919792388802</v>
      </c>
      <c r="AW6" s="200">
        <v>-0.60047623444711895</v>
      </c>
      <c r="AX6" s="200">
        <v>-0.68897932584282695</v>
      </c>
      <c r="AY6" s="201">
        <v>-0.869184879939781</v>
      </c>
      <c r="AZ6" s="202"/>
      <c r="BA6" s="203">
        <v>0.14162850210035799</v>
      </c>
      <c r="BB6" s="204">
        <v>-0.96186373265791203</v>
      </c>
      <c r="BC6" s="205">
        <v>-0.43919747760341998</v>
      </c>
      <c r="BD6" s="202"/>
      <c r="BE6" s="206">
        <v>-0.71930155329215095</v>
      </c>
    </row>
    <row r="7" spans="1:57" x14ac:dyDescent="0.25">
      <c r="A7" s="19" t="s">
        <v>103</v>
      </c>
      <c r="B7" s="2" t="str">
        <f>TRIM(A7)</f>
        <v>Virginia</v>
      </c>
      <c r="C7" s="9"/>
      <c r="D7" s="23" t="s">
        <v>101</v>
      </c>
      <c r="E7" s="26" t="s">
        <v>102</v>
      </c>
      <c r="F7" s="2"/>
      <c r="G7" s="226">
        <v>69.860250756834802</v>
      </c>
      <c r="H7" s="221">
        <v>97.3120673130977</v>
      </c>
      <c r="I7" s="221">
        <v>109.78745279945799</v>
      </c>
      <c r="J7" s="221">
        <v>109.1321402491</v>
      </c>
      <c r="K7" s="221">
        <v>96.464317878142893</v>
      </c>
      <c r="L7" s="227">
        <v>96.511245857054206</v>
      </c>
      <c r="M7" s="221"/>
      <c r="N7" s="228">
        <v>123.43421393740999</v>
      </c>
      <c r="O7" s="229">
        <v>123.90303970070801</v>
      </c>
      <c r="P7" s="230">
        <v>123.668626819059</v>
      </c>
      <c r="Q7" s="221"/>
      <c r="R7" s="231">
        <v>104.270470289396</v>
      </c>
      <c r="S7" s="38"/>
      <c r="T7" s="29">
        <v>-7.80698754394703</v>
      </c>
      <c r="U7" s="202">
        <v>-6.6584089567910301</v>
      </c>
      <c r="V7" s="202">
        <v>-6.68985488392509</v>
      </c>
      <c r="W7" s="202">
        <v>-5.9263625701509</v>
      </c>
      <c r="X7" s="202">
        <v>-5.8983325585818802</v>
      </c>
      <c r="Y7" s="207">
        <v>-6.5178277331608401</v>
      </c>
      <c r="Z7" s="202"/>
      <c r="AA7" s="208">
        <v>3.2986957887979198</v>
      </c>
      <c r="AB7" s="209">
        <v>1.52512858611934</v>
      </c>
      <c r="AC7" s="210">
        <v>2.4025528006541799</v>
      </c>
      <c r="AD7" s="202"/>
      <c r="AE7" s="211">
        <v>-3.6742952444356001</v>
      </c>
      <c r="AG7" s="226">
        <v>71.840786503408296</v>
      </c>
      <c r="AH7" s="221">
        <v>82.443805286528004</v>
      </c>
      <c r="AI7" s="221">
        <v>98.474347151649795</v>
      </c>
      <c r="AJ7" s="221">
        <v>100.158009880149</v>
      </c>
      <c r="AK7" s="221">
        <v>93.521717618603404</v>
      </c>
      <c r="AL7" s="227">
        <v>89.287734591379206</v>
      </c>
      <c r="AM7" s="221"/>
      <c r="AN7" s="228">
        <v>118.46467608091299</v>
      </c>
      <c r="AO7" s="229">
        <v>124.41566960528</v>
      </c>
      <c r="AP7" s="230">
        <v>121.440172843097</v>
      </c>
      <c r="AQ7" s="221"/>
      <c r="AR7" s="231">
        <v>98.474153599795201</v>
      </c>
      <c r="AS7" s="38"/>
      <c r="AT7" s="29">
        <v>-3.7758538245859401</v>
      </c>
      <c r="AU7" s="202">
        <v>-3.9531968894842602</v>
      </c>
      <c r="AV7" s="202">
        <v>-3.04144779779062</v>
      </c>
      <c r="AW7" s="202">
        <v>-2.4292877687356</v>
      </c>
      <c r="AX7" s="202">
        <v>1.0772333453737</v>
      </c>
      <c r="AY7" s="207">
        <v>-2.3614885693876499</v>
      </c>
      <c r="AZ7" s="202"/>
      <c r="BA7" s="208">
        <v>4.2662856895547003</v>
      </c>
      <c r="BB7" s="209">
        <v>0.73488918063964603</v>
      </c>
      <c r="BC7" s="210">
        <v>2.4259380172154001</v>
      </c>
      <c r="BD7" s="202"/>
      <c r="BE7" s="211">
        <v>-0.72781251440336603</v>
      </c>
    </row>
    <row r="8" spans="1:57" x14ac:dyDescent="0.25">
      <c r="A8" s="20" t="s">
        <v>41</v>
      </c>
      <c r="B8" s="2" t="str">
        <f t="shared" ref="B8:B43" si="0">TRIM(A8)</f>
        <v>Norfolk/Virginia Beach, VA</v>
      </c>
      <c r="C8" s="2"/>
      <c r="D8" s="23" t="s">
        <v>101</v>
      </c>
      <c r="E8" s="26" t="s">
        <v>102</v>
      </c>
      <c r="F8" s="2"/>
      <c r="G8" s="226">
        <v>84.528559738033707</v>
      </c>
      <c r="H8" s="221">
        <v>102.571551224129</v>
      </c>
      <c r="I8" s="221">
        <v>109.381812837371</v>
      </c>
      <c r="J8" s="221">
        <v>105.326292376371</v>
      </c>
      <c r="K8" s="221">
        <v>99.015587203561097</v>
      </c>
      <c r="L8" s="227">
        <v>100.16476067589301</v>
      </c>
      <c r="M8" s="221"/>
      <c r="N8" s="228">
        <v>161.176941144567</v>
      </c>
      <c r="O8" s="229">
        <v>169.55120860600101</v>
      </c>
      <c r="P8" s="230">
        <v>165.36407487528399</v>
      </c>
      <c r="Q8" s="221"/>
      <c r="R8" s="231">
        <v>118.793136161433</v>
      </c>
      <c r="S8" s="38"/>
      <c r="T8" s="29">
        <v>-6.4985352787528097</v>
      </c>
      <c r="U8" s="202">
        <v>2.8217917090227602</v>
      </c>
      <c r="V8" s="202">
        <v>1.2805178528876</v>
      </c>
      <c r="W8" s="202">
        <v>-1.71157967425496</v>
      </c>
      <c r="X8" s="202">
        <v>-7.8179784178149001</v>
      </c>
      <c r="Y8" s="207">
        <v>-2.3225955875364699</v>
      </c>
      <c r="Z8" s="202"/>
      <c r="AA8" s="208">
        <v>1.2702631448817501</v>
      </c>
      <c r="AB8" s="209">
        <v>4.4689531342972399</v>
      </c>
      <c r="AC8" s="210">
        <v>2.8852453247354299</v>
      </c>
      <c r="AD8" s="202"/>
      <c r="AE8" s="211">
        <v>-0.31575484489361</v>
      </c>
      <c r="AG8" s="226">
        <v>77.147199636726398</v>
      </c>
      <c r="AH8" s="221">
        <v>72.198737649978199</v>
      </c>
      <c r="AI8" s="221">
        <v>78.440419514441402</v>
      </c>
      <c r="AJ8" s="221">
        <v>79.459903528486194</v>
      </c>
      <c r="AK8" s="221">
        <v>80.301783197318898</v>
      </c>
      <c r="AL8" s="227">
        <v>77.509608705390207</v>
      </c>
      <c r="AM8" s="221"/>
      <c r="AN8" s="228">
        <v>131.499404060605</v>
      </c>
      <c r="AO8" s="229">
        <v>146.26439267760699</v>
      </c>
      <c r="AP8" s="230">
        <v>138.88189836910601</v>
      </c>
      <c r="AQ8" s="221"/>
      <c r="AR8" s="231">
        <v>95.044548609309103</v>
      </c>
      <c r="AS8" s="38"/>
      <c r="AT8" s="29">
        <v>-4.3141901373743696</v>
      </c>
      <c r="AU8" s="202">
        <v>1.3135487286622101</v>
      </c>
      <c r="AV8" s="202">
        <v>-0.82669996249307098</v>
      </c>
      <c r="AW8" s="202">
        <v>-2.6817370372783298</v>
      </c>
      <c r="AX8" s="202">
        <v>-4.1898958439805796</v>
      </c>
      <c r="AY8" s="207">
        <v>-2.2443096658877502</v>
      </c>
      <c r="AZ8" s="202"/>
      <c r="BA8" s="208">
        <v>-4.73357423749147</v>
      </c>
      <c r="BB8" s="209">
        <v>-5.92465934041227</v>
      </c>
      <c r="BC8" s="210">
        <v>-5.3645083491307197</v>
      </c>
      <c r="BD8" s="202"/>
      <c r="BE8" s="211">
        <v>-3.5716531291284102</v>
      </c>
    </row>
    <row r="9" spans="1:57" x14ac:dyDescent="0.25">
      <c r="A9" s="20" t="s">
        <v>104</v>
      </c>
      <c r="B9" s="2" t="s">
        <v>57</v>
      </c>
      <c r="C9" s="2"/>
      <c r="D9" s="23" t="s">
        <v>101</v>
      </c>
      <c r="E9" s="26" t="s">
        <v>102</v>
      </c>
      <c r="F9" s="2"/>
      <c r="G9" s="226">
        <v>50.183234191427502</v>
      </c>
      <c r="H9" s="221">
        <v>70.110343165129706</v>
      </c>
      <c r="I9" s="221">
        <v>79.268369253756802</v>
      </c>
      <c r="J9" s="221">
        <v>78.440202343750002</v>
      </c>
      <c r="K9" s="221">
        <v>72.153906664105094</v>
      </c>
      <c r="L9" s="227">
        <v>70.031211123633796</v>
      </c>
      <c r="M9" s="221"/>
      <c r="N9" s="228">
        <v>86.083071482240399</v>
      </c>
      <c r="O9" s="229">
        <v>84.925398458845606</v>
      </c>
      <c r="P9" s="230">
        <v>85.504234970542996</v>
      </c>
      <c r="Q9" s="221"/>
      <c r="R9" s="231">
        <v>74.452075079893604</v>
      </c>
      <c r="S9" s="38"/>
      <c r="T9" s="29">
        <v>0.43382764219668302</v>
      </c>
      <c r="U9" s="202">
        <v>-1.8977930950722799</v>
      </c>
      <c r="V9" s="202">
        <v>-3.49573685402</v>
      </c>
      <c r="W9" s="202">
        <v>-3.3138807957679099</v>
      </c>
      <c r="X9" s="202">
        <v>-8.1614035518182195</v>
      </c>
      <c r="Y9" s="207">
        <v>-3.6093249972101402</v>
      </c>
      <c r="Z9" s="202"/>
      <c r="AA9" s="208">
        <v>-8.5155022584901801</v>
      </c>
      <c r="AB9" s="209">
        <v>-10.1557867367956</v>
      </c>
      <c r="AC9" s="210">
        <v>-9.3375114481807397</v>
      </c>
      <c r="AD9" s="202"/>
      <c r="AE9" s="211">
        <v>-5.5670683459910997</v>
      </c>
      <c r="AG9" s="226">
        <v>61.522144326983998</v>
      </c>
      <c r="AH9" s="221">
        <v>64.623618820167295</v>
      </c>
      <c r="AI9" s="221">
        <v>77.376137538273099</v>
      </c>
      <c r="AJ9" s="221">
        <v>76.555397012279599</v>
      </c>
      <c r="AK9" s="221">
        <v>68.111159004522904</v>
      </c>
      <c r="AL9" s="227">
        <v>69.6376913404454</v>
      </c>
      <c r="AM9" s="221"/>
      <c r="AN9" s="228">
        <v>91.622680991824296</v>
      </c>
      <c r="AO9" s="229">
        <v>99.580421781029401</v>
      </c>
      <c r="AP9" s="230">
        <v>95.601551386426806</v>
      </c>
      <c r="AQ9" s="221"/>
      <c r="AR9" s="231">
        <v>77.055937067868598</v>
      </c>
      <c r="AS9" s="38"/>
      <c r="AT9" s="29">
        <v>0.34150321676390799</v>
      </c>
      <c r="AU9" s="202">
        <v>2.99422737558164</v>
      </c>
      <c r="AV9" s="202">
        <v>3.0480935469760801</v>
      </c>
      <c r="AW9" s="202">
        <v>1.71363587329266</v>
      </c>
      <c r="AX9" s="202">
        <v>-2.2326463189093402</v>
      </c>
      <c r="AY9" s="207">
        <v>1.1948522663782599</v>
      </c>
      <c r="AZ9" s="202"/>
      <c r="BA9" s="208">
        <v>0.28479987802347601</v>
      </c>
      <c r="BB9" s="209">
        <v>-1.3727008233996401</v>
      </c>
      <c r="BC9" s="210">
        <v>-0.58801022618460397</v>
      </c>
      <c r="BD9" s="202"/>
      <c r="BE9" s="211">
        <v>0.55164407904158097</v>
      </c>
    </row>
    <row r="10" spans="1:57" x14ac:dyDescent="0.25">
      <c r="A10" s="20" t="s">
        <v>105</v>
      </c>
      <c r="B10" s="2" t="str">
        <f t="shared" si="0"/>
        <v>Virginia Area</v>
      </c>
      <c r="C10" s="2"/>
      <c r="D10" s="23" t="s">
        <v>101</v>
      </c>
      <c r="E10" s="26" t="s">
        <v>102</v>
      </c>
      <c r="F10" s="2"/>
      <c r="G10" s="226">
        <v>50.303630273118998</v>
      </c>
      <c r="H10" s="221">
        <v>65.625918399249599</v>
      </c>
      <c r="I10" s="221">
        <v>69.500371602760197</v>
      </c>
      <c r="J10" s="221">
        <v>72.905370821143805</v>
      </c>
      <c r="K10" s="221">
        <v>75.999741390861502</v>
      </c>
      <c r="L10" s="227">
        <v>66.866965706986306</v>
      </c>
      <c r="M10" s="221"/>
      <c r="N10" s="228">
        <v>114.480248336236</v>
      </c>
      <c r="O10" s="229">
        <v>110.936131582473</v>
      </c>
      <c r="P10" s="230">
        <v>112.708189959355</v>
      </c>
      <c r="Q10" s="221"/>
      <c r="R10" s="231">
        <v>79.964291210719395</v>
      </c>
      <c r="S10" s="38"/>
      <c r="T10" s="29">
        <v>-0.469355706336892</v>
      </c>
      <c r="U10" s="202">
        <v>-1.17677299580496</v>
      </c>
      <c r="V10" s="202">
        <v>-0.54878021975847102</v>
      </c>
      <c r="W10" s="202">
        <v>-0.17790373889180899</v>
      </c>
      <c r="X10" s="202">
        <v>4.0266878881623196</v>
      </c>
      <c r="Y10" s="207">
        <v>0.42654533404061001</v>
      </c>
      <c r="Z10" s="202"/>
      <c r="AA10" s="208">
        <v>14.649073728945099</v>
      </c>
      <c r="AB10" s="209">
        <v>9.4050436646672999</v>
      </c>
      <c r="AC10" s="210">
        <v>12.006907232170001</v>
      </c>
      <c r="AD10" s="202"/>
      <c r="AE10" s="211">
        <v>4.7905855546703098</v>
      </c>
      <c r="AG10" s="226">
        <v>55.792850132315003</v>
      </c>
      <c r="AH10" s="221">
        <v>57.562203463638397</v>
      </c>
      <c r="AI10" s="221">
        <v>67.064242398865503</v>
      </c>
      <c r="AJ10" s="221">
        <v>74.745225047175595</v>
      </c>
      <c r="AK10" s="221">
        <v>88.134796476085697</v>
      </c>
      <c r="AL10" s="227">
        <v>68.659885248958503</v>
      </c>
      <c r="AM10" s="221"/>
      <c r="AN10" s="228">
        <v>124.534374410308</v>
      </c>
      <c r="AO10" s="229">
        <v>122.486670537463</v>
      </c>
      <c r="AP10" s="230">
        <v>123.510522473886</v>
      </c>
      <c r="AQ10" s="221"/>
      <c r="AR10" s="231">
        <v>84.331545880658297</v>
      </c>
      <c r="AS10" s="38"/>
      <c r="AT10" s="29">
        <v>3.43645545513332</v>
      </c>
      <c r="AU10" s="202">
        <v>-0.697765262461853</v>
      </c>
      <c r="AV10" s="202">
        <v>-0.89272864035117205</v>
      </c>
      <c r="AW10" s="202">
        <v>3.3083549607859899</v>
      </c>
      <c r="AX10" s="202">
        <v>18.9118066298551</v>
      </c>
      <c r="AY10" s="207">
        <v>5.2930634071825997</v>
      </c>
      <c r="AZ10" s="202"/>
      <c r="BA10" s="208">
        <v>20.631010523766101</v>
      </c>
      <c r="BB10" s="209">
        <v>13.3522411942304</v>
      </c>
      <c r="BC10" s="210">
        <v>16.908551636027902</v>
      </c>
      <c r="BD10" s="202"/>
      <c r="BE10" s="211">
        <v>9.8609357433947107</v>
      </c>
    </row>
    <row r="11" spans="1:57" x14ac:dyDescent="0.25">
      <c r="A11" s="33" t="s">
        <v>106</v>
      </c>
      <c r="B11" s="2" t="str">
        <f t="shared" si="0"/>
        <v>Washington, DC</v>
      </c>
      <c r="C11" s="2"/>
      <c r="D11" s="23" t="s">
        <v>101</v>
      </c>
      <c r="E11" s="26" t="s">
        <v>102</v>
      </c>
      <c r="F11" s="2"/>
      <c r="G11" s="226">
        <v>109.562278508714</v>
      </c>
      <c r="H11" s="221">
        <v>162.08728292934799</v>
      </c>
      <c r="I11" s="221">
        <v>191.47659978815901</v>
      </c>
      <c r="J11" s="221">
        <v>184.41161725185299</v>
      </c>
      <c r="K11" s="221">
        <v>140.638428004937</v>
      </c>
      <c r="L11" s="227">
        <v>157.635241296602</v>
      </c>
      <c r="M11" s="221"/>
      <c r="N11" s="228">
        <v>140.680485394399</v>
      </c>
      <c r="O11" s="229">
        <v>143.97605872002899</v>
      </c>
      <c r="P11" s="230">
        <v>142.32827205721401</v>
      </c>
      <c r="Q11" s="221"/>
      <c r="R11" s="231">
        <v>153.26182151392001</v>
      </c>
      <c r="S11" s="38"/>
      <c r="T11" s="29">
        <v>-9.9839225809743297</v>
      </c>
      <c r="U11" s="202">
        <v>-14.414576657198999</v>
      </c>
      <c r="V11" s="202">
        <v>-15.877547948733699</v>
      </c>
      <c r="W11" s="202">
        <v>-14.7590586072644</v>
      </c>
      <c r="X11" s="202">
        <v>-17.925502413441802</v>
      </c>
      <c r="Y11" s="207">
        <v>-14.9217609501783</v>
      </c>
      <c r="Z11" s="202"/>
      <c r="AA11" s="208">
        <v>-1.8141434012276001</v>
      </c>
      <c r="AB11" s="209">
        <v>-2.8990690537295398</v>
      </c>
      <c r="AC11" s="210">
        <v>-2.3658996007944899</v>
      </c>
      <c r="AD11" s="202"/>
      <c r="AE11" s="211">
        <v>-11.916166793292099</v>
      </c>
      <c r="AG11" s="226">
        <v>112.35565329096499</v>
      </c>
      <c r="AH11" s="221">
        <v>153.72236611168</v>
      </c>
      <c r="AI11" s="221">
        <v>184.18773122981099</v>
      </c>
      <c r="AJ11" s="221">
        <v>173.43937550881</v>
      </c>
      <c r="AK11" s="221">
        <v>137.98562291551701</v>
      </c>
      <c r="AL11" s="227">
        <v>152.338149811357</v>
      </c>
      <c r="AM11" s="221"/>
      <c r="AN11" s="228">
        <v>136.63888781655601</v>
      </c>
      <c r="AO11" s="229">
        <v>149.85225885658701</v>
      </c>
      <c r="AP11" s="230">
        <v>143.24557333657199</v>
      </c>
      <c r="AQ11" s="221"/>
      <c r="AR11" s="231">
        <v>149.74027081856099</v>
      </c>
      <c r="AS11" s="38"/>
      <c r="AT11" s="29">
        <v>-11.3529430549045</v>
      </c>
      <c r="AU11" s="202">
        <v>-8.4133273160330209</v>
      </c>
      <c r="AV11" s="202">
        <v>-6.3806810579441704</v>
      </c>
      <c r="AW11" s="202">
        <v>-8.2325236723649002</v>
      </c>
      <c r="AX11" s="202">
        <v>-7.42942668349587</v>
      </c>
      <c r="AY11" s="207">
        <v>-8.1623525023196706</v>
      </c>
      <c r="AZ11" s="202"/>
      <c r="BA11" s="208">
        <v>-2.7378563410889099</v>
      </c>
      <c r="BB11" s="209">
        <v>-3.39506452282808</v>
      </c>
      <c r="BC11" s="210">
        <v>-3.0846035433285999</v>
      </c>
      <c r="BD11" s="202"/>
      <c r="BE11" s="211">
        <v>-6.82711088188461</v>
      </c>
    </row>
    <row r="12" spans="1:57" x14ac:dyDescent="0.25">
      <c r="A12" s="20" t="s">
        <v>107</v>
      </c>
      <c r="B12" s="2" t="str">
        <f t="shared" si="0"/>
        <v>Arlington, VA</v>
      </c>
      <c r="C12" s="2"/>
      <c r="D12" s="23" t="s">
        <v>101</v>
      </c>
      <c r="E12" s="26" t="s">
        <v>102</v>
      </c>
      <c r="F12" s="2"/>
      <c r="G12" s="226">
        <v>109.68410906785</v>
      </c>
      <c r="H12" s="221">
        <v>205.40148488691599</v>
      </c>
      <c r="I12" s="221">
        <v>236.73166455294799</v>
      </c>
      <c r="J12" s="221">
        <v>227.286862185584</v>
      </c>
      <c r="K12" s="221">
        <v>166.81816423589001</v>
      </c>
      <c r="L12" s="227">
        <v>189.18445698583801</v>
      </c>
      <c r="M12" s="221"/>
      <c r="N12" s="228">
        <v>139.33328260409999</v>
      </c>
      <c r="O12" s="229">
        <v>132.44281547241499</v>
      </c>
      <c r="P12" s="230">
        <v>135.888049038258</v>
      </c>
      <c r="Q12" s="221"/>
      <c r="R12" s="231">
        <v>173.956911857958</v>
      </c>
      <c r="S12" s="38"/>
      <c r="T12" s="29">
        <v>-19.2786681472626</v>
      </c>
      <c r="U12" s="202">
        <v>-12.253886147311601</v>
      </c>
      <c r="V12" s="202">
        <v>-11.659801458531501</v>
      </c>
      <c r="W12" s="202">
        <v>-12.709834658778799</v>
      </c>
      <c r="X12" s="202">
        <v>-14.196202064252301</v>
      </c>
      <c r="Y12" s="207">
        <v>-13.4359283531158</v>
      </c>
      <c r="Z12" s="202"/>
      <c r="AA12" s="208">
        <v>5.9153750196499697</v>
      </c>
      <c r="AB12" s="209">
        <v>-3.33328307355622</v>
      </c>
      <c r="AC12" s="210">
        <v>1.1970614211381301</v>
      </c>
      <c r="AD12" s="202"/>
      <c r="AE12" s="211">
        <v>-10.5490969105412</v>
      </c>
      <c r="AG12" s="226">
        <v>117.930950116254</v>
      </c>
      <c r="AH12" s="221">
        <v>177.798999947157</v>
      </c>
      <c r="AI12" s="221">
        <v>220.09819382794299</v>
      </c>
      <c r="AJ12" s="221">
        <v>212.59897854576101</v>
      </c>
      <c r="AK12" s="221">
        <v>164.68540768336501</v>
      </c>
      <c r="AL12" s="227">
        <v>178.622506024096</v>
      </c>
      <c r="AM12" s="221"/>
      <c r="AN12" s="228">
        <v>140.22877087296499</v>
      </c>
      <c r="AO12" s="229">
        <v>137.418992020714</v>
      </c>
      <c r="AP12" s="230">
        <v>138.82388144683901</v>
      </c>
      <c r="AQ12" s="221"/>
      <c r="AR12" s="231">
        <v>167.251470430594</v>
      </c>
      <c r="AS12" s="38"/>
      <c r="AT12" s="29">
        <v>-17.042398999032599</v>
      </c>
      <c r="AU12" s="202">
        <v>-11.8019168994557</v>
      </c>
      <c r="AV12" s="202">
        <v>-5.9887544339358998</v>
      </c>
      <c r="AW12" s="202">
        <v>-6.8452014876298204</v>
      </c>
      <c r="AX12" s="202">
        <v>-8.0319113760582006</v>
      </c>
      <c r="AY12" s="207">
        <v>-9.3431108305131296</v>
      </c>
      <c r="AZ12" s="202"/>
      <c r="BA12" s="208">
        <v>-0.92160040109221897</v>
      </c>
      <c r="BB12" s="209">
        <v>-5.1749661154206699</v>
      </c>
      <c r="BC12" s="210">
        <v>-3.0734167518201101</v>
      </c>
      <c r="BD12" s="202"/>
      <c r="BE12" s="211">
        <v>-7.9307546850801698</v>
      </c>
    </row>
    <row r="13" spans="1:57" x14ac:dyDescent="0.25">
      <c r="A13" s="20" t="s">
        <v>38</v>
      </c>
      <c r="B13" s="2" t="str">
        <f t="shared" si="0"/>
        <v>Suburban Virginia Area</v>
      </c>
      <c r="C13" s="2"/>
      <c r="D13" s="23" t="s">
        <v>101</v>
      </c>
      <c r="E13" s="26" t="s">
        <v>102</v>
      </c>
      <c r="F13" s="2"/>
      <c r="G13" s="226">
        <v>82.705679214402593</v>
      </c>
      <c r="H13" s="221">
        <v>115.40839279869</v>
      </c>
      <c r="I13" s="221">
        <v>131.29484779050699</v>
      </c>
      <c r="J13" s="221">
        <v>133.512684124386</v>
      </c>
      <c r="K13" s="221">
        <v>119.723903436988</v>
      </c>
      <c r="L13" s="227">
        <v>116.52910147299499</v>
      </c>
      <c r="M13" s="221"/>
      <c r="N13" s="228">
        <v>149.39734042553101</v>
      </c>
      <c r="O13" s="229">
        <v>153.81989361702099</v>
      </c>
      <c r="P13" s="230">
        <v>151.60861702127599</v>
      </c>
      <c r="Q13" s="221"/>
      <c r="R13" s="231">
        <v>126.551820201075</v>
      </c>
      <c r="S13" s="38"/>
      <c r="T13" s="29">
        <v>-9.2519131508648105</v>
      </c>
      <c r="U13" s="202">
        <v>-4.6996829901131703</v>
      </c>
      <c r="V13" s="202">
        <v>-11.0835057276744</v>
      </c>
      <c r="W13" s="202">
        <v>-8.7587453222889309</v>
      </c>
      <c r="X13" s="202">
        <v>-1.7130884687058801</v>
      </c>
      <c r="Y13" s="207">
        <v>-7.22768404928145</v>
      </c>
      <c r="Z13" s="202"/>
      <c r="AA13" s="208">
        <v>-5.3124333775541999</v>
      </c>
      <c r="AB13" s="209">
        <v>-1.7707001826366999</v>
      </c>
      <c r="AC13" s="210">
        <v>-3.5482508092219498</v>
      </c>
      <c r="AD13" s="202"/>
      <c r="AE13" s="211">
        <v>-6.0002878081635798</v>
      </c>
      <c r="AG13" s="226">
        <v>86.063165302782295</v>
      </c>
      <c r="AH13" s="221">
        <v>102.897626841243</v>
      </c>
      <c r="AI13" s="221">
        <v>126.80033878886999</v>
      </c>
      <c r="AJ13" s="221">
        <v>129.696565875613</v>
      </c>
      <c r="AK13" s="221">
        <v>116.284886661211</v>
      </c>
      <c r="AL13" s="227">
        <v>112.34851669394401</v>
      </c>
      <c r="AM13" s="221"/>
      <c r="AN13" s="228">
        <v>137.715281505728</v>
      </c>
      <c r="AO13" s="229">
        <v>151.312231587561</v>
      </c>
      <c r="AP13" s="230">
        <v>144.513756546644</v>
      </c>
      <c r="AQ13" s="221"/>
      <c r="AR13" s="231">
        <v>121.538585223287</v>
      </c>
      <c r="AS13" s="38"/>
      <c r="AT13" s="29">
        <v>-2.5472381579641201</v>
      </c>
      <c r="AU13" s="202">
        <v>-4.64778424425496</v>
      </c>
      <c r="AV13" s="202">
        <v>-3.5303762833238501</v>
      </c>
      <c r="AW13" s="202">
        <v>-0.27661209510990797</v>
      </c>
      <c r="AX13" s="202">
        <v>3.7782686480724998</v>
      </c>
      <c r="AY13" s="207">
        <v>-1.4096130208233899</v>
      </c>
      <c r="AZ13" s="202"/>
      <c r="BA13" s="208">
        <v>2.3798667766530301</v>
      </c>
      <c r="BB13" s="209">
        <v>-0.99865646533857899</v>
      </c>
      <c r="BC13" s="210">
        <v>0.58288057637276203</v>
      </c>
      <c r="BD13" s="202"/>
      <c r="BE13" s="211">
        <v>-0.74162759929934197</v>
      </c>
    </row>
    <row r="14" spans="1:57" x14ac:dyDescent="0.25">
      <c r="A14" s="20" t="s">
        <v>108</v>
      </c>
      <c r="B14" s="2" t="str">
        <f t="shared" si="0"/>
        <v>Alexandria, VA</v>
      </c>
      <c r="C14" s="2"/>
      <c r="D14" s="23" t="s">
        <v>101</v>
      </c>
      <c r="E14" s="26" t="s">
        <v>102</v>
      </c>
      <c r="F14" s="2"/>
      <c r="G14" s="226">
        <v>80.602251162790594</v>
      </c>
      <c r="H14" s="221">
        <v>119.509610465116</v>
      </c>
      <c r="I14" s="221">
        <v>143.28338023255799</v>
      </c>
      <c r="J14" s="221">
        <v>142.764416279069</v>
      </c>
      <c r="K14" s="221">
        <v>117.886080232558</v>
      </c>
      <c r="L14" s="227">
        <v>120.809147674418</v>
      </c>
      <c r="M14" s="221"/>
      <c r="N14" s="228">
        <v>113.951703488372</v>
      </c>
      <c r="O14" s="229">
        <v>116.414302325581</v>
      </c>
      <c r="P14" s="230">
        <v>115.183002906976</v>
      </c>
      <c r="Q14" s="221"/>
      <c r="R14" s="231">
        <v>119.201677740863</v>
      </c>
      <c r="S14" s="38"/>
      <c r="T14" s="29">
        <v>-36.668146935762003</v>
      </c>
      <c r="U14" s="202">
        <v>-39.170538130761301</v>
      </c>
      <c r="V14" s="202">
        <v>-32.105935594293499</v>
      </c>
      <c r="W14" s="202">
        <v>-22.564561300206002</v>
      </c>
      <c r="X14" s="202">
        <v>-16.078462560333101</v>
      </c>
      <c r="Y14" s="207">
        <v>-29.730542260157399</v>
      </c>
      <c r="Z14" s="202"/>
      <c r="AA14" s="208">
        <v>-2.91058112076453</v>
      </c>
      <c r="AB14" s="209">
        <v>-5.2209724199320497</v>
      </c>
      <c r="AC14" s="210">
        <v>-4.0920326960413398</v>
      </c>
      <c r="AD14" s="202"/>
      <c r="AE14" s="211">
        <v>-24.131168358638501</v>
      </c>
      <c r="AG14" s="226">
        <v>87.419759011627903</v>
      </c>
      <c r="AH14" s="221">
        <v>118.753190116279</v>
      </c>
      <c r="AI14" s="221">
        <v>147.394515697674</v>
      </c>
      <c r="AJ14" s="221">
        <v>142.20160290697601</v>
      </c>
      <c r="AK14" s="221">
        <v>119.356155232558</v>
      </c>
      <c r="AL14" s="227">
        <v>123.025044593023</v>
      </c>
      <c r="AM14" s="221"/>
      <c r="AN14" s="228">
        <v>114.44335087209301</v>
      </c>
      <c r="AO14" s="229">
        <v>119.285702034883</v>
      </c>
      <c r="AP14" s="230">
        <v>116.864526453488</v>
      </c>
      <c r="AQ14" s="221"/>
      <c r="AR14" s="231">
        <v>121.26489655315601</v>
      </c>
      <c r="AS14" s="38"/>
      <c r="AT14" s="29">
        <v>-17.722741534252499</v>
      </c>
      <c r="AU14" s="202">
        <v>-18.755069267533202</v>
      </c>
      <c r="AV14" s="202">
        <v>-15.3162625607506</v>
      </c>
      <c r="AW14" s="202">
        <v>-12.4912654286969</v>
      </c>
      <c r="AX14" s="202">
        <v>-10.266271562331999</v>
      </c>
      <c r="AY14" s="207">
        <v>-14.8004045165466</v>
      </c>
      <c r="AZ14" s="202"/>
      <c r="BA14" s="208">
        <v>-3.4733288481734901</v>
      </c>
      <c r="BB14" s="209">
        <v>-8.3344402166200595</v>
      </c>
      <c r="BC14" s="210">
        <v>-6.0256319715253603</v>
      </c>
      <c r="BD14" s="202"/>
      <c r="BE14" s="211">
        <v>-12.546977205831499</v>
      </c>
    </row>
    <row r="15" spans="1:57" x14ac:dyDescent="0.25">
      <c r="A15" s="20" t="s">
        <v>37</v>
      </c>
      <c r="B15" s="2" t="str">
        <f t="shared" si="0"/>
        <v>Fairfax/Tysons Corner, VA</v>
      </c>
      <c r="C15" s="2"/>
      <c r="D15" s="23" t="s">
        <v>101</v>
      </c>
      <c r="E15" s="26" t="s">
        <v>102</v>
      </c>
      <c r="F15" s="2"/>
      <c r="G15" s="226">
        <v>92.784720425138602</v>
      </c>
      <c r="H15" s="221">
        <v>157.09554066543399</v>
      </c>
      <c r="I15" s="221">
        <v>195.27318507393699</v>
      </c>
      <c r="J15" s="221">
        <v>194.21943160813299</v>
      </c>
      <c r="K15" s="221">
        <v>138.81366104436199</v>
      </c>
      <c r="L15" s="227">
        <v>155.637307763401</v>
      </c>
      <c r="M15" s="221"/>
      <c r="N15" s="228">
        <v>121.375583410351</v>
      </c>
      <c r="O15" s="229">
        <v>122.49629852125599</v>
      </c>
      <c r="P15" s="230">
        <v>121.93594096580399</v>
      </c>
      <c r="Q15" s="221"/>
      <c r="R15" s="231">
        <v>146.00834582122999</v>
      </c>
      <c r="S15" s="38"/>
      <c r="T15" s="29">
        <v>-3.2373170197364298</v>
      </c>
      <c r="U15" s="202">
        <v>-4.4112780833728298</v>
      </c>
      <c r="V15" s="202">
        <v>-4.1461144584282303</v>
      </c>
      <c r="W15" s="202">
        <v>-1.8091445237168899</v>
      </c>
      <c r="X15" s="202">
        <v>-1.6187103414867601</v>
      </c>
      <c r="Y15" s="207">
        <v>-3.0719108690571901</v>
      </c>
      <c r="Z15" s="202"/>
      <c r="AA15" s="208">
        <v>8.4663398687621605</v>
      </c>
      <c r="AB15" s="209">
        <v>4.8383941533721302</v>
      </c>
      <c r="AC15" s="210">
        <v>6.6131813972474403</v>
      </c>
      <c r="AD15" s="202"/>
      <c r="AE15" s="211">
        <v>-0.92434840031332699</v>
      </c>
      <c r="AG15" s="226">
        <v>93.596083352587797</v>
      </c>
      <c r="AH15" s="221">
        <v>138.91177362523101</v>
      </c>
      <c r="AI15" s="221">
        <v>178.101520332717</v>
      </c>
      <c r="AJ15" s="221">
        <v>173.16707803835399</v>
      </c>
      <c r="AK15" s="221">
        <v>123.50166214186601</v>
      </c>
      <c r="AL15" s="227">
        <v>141.455623498151</v>
      </c>
      <c r="AM15" s="221"/>
      <c r="AN15" s="228">
        <v>112.198672308225</v>
      </c>
      <c r="AO15" s="229">
        <v>120.630504274491</v>
      </c>
      <c r="AP15" s="230">
        <v>116.414588291358</v>
      </c>
      <c r="AQ15" s="221"/>
      <c r="AR15" s="231">
        <v>134.30104201049599</v>
      </c>
      <c r="AS15" s="38"/>
      <c r="AT15" s="29">
        <v>-0.79944973389678597</v>
      </c>
      <c r="AU15" s="202">
        <v>-0.72929608858099304</v>
      </c>
      <c r="AV15" s="202">
        <v>0.19118305419015899</v>
      </c>
      <c r="AW15" s="202">
        <v>-0.84365790255843498</v>
      </c>
      <c r="AX15" s="202">
        <v>-0.79375052573197302</v>
      </c>
      <c r="AY15" s="207">
        <v>-0.54789088471531</v>
      </c>
      <c r="AZ15" s="202"/>
      <c r="BA15" s="208">
        <v>3.4605633228005601</v>
      </c>
      <c r="BB15" s="209">
        <v>1.87652531389753</v>
      </c>
      <c r="BC15" s="210">
        <v>2.6338258184975101</v>
      </c>
      <c r="BD15" s="202"/>
      <c r="BE15" s="211">
        <v>0.22151723228706199</v>
      </c>
    </row>
    <row r="16" spans="1:57" x14ac:dyDescent="0.25">
      <c r="A16" s="20" t="s">
        <v>39</v>
      </c>
      <c r="B16" s="2" t="str">
        <f t="shared" si="0"/>
        <v>I-95 Fredericksburg, VA</v>
      </c>
      <c r="C16" s="2"/>
      <c r="D16" s="23" t="s">
        <v>101</v>
      </c>
      <c r="E16" s="26" t="s">
        <v>102</v>
      </c>
      <c r="F16" s="2"/>
      <c r="G16" s="226">
        <v>59.376374792703103</v>
      </c>
      <c r="H16" s="221">
        <v>71.145143173023698</v>
      </c>
      <c r="I16" s="221">
        <v>80.138679933665003</v>
      </c>
      <c r="J16" s="221">
        <v>83.303689331122101</v>
      </c>
      <c r="K16" s="221">
        <v>75.994231066887707</v>
      </c>
      <c r="L16" s="227">
        <v>73.991623659480297</v>
      </c>
      <c r="M16" s="221"/>
      <c r="N16" s="228">
        <v>89.875824212271894</v>
      </c>
      <c r="O16" s="229">
        <v>89.517192924267505</v>
      </c>
      <c r="P16" s="230">
        <v>89.696508568269707</v>
      </c>
      <c r="Q16" s="221"/>
      <c r="R16" s="231">
        <v>78.478733633420205</v>
      </c>
      <c r="S16" s="38"/>
      <c r="T16" s="29">
        <v>4.3292602001810696</v>
      </c>
      <c r="U16" s="202">
        <v>0.35436747677566099</v>
      </c>
      <c r="V16" s="202">
        <v>0.43739588842508198</v>
      </c>
      <c r="W16" s="202">
        <v>0.56483325702500897</v>
      </c>
      <c r="X16" s="202">
        <v>0.76851472671936805</v>
      </c>
      <c r="Y16" s="207">
        <v>1.12385050110377</v>
      </c>
      <c r="Z16" s="202"/>
      <c r="AA16" s="208">
        <v>3.5722995584167698</v>
      </c>
      <c r="AB16" s="209">
        <v>0.226998765729652</v>
      </c>
      <c r="AC16" s="210">
        <v>1.8755362034199099</v>
      </c>
      <c r="AD16" s="202"/>
      <c r="AE16" s="211">
        <v>1.3680940888515001</v>
      </c>
      <c r="AG16" s="226">
        <v>57.822372305140902</v>
      </c>
      <c r="AH16" s="221">
        <v>62.111598120508503</v>
      </c>
      <c r="AI16" s="221">
        <v>72.661595080154697</v>
      </c>
      <c r="AJ16" s="221">
        <v>78.184820342730703</v>
      </c>
      <c r="AK16" s="221">
        <v>76.663253178551599</v>
      </c>
      <c r="AL16" s="227">
        <v>69.488727805417298</v>
      </c>
      <c r="AM16" s="221"/>
      <c r="AN16" s="228">
        <v>95.329099778883304</v>
      </c>
      <c r="AO16" s="229">
        <v>104.84825124378099</v>
      </c>
      <c r="AP16" s="230">
        <v>100.088675511332</v>
      </c>
      <c r="AQ16" s="221"/>
      <c r="AR16" s="231">
        <v>78.231570007107294</v>
      </c>
      <c r="AS16" s="38"/>
      <c r="AT16" s="29">
        <v>4.1683035318269699</v>
      </c>
      <c r="AU16" s="202">
        <v>0.109273065177119</v>
      </c>
      <c r="AV16" s="202">
        <v>-4.2645473551522999</v>
      </c>
      <c r="AW16" s="202">
        <v>-4.3744675453221999</v>
      </c>
      <c r="AX16" s="202">
        <v>-2.4949308792413998</v>
      </c>
      <c r="AY16" s="207">
        <v>-1.8068825111475499</v>
      </c>
      <c r="AZ16" s="202"/>
      <c r="BA16" s="208">
        <v>3.6299205039740601</v>
      </c>
      <c r="BB16" s="209">
        <v>4.8976796604831199</v>
      </c>
      <c r="BC16" s="210">
        <v>4.2857919549921499</v>
      </c>
      <c r="BD16" s="202"/>
      <c r="BE16" s="211">
        <v>0.32928741258619099</v>
      </c>
    </row>
    <row r="17" spans="1:70" x14ac:dyDescent="0.25">
      <c r="A17" s="20" t="s">
        <v>109</v>
      </c>
      <c r="B17" s="2" t="str">
        <f t="shared" si="0"/>
        <v>Dulles Airport Area, VA</v>
      </c>
      <c r="C17" s="2"/>
      <c r="D17" s="23" t="s">
        <v>101</v>
      </c>
      <c r="E17" s="26" t="s">
        <v>102</v>
      </c>
      <c r="F17" s="2"/>
      <c r="G17" s="226">
        <v>83.594321524373299</v>
      </c>
      <c r="H17" s="221">
        <v>127.89677643141199</v>
      </c>
      <c r="I17" s="221">
        <v>160.69124687817899</v>
      </c>
      <c r="J17" s="221">
        <v>156.712982147812</v>
      </c>
      <c r="K17" s="221">
        <v>114.531455924521</v>
      </c>
      <c r="L17" s="227">
        <v>128.68535658125899</v>
      </c>
      <c r="M17" s="221"/>
      <c r="N17" s="228">
        <v>104.68344741467</v>
      </c>
      <c r="O17" s="229">
        <v>101.50139302562199</v>
      </c>
      <c r="P17" s="230">
        <v>103.092420220146</v>
      </c>
      <c r="Q17" s="221"/>
      <c r="R17" s="231">
        <v>121.373089049513</v>
      </c>
      <c r="S17" s="38"/>
      <c r="T17" s="29">
        <v>5.5384819679101902</v>
      </c>
      <c r="U17" s="202">
        <v>-0.81192188499703399</v>
      </c>
      <c r="V17" s="202">
        <v>-3.8682965456176799</v>
      </c>
      <c r="W17" s="202">
        <v>-4.8204882394158899</v>
      </c>
      <c r="X17" s="202">
        <v>-7.1261290625391398</v>
      </c>
      <c r="Y17" s="207">
        <v>-2.9928640143542999</v>
      </c>
      <c r="Z17" s="202"/>
      <c r="AA17" s="208">
        <v>2.0520250107814402</v>
      </c>
      <c r="AB17" s="209">
        <v>-4.60132925994749</v>
      </c>
      <c r="AC17" s="210">
        <v>-1.33543971756045</v>
      </c>
      <c r="AD17" s="202"/>
      <c r="AE17" s="211">
        <v>-2.59577617053781</v>
      </c>
      <c r="AG17" s="226">
        <v>78.213810470816696</v>
      </c>
      <c r="AH17" s="221">
        <v>114.001524604569</v>
      </c>
      <c r="AI17" s="221">
        <v>150.333224724817</v>
      </c>
      <c r="AJ17" s="221">
        <v>149.53982355933701</v>
      </c>
      <c r="AK17" s="221">
        <v>115.49234737767</v>
      </c>
      <c r="AL17" s="227">
        <v>121.516146147442</v>
      </c>
      <c r="AM17" s="221"/>
      <c r="AN17" s="228">
        <v>103.248210156322</v>
      </c>
      <c r="AO17" s="229">
        <v>105.86869322911799</v>
      </c>
      <c r="AP17" s="230">
        <v>104.55845169272</v>
      </c>
      <c r="AQ17" s="221"/>
      <c r="AR17" s="231">
        <v>116.67109058894999</v>
      </c>
      <c r="AS17" s="38"/>
      <c r="AT17" s="29">
        <v>0.89365306264564504</v>
      </c>
      <c r="AU17" s="202">
        <v>-3.0011316390264602</v>
      </c>
      <c r="AV17" s="202">
        <v>-0.17385688850330699</v>
      </c>
      <c r="AW17" s="202">
        <v>-0.52594646206215101</v>
      </c>
      <c r="AX17" s="202">
        <v>-0.34124910828135502</v>
      </c>
      <c r="AY17" s="207">
        <v>-0.69988959664660599</v>
      </c>
      <c r="AZ17" s="202"/>
      <c r="BA17" s="208">
        <v>7.0682432334522698</v>
      </c>
      <c r="BB17" s="209">
        <v>3.1502168184679999</v>
      </c>
      <c r="BC17" s="210">
        <v>5.0481836693865096</v>
      </c>
      <c r="BD17" s="202"/>
      <c r="BE17" s="211">
        <v>0.71114981276056599</v>
      </c>
    </row>
    <row r="18" spans="1:70" x14ac:dyDescent="0.25">
      <c r="A18" s="20" t="s">
        <v>46</v>
      </c>
      <c r="B18" s="2" t="str">
        <f t="shared" si="0"/>
        <v>Williamsburg, VA</v>
      </c>
      <c r="C18" s="2"/>
      <c r="D18" s="23" t="s">
        <v>101</v>
      </c>
      <c r="E18" s="26" t="s">
        <v>102</v>
      </c>
      <c r="F18" s="2"/>
      <c r="G18" s="226">
        <v>69.238574213672905</v>
      </c>
      <c r="H18" s="221">
        <v>77.297435664153795</v>
      </c>
      <c r="I18" s="221">
        <v>72.837128931634993</v>
      </c>
      <c r="J18" s="221">
        <v>68.341463478034797</v>
      </c>
      <c r="K18" s="221">
        <v>66.438210293735295</v>
      </c>
      <c r="L18" s="227">
        <v>70.830562516246403</v>
      </c>
      <c r="M18" s="221"/>
      <c r="N18" s="228">
        <v>126.475349623082</v>
      </c>
      <c r="O18" s="229">
        <v>141.774898622303</v>
      </c>
      <c r="P18" s="230">
        <v>134.12512412269299</v>
      </c>
      <c r="Q18" s="221"/>
      <c r="R18" s="231">
        <v>88.914722975231101</v>
      </c>
      <c r="S18" s="38"/>
      <c r="T18" s="29">
        <v>-6.4246451166968503</v>
      </c>
      <c r="U18" s="202">
        <v>-8.2047392533049504</v>
      </c>
      <c r="V18" s="202">
        <v>-14.3407695922245</v>
      </c>
      <c r="W18" s="202">
        <v>-14.5838406847923</v>
      </c>
      <c r="X18" s="202">
        <v>-6.98599328125702</v>
      </c>
      <c r="Y18" s="207">
        <v>-10.2656613170799</v>
      </c>
      <c r="Z18" s="202"/>
      <c r="AA18" s="208">
        <v>-0.54178564849552102</v>
      </c>
      <c r="AB18" s="209">
        <v>0.95303608013333596</v>
      </c>
      <c r="AC18" s="210">
        <v>0.24269450765203401</v>
      </c>
      <c r="AD18" s="202"/>
      <c r="AE18" s="211">
        <v>-6.0195848597625101</v>
      </c>
      <c r="AG18" s="226">
        <v>62.669903496230802</v>
      </c>
      <c r="AH18" s="221">
        <v>59.173176501169699</v>
      </c>
      <c r="AI18" s="221">
        <v>60.467358331167098</v>
      </c>
      <c r="AJ18" s="221">
        <v>63.617329087600702</v>
      </c>
      <c r="AK18" s="221">
        <v>73.785064660774594</v>
      </c>
      <c r="AL18" s="227">
        <v>63.942566415388598</v>
      </c>
      <c r="AM18" s="221"/>
      <c r="AN18" s="228">
        <v>121.47787496750701</v>
      </c>
      <c r="AO18" s="229">
        <v>133.15807317390099</v>
      </c>
      <c r="AP18" s="230">
        <v>127.317974070704</v>
      </c>
      <c r="AQ18" s="221"/>
      <c r="AR18" s="231">
        <v>82.049825745478799</v>
      </c>
      <c r="AS18" s="38"/>
      <c r="AT18" s="29">
        <v>-7.7753633153597503</v>
      </c>
      <c r="AU18" s="202">
        <v>1.7149478675758401</v>
      </c>
      <c r="AV18" s="202">
        <v>-0.24809140137959801</v>
      </c>
      <c r="AW18" s="202">
        <v>4.4748789546874903</v>
      </c>
      <c r="AX18" s="202">
        <v>2.78334957455652</v>
      </c>
      <c r="AY18" s="207">
        <v>8.9724732459182804E-2</v>
      </c>
      <c r="AZ18" s="202"/>
      <c r="BA18" s="208">
        <v>-7.87761373184291</v>
      </c>
      <c r="BB18" s="209">
        <v>-10.888195160070801</v>
      </c>
      <c r="BC18" s="210">
        <v>-9.4768860157664907</v>
      </c>
      <c r="BD18" s="202"/>
      <c r="BE18" s="211">
        <v>-4.3899469885229401</v>
      </c>
    </row>
    <row r="19" spans="1:70" x14ac:dyDescent="0.25">
      <c r="A19" s="20" t="s">
        <v>110</v>
      </c>
      <c r="B19" s="2" t="str">
        <f t="shared" si="0"/>
        <v>Virginia Beach, VA</v>
      </c>
      <c r="C19" s="2"/>
      <c r="D19" s="23" t="s">
        <v>101</v>
      </c>
      <c r="E19" s="26" t="s">
        <v>102</v>
      </c>
      <c r="F19" s="2"/>
      <c r="G19" s="226">
        <v>118.25270089671901</v>
      </c>
      <c r="H19" s="221">
        <v>136.30428023283201</v>
      </c>
      <c r="I19" s="221">
        <v>149.28372017619699</v>
      </c>
      <c r="J19" s="221">
        <v>140.804777141508</v>
      </c>
      <c r="K19" s="221">
        <v>132.56997080154099</v>
      </c>
      <c r="L19" s="227">
        <v>135.44308984976001</v>
      </c>
      <c r="M19" s="221"/>
      <c r="N19" s="228">
        <v>245.99977876189701</v>
      </c>
      <c r="O19" s="229">
        <v>255.507121717926</v>
      </c>
      <c r="P19" s="230">
        <v>250.75345023991099</v>
      </c>
      <c r="Q19" s="221"/>
      <c r="R19" s="231">
        <v>168.38890710408899</v>
      </c>
      <c r="S19" s="38"/>
      <c r="T19" s="29">
        <v>-8.4053009301476198</v>
      </c>
      <c r="U19" s="202">
        <v>14.727854713922101</v>
      </c>
      <c r="V19" s="202">
        <v>11.124999478013001</v>
      </c>
      <c r="W19" s="202">
        <v>4.2524866724293702</v>
      </c>
      <c r="X19" s="202">
        <v>-13.730285606521401</v>
      </c>
      <c r="Y19" s="207">
        <v>0.92930784225825802</v>
      </c>
      <c r="Z19" s="202"/>
      <c r="AA19" s="208">
        <v>0.80843769192010895</v>
      </c>
      <c r="AB19" s="209">
        <v>5.0825220859131699</v>
      </c>
      <c r="AC19" s="210">
        <v>2.9416286648076602</v>
      </c>
      <c r="AD19" s="202"/>
      <c r="AE19" s="211">
        <v>1.7757865694360799</v>
      </c>
      <c r="AG19" s="226">
        <v>108.208672711004</v>
      </c>
      <c r="AH19" s="221">
        <v>89.088986409580698</v>
      </c>
      <c r="AI19" s="221">
        <v>97.378208746951898</v>
      </c>
      <c r="AJ19" s="221">
        <v>97.769607985919905</v>
      </c>
      <c r="AK19" s="221">
        <v>99.802503793361097</v>
      </c>
      <c r="AL19" s="227">
        <v>98.449595929363596</v>
      </c>
      <c r="AM19" s="221"/>
      <c r="AN19" s="228">
        <v>184.09603727876899</v>
      </c>
      <c r="AO19" s="229">
        <v>211.56797725163199</v>
      </c>
      <c r="AP19" s="230">
        <v>197.83200726519999</v>
      </c>
      <c r="AQ19" s="221"/>
      <c r="AR19" s="231">
        <v>126.844570596745</v>
      </c>
      <c r="AS19" s="38"/>
      <c r="AT19" s="29">
        <v>-4.8142440206823096</v>
      </c>
      <c r="AU19" s="202">
        <v>5.1633030008196803</v>
      </c>
      <c r="AV19" s="202">
        <v>3.5744107565052401</v>
      </c>
      <c r="AW19" s="202">
        <v>-2.3523299719230302</v>
      </c>
      <c r="AX19" s="202">
        <v>-6.4585016217433902</v>
      </c>
      <c r="AY19" s="207">
        <v>-1.3990082638813299</v>
      </c>
      <c r="AZ19" s="202"/>
      <c r="BA19" s="208">
        <v>-2.5883499523368299</v>
      </c>
      <c r="BB19" s="209">
        <v>-2.3733353688257899</v>
      </c>
      <c r="BC19" s="210">
        <v>-2.47349611711312</v>
      </c>
      <c r="BD19" s="202"/>
      <c r="BE19" s="211">
        <v>-1.8807228811116301</v>
      </c>
    </row>
    <row r="20" spans="1:70" x14ac:dyDescent="0.25">
      <c r="A20" s="33" t="s">
        <v>111</v>
      </c>
      <c r="B20" s="2" t="str">
        <f t="shared" si="0"/>
        <v>Norfolk/Portsmouth, VA</v>
      </c>
      <c r="C20" s="2"/>
      <c r="D20" s="23" t="s">
        <v>101</v>
      </c>
      <c r="E20" s="26" t="s">
        <v>102</v>
      </c>
      <c r="F20" s="2"/>
      <c r="G20" s="226">
        <v>78.101990996840897</v>
      </c>
      <c r="H20" s="221">
        <v>99.219286574236506</v>
      </c>
      <c r="I20" s="221">
        <v>111.391563829413</v>
      </c>
      <c r="J20" s="221">
        <v>110.265133257283</v>
      </c>
      <c r="K20" s="221">
        <v>103.411557809757</v>
      </c>
      <c r="L20" s="227">
        <v>100.477906493506</v>
      </c>
      <c r="M20" s="221"/>
      <c r="N20" s="228">
        <v>131.73301728676699</v>
      </c>
      <c r="O20" s="229">
        <v>146.984006353106</v>
      </c>
      <c r="P20" s="230">
        <v>139.35851181993601</v>
      </c>
      <c r="Q20" s="221"/>
      <c r="R20" s="231">
        <v>111.586650872486</v>
      </c>
      <c r="S20" s="38"/>
      <c r="T20" s="29">
        <v>0.72913340630661105</v>
      </c>
      <c r="U20" s="202">
        <v>-3.8603569762187302</v>
      </c>
      <c r="V20" s="202">
        <v>0.64003462725578297</v>
      </c>
      <c r="W20" s="202">
        <v>9.0736085869118799E-2</v>
      </c>
      <c r="X20" s="202">
        <v>1.9431031869745801</v>
      </c>
      <c r="Y20" s="207">
        <v>-0.12707172990537499</v>
      </c>
      <c r="Z20" s="202"/>
      <c r="AA20" s="208">
        <v>3.54284852969041</v>
      </c>
      <c r="AB20" s="209">
        <v>13.842762068008</v>
      </c>
      <c r="AC20" s="210">
        <v>8.7306923548266404</v>
      </c>
      <c r="AD20" s="202"/>
      <c r="AE20" s="211">
        <v>2.8630194850618702</v>
      </c>
      <c r="AG20" s="226">
        <v>72.549346573359003</v>
      </c>
      <c r="AH20" s="221">
        <v>75.084926469813894</v>
      </c>
      <c r="AI20" s="221">
        <v>83.945522363109802</v>
      </c>
      <c r="AJ20" s="221">
        <v>85.211026070551</v>
      </c>
      <c r="AK20" s="221">
        <v>80.591373416110898</v>
      </c>
      <c r="AL20" s="227">
        <v>79.476438978588902</v>
      </c>
      <c r="AM20" s="221"/>
      <c r="AN20" s="228">
        <v>116.698404909617</v>
      </c>
      <c r="AO20" s="229">
        <v>127.886251645314</v>
      </c>
      <c r="AP20" s="230">
        <v>122.292328277465</v>
      </c>
      <c r="AQ20" s="221"/>
      <c r="AR20" s="231">
        <v>91.709550206839396</v>
      </c>
      <c r="AS20" s="38"/>
      <c r="AT20" s="29">
        <v>0.44102019669919301</v>
      </c>
      <c r="AU20" s="202">
        <v>-1.2633403529461</v>
      </c>
      <c r="AV20" s="202">
        <v>-5.9739030249102303</v>
      </c>
      <c r="AW20" s="202">
        <v>-5.1842556093854002</v>
      </c>
      <c r="AX20" s="202">
        <v>-2.3320456354314301</v>
      </c>
      <c r="AY20" s="207">
        <v>-3.0636105056010798</v>
      </c>
      <c r="AZ20" s="202"/>
      <c r="BA20" s="208">
        <v>0.65263611923814802</v>
      </c>
      <c r="BB20" s="209">
        <v>-2.9384334157912</v>
      </c>
      <c r="BC20" s="210">
        <v>-1.2575473296484501</v>
      </c>
      <c r="BD20" s="202"/>
      <c r="BE20" s="211">
        <v>-2.3833590303180401</v>
      </c>
    </row>
    <row r="21" spans="1:70" x14ac:dyDescent="0.25">
      <c r="A21" s="34" t="s">
        <v>43</v>
      </c>
      <c r="B21" s="2" t="str">
        <f t="shared" si="0"/>
        <v>Newport News/Hampton, VA</v>
      </c>
      <c r="C21" s="2"/>
      <c r="D21" s="23" t="s">
        <v>101</v>
      </c>
      <c r="E21" s="26" t="s">
        <v>102</v>
      </c>
      <c r="F21" s="2"/>
      <c r="G21" s="226">
        <v>61.524901697090698</v>
      </c>
      <c r="H21" s="221">
        <v>87.513782815173897</v>
      </c>
      <c r="I21" s="221">
        <v>92.155810396463195</v>
      </c>
      <c r="J21" s="221">
        <v>91.153263847689601</v>
      </c>
      <c r="K21" s="221">
        <v>82.637888762122003</v>
      </c>
      <c r="L21" s="227">
        <v>82.997129503707896</v>
      </c>
      <c r="M21" s="221"/>
      <c r="N21" s="228">
        <v>107.92614453793399</v>
      </c>
      <c r="O21" s="229">
        <v>103.547160938391</v>
      </c>
      <c r="P21" s="230">
        <v>105.736652738163</v>
      </c>
      <c r="Q21" s="221"/>
      <c r="R21" s="231">
        <v>89.494136142123693</v>
      </c>
      <c r="S21" s="38"/>
      <c r="T21" s="29">
        <v>-5.88452234796803</v>
      </c>
      <c r="U21" s="202">
        <v>-3.9993301722044601</v>
      </c>
      <c r="V21" s="202">
        <v>-3.7732444834911201</v>
      </c>
      <c r="W21" s="202">
        <v>-3.8113794596169202</v>
      </c>
      <c r="X21" s="202">
        <v>4.8283172251090498</v>
      </c>
      <c r="Y21" s="207">
        <v>-2.5620757678763799</v>
      </c>
      <c r="Z21" s="202"/>
      <c r="AA21" s="208">
        <v>11.357690676456</v>
      </c>
      <c r="AB21" s="209">
        <v>-2.1678063539816401</v>
      </c>
      <c r="AC21" s="210">
        <v>4.2973241039060897</v>
      </c>
      <c r="AD21" s="202"/>
      <c r="AE21" s="211">
        <v>-0.34972289344608098</v>
      </c>
      <c r="AG21" s="226">
        <v>54.866864970764397</v>
      </c>
      <c r="AH21" s="221">
        <v>57.791133417712402</v>
      </c>
      <c r="AI21" s="221">
        <v>62.686373491871002</v>
      </c>
      <c r="AJ21" s="221">
        <v>63.261913316457502</v>
      </c>
      <c r="AK21" s="221">
        <v>60.3284566100969</v>
      </c>
      <c r="AL21" s="227">
        <v>59.786948361380396</v>
      </c>
      <c r="AM21" s="221"/>
      <c r="AN21" s="228">
        <v>86.966335752994794</v>
      </c>
      <c r="AO21" s="229">
        <v>91.090709455219596</v>
      </c>
      <c r="AP21" s="230">
        <v>89.028522604107195</v>
      </c>
      <c r="AQ21" s="221"/>
      <c r="AR21" s="231">
        <v>68.141683859302404</v>
      </c>
      <c r="AS21" s="38"/>
      <c r="AT21" s="29">
        <v>-0.91689985905778504</v>
      </c>
      <c r="AU21" s="202">
        <v>-3.0509275342161901</v>
      </c>
      <c r="AV21" s="202">
        <v>-3.9964305800105602</v>
      </c>
      <c r="AW21" s="202">
        <v>-4.8970070422930601</v>
      </c>
      <c r="AX21" s="202">
        <v>-6.0760531156974498</v>
      </c>
      <c r="AY21" s="207">
        <v>-3.8890244522660802</v>
      </c>
      <c r="AZ21" s="202"/>
      <c r="BA21" s="208">
        <v>-14.031464746247201</v>
      </c>
      <c r="BB21" s="209">
        <v>-15.7878379374184</v>
      </c>
      <c r="BC21" s="210">
        <v>-14.939049384307699</v>
      </c>
      <c r="BD21" s="202"/>
      <c r="BE21" s="211">
        <v>-8.3341971022039392</v>
      </c>
    </row>
    <row r="22" spans="1:70" x14ac:dyDescent="0.25">
      <c r="A22" s="35" t="s">
        <v>112</v>
      </c>
      <c r="B22" s="2" t="str">
        <f t="shared" si="0"/>
        <v>Chesapeake/Suffolk, VA</v>
      </c>
      <c r="C22" s="2"/>
      <c r="D22" s="24" t="s">
        <v>101</v>
      </c>
      <c r="E22" s="27" t="s">
        <v>102</v>
      </c>
      <c r="F22" s="2"/>
      <c r="G22" s="232">
        <v>65.577853265237707</v>
      </c>
      <c r="H22" s="233">
        <v>84.202686068318798</v>
      </c>
      <c r="I22" s="233">
        <v>89.830409276624195</v>
      </c>
      <c r="J22" s="233">
        <v>89.379048141326095</v>
      </c>
      <c r="K22" s="233">
        <v>84.592553081044798</v>
      </c>
      <c r="L22" s="234">
        <v>82.716509966510301</v>
      </c>
      <c r="M22" s="221"/>
      <c r="N22" s="235">
        <v>115.933701774949</v>
      </c>
      <c r="O22" s="236">
        <v>121.386725401875</v>
      </c>
      <c r="P22" s="237">
        <v>118.66021358841201</v>
      </c>
      <c r="Q22" s="221"/>
      <c r="R22" s="238">
        <v>92.986139572768096</v>
      </c>
      <c r="S22" s="38"/>
      <c r="T22" s="30">
        <v>-6.75581659137353</v>
      </c>
      <c r="U22" s="212">
        <v>-1.6264879347766901</v>
      </c>
      <c r="V22" s="212">
        <v>-3.1980890782480502</v>
      </c>
      <c r="W22" s="212">
        <v>-4.8433800228511101</v>
      </c>
      <c r="X22" s="212">
        <v>-10.101989804539601</v>
      </c>
      <c r="Y22" s="213">
        <v>-5.3042789988047003</v>
      </c>
      <c r="Z22" s="202"/>
      <c r="AA22" s="214">
        <v>-5.3103184003850696</v>
      </c>
      <c r="AB22" s="215">
        <v>5.3074232014152498</v>
      </c>
      <c r="AC22" s="216">
        <v>-0.161503583814186</v>
      </c>
      <c r="AD22" s="202"/>
      <c r="AE22" s="217">
        <v>-3.49175906933089</v>
      </c>
      <c r="AG22" s="232">
        <v>60.223569821667702</v>
      </c>
      <c r="AH22" s="233">
        <v>67.1876110557602</v>
      </c>
      <c r="AI22" s="233">
        <v>74.526808146349595</v>
      </c>
      <c r="AJ22" s="233">
        <v>74.425058602645606</v>
      </c>
      <c r="AK22" s="233">
        <v>70.360365321500296</v>
      </c>
      <c r="AL22" s="234">
        <v>69.344682589584707</v>
      </c>
      <c r="AM22" s="221"/>
      <c r="AN22" s="235">
        <v>98.854831869557898</v>
      </c>
      <c r="AO22" s="236">
        <v>106.45060599464099</v>
      </c>
      <c r="AP22" s="237">
        <v>102.65271893209901</v>
      </c>
      <c r="AQ22" s="221"/>
      <c r="AR22" s="238">
        <v>78.861264401731802</v>
      </c>
      <c r="AS22" s="38"/>
      <c r="AT22" s="30">
        <v>-5.7192214156392902</v>
      </c>
      <c r="AU22" s="212">
        <v>-1.9399280242542201</v>
      </c>
      <c r="AV22" s="212">
        <v>-3.87838494380915</v>
      </c>
      <c r="AW22" s="212">
        <v>-5.6194083647577102</v>
      </c>
      <c r="AX22" s="212">
        <v>-5.7351900812137702</v>
      </c>
      <c r="AY22" s="213">
        <v>-4.5956024864122602</v>
      </c>
      <c r="AZ22" s="202"/>
      <c r="BA22" s="214">
        <v>-2.2376241472576002</v>
      </c>
      <c r="BB22" s="215">
        <v>-3.39351552377265</v>
      </c>
      <c r="BC22" s="216">
        <v>-2.84038386549196</v>
      </c>
      <c r="BD22" s="202"/>
      <c r="BE22" s="217">
        <v>-3.9502749007880502</v>
      </c>
    </row>
    <row r="23" spans="1:70" ht="13" x14ac:dyDescent="0.3">
      <c r="A23" s="34" t="s">
        <v>59</v>
      </c>
      <c r="B23" s="2" t="s">
        <v>59</v>
      </c>
      <c r="C23" s="8"/>
      <c r="D23" s="22" t="s">
        <v>101</v>
      </c>
      <c r="E23" s="25" t="s">
        <v>102</v>
      </c>
      <c r="F23" s="2"/>
      <c r="G23" s="218">
        <v>60.770914552736897</v>
      </c>
      <c r="H23" s="219">
        <v>105.454549399198</v>
      </c>
      <c r="I23" s="219">
        <v>116.68161548731599</v>
      </c>
      <c r="J23" s="219">
        <v>116.28314085447199</v>
      </c>
      <c r="K23" s="219">
        <v>111.128134178905</v>
      </c>
      <c r="L23" s="220">
        <v>102.063670894526</v>
      </c>
      <c r="M23" s="221"/>
      <c r="N23" s="222">
        <v>137.34736648865101</v>
      </c>
      <c r="O23" s="223">
        <v>121.14286048064</v>
      </c>
      <c r="P23" s="224">
        <v>129.245113484646</v>
      </c>
      <c r="Q23" s="221"/>
      <c r="R23" s="225">
        <v>109.829797348846</v>
      </c>
      <c r="S23" s="38"/>
      <c r="T23" s="28">
        <v>5.3324454852810801</v>
      </c>
      <c r="U23" s="200">
        <v>-5.1276704683943501</v>
      </c>
      <c r="V23" s="200">
        <v>-19.116629828803401</v>
      </c>
      <c r="W23" s="200">
        <v>-14.0376972058968</v>
      </c>
      <c r="X23" s="200">
        <v>-21.944091657650699</v>
      </c>
      <c r="Y23" s="201">
        <v>-13.615148998794201</v>
      </c>
      <c r="Z23" s="202"/>
      <c r="AA23" s="203">
        <v>-10.2659804891015</v>
      </c>
      <c r="AB23" s="204">
        <v>-9.7273624349893204</v>
      </c>
      <c r="AC23" s="205">
        <v>-10.0143567006083</v>
      </c>
      <c r="AD23" s="202"/>
      <c r="AE23" s="206">
        <v>-12.437079287696699</v>
      </c>
      <c r="AF23" s="38"/>
      <c r="AG23" s="218">
        <v>86.763636515353795</v>
      </c>
      <c r="AH23" s="219">
        <v>99.010126835780994</v>
      </c>
      <c r="AI23" s="219">
        <v>126.48998331108101</v>
      </c>
      <c r="AJ23" s="219">
        <v>123.03474716288299</v>
      </c>
      <c r="AK23" s="219">
        <v>101.30715620827699</v>
      </c>
      <c r="AL23" s="220">
        <v>107.32113000667501</v>
      </c>
      <c r="AM23" s="221"/>
      <c r="AN23" s="222">
        <v>144.195792723631</v>
      </c>
      <c r="AO23" s="223">
        <v>153.93026451935901</v>
      </c>
      <c r="AP23" s="224">
        <v>149.06302862149499</v>
      </c>
      <c r="AQ23" s="221"/>
      <c r="AR23" s="225">
        <v>119.24738675376599</v>
      </c>
      <c r="AS23" s="38"/>
      <c r="AT23" s="28">
        <v>2.6506580375682001</v>
      </c>
      <c r="AU23" s="200">
        <v>7.7249992743658202</v>
      </c>
      <c r="AV23" s="200">
        <v>7.9336322809416497</v>
      </c>
      <c r="AW23" s="200">
        <v>9.0789566265661499</v>
      </c>
      <c r="AX23" s="200">
        <v>-3.82289859960165</v>
      </c>
      <c r="AY23" s="201">
        <v>4.8562044072375397</v>
      </c>
      <c r="AZ23" s="202"/>
      <c r="BA23" s="203">
        <v>2.7576418175287798</v>
      </c>
      <c r="BB23" s="204">
        <v>-1.33674489461191</v>
      </c>
      <c r="BC23" s="205">
        <v>0.60206067683363695</v>
      </c>
      <c r="BD23" s="202"/>
      <c r="BE23" s="206">
        <v>3.2961404505821701</v>
      </c>
      <c r="BF23" s="38"/>
      <c r="BG23" s="39"/>
      <c r="BH23" s="39"/>
      <c r="BI23" s="39"/>
      <c r="BJ23" s="39"/>
      <c r="BK23" s="39"/>
      <c r="BL23" s="39"/>
      <c r="BM23" s="39"/>
      <c r="BN23" s="39"/>
      <c r="BO23" s="39"/>
      <c r="BP23" s="39"/>
      <c r="BQ23" s="39"/>
      <c r="BR23" s="39"/>
    </row>
    <row r="24" spans="1:70" x14ac:dyDescent="0.25">
      <c r="A24" s="34" t="s">
        <v>113</v>
      </c>
      <c r="B24" s="2" t="str">
        <f t="shared" si="0"/>
        <v>Richmond North/Glen Allen, VA</v>
      </c>
      <c r="C24" s="9"/>
      <c r="D24" s="23" t="s">
        <v>101</v>
      </c>
      <c r="E24" s="26" t="s">
        <v>102</v>
      </c>
      <c r="F24" s="2"/>
      <c r="G24" s="226">
        <v>51.010055020632699</v>
      </c>
      <c r="H24" s="221">
        <v>73.063434204493305</v>
      </c>
      <c r="I24" s="221">
        <v>85.362303988995805</v>
      </c>
      <c r="J24" s="221">
        <v>83.801544016506099</v>
      </c>
      <c r="K24" s="221">
        <v>69.498426180650995</v>
      </c>
      <c r="L24" s="227">
        <v>72.547152682255799</v>
      </c>
      <c r="M24" s="221"/>
      <c r="N24" s="228">
        <v>87.283276020174199</v>
      </c>
      <c r="O24" s="229">
        <v>88.238710453920206</v>
      </c>
      <c r="P24" s="230">
        <v>87.760993237047202</v>
      </c>
      <c r="Q24" s="221"/>
      <c r="R24" s="231">
        <v>76.893964269338994</v>
      </c>
      <c r="S24" s="38"/>
      <c r="T24" s="29">
        <v>2.0606694711802498</v>
      </c>
      <c r="U24" s="202">
        <v>5.3202256174982203</v>
      </c>
      <c r="V24" s="202">
        <v>7.2526172947918397</v>
      </c>
      <c r="W24" s="202">
        <v>4.6377072278977103</v>
      </c>
      <c r="X24" s="202">
        <v>-8.0410221110525697</v>
      </c>
      <c r="Y24" s="207">
        <v>2.2927553637746301</v>
      </c>
      <c r="Z24" s="202"/>
      <c r="AA24" s="208">
        <v>-11.959006637648899</v>
      </c>
      <c r="AB24" s="209">
        <v>-10.499385720531199</v>
      </c>
      <c r="AC24" s="210">
        <v>-11.231223610573601</v>
      </c>
      <c r="AD24" s="202"/>
      <c r="AE24" s="211">
        <v>-2.5486701787689601</v>
      </c>
      <c r="AF24" s="38"/>
      <c r="AG24" s="226">
        <v>61.7734579894543</v>
      </c>
      <c r="AH24" s="221">
        <v>61.507527796882101</v>
      </c>
      <c r="AI24" s="221">
        <v>75.504375286565704</v>
      </c>
      <c r="AJ24" s="221">
        <v>74.4843334479596</v>
      </c>
      <c r="AK24" s="221">
        <v>63.799194750114602</v>
      </c>
      <c r="AL24" s="227">
        <v>67.413777854195303</v>
      </c>
      <c r="AM24" s="221"/>
      <c r="AN24" s="228">
        <v>92.098845139844101</v>
      </c>
      <c r="AO24" s="229">
        <v>102.854733207244</v>
      </c>
      <c r="AP24" s="230">
        <v>97.476789173544205</v>
      </c>
      <c r="AQ24" s="221"/>
      <c r="AR24" s="231">
        <v>76.003209659723495</v>
      </c>
      <c r="AS24" s="38"/>
      <c r="AT24" s="29">
        <v>0.55336113147342403</v>
      </c>
      <c r="AU24" s="202">
        <v>3.3737061784959601</v>
      </c>
      <c r="AV24" s="202">
        <v>1.2374505179673601</v>
      </c>
      <c r="AW24" s="202">
        <v>-8.3949143736996995E-2</v>
      </c>
      <c r="AX24" s="202">
        <v>-3.3218338942496701</v>
      </c>
      <c r="AY24" s="207">
        <v>0.302188691069113</v>
      </c>
      <c r="AZ24" s="202"/>
      <c r="BA24" s="208">
        <v>-3.1495396842357901</v>
      </c>
      <c r="BB24" s="209">
        <v>-3.2240587895980202</v>
      </c>
      <c r="BC24" s="210">
        <v>-3.1888691993804801</v>
      </c>
      <c r="BD24" s="202"/>
      <c r="BE24" s="211">
        <v>-1.0059152086168399</v>
      </c>
      <c r="BF24" s="38"/>
      <c r="BG24" s="39"/>
      <c r="BH24" s="39"/>
      <c r="BI24" s="39"/>
      <c r="BJ24" s="39"/>
      <c r="BK24" s="39"/>
      <c r="BL24" s="39"/>
      <c r="BM24" s="39"/>
      <c r="BN24" s="39"/>
      <c r="BO24" s="39"/>
      <c r="BP24" s="39"/>
      <c r="BQ24" s="39"/>
      <c r="BR24" s="39"/>
    </row>
    <row r="25" spans="1:70" x14ac:dyDescent="0.25">
      <c r="A25" s="34" t="s">
        <v>62</v>
      </c>
      <c r="B25" s="2" t="str">
        <f t="shared" si="0"/>
        <v>Richmond West/Midlothian, VA</v>
      </c>
      <c r="C25" s="2"/>
      <c r="D25" s="23" t="s">
        <v>101</v>
      </c>
      <c r="E25" s="26" t="s">
        <v>102</v>
      </c>
      <c r="F25" s="2"/>
      <c r="G25" s="226">
        <v>41.142063312428697</v>
      </c>
      <c r="H25" s="221">
        <v>50.212957725199502</v>
      </c>
      <c r="I25" s="221">
        <v>57.336308409350004</v>
      </c>
      <c r="J25" s="221">
        <v>55.785597405929302</v>
      </c>
      <c r="K25" s="221">
        <v>56.702211259977098</v>
      </c>
      <c r="L25" s="227">
        <v>52.235827622576899</v>
      </c>
      <c r="M25" s="221"/>
      <c r="N25" s="228">
        <v>67.4329742873432</v>
      </c>
      <c r="O25" s="229">
        <v>72.976423973774203</v>
      </c>
      <c r="P25" s="230">
        <v>70.204699130558694</v>
      </c>
      <c r="Q25" s="221"/>
      <c r="R25" s="231">
        <v>57.369790910571702</v>
      </c>
      <c r="S25" s="38"/>
      <c r="T25" s="29">
        <v>-2.2113311921943302</v>
      </c>
      <c r="U25" s="202">
        <v>-6.7645504981392302</v>
      </c>
      <c r="V25" s="202">
        <v>-2.5189541762459702</v>
      </c>
      <c r="W25" s="202">
        <v>-7.0072228606574498</v>
      </c>
      <c r="X25" s="202">
        <v>-6.1072307305843401</v>
      </c>
      <c r="Y25" s="207">
        <v>-5.06925385834053</v>
      </c>
      <c r="Z25" s="202"/>
      <c r="AA25" s="208">
        <v>-12.0875019481938</v>
      </c>
      <c r="AB25" s="209">
        <v>-17.563606755923999</v>
      </c>
      <c r="AC25" s="210">
        <v>-15.021424307457201</v>
      </c>
      <c r="AD25" s="202"/>
      <c r="AE25" s="211">
        <v>-8.8034872704741893</v>
      </c>
      <c r="AF25" s="38"/>
      <c r="AG25" s="226">
        <v>52.687444826111701</v>
      </c>
      <c r="AH25" s="221">
        <v>49.504945232326101</v>
      </c>
      <c r="AI25" s="221">
        <v>58.368500798175504</v>
      </c>
      <c r="AJ25" s="221">
        <v>58.630487806442403</v>
      </c>
      <c r="AK25" s="221">
        <v>57.0629162699543</v>
      </c>
      <c r="AL25" s="227">
        <v>55.250858986601997</v>
      </c>
      <c r="AM25" s="221"/>
      <c r="AN25" s="228">
        <v>76.725392909064894</v>
      </c>
      <c r="AO25" s="229">
        <v>85.233696593500497</v>
      </c>
      <c r="AP25" s="230">
        <v>80.979544751282702</v>
      </c>
      <c r="AQ25" s="221"/>
      <c r="AR25" s="231">
        <v>62.601912062225097</v>
      </c>
      <c r="AS25" s="38"/>
      <c r="AT25" s="29">
        <v>4.1611836688179897</v>
      </c>
      <c r="AU25" s="202">
        <v>1.9871094903420901</v>
      </c>
      <c r="AV25" s="202">
        <v>5.3456787212741403</v>
      </c>
      <c r="AW25" s="202">
        <v>0.96081757801067902</v>
      </c>
      <c r="AX25" s="202">
        <v>0.92028821410109896</v>
      </c>
      <c r="AY25" s="207">
        <v>2.6415426042471699</v>
      </c>
      <c r="AZ25" s="202"/>
      <c r="BA25" s="208">
        <v>-0.77897710414813803</v>
      </c>
      <c r="BB25" s="209">
        <v>-3.4711227871411898</v>
      </c>
      <c r="BC25" s="210">
        <v>-2.2142121801855699</v>
      </c>
      <c r="BD25" s="202"/>
      <c r="BE25" s="211">
        <v>0.79173894498254305</v>
      </c>
      <c r="BF25" s="38"/>
      <c r="BG25" s="39"/>
      <c r="BH25" s="39"/>
      <c r="BI25" s="39"/>
      <c r="BJ25" s="39"/>
      <c r="BK25" s="39"/>
      <c r="BL25" s="39"/>
      <c r="BM25" s="39"/>
      <c r="BN25" s="39"/>
      <c r="BO25" s="39"/>
      <c r="BP25" s="39"/>
      <c r="BQ25" s="39"/>
      <c r="BR25" s="39"/>
    </row>
    <row r="26" spans="1:70" x14ac:dyDescent="0.25">
      <c r="A26" s="20" t="s">
        <v>58</v>
      </c>
      <c r="B26" s="2" t="str">
        <f t="shared" si="0"/>
        <v>Petersburg/Chester, VA</v>
      </c>
      <c r="C26" s="2"/>
      <c r="D26" s="23" t="s">
        <v>101</v>
      </c>
      <c r="E26" s="26" t="s">
        <v>102</v>
      </c>
      <c r="F26" s="2"/>
      <c r="G26" s="226">
        <v>49.549738739726003</v>
      </c>
      <c r="H26" s="221">
        <v>59.297047050228301</v>
      </c>
      <c r="I26" s="221">
        <v>64.515012146118707</v>
      </c>
      <c r="J26" s="221">
        <v>61.655514885844703</v>
      </c>
      <c r="K26" s="221">
        <v>59.909509150684897</v>
      </c>
      <c r="L26" s="227">
        <v>58.985364394520502</v>
      </c>
      <c r="M26" s="221"/>
      <c r="N26" s="228">
        <v>73.056427872146102</v>
      </c>
      <c r="O26" s="229">
        <v>74.768284602739698</v>
      </c>
      <c r="P26" s="230">
        <v>73.912356237442907</v>
      </c>
      <c r="Q26" s="221"/>
      <c r="R26" s="231">
        <v>63.250219206784003</v>
      </c>
      <c r="S26" s="38"/>
      <c r="T26" s="29">
        <v>-2.0154645714424699</v>
      </c>
      <c r="U26" s="202">
        <v>-7.8280714771580504</v>
      </c>
      <c r="V26" s="202">
        <v>-3.7367814136118298</v>
      </c>
      <c r="W26" s="202">
        <v>-6.7159884297567096</v>
      </c>
      <c r="X26" s="202">
        <v>-3.2620984265845698E-2</v>
      </c>
      <c r="Y26" s="207">
        <v>-4.2273959538396699</v>
      </c>
      <c r="Z26" s="202"/>
      <c r="AA26" s="208">
        <v>7.09766039377919</v>
      </c>
      <c r="AB26" s="209">
        <v>3.5261110242416702</v>
      </c>
      <c r="AC26" s="210">
        <v>5.2609344819192296</v>
      </c>
      <c r="AD26" s="202"/>
      <c r="AE26" s="211">
        <v>-1.2555785827855901</v>
      </c>
      <c r="AF26" s="38"/>
      <c r="AG26" s="226">
        <v>54.010799168428399</v>
      </c>
      <c r="AH26" s="221">
        <v>60.317584303500098</v>
      </c>
      <c r="AI26" s="221">
        <v>66.902589852008404</v>
      </c>
      <c r="AJ26" s="221">
        <v>65.757890739957702</v>
      </c>
      <c r="AK26" s="221">
        <v>61.945155752877596</v>
      </c>
      <c r="AL26" s="227">
        <v>61.786803963354402</v>
      </c>
      <c r="AM26" s="221"/>
      <c r="AN26" s="228">
        <v>75.338677758985199</v>
      </c>
      <c r="AO26" s="229">
        <v>80.375904120272395</v>
      </c>
      <c r="AP26" s="230">
        <v>77.857290939628797</v>
      </c>
      <c r="AQ26" s="221"/>
      <c r="AR26" s="231">
        <v>66.378371670861398</v>
      </c>
      <c r="AS26" s="38"/>
      <c r="AT26" s="29">
        <v>-2.4960691636390799</v>
      </c>
      <c r="AU26" s="202">
        <v>0.12989260771150701</v>
      </c>
      <c r="AV26" s="202">
        <v>2.4243210466982399</v>
      </c>
      <c r="AW26" s="202">
        <v>-9.7818151237849996E-2</v>
      </c>
      <c r="AX26" s="202">
        <v>-2.2572809667495699</v>
      </c>
      <c r="AY26" s="207">
        <v>-0.392011637264776</v>
      </c>
      <c r="AZ26" s="202"/>
      <c r="BA26" s="208">
        <v>7.69148847957727</v>
      </c>
      <c r="BB26" s="209">
        <v>8.0517350029716805</v>
      </c>
      <c r="BC26" s="210">
        <v>7.8693270820610701</v>
      </c>
      <c r="BD26" s="202"/>
      <c r="BE26" s="211">
        <v>2.22415677846362</v>
      </c>
      <c r="BF26" s="38"/>
      <c r="BG26" s="39"/>
      <c r="BH26" s="39"/>
      <c r="BI26" s="39"/>
      <c r="BJ26" s="39"/>
      <c r="BK26" s="39"/>
      <c r="BL26" s="39"/>
      <c r="BM26" s="39"/>
      <c r="BN26" s="39"/>
      <c r="BO26" s="39"/>
      <c r="BP26" s="39"/>
      <c r="BQ26" s="39"/>
      <c r="BR26" s="39"/>
    </row>
    <row r="27" spans="1:70" x14ac:dyDescent="0.25">
      <c r="A27" s="20" t="s">
        <v>114</v>
      </c>
      <c r="B27" s="43" t="s">
        <v>49</v>
      </c>
      <c r="C27" s="2"/>
      <c r="D27" s="23" t="s">
        <v>101</v>
      </c>
      <c r="E27" s="26" t="s">
        <v>102</v>
      </c>
      <c r="F27" s="2"/>
      <c r="G27" s="226">
        <v>55.105047842019502</v>
      </c>
      <c r="H27" s="221">
        <v>67.470520154723104</v>
      </c>
      <c r="I27" s="221">
        <v>65.022406351791503</v>
      </c>
      <c r="J27" s="221">
        <v>71.305264657980402</v>
      </c>
      <c r="K27" s="221">
        <v>72.790972109120503</v>
      </c>
      <c r="L27" s="227">
        <v>66.338842223127003</v>
      </c>
      <c r="M27" s="221"/>
      <c r="N27" s="228">
        <v>102.18888232899</v>
      </c>
      <c r="O27" s="229">
        <v>97.962312703582995</v>
      </c>
      <c r="P27" s="230">
        <v>100.075597516286</v>
      </c>
      <c r="Q27" s="221"/>
      <c r="R27" s="231">
        <v>75.977915164029696</v>
      </c>
      <c r="S27" s="38"/>
      <c r="T27" s="29">
        <v>12.491791749144999</v>
      </c>
      <c r="U27" s="202">
        <v>7.1824807952267902</v>
      </c>
      <c r="V27" s="202">
        <v>7.2812263392709999</v>
      </c>
      <c r="W27" s="202">
        <v>21.522041251879902</v>
      </c>
      <c r="X27" s="202">
        <v>19.639433537398201</v>
      </c>
      <c r="Y27" s="207">
        <v>13.569357239959601</v>
      </c>
      <c r="Z27" s="202"/>
      <c r="AA27" s="208">
        <v>8.2820303786311396</v>
      </c>
      <c r="AB27" s="209">
        <v>-0.28137169920069599</v>
      </c>
      <c r="AC27" s="210">
        <v>3.9143928736231102</v>
      </c>
      <c r="AD27" s="202"/>
      <c r="AE27" s="211">
        <v>9.7324370102202895</v>
      </c>
      <c r="AF27" s="38"/>
      <c r="AG27" s="226">
        <v>55.381784660016201</v>
      </c>
      <c r="AH27" s="221">
        <v>54.125206636807803</v>
      </c>
      <c r="AI27" s="221">
        <v>58.538482288273599</v>
      </c>
      <c r="AJ27" s="221">
        <v>63.680292650651403</v>
      </c>
      <c r="AK27" s="221">
        <v>69.106882634364794</v>
      </c>
      <c r="AL27" s="227">
        <v>60.166529774022798</v>
      </c>
      <c r="AM27" s="221"/>
      <c r="AN27" s="228">
        <v>99.254296874999994</v>
      </c>
      <c r="AO27" s="229">
        <v>101.499638894543</v>
      </c>
      <c r="AP27" s="230">
        <v>100.37696788477101</v>
      </c>
      <c r="AQ27" s="221"/>
      <c r="AR27" s="231">
        <v>71.655226377093896</v>
      </c>
      <c r="AS27" s="38"/>
      <c r="AT27" s="29">
        <v>13.3177527995477</v>
      </c>
      <c r="AU27" s="202">
        <v>1.6932235195338301</v>
      </c>
      <c r="AV27" s="202">
        <v>-3.7225569059987502</v>
      </c>
      <c r="AW27" s="202">
        <v>2.6627078987347002</v>
      </c>
      <c r="AX27" s="202">
        <v>12.4620227944964</v>
      </c>
      <c r="AY27" s="207">
        <v>5.0479134384450903</v>
      </c>
      <c r="AZ27" s="202"/>
      <c r="BA27" s="208">
        <v>16.007094737317001</v>
      </c>
      <c r="BB27" s="209">
        <v>9.8879901758283406</v>
      </c>
      <c r="BC27" s="210">
        <v>12.830094373378101</v>
      </c>
      <c r="BD27" s="202"/>
      <c r="BE27" s="211">
        <v>8.0291902063862004</v>
      </c>
      <c r="BF27" s="38"/>
      <c r="BG27" s="39"/>
      <c r="BH27" s="39"/>
      <c r="BI27" s="39"/>
      <c r="BJ27" s="39"/>
      <c r="BK27" s="39"/>
      <c r="BL27" s="39"/>
      <c r="BM27" s="39"/>
      <c r="BN27" s="39"/>
      <c r="BO27" s="39"/>
      <c r="BP27" s="39"/>
      <c r="BQ27" s="39"/>
      <c r="BR27" s="39"/>
    </row>
    <row r="28" spans="1:70" x14ac:dyDescent="0.25">
      <c r="A28" s="20" t="s">
        <v>54</v>
      </c>
      <c r="B28" s="2" t="str">
        <f t="shared" si="0"/>
        <v>Roanoke, VA</v>
      </c>
      <c r="C28" s="2"/>
      <c r="D28" s="23" t="s">
        <v>101</v>
      </c>
      <c r="E28" s="26" t="s">
        <v>102</v>
      </c>
      <c r="F28" s="2"/>
      <c r="G28" s="226">
        <v>45.339770870337397</v>
      </c>
      <c r="H28" s="221">
        <v>66.854831261101197</v>
      </c>
      <c r="I28" s="221">
        <v>77.401056838365804</v>
      </c>
      <c r="J28" s="221">
        <v>77.552641207815199</v>
      </c>
      <c r="K28" s="221">
        <v>70.236531083481296</v>
      </c>
      <c r="L28" s="227">
        <v>67.476966252220194</v>
      </c>
      <c r="M28" s="221"/>
      <c r="N28" s="228">
        <v>80.645074600355201</v>
      </c>
      <c r="O28" s="229">
        <v>97.183476021314306</v>
      </c>
      <c r="P28" s="230">
        <v>88.914275310834796</v>
      </c>
      <c r="Q28" s="221"/>
      <c r="R28" s="231">
        <v>73.601911697538597</v>
      </c>
      <c r="S28" s="38"/>
      <c r="T28" s="29">
        <v>-7.46447202565375</v>
      </c>
      <c r="U28" s="202">
        <v>1.6716486413382501</v>
      </c>
      <c r="V28" s="202">
        <v>2.1272896385431799</v>
      </c>
      <c r="W28" s="202">
        <v>-7.0962632707712698</v>
      </c>
      <c r="X28" s="202">
        <v>-16.631085082507798</v>
      </c>
      <c r="Y28" s="207">
        <v>-5.8283440513085596</v>
      </c>
      <c r="Z28" s="202"/>
      <c r="AA28" s="208">
        <v>-4.4951400701670003</v>
      </c>
      <c r="AB28" s="209">
        <v>24.965725603534899</v>
      </c>
      <c r="AC28" s="210">
        <v>9.6293346967836797</v>
      </c>
      <c r="AD28" s="202"/>
      <c r="AE28" s="211">
        <v>-1.0108702779316301</v>
      </c>
      <c r="AF28" s="38"/>
      <c r="AG28" s="226">
        <v>46.997294404973303</v>
      </c>
      <c r="AH28" s="221">
        <v>59.413304174067399</v>
      </c>
      <c r="AI28" s="221">
        <v>73.0582029307282</v>
      </c>
      <c r="AJ28" s="221">
        <v>84.210930284191804</v>
      </c>
      <c r="AK28" s="221">
        <v>96.995952486678505</v>
      </c>
      <c r="AL28" s="227">
        <v>72.135136856127801</v>
      </c>
      <c r="AM28" s="221"/>
      <c r="AN28" s="228">
        <v>101.522327264653</v>
      </c>
      <c r="AO28" s="229">
        <v>95.1998246003552</v>
      </c>
      <c r="AP28" s="230">
        <v>98.361075932504406</v>
      </c>
      <c r="AQ28" s="221"/>
      <c r="AR28" s="231">
        <v>79.628262306521094</v>
      </c>
      <c r="AS28" s="38"/>
      <c r="AT28" s="29">
        <v>-3.05346259731204</v>
      </c>
      <c r="AU28" s="202">
        <v>-5.5064998463451502</v>
      </c>
      <c r="AV28" s="202">
        <v>-1.6808742477838901</v>
      </c>
      <c r="AW28" s="202">
        <v>8.3168807841220698</v>
      </c>
      <c r="AX28" s="202">
        <v>28.429416991815899</v>
      </c>
      <c r="AY28" s="207">
        <v>6.4159849773851603</v>
      </c>
      <c r="AZ28" s="202"/>
      <c r="BA28" s="208">
        <v>31.7355378867701</v>
      </c>
      <c r="BB28" s="209">
        <v>20.327140202475899</v>
      </c>
      <c r="BC28" s="210">
        <v>25.956385730618301</v>
      </c>
      <c r="BD28" s="202"/>
      <c r="BE28" s="211">
        <v>12.5799822806945</v>
      </c>
      <c r="BF28" s="38"/>
      <c r="BG28" s="39"/>
      <c r="BH28" s="39"/>
      <c r="BI28" s="39"/>
      <c r="BJ28" s="39"/>
      <c r="BK28" s="39"/>
      <c r="BL28" s="39"/>
      <c r="BM28" s="39"/>
      <c r="BN28" s="39"/>
      <c r="BO28" s="39"/>
      <c r="BP28" s="39"/>
      <c r="BQ28" s="39"/>
      <c r="BR28" s="39"/>
    </row>
    <row r="29" spans="1:70" x14ac:dyDescent="0.25">
      <c r="A29" s="20" t="s">
        <v>55</v>
      </c>
      <c r="B29" s="2" t="str">
        <f t="shared" si="0"/>
        <v>Charlottesville, VA</v>
      </c>
      <c r="C29" s="2"/>
      <c r="D29" s="23" t="s">
        <v>101</v>
      </c>
      <c r="E29" s="26" t="s">
        <v>102</v>
      </c>
      <c r="F29" s="2"/>
      <c r="G29" s="226">
        <v>76.039129333852699</v>
      </c>
      <c r="H29" s="221">
        <v>91.875529801324504</v>
      </c>
      <c r="I29" s="221">
        <v>93.396466692637304</v>
      </c>
      <c r="J29" s="221">
        <v>98.663706661472503</v>
      </c>
      <c r="K29" s="221">
        <v>119.663395013634</v>
      </c>
      <c r="L29" s="227">
        <v>95.927645500584305</v>
      </c>
      <c r="M29" s="221"/>
      <c r="N29" s="228">
        <v>242.829298792364</v>
      </c>
      <c r="O29" s="229">
        <v>258.25576938059902</v>
      </c>
      <c r="P29" s="230">
        <v>250.54253408648199</v>
      </c>
      <c r="Q29" s="221"/>
      <c r="R29" s="231">
        <v>140.103327953698</v>
      </c>
      <c r="S29" s="38"/>
      <c r="T29" s="29">
        <v>-9.1583201082768699</v>
      </c>
      <c r="U29" s="202">
        <v>-12.9894589680328</v>
      </c>
      <c r="V29" s="202">
        <v>-14.772825504284601</v>
      </c>
      <c r="W29" s="202">
        <v>-13.948192915530999</v>
      </c>
      <c r="X29" s="202">
        <v>2.18541391837989</v>
      </c>
      <c r="Y29" s="207">
        <v>-9.6117178189805603</v>
      </c>
      <c r="Z29" s="202"/>
      <c r="AA29" s="208">
        <v>23.5749334288497</v>
      </c>
      <c r="AB29" s="209">
        <v>31.8975202656795</v>
      </c>
      <c r="AC29" s="210">
        <v>27.728766044622301</v>
      </c>
      <c r="AD29" s="202"/>
      <c r="AE29" s="211">
        <v>6.26008904620425</v>
      </c>
      <c r="AF29" s="38"/>
      <c r="AG29" s="226">
        <v>106.241890338917</v>
      </c>
      <c r="AH29" s="221">
        <v>77.370122224386407</v>
      </c>
      <c r="AI29" s="221">
        <v>87.129977113361903</v>
      </c>
      <c r="AJ29" s="221">
        <v>94.303507499026097</v>
      </c>
      <c r="AK29" s="221">
        <v>124.802341741332</v>
      </c>
      <c r="AL29" s="227">
        <v>97.969567783404699</v>
      </c>
      <c r="AM29" s="221"/>
      <c r="AN29" s="228">
        <v>263.45307411375097</v>
      </c>
      <c r="AO29" s="229">
        <v>290.30666147253601</v>
      </c>
      <c r="AP29" s="230">
        <v>276.87986779314298</v>
      </c>
      <c r="AQ29" s="221"/>
      <c r="AR29" s="231">
        <v>149.08679635761499</v>
      </c>
      <c r="AS29" s="38"/>
      <c r="AT29" s="29">
        <v>2.5195909476461602</v>
      </c>
      <c r="AU29" s="202">
        <v>-4.5900210537324204</v>
      </c>
      <c r="AV29" s="202">
        <v>-6.4520139244720198</v>
      </c>
      <c r="AW29" s="202">
        <v>-8.6728768281845401</v>
      </c>
      <c r="AX29" s="202">
        <v>-0.60210948739418502</v>
      </c>
      <c r="AY29" s="207">
        <v>-3.3220133114207302</v>
      </c>
      <c r="AZ29" s="202"/>
      <c r="BA29" s="208">
        <v>8.0501663450997807</v>
      </c>
      <c r="BB29" s="209">
        <v>9.7745211840112098</v>
      </c>
      <c r="BC29" s="210">
        <v>8.9473417381048606</v>
      </c>
      <c r="BD29" s="202"/>
      <c r="BE29" s="211">
        <v>2.8223482885213098</v>
      </c>
      <c r="BF29" s="38"/>
      <c r="BG29" s="39"/>
      <c r="BH29" s="39"/>
      <c r="BI29" s="39"/>
      <c r="BJ29" s="39"/>
      <c r="BK29" s="39"/>
      <c r="BL29" s="39"/>
      <c r="BM29" s="39"/>
      <c r="BN29" s="39"/>
      <c r="BO29" s="39"/>
      <c r="BP29" s="39"/>
      <c r="BQ29" s="39"/>
      <c r="BR29" s="39"/>
    </row>
    <row r="30" spans="1:70" x14ac:dyDescent="0.25">
      <c r="A30" s="20" t="s">
        <v>115</v>
      </c>
      <c r="B30" t="s">
        <v>56</v>
      </c>
      <c r="C30" s="2"/>
      <c r="D30" s="23" t="s">
        <v>101</v>
      </c>
      <c r="E30" s="26" t="s">
        <v>102</v>
      </c>
      <c r="F30" s="2"/>
      <c r="G30" s="226">
        <v>52.905331769899199</v>
      </c>
      <c r="H30" s="221">
        <v>65.952096840943497</v>
      </c>
      <c r="I30" s="221">
        <v>74.016574699958596</v>
      </c>
      <c r="J30" s="221">
        <v>78.616322251344997</v>
      </c>
      <c r="K30" s="221">
        <v>92.855940129673002</v>
      </c>
      <c r="L30" s="227">
        <v>72.869253138363902</v>
      </c>
      <c r="M30" s="221"/>
      <c r="N30" s="228">
        <v>133.12981100841401</v>
      </c>
      <c r="O30" s="229">
        <v>132.17088288039699</v>
      </c>
      <c r="P30" s="230">
        <v>132.65034694440601</v>
      </c>
      <c r="Q30" s="221"/>
      <c r="R30" s="231">
        <v>89.949565654375903</v>
      </c>
      <c r="S30" s="38"/>
      <c r="T30" s="29">
        <v>11.9541535411109</v>
      </c>
      <c r="U30" s="202">
        <v>-3.2593814789970499</v>
      </c>
      <c r="V30" s="202">
        <v>4.0426033148356204</v>
      </c>
      <c r="W30" s="202">
        <v>7.8936840846023202</v>
      </c>
      <c r="X30" s="202">
        <v>5.3972721771234697</v>
      </c>
      <c r="Y30" s="207">
        <v>4.8368179643838598</v>
      </c>
      <c r="Z30" s="202"/>
      <c r="AA30" s="208">
        <v>-5.6332426662036301</v>
      </c>
      <c r="AB30" s="209">
        <v>-7.2037188254270301</v>
      </c>
      <c r="AC30" s="210">
        <v>-6.4222315155738601</v>
      </c>
      <c r="AD30" s="202"/>
      <c r="AE30" s="211">
        <v>-0.22151290070023899</v>
      </c>
      <c r="AF30" s="38"/>
      <c r="AG30" s="226">
        <v>51.905602841771199</v>
      </c>
      <c r="AH30" s="221">
        <v>61.869201958890798</v>
      </c>
      <c r="AI30" s="221">
        <v>71.530492481721595</v>
      </c>
      <c r="AJ30" s="221">
        <v>72.390197613463897</v>
      </c>
      <c r="AK30" s="221">
        <v>76.190435922196102</v>
      </c>
      <c r="AL30" s="227">
        <v>66.777186163608704</v>
      </c>
      <c r="AM30" s="221"/>
      <c r="AN30" s="228">
        <v>98.980651814043298</v>
      </c>
      <c r="AO30" s="229">
        <v>103.721932335494</v>
      </c>
      <c r="AP30" s="230">
        <v>101.351292074768</v>
      </c>
      <c r="AQ30" s="221"/>
      <c r="AR30" s="231">
        <v>76.655502138225899</v>
      </c>
      <c r="AS30" s="38"/>
      <c r="AT30" s="29">
        <v>22.184239203527799</v>
      </c>
      <c r="AU30" s="202">
        <v>8.8438311799806293</v>
      </c>
      <c r="AV30" s="202">
        <v>10.6365377770879</v>
      </c>
      <c r="AW30" s="202">
        <v>8.9839653068458798</v>
      </c>
      <c r="AX30" s="202">
        <v>13.0716847299413</v>
      </c>
      <c r="AY30" s="207">
        <v>12.124130870084601</v>
      </c>
      <c r="AZ30" s="202"/>
      <c r="BA30" s="208">
        <v>9.8359755304070102</v>
      </c>
      <c r="BB30" s="209">
        <v>9.7861492681889697</v>
      </c>
      <c r="BC30" s="210">
        <v>9.8104740239303307</v>
      </c>
      <c r="BD30" s="202"/>
      <c r="BE30" s="211">
        <v>11.238751904735199</v>
      </c>
      <c r="BF30" s="38"/>
      <c r="BG30" s="39"/>
      <c r="BH30" s="39"/>
      <c r="BI30" s="39"/>
      <c r="BJ30" s="39"/>
      <c r="BK30" s="39"/>
      <c r="BL30" s="39"/>
      <c r="BM30" s="39"/>
      <c r="BN30" s="39"/>
      <c r="BO30" s="39"/>
      <c r="BP30" s="39"/>
      <c r="BQ30" s="39"/>
      <c r="BR30" s="39"/>
    </row>
    <row r="31" spans="1:70" x14ac:dyDescent="0.25">
      <c r="A31" s="20" t="s">
        <v>52</v>
      </c>
      <c r="B31" s="2" t="str">
        <f t="shared" si="0"/>
        <v>Staunton &amp; Harrisonburg, VA</v>
      </c>
      <c r="C31" s="2"/>
      <c r="D31" s="23" t="s">
        <v>101</v>
      </c>
      <c r="E31" s="26" t="s">
        <v>102</v>
      </c>
      <c r="F31" s="2"/>
      <c r="G31" s="226">
        <v>37.303230983949703</v>
      </c>
      <c r="H31" s="221">
        <v>51.3085083740404</v>
      </c>
      <c r="I31" s="221">
        <v>57.292693649685901</v>
      </c>
      <c r="J31" s="221">
        <v>65.301629448708994</v>
      </c>
      <c r="K31" s="221">
        <v>73.997763433356496</v>
      </c>
      <c r="L31" s="227">
        <v>57.040765177948302</v>
      </c>
      <c r="M31" s="221"/>
      <c r="N31" s="228">
        <v>108.333667131891</v>
      </c>
      <c r="O31" s="229">
        <v>86.825286113049501</v>
      </c>
      <c r="P31" s="230">
        <v>97.579476622470295</v>
      </c>
      <c r="Q31" s="221"/>
      <c r="R31" s="231">
        <v>68.623254162097396</v>
      </c>
      <c r="S31" s="38"/>
      <c r="T31" s="29">
        <v>-0.68682568531989996</v>
      </c>
      <c r="U31" s="202">
        <v>0.75703458834569703</v>
      </c>
      <c r="V31" s="202">
        <v>6.1435414704919902</v>
      </c>
      <c r="W31" s="202">
        <v>7.83761021240079</v>
      </c>
      <c r="X31" s="202">
        <v>20.561905516587601</v>
      </c>
      <c r="Y31" s="207">
        <v>7.9036704923106802</v>
      </c>
      <c r="Z31" s="202"/>
      <c r="AA31" s="208">
        <v>23.2652998032768</v>
      </c>
      <c r="AB31" s="209">
        <v>-3.6407576285086698</v>
      </c>
      <c r="AC31" s="210">
        <v>9.64453702298945</v>
      </c>
      <c r="AD31" s="202"/>
      <c r="AE31" s="211">
        <v>8.6175381191845908</v>
      </c>
      <c r="AF31" s="38"/>
      <c r="AG31" s="226">
        <v>44.208659717376101</v>
      </c>
      <c r="AH31" s="221">
        <v>48.720446179344002</v>
      </c>
      <c r="AI31" s="221">
        <v>57.721779919748698</v>
      </c>
      <c r="AJ31" s="221">
        <v>64.4505997034193</v>
      </c>
      <c r="AK31" s="221">
        <v>81.887403175157004</v>
      </c>
      <c r="AL31" s="227">
        <v>59.397777739009001</v>
      </c>
      <c r="AM31" s="221"/>
      <c r="AN31" s="228">
        <v>113.659414689462</v>
      </c>
      <c r="AO31" s="229">
        <v>104.13770542568</v>
      </c>
      <c r="AP31" s="230">
        <v>108.898560057571</v>
      </c>
      <c r="AQ31" s="221"/>
      <c r="AR31" s="231">
        <v>73.540858401455395</v>
      </c>
      <c r="AS31" s="38"/>
      <c r="AT31" s="29">
        <v>1.76382651829242</v>
      </c>
      <c r="AU31" s="202">
        <v>6.1902111441703997</v>
      </c>
      <c r="AV31" s="202">
        <v>7.1860827885259999</v>
      </c>
      <c r="AW31" s="202">
        <v>6.5932738903071</v>
      </c>
      <c r="AX31" s="202">
        <v>34.733075424526199</v>
      </c>
      <c r="AY31" s="207">
        <v>12.323882389034299</v>
      </c>
      <c r="AZ31" s="202"/>
      <c r="BA31" s="208">
        <v>31.796777699870301</v>
      </c>
      <c r="BB31" s="209">
        <v>16.8545511400953</v>
      </c>
      <c r="BC31" s="210">
        <v>24.207011851261601</v>
      </c>
      <c r="BD31" s="202"/>
      <c r="BE31" s="211">
        <v>17.091624571449401</v>
      </c>
      <c r="BF31" s="38"/>
      <c r="BG31" s="39"/>
      <c r="BH31" s="39"/>
      <c r="BI31" s="39"/>
      <c r="BJ31" s="39"/>
      <c r="BK31" s="39"/>
      <c r="BL31" s="39"/>
      <c r="BM31" s="39"/>
      <c r="BN31" s="39"/>
      <c r="BO31" s="39"/>
      <c r="BP31" s="39"/>
      <c r="BQ31" s="39"/>
      <c r="BR31" s="39"/>
    </row>
    <row r="32" spans="1:70" x14ac:dyDescent="0.25">
      <c r="A32" s="20" t="s">
        <v>51</v>
      </c>
      <c r="B32" s="2" t="str">
        <f t="shared" si="0"/>
        <v>Blacksburg &amp; Wytheville, VA</v>
      </c>
      <c r="C32" s="2"/>
      <c r="D32" s="23" t="s">
        <v>101</v>
      </c>
      <c r="E32" s="26" t="s">
        <v>102</v>
      </c>
      <c r="F32" s="2"/>
      <c r="G32" s="226">
        <v>41.312422434367498</v>
      </c>
      <c r="H32" s="221">
        <v>53.090521081941098</v>
      </c>
      <c r="I32" s="221">
        <v>56.586402147971299</v>
      </c>
      <c r="J32" s="221">
        <v>59.9451591089896</v>
      </c>
      <c r="K32" s="221">
        <v>63.720976725681297</v>
      </c>
      <c r="L32" s="227">
        <v>54.930746648633502</v>
      </c>
      <c r="M32" s="221"/>
      <c r="N32" s="228">
        <v>92.692363238512002</v>
      </c>
      <c r="O32" s="229">
        <v>82.802038989456904</v>
      </c>
      <c r="P32" s="230">
        <v>87.747201113984403</v>
      </c>
      <c r="Q32" s="221"/>
      <c r="R32" s="231">
        <v>64.305810814650599</v>
      </c>
      <c r="S32" s="38"/>
      <c r="T32" s="29">
        <v>-7.1129574921141296</v>
      </c>
      <c r="U32" s="202">
        <v>2.8901014905901601</v>
      </c>
      <c r="V32" s="202">
        <v>1.36198554512146</v>
      </c>
      <c r="W32" s="202">
        <v>-4.01686869766211</v>
      </c>
      <c r="X32" s="202">
        <v>-7.0492802592482001E-2</v>
      </c>
      <c r="Y32" s="207">
        <v>-1.24669870370292</v>
      </c>
      <c r="Z32" s="202"/>
      <c r="AA32" s="208">
        <v>7.0454641514559802</v>
      </c>
      <c r="AB32" s="209">
        <v>-4.8014383548991102</v>
      </c>
      <c r="AC32" s="210">
        <v>1.1088172217925301</v>
      </c>
      <c r="AD32" s="202"/>
      <c r="AE32" s="211">
        <v>-0.34320357785812999</v>
      </c>
      <c r="AF32" s="38"/>
      <c r="AG32" s="226">
        <v>42.374264120922803</v>
      </c>
      <c r="AH32" s="221">
        <v>48.964017501988799</v>
      </c>
      <c r="AI32" s="221">
        <v>60.206410103420801</v>
      </c>
      <c r="AJ32" s="221">
        <v>79.843139419252097</v>
      </c>
      <c r="AK32" s="221">
        <v>111.062043160459</v>
      </c>
      <c r="AL32" s="227">
        <v>68.489551507075404</v>
      </c>
      <c r="AM32" s="221"/>
      <c r="AN32" s="228">
        <v>128.83530455969299</v>
      </c>
      <c r="AO32" s="229">
        <v>104.842368852866</v>
      </c>
      <c r="AP32" s="230">
        <v>116.83883670628001</v>
      </c>
      <c r="AQ32" s="221"/>
      <c r="AR32" s="231">
        <v>82.303240494100706</v>
      </c>
      <c r="AS32" s="38"/>
      <c r="AT32" s="29">
        <v>3.7847790569036701</v>
      </c>
      <c r="AU32" s="202">
        <v>7.3984488833409703</v>
      </c>
      <c r="AV32" s="202">
        <v>13.1127384998425</v>
      </c>
      <c r="AW32" s="202">
        <v>38.203063996614198</v>
      </c>
      <c r="AX32" s="202">
        <v>99.138711155436695</v>
      </c>
      <c r="AY32" s="207">
        <v>35.253053398260803</v>
      </c>
      <c r="AZ32" s="202"/>
      <c r="BA32" s="208">
        <v>73.622898220297401</v>
      </c>
      <c r="BB32" s="209">
        <v>43.950165211898103</v>
      </c>
      <c r="BC32" s="210">
        <v>58.9249389512063</v>
      </c>
      <c r="BD32" s="202"/>
      <c r="BE32" s="211">
        <v>43.949011703886399</v>
      </c>
      <c r="BF32" s="38"/>
      <c r="BG32" s="39"/>
      <c r="BH32" s="39"/>
      <c r="BI32" s="39"/>
      <c r="BJ32" s="39"/>
      <c r="BK32" s="39"/>
      <c r="BL32" s="39"/>
      <c r="BM32" s="39"/>
      <c r="BN32" s="39"/>
      <c r="BO32" s="39"/>
      <c r="BP32" s="39"/>
      <c r="BQ32" s="39"/>
      <c r="BR32" s="39"/>
    </row>
    <row r="33" spans="1:70" x14ac:dyDescent="0.25">
      <c r="A33" s="20" t="s">
        <v>50</v>
      </c>
      <c r="B33" s="2" t="str">
        <f t="shared" si="0"/>
        <v>Lynchburg, VA</v>
      </c>
      <c r="C33" s="2"/>
      <c r="D33" s="23" t="s">
        <v>101</v>
      </c>
      <c r="E33" s="26" t="s">
        <v>102</v>
      </c>
      <c r="F33" s="2"/>
      <c r="G33" s="226">
        <v>43.697321644498103</v>
      </c>
      <c r="H33" s="221">
        <v>64.176333131801599</v>
      </c>
      <c r="I33" s="221">
        <v>70.052430471584003</v>
      </c>
      <c r="J33" s="221">
        <v>69.769824667472705</v>
      </c>
      <c r="K33" s="221">
        <v>77.3210852478839</v>
      </c>
      <c r="L33" s="227">
        <v>65.003399032648105</v>
      </c>
      <c r="M33" s="221"/>
      <c r="N33" s="228">
        <v>123.168165054413</v>
      </c>
      <c r="O33" s="229">
        <v>88.158065296251493</v>
      </c>
      <c r="P33" s="230">
        <v>105.663115175332</v>
      </c>
      <c r="Q33" s="221"/>
      <c r="R33" s="231">
        <v>76.620460787700793</v>
      </c>
      <c r="S33" s="38"/>
      <c r="T33" s="29">
        <v>12.0135122320718</v>
      </c>
      <c r="U33" s="202">
        <v>0.14796861513567799</v>
      </c>
      <c r="V33" s="202">
        <v>-2.9343508541247401</v>
      </c>
      <c r="W33" s="202">
        <v>-12.195261170238799</v>
      </c>
      <c r="X33" s="202">
        <v>7.8389565030166901</v>
      </c>
      <c r="Y33" s="207">
        <v>-0.43077524228582698</v>
      </c>
      <c r="Z33" s="202"/>
      <c r="AA33" s="208">
        <v>55.261740747611597</v>
      </c>
      <c r="AB33" s="209">
        <v>16.652625735251501</v>
      </c>
      <c r="AC33" s="210">
        <v>36.425298233076497</v>
      </c>
      <c r="AD33" s="202"/>
      <c r="AE33" s="211">
        <v>11.430422219098</v>
      </c>
      <c r="AF33" s="38"/>
      <c r="AG33" s="226">
        <v>46.5414877532506</v>
      </c>
      <c r="AH33" s="221">
        <v>58.277546114302901</v>
      </c>
      <c r="AI33" s="221">
        <v>71.743694436044706</v>
      </c>
      <c r="AJ33" s="221">
        <v>77.2492349561536</v>
      </c>
      <c r="AK33" s="221">
        <v>81.016901738473095</v>
      </c>
      <c r="AL33" s="227">
        <v>66.966197877294306</v>
      </c>
      <c r="AM33" s="221"/>
      <c r="AN33" s="228">
        <v>106.994913832199</v>
      </c>
      <c r="AO33" s="229">
        <v>96.830291761148899</v>
      </c>
      <c r="AP33" s="230">
        <v>101.91260279667399</v>
      </c>
      <c r="AQ33" s="221"/>
      <c r="AR33" s="231">
        <v>76.951747586445194</v>
      </c>
      <c r="AS33" s="38"/>
      <c r="AT33" s="29">
        <v>4.9016191615977398</v>
      </c>
      <c r="AU33" s="202">
        <v>4.38829421566217</v>
      </c>
      <c r="AV33" s="202">
        <v>7.0921123777282098</v>
      </c>
      <c r="AW33" s="202">
        <v>2.4659335969518201</v>
      </c>
      <c r="AX33" s="202">
        <v>8.93800796775861</v>
      </c>
      <c r="AY33" s="207">
        <v>5.6426258812795203</v>
      </c>
      <c r="AZ33" s="202"/>
      <c r="BA33" s="208">
        <v>12.2684852021255</v>
      </c>
      <c r="BB33" s="209">
        <v>12.0637013037699</v>
      </c>
      <c r="BC33" s="210">
        <v>12.188266644526101</v>
      </c>
      <c r="BD33" s="202"/>
      <c r="BE33" s="211">
        <v>8.0022246918139004</v>
      </c>
      <c r="BF33" s="38"/>
      <c r="BG33" s="39"/>
      <c r="BH33" s="39"/>
      <c r="BI33" s="39"/>
      <c r="BJ33" s="39"/>
      <c r="BK33" s="39"/>
      <c r="BL33" s="39"/>
      <c r="BM33" s="39"/>
      <c r="BN33" s="39"/>
      <c r="BO33" s="39"/>
      <c r="BP33" s="39"/>
      <c r="BQ33" s="39"/>
      <c r="BR33" s="39"/>
    </row>
    <row r="34" spans="1:70" x14ac:dyDescent="0.25">
      <c r="A34" s="20" t="s">
        <v>24</v>
      </c>
      <c r="B34" s="2" t="str">
        <f t="shared" si="0"/>
        <v>Central Virginia</v>
      </c>
      <c r="C34" s="2"/>
      <c r="D34" s="23" t="s">
        <v>101</v>
      </c>
      <c r="E34" s="26" t="s">
        <v>102</v>
      </c>
      <c r="F34" s="2"/>
      <c r="G34" s="226">
        <v>54.183940123363897</v>
      </c>
      <c r="H34" s="221">
        <v>73.2806288551226</v>
      </c>
      <c r="I34" s="221">
        <v>80.438883105160201</v>
      </c>
      <c r="J34" s="221">
        <v>81.0420556642094</v>
      </c>
      <c r="K34" s="221">
        <v>80.516208214231895</v>
      </c>
      <c r="L34" s="227">
        <v>73.892343192417599</v>
      </c>
      <c r="M34" s="221"/>
      <c r="N34" s="228">
        <v>114.69575898901699</v>
      </c>
      <c r="O34" s="229">
        <v>112.63914216939899</v>
      </c>
      <c r="P34" s="230">
        <v>113.66745057920799</v>
      </c>
      <c r="Q34" s="221"/>
      <c r="R34" s="231">
        <v>85.256659588643601</v>
      </c>
      <c r="S34" s="38"/>
      <c r="T34" s="29">
        <v>0.57041827230668296</v>
      </c>
      <c r="U34" s="202">
        <v>-3.1181486150422901</v>
      </c>
      <c r="V34" s="202">
        <v>-5.1642516396580103</v>
      </c>
      <c r="W34" s="202">
        <v>-4.9827494447949396</v>
      </c>
      <c r="X34" s="202">
        <v>-2.8120139649254701</v>
      </c>
      <c r="Y34" s="207">
        <v>-3.40181501632504</v>
      </c>
      <c r="Z34" s="202"/>
      <c r="AA34" s="208">
        <v>6.8980629028308504</v>
      </c>
      <c r="AB34" s="209">
        <v>4.7264416808451699</v>
      </c>
      <c r="AC34" s="210">
        <v>5.8109328739631598</v>
      </c>
      <c r="AD34" s="202"/>
      <c r="AE34" s="211">
        <v>-8.8096307723442499E-2</v>
      </c>
      <c r="AF34" s="38"/>
      <c r="AG34" s="226">
        <v>66.712980630436505</v>
      </c>
      <c r="AH34" s="221">
        <v>65.691995072588597</v>
      </c>
      <c r="AI34" s="221">
        <v>77.684636074394803</v>
      </c>
      <c r="AJ34" s="221">
        <v>79.031581759508995</v>
      </c>
      <c r="AK34" s="221">
        <v>78.467595429366</v>
      </c>
      <c r="AL34" s="227">
        <v>73.517772756334097</v>
      </c>
      <c r="AM34" s="221"/>
      <c r="AN34" s="228">
        <v>120.238238854923</v>
      </c>
      <c r="AO34" s="229">
        <v>128.904893026911</v>
      </c>
      <c r="AP34" s="230">
        <v>124.571565940917</v>
      </c>
      <c r="AQ34" s="221"/>
      <c r="AR34" s="231">
        <v>88.104696794504306</v>
      </c>
      <c r="AS34" s="38"/>
      <c r="AT34" s="29">
        <v>2.24788060862506</v>
      </c>
      <c r="AU34" s="202">
        <v>1.7135336505554</v>
      </c>
      <c r="AV34" s="202">
        <v>1.23844117608559</v>
      </c>
      <c r="AW34" s="202">
        <v>-0.303921849275886</v>
      </c>
      <c r="AX34" s="202">
        <v>-1.6468204563487601E-2</v>
      </c>
      <c r="AY34" s="207">
        <v>0.89753320826074801</v>
      </c>
      <c r="AZ34" s="202"/>
      <c r="BA34" s="208">
        <v>4.5395991929295398</v>
      </c>
      <c r="BB34" s="209">
        <v>3.9482440389230899</v>
      </c>
      <c r="BC34" s="210">
        <v>4.2288310463640197</v>
      </c>
      <c r="BD34" s="202"/>
      <c r="BE34" s="211">
        <v>2.2060297109660301</v>
      </c>
      <c r="BF34" s="38"/>
      <c r="BG34" s="39"/>
      <c r="BH34" s="39"/>
      <c r="BI34" s="39"/>
      <c r="BJ34" s="39"/>
      <c r="BK34" s="39"/>
      <c r="BL34" s="39"/>
      <c r="BM34" s="39"/>
      <c r="BN34" s="39"/>
      <c r="BO34" s="39"/>
      <c r="BP34" s="39"/>
      <c r="BQ34" s="39"/>
      <c r="BR34" s="39"/>
    </row>
    <row r="35" spans="1:70" x14ac:dyDescent="0.25">
      <c r="A35" s="20" t="s">
        <v>25</v>
      </c>
      <c r="B35" s="2" t="str">
        <f t="shared" si="0"/>
        <v>Chesapeake Bay</v>
      </c>
      <c r="C35" s="2"/>
      <c r="D35" s="23" t="s">
        <v>101</v>
      </c>
      <c r="E35" s="26" t="s">
        <v>102</v>
      </c>
      <c r="F35" s="2"/>
      <c r="G35" s="226">
        <v>53.459968725566803</v>
      </c>
      <c r="H35" s="221">
        <v>76.877881157153993</v>
      </c>
      <c r="I35" s="221">
        <v>79.052486317435395</v>
      </c>
      <c r="J35" s="221">
        <v>75.544300234558193</v>
      </c>
      <c r="K35" s="221">
        <v>74.629734167318205</v>
      </c>
      <c r="L35" s="227">
        <v>71.912874120406499</v>
      </c>
      <c r="M35" s="221"/>
      <c r="N35" s="228">
        <v>113.428381548084</v>
      </c>
      <c r="O35" s="229">
        <v>121.248897576231</v>
      </c>
      <c r="P35" s="230">
        <v>117.338639562157</v>
      </c>
      <c r="Q35" s="221"/>
      <c r="R35" s="231">
        <v>84.891664246621204</v>
      </c>
      <c r="S35" s="38"/>
      <c r="T35" s="29">
        <v>1.06196257257769</v>
      </c>
      <c r="U35" s="202">
        <v>2.2166545679166001</v>
      </c>
      <c r="V35" s="202">
        <v>-2.0201890015216102</v>
      </c>
      <c r="W35" s="202">
        <v>-3.3580716495974898</v>
      </c>
      <c r="X35" s="202">
        <v>-2.6320473781585001</v>
      </c>
      <c r="Y35" s="207">
        <v>-1.1120184842063101</v>
      </c>
      <c r="Z35" s="202"/>
      <c r="AA35" s="208">
        <v>6.0603468619859804</v>
      </c>
      <c r="AB35" s="209">
        <v>4.4469517171742403</v>
      </c>
      <c r="AC35" s="210">
        <v>5.2205921068913996</v>
      </c>
      <c r="AD35" s="202"/>
      <c r="AE35" s="211">
        <v>1.29555974076463</v>
      </c>
      <c r="AF35" s="38"/>
      <c r="AG35" s="226">
        <v>60.259810398749003</v>
      </c>
      <c r="AH35" s="221">
        <v>67.722003518373697</v>
      </c>
      <c r="AI35" s="221">
        <v>72.873420641125804</v>
      </c>
      <c r="AJ35" s="221">
        <v>76.0881176700547</v>
      </c>
      <c r="AK35" s="221">
        <v>79.865928459734107</v>
      </c>
      <c r="AL35" s="227">
        <v>71.361856137607504</v>
      </c>
      <c r="AM35" s="221"/>
      <c r="AN35" s="228">
        <v>114.07460906958499</v>
      </c>
      <c r="AO35" s="229">
        <v>120.17148944487801</v>
      </c>
      <c r="AP35" s="230">
        <v>117.123049257232</v>
      </c>
      <c r="AQ35" s="221"/>
      <c r="AR35" s="231">
        <v>84.436482743214498</v>
      </c>
      <c r="AS35" s="38"/>
      <c r="AT35" s="29">
        <v>7.8788586065537904</v>
      </c>
      <c r="AU35" s="202">
        <v>6.2412880819504499</v>
      </c>
      <c r="AV35" s="202">
        <v>-8.42950390102596</v>
      </c>
      <c r="AW35" s="202">
        <v>-5.6112941484560501</v>
      </c>
      <c r="AX35" s="202">
        <v>4.0611031390335501</v>
      </c>
      <c r="AY35" s="207">
        <v>7.4217586508382005E-2</v>
      </c>
      <c r="AZ35" s="202"/>
      <c r="BA35" s="208">
        <v>8.8947156239290894</v>
      </c>
      <c r="BB35" s="209">
        <v>3.73509371041686</v>
      </c>
      <c r="BC35" s="210">
        <v>6.1852390416473302</v>
      </c>
      <c r="BD35" s="202"/>
      <c r="BE35" s="211">
        <v>2.41002109836431</v>
      </c>
      <c r="BF35" s="38"/>
      <c r="BG35" s="39"/>
      <c r="BH35" s="39"/>
      <c r="BI35" s="39"/>
      <c r="BJ35" s="39"/>
      <c r="BK35" s="39"/>
      <c r="BL35" s="39"/>
      <c r="BM35" s="39"/>
      <c r="BN35" s="39"/>
      <c r="BO35" s="39"/>
      <c r="BP35" s="39"/>
      <c r="BQ35" s="39"/>
      <c r="BR35" s="39"/>
    </row>
    <row r="36" spans="1:70" x14ac:dyDescent="0.25">
      <c r="A36" s="20" t="s">
        <v>26</v>
      </c>
      <c r="B36" s="2" t="str">
        <f t="shared" si="0"/>
        <v>Coastal Virginia - Eastern Shore</v>
      </c>
      <c r="C36" s="2"/>
      <c r="D36" s="23" t="s">
        <v>101</v>
      </c>
      <c r="E36" s="26" t="s">
        <v>102</v>
      </c>
      <c r="F36" s="2"/>
      <c r="G36" s="226">
        <v>60.111714480874298</v>
      </c>
      <c r="H36" s="221">
        <v>74.4468647540983</v>
      </c>
      <c r="I36" s="221">
        <v>80.834556010928907</v>
      </c>
      <c r="J36" s="221">
        <v>83.054071038251294</v>
      </c>
      <c r="K36" s="221">
        <v>80.936646174863299</v>
      </c>
      <c r="L36" s="227">
        <v>75.8767704918032</v>
      </c>
      <c r="M36" s="221"/>
      <c r="N36" s="228">
        <v>105.535525956284</v>
      </c>
      <c r="O36" s="229">
        <v>106.760170765027</v>
      </c>
      <c r="P36" s="230">
        <v>106.147848360655</v>
      </c>
      <c r="Q36" s="221"/>
      <c r="R36" s="231">
        <v>84.525649882903906</v>
      </c>
      <c r="S36" s="38"/>
      <c r="T36" s="29">
        <v>17.9028211801194</v>
      </c>
      <c r="U36" s="202">
        <v>15.606766764248199</v>
      </c>
      <c r="V36" s="202">
        <v>20.569381667944199</v>
      </c>
      <c r="W36" s="202">
        <v>30.252704332716998</v>
      </c>
      <c r="X36" s="202">
        <v>30.421304027575101</v>
      </c>
      <c r="Y36" s="207">
        <v>23.078110146870301</v>
      </c>
      <c r="Z36" s="202"/>
      <c r="AA36" s="208">
        <v>5.4805449427282804</v>
      </c>
      <c r="AB36" s="209">
        <v>-0.44532970385749798</v>
      </c>
      <c r="AC36" s="210">
        <v>2.4148987543675702</v>
      </c>
      <c r="AD36" s="202"/>
      <c r="AE36" s="211">
        <v>14.7697244376906</v>
      </c>
      <c r="AF36" s="38"/>
      <c r="AG36" s="226">
        <v>63.042706625683003</v>
      </c>
      <c r="AH36" s="221">
        <v>62.739962431693897</v>
      </c>
      <c r="AI36" s="221">
        <v>72.186574453551899</v>
      </c>
      <c r="AJ36" s="221">
        <v>74.221787909835996</v>
      </c>
      <c r="AK36" s="221">
        <v>77.3588934426229</v>
      </c>
      <c r="AL36" s="227">
        <v>69.909984972677506</v>
      </c>
      <c r="AM36" s="221"/>
      <c r="AN36" s="228">
        <v>104.627853483606</v>
      </c>
      <c r="AO36" s="229">
        <v>110.491972336065</v>
      </c>
      <c r="AP36" s="230">
        <v>107.559912909836</v>
      </c>
      <c r="AQ36" s="221"/>
      <c r="AR36" s="231">
        <v>80.667107240437105</v>
      </c>
      <c r="AS36" s="38"/>
      <c r="AT36" s="29">
        <v>11.926531932731001</v>
      </c>
      <c r="AU36" s="202">
        <v>9.2114055808453994</v>
      </c>
      <c r="AV36" s="202">
        <v>9.4507441210346208</v>
      </c>
      <c r="AW36" s="202">
        <v>11.9603009026437</v>
      </c>
      <c r="AX36" s="202">
        <v>15.0158014111516</v>
      </c>
      <c r="AY36" s="207">
        <v>11.5778174348</v>
      </c>
      <c r="AZ36" s="202"/>
      <c r="BA36" s="208">
        <v>12.0267945169273</v>
      </c>
      <c r="BB36" s="209">
        <v>4.1461522443694196</v>
      </c>
      <c r="BC36" s="210">
        <v>7.8771702258731899</v>
      </c>
      <c r="BD36" s="202"/>
      <c r="BE36" s="211">
        <v>10.206921453736401</v>
      </c>
      <c r="BF36" s="38"/>
      <c r="BG36" s="39"/>
      <c r="BH36" s="39"/>
      <c r="BI36" s="39"/>
      <c r="BJ36" s="39"/>
      <c r="BK36" s="39"/>
      <c r="BL36" s="39"/>
      <c r="BM36" s="39"/>
      <c r="BN36" s="39"/>
      <c r="BO36" s="39"/>
      <c r="BP36" s="39"/>
      <c r="BQ36" s="39"/>
      <c r="BR36" s="39"/>
    </row>
    <row r="37" spans="1:70" x14ac:dyDescent="0.25">
      <c r="A37" s="20" t="s">
        <v>27</v>
      </c>
      <c r="B37" s="2" t="str">
        <f t="shared" si="0"/>
        <v>Coastal Virginia - Hampton Roads</v>
      </c>
      <c r="C37" s="2"/>
      <c r="D37" s="23" t="s">
        <v>101</v>
      </c>
      <c r="E37" s="26" t="s">
        <v>102</v>
      </c>
      <c r="F37" s="2"/>
      <c r="G37" s="226">
        <v>84.236175554988506</v>
      </c>
      <c r="H37" s="221">
        <v>102.15114365909599</v>
      </c>
      <c r="I37" s="221">
        <v>108.891126818065</v>
      </c>
      <c r="J37" s="221">
        <v>104.877047461087</v>
      </c>
      <c r="K37" s="221">
        <v>98.535283235519202</v>
      </c>
      <c r="L37" s="227">
        <v>99.738155345751395</v>
      </c>
      <c r="M37" s="221"/>
      <c r="N37" s="228">
        <v>160.393545036999</v>
      </c>
      <c r="O37" s="229">
        <v>168.69156111252801</v>
      </c>
      <c r="P37" s="230">
        <v>164.54255307476299</v>
      </c>
      <c r="Q37" s="221"/>
      <c r="R37" s="231">
        <v>118.25369755404</v>
      </c>
      <c r="S37" s="38"/>
      <c r="T37" s="29">
        <v>-6.3846488232471499</v>
      </c>
      <c r="U37" s="202">
        <v>2.84782775681898</v>
      </c>
      <c r="V37" s="202">
        <v>1.2563613734585799</v>
      </c>
      <c r="W37" s="202">
        <v>-1.7148023857444701</v>
      </c>
      <c r="X37" s="202">
        <v>-7.9224437797523004</v>
      </c>
      <c r="Y37" s="207">
        <v>-2.3255139480063001</v>
      </c>
      <c r="Z37" s="202"/>
      <c r="AA37" s="208">
        <v>1.23650772236335</v>
      </c>
      <c r="AB37" s="209">
        <v>4.4314975270700696</v>
      </c>
      <c r="AC37" s="210">
        <v>2.84947357817303</v>
      </c>
      <c r="AD37" s="202"/>
      <c r="AE37" s="211">
        <v>-0.33181658225935701</v>
      </c>
      <c r="AF37" s="38"/>
      <c r="AG37" s="226">
        <v>76.870918856851205</v>
      </c>
      <c r="AH37" s="221">
        <v>71.897683847920305</v>
      </c>
      <c r="AI37" s="221">
        <v>78.0996909288083</v>
      </c>
      <c r="AJ37" s="221">
        <v>79.116310283235507</v>
      </c>
      <c r="AK37" s="221">
        <v>79.943492791528399</v>
      </c>
      <c r="AL37" s="227">
        <v>77.185619341668698</v>
      </c>
      <c r="AM37" s="221"/>
      <c r="AN37" s="228">
        <v>130.90739078846599</v>
      </c>
      <c r="AO37" s="229">
        <v>145.60627679254901</v>
      </c>
      <c r="AP37" s="230">
        <v>138.25683379050699</v>
      </c>
      <c r="AQ37" s="221"/>
      <c r="AR37" s="231">
        <v>94.634537755622702</v>
      </c>
      <c r="AS37" s="38"/>
      <c r="AT37" s="29">
        <v>-4.2934748551987498</v>
      </c>
      <c r="AU37" s="202">
        <v>1.3549672191938</v>
      </c>
      <c r="AV37" s="202">
        <v>-0.81386923891565299</v>
      </c>
      <c r="AW37" s="202">
        <v>-2.6593722158553699</v>
      </c>
      <c r="AX37" s="202">
        <v>-4.2038030762113001</v>
      </c>
      <c r="AY37" s="207">
        <v>-2.22883621237514</v>
      </c>
      <c r="AZ37" s="202"/>
      <c r="BA37" s="208">
        <v>-4.7324732727626397</v>
      </c>
      <c r="BB37" s="209">
        <v>-5.9517153896101496</v>
      </c>
      <c r="BC37" s="210">
        <v>-5.3784141877030098</v>
      </c>
      <c r="BD37" s="202"/>
      <c r="BE37" s="211">
        <v>-3.56866473912181</v>
      </c>
      <c r="BF37" s="38"/>
      <c r="BG37" s="39"/>
      <c r="BH37" s="39"/>
      <c r="BI37" s="39"/>
      <c r="BJ37" s="39"/>
      <c r="BK37" s="39"/>
      <c r="BL37" s="39"/>
      <c r="BM37" s="39"/>
      <c r="BN37" s="39"/>
      <c r="BO37" s="39"/>
      <c r="BP37" s="39"/>
      <c r="BQ37" s="39"/>
      <c r="BR37" s="39"/>
    </row>
    <row r="38" spans="1:70" x14ac:dyDescent="0.25">
      <c r="A38" s="19" t="s">
        <v>28</v>
      </c>
      <c r="B38" s="2" t="str">
        <f t="shared" si="0"/>
        <v>Northern Virginia</v>
      </c>
      <c r="C38" s="2"/>
      <c r="D38" s="23" t="s">
        <v>101</v>
      </c>
      <c r="E38" s="26" t="s">
        <v>102</v>
      </c>
      <c r="F38" s="2"/>
      <c r="G38" s="226">
        <v>84.485450184363003</v>
      </c>
      <c r="H38" s="221">
        <v>133.07057961471801</v>
      </c>
      <c r="I38" s="221">
        <v>158.76398431033101</v>
      </c>
      <c r="J38" s="221">
        <v>156.788277522763</v>
      </c>
      <c r="K38" s="221">
        <v>121.566611671307</v>
      </c>
      <c r="L38" s="227">
        <v>130.934980660696</v>
      </c>
      <c r="M38" s="221"/>
      <c r="N38" s="228">
        <v>117.026732447889</v>
      </c>
      <c r="O38" s="229">
        <v>116.185495898863</v>
      </c>
      <c r="P38" s="230">
        <v>116.606114173376</v>
      </c>
      <c r="Q38" s="221"/>
      <c r="R38" s="231">
        <v>126.841018807176</v>
      </c>
      <c r="S38" s="38"/>
      <c r="T38" s="29">
        <v>-13.439035319968101</v>
      </c>
      <c r="U38" s="202">
        <v>-13.652431843760899</v>
      </c>
      <c r="V38" s="202">
        <v>-12.489092638828399</v>
      </c>
      <c r="W38" s="202">
        <v>-10.1442956572365</v>
      </c>
      <c r="X38" s="202">
        <v>-8.8857934749269898</v>
      </c>
      <c r="Y38" s="207">
        <v>-11.655268046461201</v>
      </c>
      <c r="Z38" s="202"/>
      <c r="AA38" s="208">
        <v>1.62666970937439</v>
      </c>
      <c r="AB38" s="209">
        <v>-2.3564797264738901</v>
      </c>
      <c r="AC38" s="210">
        <v>-0.39753237258965701</v>
      </c>
      <c r="AD38" s="202"/>
      <c r="AE38" s="211">
        <v>-8.9522834898824204</v>
      </c>
      <c r="AF38" s="38"/>
      <c r="AG38" s="226">
        <v>86.225953890435605</v>
      </c>
      <c r="AH38" s="221">
        <v>119.254213870494</v>
      </c>
      <c r="AI38" s="221">
        <v>149.78793753292101</v>
      </c>
      <c r="AJ38" s="221">
        <v>147.878614549627</v>
      </c>
      <c r="AK38" s="221">
        <v>118.853546542252</v>
      </c>
      <c r="AL38" s="227">
        <v>124.400053277146</v>
      </c>
      <c r="AM38" s="221"/>
      <c r="AN38" s="228">
        <v>115.115639109413</v>
      </c>
      <c r="AO38" s="229">
        <v>120.521834694107</v>
      </c>
      <c r="AP38" s="230">
        <v>117.81873690176</v>
      </c>
      <c r="AQ38" s="221"/>
      <c r="AR38" s="231">
        <v>122.519677169893</v>
      </c>
      <c r="AS38" s="38"/>
      <c r="AT38" s="29">
        <v>-8.4532592085796701</v>
      </c>
      <c r="AU38" s="202">
        <v>-8.67627130282583</v>
      </c>
      <c r="AV38" s="202">
        <v>-5.8137145384868303</v>
      </c>
      <c r="AW38" s="202">
        <v>-5.3700391990633403</v>
      </c>
      <c r="AX38" s="202">
        <v>-4.5686372689028998</v>
      </c>
      <c r="AY38" s="207">
        <v>-6.4125802007112602</v>
      </c>
      <c r="AZ38" s="202"/>
      <c r="BA38" s="208">
        <v>1.3755439271010399</v>
      </c>
      <c r="BB38" s="209">
        <v>-1.5660901969477401</v>
      </c>
      <c r="BC38" s="210">
        <v>-0.15245870061731001</v>
      </c>
      <c r="BD38" s="202"/>
      <c r="BE38" s="211">
        <v>-4.7710970926640401</v>
      </c>
      <c r="BF38" s="38"/>
      <c r="BG38" s="39"/>
      <c r="BH38" s="39"/>
      <c r="BI38" s="39"/>
      <c r="BJ38" s="39"/>
      <c r="BK38" s="39"/>
      <c r="BL38" s="39"/>
      <c r="BM38" s="39"/>
      <c r="BN38" s="39"/>
      <c r="BO38" s="39"/>
      <c r="BP38" s="39"/>
      <c r="BQ38" s="39"/>
      <c r="BR38" s="39"/>
    </row>
    <row r="39" spans="1:70" x14ac:dyDescent="0.25">
      <c r="A39" s="21" t="s">
        <v>29</v>
      </c>
      <c r="B39" s="2" t="str">
        <f t="shared" si="0"/>
        <v>Shenandoah Valley</v>
      </c>
      <c r="C39" s="2"/>
      <c r="D39" s="24" t="s">
        <v>101</v>
      </c>
      <c r="E39" s="27" t="s">
        <v>102</v>
      </c>
      <c r="F39" s="2"/>
      <c r="G39" s="232">
        <v>41.8419957709824</v>
      </c>
      <c r="H39" s="233">
        <v>53.357039687703299</v>
      </c>
      <c r="I39" s="233">
        <v>59.278667859466402</v>
      </c>
      <c r="J39" s="233">
        <v>63.233779277813902</v>
      </c>
      <c r="K39" s="233">
        <v>66.651164606376</v>
      </c>
      <c r="L39" s="234">
        <v>56.872529440468398</v>
      </c>
      <c r="M39" s="221"/>
      <c r="N39" s="235">
        <v>98.442388581652494</v>
      </c>
      <c r="O39" s="236">
        <v>87.938723162003896</v>
      </c>
      <c r="P39" s="237">
        <v>93.190555871828195</v>
      </c>
      <c r="Q39" s="221"/>
      <c r="R39" s="238">
        <v>67.249108420856899</v>
      </c>
      <c r="S39" s="38"/>
      <c r="T39" s="30">
        <v>-1.31308276367354</v>
      </c>
      <c r="U39" s="212">
        <v>-2.3344456909381202</v>
      </c>
      <c r="V39" s="212">
        <v>2.1924682047153898</v>
      </c>
      <c r="W39" s="212">
        <v>2.8687111150750502</v>
      </c>
      <c r="X39" s="212">
        <v>7.8611942391776699</v>
      </c>
      <c r="Y39" s="213">
        <v>2.1895749636562498</v>
      </c>
      <c r="Z39" s="202"/>
      <c r="AA39" s="214">
        <v>13.999859689284101</v>
      </c>
      <c r="AB39" s="215">
        <v>-3.6919063084798198</v>
      </c>
      <c r="AC39" s="216">
        <v>4.9071804211357302</v>
      </c>
      <c r="AD39" s="202"/>
      <c r="AE39" s="217">
        <v>3.2537429207486701</v>
      </c>
      <c r="AF39" s="38"/>
      <c r="AG39" s="232">
        <v>46.929696279731601</v>
      </c>
      <c r="AH39" s="233">
        <v>50.031219150233703</v>
      </c>
      <c r="AI39" s="233">
        <v>59.445092701768601</v>
      </c>
      <c r="AJ39" s="233">
        <v>65.967594429762102</v>
      </c>
      <c r="AK39" s="233">
        <v>77.801799552754602</v>
      </c>
      <c r="AL39" s="234">
        <v>60.0350804228501</v>
      </c>
      <c r="AM39" s="221"/>
      <c r="AN39" s="235">
        <v>106.43159260012099</v>
      </c>
      <c r="AO39" s="236">
        <v>100.666857288066</v>
      </c>
      <c r="AP39" s="237">
        <v>103.54922494409399</v>
      </c>
      <c r="AQ39" s="221"/>
      <c r="AR39" s="238">
        <v>72.467693143205594</v>
      </c>
      <c r="AS39" s="38"/>
      <c r="AT39" s="30">
        <v>2.1981887423310899E-2</v>
      </c>
      <c r="AU39" s="212">
        <v>-0.96677804076555096</v>
      </c>
      <c r="AV39" s="212">
        <v>-1.7465485298183201</v>
      </c>
      <c r="AW39" s="212">
        <v>-1.0026149689851001</v>
      </c>
      <c r="AX39" s="212">
        <v>15.6275385267147</v>
      </c>
      <c r="AY39" s="213">
        <v>2.8504555712323598</v>
      </c>
      <c r="AZ39" s="202"/>
      <c r="BA39" s="214">
        <v>19.535410106678899</v>
      </c>
      <c r="BB39" s="215">
        <v>7.6376209920622697</v>
      </c>
      <c r="BC39" s="216">
        <v>13.4428775967086</v>
      </c>
      <c r="BD39" s="202"/>
      <c r="BE39" s="217">
        <v>6.9374357652179501</v>
      </c>
      <c r="BF39" s="38"/>
      <c r="BG39" s="39"/>
      <c r="BH39" s="39"/>
      <c r="BI39" s="39"/>
      <c r="BJ39" s="39"/>
      <c r="BK39" s="39"/>
      <c r="BL39" s="39"/>
      <c r="BM39" s="39"/>
      <c r="BN39" s="39"/>
      <c r="BO39" s="39"/>
      <c r="BP39" s="39"/>
      <c r="BQ39" s="39"/>
      <c r="BR39" s="39"/>
    </row>
    <row r="40" spans="1:70" ht="13" x14ac:dyDescent="0.3">
      <c r="A40" s="18" t="s">
        <v>30</v>
      </c>
      <c r="B40" s="2" t="str">
        <f t="shared" si="0"/>
        <v>Southern Virginia</v>
      </c>
      <c r="C40" s="8"/>
      <c r="D40" s="22" t="s">
        <v>101</v>
      </c>
      <c r="E40" s="25" t="s">
        <v>102</v>
      </c>
      <c r="F40" s="2"/>
      <c r="G40" s="218">
        <v>44.5025805018876</v>
      </c>
      <c r="H40" s="219">
        <v>64.775816122584899</v>
      </c>
      <c r="I40" s="219">
        <v>71.406575616255793</v>
      </c>
      <c r="J40" s="219">
        <v>72.538143459915602</v>
      </c>
      <c r="K40" s="219">
        <v>61.946595602931303</v>
      </c>
      <c r="L40" s="220">
        <v>63.033942260715001</v>
      </c>
      <c r="M40" s="221"/>
      <c r="N40" s="222">
        <v>76.487814790139893</v>
      </c>
      <c r="O40" s="223">
        <v>77.214035087719196</v>
      </c>
      <c r="P40" s="224">
        <v>76.850924938929595</v>
      </c>
      <c r="Q40" s="221"/>
      <c r="R40" s="225">
        <v>66.981651597347707</v>
      </c>
      <c r="S40" s="38"/>
      <c r="T40" s="28">
        <v>-3.8783103255014302</v>
      </c>
      <c r="U40" s="200">
        <v>-6.3739189416290003</v>
      </c>
      <c r="V40" s="200">
        <v>-4.0263352420711502</v>
      </c>
      <c r="W40" s="200">
        <v>-0.83850565318462</v>
      </c>
      <c r="X40" s="200">
        <v>-3.6912910830398298</v>
      </c>
      <c r="Y40" s="201">
        <v>-3.72336739753186</v>
      </c>
      <c r="Z40" s="202"/>
      <c r="AA40" s="203">
        <v>9.0388562174330005</v>
      </c>
      <c r="AB40" s="204">
        <v>3.1259935427880601</v>
      </c>
      <c r="AC40" s="205">
        <v>5.9860754830212297</v>
      </c>
      <c r="AD40" s="202"/>
      <c r="AE40" s="206">
        <v>-0.74256101101678096</v>
      </c>
      <c r="AF40" s="38"/>
      <c r="AG40" s="218">
        <v>44.872371196979699</v>
      </c>
      <c r="AH40" s="219">
        <v>57.446404063957303</v>
      </c>
      <c r="AI40" s="219">
        <v>67.605541305796095</v>
      </c>
      <c r="AJ40" s="219">
        <v>70.520596269153799</v>
      </c>
      <c r="AK40" s="219">
        <v>67.643167888074601</v>
      </c>
      <c r="AL40" s="220">
        <v>61.617616144792301</v>
      </c>
      <c r="AM40" s="221"/>
      <c r="AN40" s="222">
        <v>81.087190206528902</v>
      </c>
      <c r="AO40" s="223">
        <v>84.061047079724602</v>
      </c>
      <c r="AP40" s="224">
        <v>82.574118643126795</v>
      </c>
      <c r="AQ40" s="221"/>
      <c r="AR40" s="225">
        <v>67.605188287173604</v>
      </c>
      <c r="AS40" s="38"/>
      <c r="AT40" s="28">
        <v>-2.4408031459637902</v>
      </c>
      <c r="AU40" s="200">
        <v>-6.1325383380842</v>
      </c>
      <c r="AV40" s="200">
        <v>-6.5362499295953498</v>
      </c>
      <c r="AW40" s="200">
        <v>-4.4069671468565197</v>
      </c>
      <c r="AX40" s="200">
        <v>-2.5207672958909799</v>
      </c>
      <c r="AY40" s="201">
        <v>-4.5257427416943097</v>
      </c>
      <c r="AZ40" s="202"/>
      <c r="BA40" s="203">
        <v>7.8474693337685304</v>
      </c>
      <c r="BB40" s="204">
        <v>5.9596308618462697</v>
      </c>
      <c r="BC40" s="205">
        <v>6.8782223235258897</v>
      </c>
      <c r="BD40" s="202"/>
      <c r="BE40" s="206">
        <v>-0.83334811818738597</v>
      </c>
      <c r="BF40" s="38"/>
    </row>
    <row r="41" spans="1:70" x14ac:dyDescent="0.25">
      <c r="A41" s="19" t="s">
        <v>31</v>
      </c>
      <c r="B41" s="2" t="str">
        <f t="shared" si="0"/>
        <v>Southwest Virginia - Blue Ridge Highlands</v>
      </c>
      <c r="C41" s="9"/>
      <c r="D41" s="23" t="s">
        <v>101</v>
      </c>
      <c r="E41" s="26" t="s">
        <v>102</v>
      </c>
      <c r="F41" s="2"/>
      <c r="G41" s="226">
        <v>48.566302521008403</v>
      </c>
      <c r="H41" s="221">
        <v>59.877947990006803</v>
      </c>
      <c r="I41" s="221">
        <v>62.679041562570902</v>
      </c>
      <c r="J41" s="221">
        <v>67.274317510787995</v>
      </c>
      <c r="K41" s="221">
        <v>78.807435547983999</v>
      </c>
      <c r="L41" s="227">
        <v>63.440660019532501</v>
      </c>
      <c r="M41" s="221"/>
      <c r="N41" s="228">
        <v>117.85576490630299</v>
      </c>
      <c r="O41" s="229">
        <v>106.99614764338401</v>
      </c>
      <c r="P41" s="230">
        <v>112.425956274843</v>
      </c>
      <c r="Q41" s="221"/>
      <c r="R41" s="231">
        <v>77.435550706533206</v>
      </c>
      <c r="S41" s="38"/>
      <c r="T41" s="29">
        <v>-2.6177855223683602</v>
      </c>
      <c r="U41" s="202">
        <v>0.65542180631619495</v>
      </c>
      <c r="V41" s="202">
        <v>3.1714354500698501</v>
      </c>
      <c r="W41" s="202">
        <v>1.1763911086206</v>
      </c>
      <c r="X41" s="202">
        <v>5.6380072598182096</v>
      </c>
      <c r="Y41" s="207">
        <v>1.92720594708121</v>
      </c>
      <c r="Z41" s="202"/>
      <c r="AA41" s="208">
        <v>7.2314519188038204</v>
      </c>
      <c r="AB41" s="209">
        <v>-3.1905832671610499</v>
      </c>
      <c r="AC41" s="210">
        <v>2.0059044427499999</v>
      </c>
      <c r="AD41" s="202"/>
      <c r="AE41" s="211">
        <v>1.9586405408006</v>
      </c>
      <c r="AF41" s="38"/>
      <c r="AG41" s="226">
        <v>50.598268510106699</v>
      </c>
      <c r="AH41" s="221">
        <v>55.883064104019901</v>
      </c>
      <c r="AI41" s="221">
        <v>64.656970531455798</v>
      </c>
      <c r="AJ41" s="221">
        <v>76.148016977061005</v>
      </c>
      <c r="AK41" s="221">
        <v>99.797121483121799</v>
      </c>
      <c r="AL41" s="227">
        <v>69.416515821688705</v>
      </c>
      <c r="AM41" s="221"/>
      <c r="AN41" s="228">
        <v>124.77875848167299</v>
      </c>
      <c r="AO41" s="229">
        <v>111.000866763194</v>
      </c>
      <c r="AP41" s="230">
        <v>117.88981262243399</v>
      </c>
      <c r="AQ41" s="221"/>
      <c r="AR41" s="231">
        <v>83.265804514022605</v>
      </c>
      <c r="AS41" s="38"/>
      <c r="AT41" s="29">
        <v>10.317166079497801</v>
      </c>
      <c r="AU41" s="202">
        <v>7.1011112847071898</v>
      </c>
      <c r="AV41" s="202">
        <v>10.689407638837601</v>
      </c>
      <c r="AW41" s="202">
        <v>22.47355631744</v>
      </c>
      <c r="AX41" s="202">
        <v>57.001456983803202</v>
      </c>
      <c r="AY41" s="207">
        <v>22.993213452806501</v>
      </c>
      <c r="AZ41" s="202"/>
      <c r="BA41" s="208">
        <v>42.251529573058598</v>
      </c>
      <c r="BB41" s="209">
        <v>26.362571864656601</v>
      </c>
      <c r="BC41" s="210">
        <v>34.301341541483801</v>
      </c>
      <c r="BD41" s="202"/>
      <c r="BE41" s="211">
        <v>27.329795353891601</v>
      </c>
      <c r="BF41" s="38"/>
    </row>
    <row r="42" spans="1:70" x14ac:dyDescent="0.25">
      <c r="A42" s="20" t="s">
        <v>32</v>
      </c>
      <c r="B42" s="2" t="str">
        <f t="shared" si="0"/>
        <v>Southwest Virginia - Heart of Appalachia</v>
      </c>
      <c r="C42" s="2"/>
      <c r="D42" s="23" t="s">
        <v>101</v>
      </c>
      <c r="E42" s="26" t="s">
        <v>102</v>
      </c>
      <c r="F42" s="2"/>
      <c r="G42" s="226">
        <v>31.876162790697599</v>
      </c>
      <c r="H42" s="221">
        <v>45.633087855297099</v>
      </c>
      <c r="I42" s="221">
        <v>49.231821705426299</v>
      </c>
      <c r="J42" s="221">
        <v>48.762286821705402</v>
      </c>
      <c r="K42" s="221">
        <v>49.934082687338503</v>
      </c>
      <c r="L42" s="227">
        <v>45.087488372092999</v>
      </c>
      <c r="M42" s="221"/>
      <c r="N42" s="228">
        <v>60.516660206718299</v>
      </c>
      <c r="O42" s="229">
        <v>54.024967700258301</v>
      </c>
      <c r="P42" s="230">
        <v>57.2708139534883</v>
      </c>
      <c r="Q42" s="221"/>
      <c r="R42" s="231">
        <v>48.568438538205903</v>
      </c>
      <c r="S42" s="38"/>
      <c r="T42" s="29">
        <v>12.8205210280817</v>
      </c>
      <c r="U42" s="202">
        <v>3.3377014857862402</v>
      </c>
      <c r="V42" s="202">
        <v>1.5208371797853599</v>
      </c>
      <c r="W42" s="202">
        <v>1.4739966566986</v>
      </c>
      <c r="X42" s="202">
        <v>7.1759892826728304</v>
      </c>
      <c r="Y42" s="207">
        <v>4.5860727786891697</v>
      </c>
      <c r="Z42" s="202"/>
      <c r="AA42" s="208">
        <v>-4.1914983877790197</v>
      </c>
      <c r="AB42" s="209">
        <v>-14.3295450343124</v>
      </c>
      <c r="AC42" s="210">
        <v>-9.2563930173604803</v>
      </c>
      <c r="AD42" s="202"/>
      <c r="AE42" s="211">
        <v>-0.52623673343977495</v>
      </c>
      <c r="AF42" s="38"/>
      <c r="AG42" s="226">
        <v>38.1768297803617</v>
      </c>
      <c r="AH42" s="221">
        <v>46.397684108527102</v>
      </c>
      <c r="AI42" s="221">
        <v>50.695935077519302</v>
      </c>
      <c r="AJ42" s="221">
        <v>52.833829134366901</v>
      </c>
      <c r="AK42" s="221">
        <v>53.022545219638197</v>
      </c>
      <c r="AL42" s="227">
        <v>48.225364664082598</v>
      </c>
      <c r="AM42" s="221"/>
      <c r="AN42" s="228">
        <v>62.279815891472801</v>
      </c>
      <c r="AO42" s="229">
        <v>60.304601098191199</v>
      </c>
      <c r="AP42" s="230">
        <v>61.292208494832003</v>
      </c>
      <c r="AQ42" s="221"/>
      <c r="AR42" s="231">
        <v>51.958748615725298</v>
      </c>
      <c r="AS42" s="38"/>
      <c r="AT42" s="29">
        <v>19.416896846010001</v>
      </c>
      <c r="AU42" s="202">
        <v>6.00414165761942</v>
      </c>
      <c r="AV42" s="202">
        <v>0.26552174196623302</v>
      </c>
      <c r="AW42" s="202">
        <v>4.2622762002068999</v>
      </c>
      <c r="AX42" s="202">
        <v>13.7661640852884</v>
      </c>
      <c r="AY42" s="207">
        <v>7.8474859295852397</v>
      </c>
      <c r="AZ42" s="202"/>
      <c r="BA42" s="208">
        <v>11.857364540933601</v>
      </c>
      <c r="BB42" s="209">
        <v>9.4589261492318197</v>
      </c>
      <c r="BC42" s="210">
        <v>10.664473465902001</v>
      </c>
      <c r="BD42" s="202"/>
      <c r="BE42" s="211">
        <v>8.7807559582930992</v>
      </c>
      <c r="BF42" s="38"/>
    </row>
    <row r="43" spans="1:70" x14ac:dyDescent="0.25">
      <c r="A43" s="21" t="s">
        <v>33</v>
      </c>
      <c r="B43" s="2" t="str">
        <f t="shared" si="0"/>
        <v>Virginia Mountains</v>
      </c>
      <c r="C43" s="2"/>
      <c r="D43" s="24" t="s">
        <v>101</v>
      </c>
      <c r="E43" s="27" t="s">
        <v>102</v>
      </c>
      <c r="F43" s="2"/>
      <c r="G43" s="226">
        <v>57.588936431988998</v>
      </c>
      <c r="H43" s="221">
        <v>76.738902255639005</v>
      </c>
      <c r="I43" s="221">
        <v>78.871911141490003</v>
      </c>
      <c r="J43" s="221">
        <v>84.918913192071003</v>
      </c>
      <c r="K43" s="221">
        <v>82.705740259740196</v>
      </c>
      <c r="L43" s="227">
        <v>76.1648806561859</v>
      </c>
      <c r="M43" s="221"/>
      <c r="N43" s="228">
        <v>105.437516062884</v>
      </c>
      <c r="O43" s="229">
        <v>116.790019138755</v>
      </c>
      <c r="P43" s="230">
        <v>111.11376760082</v>
      </c>
      <c r="Q43" s="221"/>
      <c r="R43" s="231">
        <v>86.150276926081403</v>
      </c>
      <c r="S43" s="38"/>
      <c r="T43" s="29">
        <v>-2.5999866960079099</v>
      </c>
      <c r="U43" s="202">
        <v>1.52207550344442</v>
      </c>
      <c r="V43" s="202">
        <v>4.0414383684530399</v>
      </c>
      <c r="W43" s="202">
        <v>4.5226059622667396</v>
      </c>
      <c r="X43" s="202">
        <v>-4.57892668045496</v>
      </c>
      <c r="Y43" s="207">
        <v>0.62957839095262902</v>
      </c>
      <c r="Z43" s="202"/>
      <c r="AA43" s="208">
        <v>-1.0322572276739199</v>
      </c>
      <c r="AB43" s="209">
        <v>14.006830765796</v>
      </c>
      <c r="AC43" s="210">
        <v>6.3399026664971103</v>
      </c>
      <c r="AD43" s="202"/>
      <c r="AE43" s="211">
        <v>2.6610624514498</v>
      </c>
      <c r="AF43" s="38"/>
      <c r="AG43" s="226">
        <v>57.065682159945297</v>
      </c>
      <c r="AH43" s="221">
        <v>61.5318838004101</v>
      </c>
      <c r="AI43" s="221">
        <v>71.864315789473594</v>
      </c>
      <c r="AJ43" s="221">
        <v>83.623699931647295</v>
      </c>
      <c r="AK43" s="221">
        <v>97.284566985645895</v>
      </c>
      <c r="AL43" s="227">
        <v>74.274029733424399</v>
      </c>
      <c r="AM43" s="221"/>
      <c r="AN43" s="228">
        <v>116.69257552973301</v>
      </c>
      <c r="AO43" s="229">
        <v>114.218231032125</v>
      </c>
      <c r="AP43" s="230">
        <v>115.455403280929</v>
      </c>
      <c r="AQ43" s="221"/>
      <c r="AR43" s="231">
        <v>86.040136461282998</v>
      </c>
      <c r="AS43" s="38"/>
      <c r="AT43" s="29">
        <v>0.71193869092777995</v>
      </c>
      <c r="AU43" s="202">
        <v>-7.3301433565208303</v>
      </c>
      <c r="AV43" s="202">
        <v>-4.2530747901348098</v>
      </c>
      <c r="AW43" s="202">
        <v>6.6588530966674098</v>
      </c>
      <c r="AX43" s="202">
        <v>24.9855060344895</v>
      </c>
      <c r="AY43" s="207">
        <v>4.8009916291989603</v>
      </c>
      <c r="AZ43" s="202"/>
      <c r="BA43" s="208">
        <v>29.2968138956446</v>
      </c>
      <c r="BB43" s="209">
        <v>18.557962811655599</v>
      </c>
      <c r="BC43" s="210">
        <v>23.7522014347675</v>
      </c>
      <c r="BD43" s="202"/>
      <c r="BE43" s="211">
        <v>11.3378961972832</v>
      </c>
      <c r="BF43" s="38"/>
    </row>
    <row r="44" spans="1:70" x14ac:dyDescent="0.25">
      <c r="A44" s="20" t="s">
        <v>116</v>
      </c>
      <c r="B44" s="2" t="s">
        <v>17</v>
      </c>
      <c r="D44" s="24" t="s">
        <v>101</v>
      </c>
      <c r="E44" s="27" t="s">
        <v>102</v>
      </c>
      <c r="G44" s="226">
        <v>156.31713393476701</v>
      </c>
      <c r="H44" s="221">
        <v>227.459892435808</v>
      </c>
      <c r="I44" s="221">
        <v>249.03225190839601</v>
      </c>
      <c r="J44" s="221">
        <v>252.391783483691</v>
      </c>
      <c r="K44" s="221">
        <v>241.53994448299699</v>
      </c>
      <c r="L44" s="227">
        <v>225.34820124913199</v>
      </c>
      <c r="M44" s="221"/>
      <c r="N44" s="228">
        <v>319.38104441360099</v>
      </c>
      <c r="O44" s="229">
        <v>334.56848022206799</v>
      </c>
      <c r="P44" s="230">
        <v>326.97476231783401</v>
      </c>
      <c r="Q44" s="221"/>
      <c r="R44" s="231">
        <v>254.38436155447599</v>
      </c>
      <c r="S44" s="38"/>
      <c r="T44" s="29">
        <v>-17.104761835373999</v>
      </c>
      <c r="U44" s="202">
        <v>-8.9274436091561995</v>
      </c>
      <c r="V44" s="202">
        <v>-12.2504497781133</v>
      </c>
      <c r="W44" s="202">
        <v>-9.5180742093059401</v>
      </c>
      <c r="X44" s="202">
        <v>-5.1159496425747699</v>
      </c>
      <c r="Y44" s="207">
        <v>-10.265066724295099</v>
      </c>
      <c r="Z44" s="202"/>
      <c r="AA44" s="208">
        <v>-2.3100701064045399</v>
      </c>
      <c r="AB44" s="209">
        <v>1.4979715941503899</v>
      </c>
      <c r="AC44" s="210">
        <v>-0.39822723571249402</v>
      </c>
      <c r="AD44" s="202"/>
      <c r="AE44" s="211">
        <v>-6.8772284739108098</v>
      </c>
      <c r="AF44" s="38"/>
      <c r="AG44" s="226">
        <v>187.680652324774</v>
      </c>
      <c r="AH44" s="221">
        <v>211.329629597501</v>
      </c>
      <c r="AI44" s="221">
        <v>251.22781835530799</v>
      </c>
      <c r="AJ44" s="221">
        <v>246.207393303261</v>
      </c>
      <c r="AK44" s="221">
        <v>228.159245315752</v>
      </c>
      <c r="AL44" s="227">
        <v>224.92094777931899</v>
      </c>
      <c r="AM44" s="221"/>
      <c r="AN44" s="228">
        <v>303.04994448299698</v>
      </c>
      <c r="AO44" s="229">
        <v>328.84304996530102</v>
      </c>
      <c r="AP44" s="230">
        <v>315.94649722414903</v>
      </c>
      <c r="AQ44" s="221"/>
      <c r="AR44" s="231">
        <v>250.92824762069901</v>
      </c>
      <c r="AS44" s="38"/>
      <c r="AT44" s="29">
        <v>-2.7243368920083899</v>
      </c>
      <c r="AU44" s="202">
        <v>4.15150086523224</v>
      </c>
      <c r="AV44" s="202">
        <v>3.5616912051462299</v>
      </c>
      <c r="AW44" s="202">
        <v>3.9987950445793099</v>
      </c>
      <c r="AX44" s="202">
        <v>4.3091817519097404</v>
      </c>
      <c r="AY44" s="207">
        <v>2.80646150063771</v>
      </c>
      <c r="AZ44" s="202"/>
      <c r="BA44" s="208">
        <v>1.13131017218532</v>
      </c>
      <c r="BB44" s="209">
        <v>-2.9923208167588098</v>
      </c>
      <c r="BC44" s="210">
        <v>-1.09382131898097</v>
      </c>
      <c r="BD44" s="202"/>
      <c r="BE44" s="211">
        <v>1.3180189163160001</v>
      </c>
    </row>
    <row r="45" spans="1:70" x14ac:dyDescent="0.25">
      <c r="A45" s="20" t="s">
        <v>117</v>
      </c>
      <c r="B45" s="2" t="s">
        <v>18</v>
      </c>
      <c r="D45" s="24" t="s">
        <v>101</v>
      </c>
      <c r="E45" s="27" t="s">
        <v>102</v>
      </c>
      <c r="G45" s="226">
        <v>109.505816455467</v>
      </c>
      <c r="H45" s="221">
        <v>172.21388533882001</v>
      </c>
      <c r="I45" s="221">
        <v>195.768931369363</v>
      </c>
      <c r="J45" s="221">
        <v>190.04751976605601</v>
      </c>
      <c r="K45" s="221">
        <v>148.81542149536</v>
      </c>
      <c r="L45" s="227">
        <v>163.27031488501299</v>
      </c>
      <c r="M45" s="221"/>
      <c r="N45" s="228">
        <v>180.46085382143701</v>
      </c>
      <c r="O45" s="229">
        <v>184.342396115383</v>
      </c>
      <c r="P45" s="230">
        <v>182.40162496841</v>
      </c>
      <c r="Q45" s="221"/>
      <c r="R45" s="231">
        <v>168.73640348027001</v>
      </c>
      <c r="S45" s="38"/>
      <c r="T45" s="29">
        <v>-12.0369020588575</v>
      </c>
      <c r="U45" s="202">
        <v>-8.6521255607544099</v>
      </c>
      <c r="V45" s="202">
        <v>-9.27598934948813</v>
      </c>
      <c r="W45" s="202">
        <v>-7.5607569616127099</v>
      </c>
      <c r="X45" s="202">
        <v>-8.9473219934770007</v>
      </c>
      <c r="Y45" s="207">
        <v>-9.0752155277335405</v>
      </c>
      <c r="Z45" s="202"/>
      <c r="AA45" s="208">
        <v>7.1156705718207798</v>
      </c>
      <c r="AB45" s="209">
        <v>7.4587115849746599</v>
      </c>
      <c r="AC45" s="210">
        <v>7.2887418891676399</v>
      </c>
      <c r="AD45" s="202"/>
      <c r="AE45" s="211">
        <v>-4.5802720758236601</v>
      </c>
      <c r="AF45" s="38"/>
      <c r="AG45" s="226">
        <v>110.943422145203</v>
      </c>
      <c r="AH45" s="221">
        <v>140.71437181847699</v>
      </c>
      <c r="AI45" s="221">
        <v>172.550799938625</v>
      </c>
      <c r="AJ45" s="221">
        <v>169.464751254557</v>
      </c>
      <c r="AK45" s="221">
        <v>142.148240008664</v>
      </c>
      <c r="AL45" s="227">
        <v>147.16431703310499</v>
      </c>
      <c r="AM45" s="221"/>
      <c r="AN45" s="228">
        <v>170.42292113433601</v>
      </c>
      <c r="AO45" s="229">
        <v>180.388180529983</v>
      </c>
      <c r="AP45" s="230">
        <v>175.40555083216</v>
      </c>
      <c r="AQ45" s="221"/>
      <c r="AR45" s="231">
        <v>155.23324097569201</v>
      </c>
      <c r="AS45" s="38"/>
      <c r="AT45" s="29">
        <v>-6.47520099130013</v>
      </c>
      <c r="AU45" s="202">
        <v>-5.6893894574487298</v>
      </c>
      <c r="AV45" s="202">
        <v>-4.7179558842531204</v>
      </c>
      <c r="AW45" s="202">
        <v>-4.4544646943318797</v>
      </c>
      <c r="AX45" s="202">
        <v>-3.2744875675373901</v>
      </c>
      <c r="AY45" s="207">
        <v>-4.8402017979298204</v>
      </c>
      <c r="AZ45" s="202"/>
      <c r="BA45" s="208">
        <v>4.5926532800971804</v>
      </c>
      <c r="BB45" s="209">
        <v>1.35677395556617</v>
      </c>
      <c r="BC45" s="210">
        <v>2.9033854738104501</v>
      </c>
      <c r="BD45" s="202"/>
      <c r="BE45" s="211">
        <v>-2.4707962571684998</v>
      </c>
    </row>
    <row r="46" spans="1:70" x14ac:dyDescent="0.25">
      <c r="A46" s="20" t="s">
        <v>118</v>
      </c>
      <c r="B46" s="2" t="s">
        <v>19</v>
      </c>
      <c r="D46" s="24" t="s">
        <v>101</v>
      </c>
      <c r="E46" s="27" t="s">
        <v>102</v>
      </c>
      <c r="G46" s="226">
        <v>87.079088510007395</v>
      </c>
      <c r="H46" s="221">
        <v>124.256067902149</v>
      </c>
      <c r="I46" s="221">
        <v>145.02922787249801</v>
      </c>
      <c r="J46" s="221">
        <v>143.86843973313501</v>
      </c>
      <c r="K46" s="221">
        <v>125.381276797627</v>
      </c>
      <c r="L46" s="227">
        <v>125.12282016308301</v>
      </c>
      <c r="M46" s="221"/>
      <c r="N46" s="228">
        <v>149.91311134173401</v>
      </c>
      <c r="O46" s="229">
        <v>148.09246345440999</v>
      </c>
      <c r="P46" s="230">
        <v>149.002787398072</v>
      </c>
      <c r="Q46" s="221"/>
      <c r="R46" s="231">
        <v>131.94566794450901</v>
      </c>
      <c r="S46" s="38"/>
      <c r="T46" s="29">
        <v>-8.4565568101861395</v>
      </c>
      <c r="U46" s="202">
        <v>-9.2108322651720407</v>
      </c>
      <c r="V46" s="202">
        <v>-5.4107458238633397</v>
      </c>
      <c r="W46" s="202">
        <v>-5.4163803060849904</v>
      </c>
      <c r="X46" s="202">
        <v>-6.0311236510649202</v>
      </c>
      <c r="Y46" s="207">
        <v>-6.7425690629008299</v>
      </c>
      <c r="Z46" s="202"/>
      <c r="AA46" s="208">
        <v>2.48839563904802</v>
      </c>
      <c r="AB46" s="209">
        <v>-0.32338521799194297</v>
      </c>
      <c r="AC46" s="210">
        <v>1.0715398752191501</v>
      </c>
      <c r="AD46" s="202"/>
      <c r="AE46" s="211">
        <v>-4.3567578173568</v>
      </c>
      <c r="AF46" s="38"/>
      <c r="AG46" s="226">
        <v>89.799451148999196</v>
      </c>
      <c r="AH46" s="221">
        <v>105.048917865085</v>
      </c>
      <c r="AI46" s="221">
        <v>128.62410904373601</v>
      </c>
      <c r="AJ46" s="221">
        <v>128.651849147516</v>
      </c>
      <c r="AK46" s="221">
        <v>115.957432246108</v>
      </c>
      <c r="AL46" s="227">
        <v>113.616351890289</v>
      </c>
      <c r="AM46" s="221"/>
      <c r="AN46" s="228">
        <v>142.98658799110399</v>
      </c>
      <c r="AO46" s="229">
        <v>150.30574210526299</v>
      </c>
      <c r="AP46" s="230">
        <v>146.64616504818301</v>
      </c>
      <c r="AQ46" s="221"/>
      <c r="AR46" s="231">
        <v>123.05344136397299</v>
      </c>
      <c r="AS46" s="38"/>
      <c r="AT46" s="29">
        <v>-3.93908044017209</v>
      </c>
      <c r="AU46" s="202">
        <v>-4.9708315544280204</v>
      </c>
      <c r="AV46" s="202">
        <v>-1.9594850002648201</v>
      </c>
      <c r="AW46" s="202">
        <v>-3.2478178269523399</v>
      </c>
      <c r="AX46" s="202">
        <v>-0.63643923403416902</v>
      </c>
      <c r="AY46" s="207">
        <v>-2.87393308400158</v>
      </c>
      <c r="AZ46" s="202"/>
      <c r="BA46" s="208">
        <v>4.6798563680368703</v>
      </c>
      <c r="BB46" s="209">
        <v>1.0068028899532</v>
      </c>
      <c r="BC46" s="210">
        <v>2.7647048611160701</v>
      </c>
      <c r="BD46" s="202"/>
      <c r="BE46" s="211">
        <v>-1.0248430218854301</v>
      </c>
    </row>
    <row r="47" spans="1:70" x14ac:dyDescent="0.25">
      <c r="A47" s="20" t="s">
        <v>119</v>
      </c>
      <c r="B47" s="2" t="s">
        <v>20</v>
      </c>
      <c r="D47" s="24" t="s">
        <v>101</v>
      </c>
      <c r="E47" s="27" t="s">
        <v>102</v>
      </c>
      <c r="G47" s="226">
        <v>65.082096774193502</v>
      </c>
      <c r="H47" s="221">
        <v>87.669627421758506</v>
      </c>
      <c r="I47" s="221">
        <v>98.541519638478903</v>
      </c>
      <c r="J47" s="221">
        <v>98.562509735108804</v>
      </c>
      <c r="K47" s="221">
        <v>92.537259747127507</v>
      </c>
      <c r="L47" s="227">
        <v>88.478602663333405</v>
      </c>
      <c r="M47" s="221"/>
      <c r="N47" s="228">
        <v>126.24117662612301</v>
      </c>
      <c r="O47" s="229">
        <v>124.974783904619</v>
      </c>
      <c r="P47" s="230">
        <v>125.607980265371</v>
      </c>
      <c r="Q47" s="221"/>
      <c r="R47" s="231">
        <v>99.086996263915793</v>
      </c>
      <c r="S47" s="38"/>
      <c r="T47" s="29">
        <v>-4.3302157997359796</v>
      </c>
      <c r="U47" s="202">
        <v>-5.9959084792281203</v>
      </c>
      <c r="V47" s="202">
        <v>-7.0766640879470399</v>
      </c>
      <c r="W47" s="202">
        <v>-6.9760830372176397</v>
      </c>
      <c r="X47" s="202">
        <v>-5.9437525772904296</v>
      </c>
      <c r="Y47" s="207">
        <v>-6.2079580915638699</v>
      </c>
      <c r="Z47" s="202"/>
      <c r="AA47" s="208">
        <v>2.2463052871507898</v>
      </c>
      <c r="AB47" s="209">
        <v>-0.92365742612626001</v>
      </c>
      <c r="AC47" s="210">
        <v>0.64435594218502101</v>
      </c>
      <c r="AD47" s="202"/>
      <c r="AE47" s="211">
        <v>-3.83663903521995</v>
      </c>
      <c r="AF47" s="38"/>
      <c r="AG47" s="226">
        <v>66.7239696161149</v>
      </c>
      <c r="AH47" s="221">
        <v>73.871725018629306</v>
      </c>
      <c r="AI47" s="221">
        <v>88.178460674022205</v>
      </c>
      <c r="AJ47" s="221">
        <v>92.817453306410897</v>
      </c>
      <c r="AK47" s="221">
        <v>92.887682956143394</v>
      </c>
      <c r="AL47" s="227">
        <v>82.895882332438305</v>
      </c>
      <c r="AM47" s="221"/>
      <c r="AN47" s="228">
        <v>123.464106162037</v>
      </c>
      <c r="AO47" s="229">
        <v>129.00577118613501</v>
      </c>
      <c r="AP47" s="230">
        <v>126.234938674086</v>
      </c>
      <c r="AQ47" s="221"/>
      <c r="AR47" s="231">
        <v>95.278554901384993</v>
      </c>
      <c r="AS47" s="38"/>
      <c r="AT47" s="29">
        <v>-3.4709954823342102</v>
      </c>
      <c r="AU47" s="202">
        <v>-5.3022833792717199</v>
      </c>
      <c r="AV47" s="202">
        <v>-5.1672089069283302</v>
      </c>
      <c r="AW47" s="202">
        <v>-3.0660579256570699</v>
      </c>
      <c r="AX47" s="202">
        <v>2.1496992428004602</v>
      </c>
      <c r="AY47" s="207">
        <v>-2.8868394849783998</v>
      </c>
      <c r="AZ47" s="202"/>
      <c r="BA47" s="208">
        <v>3.0371028463257499</v>
      </c>
      <c r="BB47" s="209">
        <v>0.83455152359117502</v>
      </c>
      <c r="BC47" s="210">
        <v>1.8980978877949499</v>
      </c>
      <c r="BD47" s="202"/>
      <c r="BE47" s="211">
        <v>-1.1332870144198901</v>
      </c>
    </row>
    <row r="48" spans="1:70" x14ac:dyDescent="0.25">
      <c r="A48" s="20" t="s">
        <v>120</v>
      </c>
      <c r="B48" s="2" t="s">
        <v>21</v>
      </c>
      <c r="D48" s="24" t="s">
        <v>101</v>
      </c>
      <c r="E48" s="27" t="s">
        <v>102</v>
      </c>
      <c r="G48" s="226">
        <v>48.310048537204402</v>
      </c>
      <c r="H48" s="221">
        <v>58.160647904884797</v>
      </c>
      <c r="I48" s="221">
        <v>63.055472235828397</v>
      </c>
      <c r="J48" s="221">
        <v>64.895326624215102</v>
      </c>
      <c r="K48" s="221">
        <v>63.460033398646203</v>
      </c>
      <c r="L48" s="227">
        <v>59.576271151722402</v>
      </c>
      <c r="M48" s="221"/>
      <c r="N48" s="228">
        <v>83.797630477377893</v>
      </c>
      <c r="O48" s="229">
        <v>83.608820805129994</v>
      </c>
      <c r="P48" s="230">
        <v>83.703225641253994</v>
      </c>
      <c r="Q48" s="221"/>
      <c r="R48" s="231">
        <v>66.469511310720307</v>
      </c>
      <c r="S48" s="38"/>
      <c r="T48" s="29">
        <v>-0.51366824641174502</v>
      </c>
      <c r="U48" s="202">
        <v>-0.20627708062502501</v>
      </c>
      <c r="V48" s="202">
        <v>-3.4830991235623099</v>
      </c>
      <c r="W48" s="202">
        <v>-1.67742683948282</v>
      </c>
      <c r="X48" s="202">
        <v>-1.3223333850894401</v>
      </c>
      <c r="Y48" s="207">
        <v>-1.5165611057569499</v>
      </c>
      <c r="Z48" s="202"/>
      <c r="AA48" s="208">
        <v>2.7892012095351899</v>
      </c>
      <c r="AB48" s="209">
        <v>0.24539582218115999</v>
      </c>
      <c r="AC48" s="210">
        <v>1.5027972543352499</v>
      </c>
      <c r="AD48" s="202"/>
      <c r="AE48" s="211">
        <v>-0.44962829225508599</v>
      </c>
      <c r="AF48" s="38"/>
      <c r="AG48" s="226">
        <v>48.3431977622377</v>
      </c>
      <c r="AH48" s="221">
        <v>51.070018349650297</v>
      </c>
      <c r="AI48" s="221">
        <v>57.981988923076898</v>
      </c>
      <c r="AJ48" s="221">
        <v>62.634831776223699</v>
      </c>
      <c r="AK48" s="221">
        <v>65.073795287219895</v>
      </c>
      <c r="AL48" s="227">
        <v>57.020748398877501</v>
      </c>
      <c r="AM48" s="221"/>
      <c r="AN48" s="228">
        <v>82.012188779734501</v>
      </c>
      <c r="AO48" s="229">
        <v>84.409869201333706</v>
      </c>
      <c r="AP48" s="230">
        <v>83.211028990534103</v>
      </c>
      <c r="AQ48" s="221"/>
      <c r="AR48" s="231">
        <v>64.503637867594094</v>
      </c>
      <c r="AS48" s="38"/>
      <c r="AT48" s="29">
        <v>-0.55972694452372695</v>
      </c>
      <c r="AU48" s="202">
        <v>-1.6872976300289899</v>
      </c>
      <c r="AV48" s="202">
        <v>-3.1212961559430901</v>
      </c>
      <c r="AW48" s="202">
        <v>0.23749308166755201</v>
      </c>
      <c r="AX48" s="202">
        <v>7.4126305285047902</v>
      </c>
      <c r="AY48" s="207">
        <v>0.57326056150869498</v>
      </c>
      <c r="AZ48" s="202"/>
      <c r="BA48" s="208">
        <v>6.1609736163719804</v>
      </c>
      <c r="BB48" s="209">
        <v>1.2926377670765199</v>
      </c>
      <c r="BC48" s="210">
        <v>3.6347785041203502</v>
      </c>
      <c r="BD48" s="202"/>
      <c r="BE48" s="211">
        <v>1.6810844677421899</v>
      </c>
    </row>
    <row r="49" spans="1:57" x14ac:dyDescent="0.25">
      <c r="A49" s="21" t="s">
        <v>121</v>
      </c>
      <c r="B49" s="2" t="s">
        <v>22</v>
      </c>
      <c r="D49" s="24" t="s">
        <v>101</v>
      </c>
      <c r="E49" s="27" t="s">
        <v>102</v>
      </c>
      <c r="G49" s="226">
        <v>33.469750710111001</v>
      </c>
      <c r="H49" s="221">
        <v>36.584139219754498</v>
      </c>
      <c r="I49" s="221">
        <v>38.071498638223197</v>
      </c>
      <c r="J49" s="221">
        <v>39.217260151957902</v>
      </c>
      <c r="K49" s="221">
        <v>39.804822556984199</v>
      </c>
      <c r="L49" s="227">
        <v>37.429494255406098</v>
      </c>
      <c r="M49" s="221"/>
      <c r="N49" s="228">
        <v>57.274172378725801</v>
      </c>
      <c r="O49" s="229">
        <v>58.5384700964348</v>
      </c>
      <c r="P49" s="230">
        <v>57.9063212375803</v>
      </c>
      <c r="Q49" s="221"/>
      <c r="R49" s="231">
        <v>43.280016250313103</v>
      </c>
      <c r="S49" s="38"/>
      <c r="T49" s="29">
        <v>-5.8980583513175304</v>
      </c>
      <c r="U49" s="202">
        <v>1.3354855884021</v>
      </c>
      <c r="V49" s="202">
        <v>-1.4429638592879499</v>
      </c>
      <c r="W49" s="202">
        <v>-2.61827205589538</v>
      </c>
      <c r="X49" s="202">
        <v>-2.5771523397341101</v>
      </c>
      <c r="Y49" s="207">
        <v>-2.2360626955534202</v>
      </c>
      <c r="Z49" s="202"/>
      <c r="AA49" s="208">
        <v>0.64129573037374299</v>
      </c>
      <c r="AB49" s="209">
        <v>-1.70177871649674</v>
      </c>
      <c r="AC49" s="210">
        <v>-0.55682561273237896</v>
      </c>
      <c r="AD49" s="202"/>
      <c r="AE49" s="211">
        <v>-1.6008798391226999</v>
      </c>
      <c r="AG49" s="226">
        <v>34.254951818993</v>
      </c>
      <c r="AH49" s="221">
        <v>32.994473006933603</v>
      </c>
      <c r="AI49" s="221">
        <v>34.818819605921398</v>
      </c>
      <c r="AJ49" s="221">
        <v>37.028976883356201</v>
      </c>
      <c r="AK49" s="221">
        <v>39.995696475381003</v>
      </c>
      <c r="AL49" s="227">
        <v>35.818583558116998</v>
      </c>
      <c r="AM49" s="221"/>
      <c r="AN49" s="228">
        <v>54.344981134987201</v>
      </c>
      <c r="AO49" s="229">
        <v>56.840979135338301</v>
      </c>
      <c r="AP49" s="230">
        <v>55.592980135162797</v>
      </c>
      <c r="AQ49" s="221"/>
      <c r="AR49" s="231">
        <v>41.468411151558698</v>
      </c>
      <c r="AS49" s="38"/>
      <c r="AT49" s="29">
        <v>-2.73436253974059</v>
      </c>
      <c r="AU49" s="202">
        <v>-0.463590310427824</v>
      </c>
      <c r="AV49" s="202">
        <v>-1.21428111761126</v>
      </c>
      <c r="AW49" s="202">
        <v>-0.141644167021997</v>
      </c>
      <c r="AX49" s="202">
        <v>5.0187579531910096</v>
      </c>
      <c r="AY49" s="207">
        <v>0.17572938082369499</v>
      </c>
      <c r="AZ49" s="202"/>
      <c r="BA49" s="208">
        <v>2.2445616574327798</v>
      </c>
      <c r="BB49" s="209">
        <v>-3.0870586655160399</v>
      </c>
      <c r="BC49" s="210">
        <v>-0.55254040546739602</v>
      </c>
      <c r="BD49" s="202"/>
      <c r="BE49" s="211">
        <v>-0.104859447001359</v>
      </c>
    </row>
    <row r="50" spans="1:57" x14ac:dyDescent="0.25">
      <c r="A50" s="33" t="s">
        <v>48</v>
      </c>
      <c r="B50" t="s">
        <v>48</v>
      </c>
      <c r="D50" s="24" t="s">
        <v>101</v>
      </c>
      <c r="E50" s="27" t="s">
        <v>102</v>
      </c>
      <c r="G50" s="226">
        <v>55.854928350660202</v>
      </c>
      <c r="H50" s="221">
        <v>82.168679404326994</v>
      </c>
      <c r="I50" s="221">
        <v>87.937971340264099</v>
      </c>
      <c r="J50" s="221">
        <v>87.451657769036203</v>
      </c>
      <c r="K50" s="221">
        <v>79.400997471199702</v>
      </c>
      <c r="L50" s="227">
        <v>78.562846867097406</v>
      </c>
      <c r="M50" s="221"/>
      <c r="N50" s="228">
        <v>94.892717055352605</v>
      </c>
      <c r="O50" s="229">
        <v>96.353183478505102</v>
      </c>
      <c r="P50" s="230">
        <v>95.622950266928896</v>
      </c>
      <c r="Q50" s="221"/>
      <c r="R50" s="231">
        <v>83.437162124192099</v>
      </c>
      <c r="S50" s="38"/>
      <c r="T50" s="29">
        <v>-5.3391060143475801</v>
      </c>
      <c r="U50" s="202">
        <v>-6.39831101944299</v>
      </c>
      <c r="V50" s="202">
        <v>-3.76266517338144</v>
      </c>
      <c r="W50" s="202">
        <v>-1.0356347015224601</v>
      </c>
      <c r="X50" s="202">
        <v>-3.0530810342675001</v>
      </c>
      <c r="Y50" s="207">
        <v>-3.8245959791972699</v>
      </c>
      <c r="Z50" s="202"/>
      <c r="AA50" s="208">
        <v>7.7130725974939098</v>
      </c>
      <c r="AB50" s="209">
        <v>1.8675350243743101</v>
      </c>
      <c r="AC50" s="210">
        <v>4.6864852534074499</v>
      </c>
      <c r="AD50" s="202"/>
      <c r="AE50" s="211">
        <v>-1.1942622628085899</v>
      </c>
      <c r="AG50" s="226">
        <v>56.245070946895098</v>
      </c>
      <c r="AH50" s="221">
        <v>73.051898707502104</v>
      </c>
      <c r="AI50" s="221">
        <v>83.837581483562701</v>
      </c>
      <c r="AJ50" s="221">
        <v>82.901333942118498</v>
      </c>
      <c r="AK50" s="221">
        <v>83.675887187412101</v>
      </c>
      <c r="AL50" s="227">
        <v>75.942354453498098</v>
      </c>
      <c r="AM50" s="221"/>
      <c r="AN50" s="228">
        <v>103.09785473447501</v>
      </c>
      <c r="AO50" s="229">
        <v>105.659604523742</v>
      </c>
      <c r="AP50" s="230">
        <v>104.378729629109</v>
      </c>
      <c r="AQ50" s="221"/>
      <c r="AR50" s="231">
        <v>84.067033075101307</v>
      </c>
      <c r="AS50" s="38"/>
      <c r="AT50" s="29">
        <v>-5.9712222084383901</v>
      </c>
      <c r="AU50" s="202">
        <v>-6.7400966464473404</v>
      </c>
      <c r="AV50" s="202">
        <v>-5.5751283907830302</v>
      </c>
      <c r="AW50" s="202">
        <v>-6.7745064009844498</v>
      </c>
      <c r="AX50" s="202">
        <v>-3.206891045031</v>
      </c>
      <c r="AY50" s="207">
        <v>-5.6171729518888398</v>
      </c>
      <c r="AZ50" s="202"/>
      <c r="BA50" s="208">
        <v>8.4225276600964794</v>
      </c>
      <c r="BB50" s="209">
        <v>5.8953012614796201</v>
      </c>
      <c r="BC50" s="210">
        <v>7.1285120647263902</v>
      </c>
      <c r="BD50" s="202"/>
      <c r="BE50" s="211">
        <v>-1.45833342593416</v>
      </c>
    </row>
    <row r="51" spans="1:57" x14ac:dyDescent="0.25">
      <c r="A51" s="147" t="s">
        <v>53</v>
      </c>
      <c r="B51" t="s">
        <v>53</v>
      </c>
      <c r="D51" s="24" t="s">
        <v>101</v>
      </c>
      <c r="E51" s="27" t="s">
        <v>102</v>
      </c>
      <c r="G51" s="226">
        <v>45.805463132236397</v>
      </c>
      <c r="H51" s="221">
        <v>55.145915600243697</v>
      </c>
      <c r="I51" s="221">
        <v>61.012915904936001</v>
      </c>
      <c r="J51" s="221">
        <v>61.428033211456402</v>
      </c>
      <c r="K51" s="221">
        <v>60.235761730652001</v>
      </c>
      <c r="L51" s="227">
        <v>56.725617915904898</v>
      </c>
      <c r="M51" s="221"/>
      <c r="N51" s="228">
        <v>89.804849177330794</v>
      </c>
      <c r="O51" s="229">
        <v>88.911029859841506</v>
      </c>
      <c r="P51" s="230">
        <v>89.357939518586207</v>
      </c>
      <c r="Q51" s="221"/>
      <c r="R51" s="231">
        <v>66.049138373813804</v>
      </c>
      <c r="S51" s="38"/>
      <c r="T51" s="29">
        <v>-1.6270587676205801</v>
      </c>
      <c r="U51" s="202">
        <v>-4.6065789288057504</v>
      </c>
      <c r="V51" s="202">
        <v>-0.724507267044045</v>
      </c>
      <c r="W51" s="202">
        <v>-1.3264483822694699</v>
      </c>
      <c r="X51" s="202">
        <v>-3.07964231305461</v>
      </c>
      <c r="Y51" s="207">
        <v>-2.2759745884456302</v>
      </c>
      <c r="Z51" s="202"/>
      <c r="AA51" s="208">
        <v>5.6032357799804897</v>
      </c>
      <c r="AB51" s="209">
        <v>-3.71426559871579</v>
      </c>
      <c r="AC51" s="210">
        <v>0.75273198460652502</v>
      </c>
      <c r="AD51" s="202"/>
      <c r="AE51" s="211">
        <v>-1.1270920698669999</v>
      </c>
      <c r="AG51" s="226">
        <v>49.3052931992993</v>
      </c>
      <c r="AH51" s="221">
        <v>51.175587540933599</v>
      </c>
      <c r="AI51" s="221">
        <v>60.9496283603685</v>
      </c>
      <c r="AJ51" s="221">
        <v>67.292004417028394</v>
      </c>
      <c r="AK51" s="221">
        <v>74.234869393039304</v>
      </c>
      <c r="AL51" s="227">
        <v>60.591476582133801</v>
      </c>
      <c r="AM51" s="221"/>
      <c r="AN51" s="228">
        <v>100.121353286116</v>
      </c>
      <c r="AO51" s="229">
        <v>97.636638489071601</v>
      </c>
      <c r="AP51" s="230">
        <v>98.878995887594201</v>
      </c>
      <c r="AQ51" s="221"/>
      <c r="AR51" s="231">
        <v>71.530767812265395</v>
      </c>
      <c r="AS51" s="38"/>
      <c r="AT51" s="29">
        <v>-1.2869747183704801</v>
      </c>
      <c r="AU51" s="202">
        <v>-6.1955511157384304</v>
      </c>
      <c r="AV51" s="202">
        <v>-8.0517426730178698</v>
      </c>
      <c r="AW51" s="202">
        <v>-6.5450796961850504</v>
      </c>
      <c r="AX51" s="202">
        <v>1.7624527168005999</v>
      </c>
      <c r="AY51" s="207">
        <v>-4.0498447927232002</v>
      </c>
      <c r="AZ51" s="202"/>
      <c r="BA51" s="208">
        <v>9.4545356858733296</v>
      </c>
      <c r="BB51" s="209">
        <v>0.30239600985057402</v>
      </c>
      <c r="BC51" s="210">
        <v>4.7362199082699004</v>
      </c>
      <c r="BD51" s="202"/>
      <c r="BE51" s="211">
        <v>-0.761942737279102</v>
      </c>
    </row>
    <row r="52" spans="1:57" x14ac:dyDescent="0.25">
      <c r="A52" s="148" t="s">
        <v>60</v>
      </c>
      <c r="B52" t="s">
        <v>60</v>
      </c>
      <c r="D52" s="24" t="s">
        <v>101</v>
      </c>
      <c r="E52" s="27" t="s">
        <v>102</v>
      </c>
      <c r="G52" s="232">
        <v>48.805409775817701</v>
      </c>
      <c r="H52" s="233">
        <v>69.136001470047702</v>
      </c>
      <c r="I52" s="233">
        <v>76.496861447997006</v>
      </c>
      <c r="J52" s="233">
        <v>82.563219404630601</v>
      </c>
      <c r="K52" s="233">
        <v>82.312763689819903</v>
      </c>
      <c r="L52" s="234">
        <v>71.862851157662604</v>
      </c>
      <c r="M52" s="221"/>
      <c r="N52" s="235">
        <v>76.045218669606697</v>
      </c>
      <c r="O52" s="236">
        <v>70.266945975744207</v>
      </c>
      <c r="P52" s="237">
        <v>73.156082322675402</v>
      </c>
      <c r="Q52" s="221"/>
      <c r="R52" s="238">
        <v>72.232345776237693</v>
      </c>
      <c r="S52" s="38"/>
      <c r="T52" s="30">
        <v>-3.3408797813354498</v>
      </c>
      <c r="U52" s="212">
        <v>-1.8749738104344</v>
      </c>
      <c r="V52" s="212">
        <v>-4.8561098043028101</v>
      </c>
      <c r="W52" s="212">
        <v>2.3462602889044799</v>
      </c>
      <c r="X52" s="212">
        <v>7.7926220699086404</v>
      </c>
      <c r="Y52" s="213">
        <v>0.25978972892774999</v>
      </c>
      <c r="Z52" s="202"/>
      <c r="AA52" s="214">
        <v>-10.4919797777148</v>
      </c>
      <c r="AB52" s="215">
        <v>-20.4259450350552</v>
      </c>
      <c r="AC52" s="216">
        <v>-15.5548467668927</v>
      </c>
      <c r="AD52" s="202"/>
      <c r="AE52" s="217">
        <v>-4.8941844290424097</v>
      </c>
      <c r="AG52" s="232">
        <v>59.003180815876497</v>
      </c>
      <c r="AH52" s="233">
        <v>64.664998162440199</v>
      </c>
      <c r="AI52" s="233">
        <v>74.287319919147293</v>
      </c>
      <c r="AJ52" s="233">
        <v>76.243981073134805</v>
      </c>
      <c r="AK52" s="233">
        <v>71.687215178243207</v>
      </c>
      <c r="AL52" s="234">
        <v>69.177339029768405</v>
      </c>
      <c r="AM52" s="221"/>
      <c r="AN52" s="235">
        <v>83.260990444689398</v>
      </c>
      <c r="AO52" s="236">
        <v>85.292707644248395</v>
      </c>
      <c r="AP52" s="237">
        <v>84.276849044468904</v>
      </c>
      <c r="AQ52" s="221"/>
      <c r="AR52" s="238">
        <v>73.491484748254294</v>
      </c>
      <c r="AS52" s="38"/>
      <c r="AT52" s="30">
        <v>-2.1710157677999802</v>
      </c>
      <c r="AU52" s="212">
        <v>1.54639509603179</v>
      </c>
      <c r="AV52" s="212">
        <v>0.39344309738105898</v>
      </c>
      <c r="AW52" s="212">
        <v>7.1830088747469406E-2</v>
      </c>
      <c r="AX52" s="212">
        <v>1.70355214128876</v>
      </c>
      <c r="AY52" s="213">
        <v>0.35454332128379701</v>
      </c>
      <c r="AZ52" s="202"/>
      <c r="BA52" s="214">
        <v>-0.78591499598478498</v>
      </c>
      <c r="BB52" s="215">
        <v>-5.1630676944775704</v>
      </c>
      <c r="BC52" s="216">
        <v>-3.05021856117075</v>
      </c>
      <c r="BD52" s="202"/>
      <c r="BE52" s="217">
        <v>-0.78705020160265604</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130</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131</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199" t="str">
        <f>HYPERLINK("http://www.str.com/data-insights/resources/glossary", "For all STR definitions, please visit www.str.com/data-insights/resources/glossary")</f>
        <v>For all STR definitions, please visit www.str.com/data-insights/resources/glossary</v>
      </c>
      <c r="B5" s="199"/>
      <c r="C5" s="199"/>
      <c r="D5" s="199"/>
      <c r="E5" s="199"/>
      <c r="F5" s="199"/>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132</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199" t="str">
        <f>HYPERLINK("http://www.str.com/data-insights/resources/FAQ", "For all STR FAQs, please click here or visit http://www.str.com/data-insights/resources/FAQ")</f>
        <v>For all STR FAQs, please click here or visit http://www.str.com/data-insights/resources/FAQ</v>
      </c>
      <c r="B9" s="199"/>
      <c r="C9" s="199"/>
      <c r="D9" s="199"/>
      <c r="E9" s="199"/>
      <c r="F9" s="199"/>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199" t="str">
        <f>HYPERLINK("http://www.str.com/contact", "For additional support, please contact your regional office")</f>
        <v>For additional support, please contact your regional office</v>
      </c>
      <c r="B12" s="199"/>
      <c r="C12" s="199"/>
      <c r="D12" s="199"/>
      <c r="E12" s="199"/>
      <c r="F12" s="199"/>
      <c r="G12" s="199"/>
      <c r="H12" s="199"/>
      <c r="I12" s="199"/>
      <c r="J12" s="199"/>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198" t="str">
        <f>HYPERLINK("http://www.hotelnewsnow.com/", "For the latest in industry news, visit HotelNewsNow.com.")</f>
        <v>For the latest in industry news, visit HotelNewsNow.com.</v>
      </c>
      <c r="B14" s="198"/>
      <c r="C14" s="198"/>
      <c r="D14" s="198"/>
      <c r="E14" s="198"/>
      <c r="F14" s="198"/>
      <c r="G14" s="198"/>
      <c r="H14" s="198"/>
      <c r="I14" s="198"/>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198" t="str">
        <f>HYPERLINK("http://www.hoteldataconference.com/", "To learn more about the Hotel Data Conference, visit HotelDataConference.com.")</f>
        <v>To learn more about the Hotel Data Conference, visit HotelDataConference.com.</v>
      </c>
      <c r="B15" s="198"/>
      <c r="C15" s="198"/>
      <c r="D15" s="198"/>
      <c r="E15" s="198"/>
      <c r="F15" s="198"/>
      <c r="G15" s="198"/>
      <c r="H15" s="198"/>
      <c r="I15" s="198"/>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6" workbookViewId="0">
      <selection activeCell="X28" sqref="X28"/>
    </sheetView>
  </sheetViews>
  <sheetFormatPr defaultRowHeight="12.5" x14ac:dyDescent="0.25"/>
  <sheetData>
    <row r="1" spans="1:1" ht="13" x14ac:dyDescent="0.3">
      <c r="A1" s="8" t="s">
        <v>133</v>
      </c>
    </row>
    <row r="2" spans="1:1" ht="13" x14ac:dyDescent="0.3">
      <c r="A2" s="8" t="s">
        <v>134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FB304E3-BA69-42DF-A557-CA0D87EAED48}"/>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2025-06-12T14:44:48Z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