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xr:revisionPtr revIDLastSave="30" documentId="8_{3DB0CC48-FF9B-429F-AD92-D9D650B75838}" xr6:coauthVersionLast="47" xr6:coauthVersionMax="47" xr10:uidLastSave="{04E94442-93AB-45A8-BDB1-2B556C5EFDEF}"/>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5" i="28" l="1"/>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E21"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<sst xmlns="http://schemas.openxmlformats.org/spreadsheetml/2006/main" count="883" uniqueCount="142">
  <si>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</si>
  <si>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</si>
  <si>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</si>
  <si>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</si>
  <si>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</si>
  <si>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</si>
  <si>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</si>
  <si>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</si>
  <si>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</si>
  <si>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</si>
  <si>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</si>
  <si>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</si>
  <si>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</si>
  <si>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</si>
  <si>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</si>
  <si>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</si>
  <si>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</si>
  <si>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</si>
  <si>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</si>
  <si>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</si>
  <si>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</si>
  <si>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</si>
  <si>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</si>
  <si>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</si>
  <si>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</si>
  <si>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</si>
  <si>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</si>
  <si>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</si>
  <si>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</si>
  <si>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</si>
  <si>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</si>
  <si>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</si>
  <si>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</si>
  <si>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</si>
  <si>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</si>
  <si>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</si>
  <si>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</si>
  <si>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</si>
  <si>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</si>
  <si>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</si>
  <si>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</si>
  <si>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</si>
  <si>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</si>
  <si>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</si>
  <si>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</si>
  <si>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</si>
  <si>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</si>
  <si>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</si>
  <si>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</si>
  <si>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</si>
  <si>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</si>
  <si>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</si>
  <si>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</si>
  <si>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</si>
  <si>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</si>
  <si>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</si>
  <si>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</si>
  <si>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</si>
  <si>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</si>
  <si>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</si>
  <si>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</si>
  <si>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</si>
  <si>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</si>
  <si>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</si>
  <si>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</si>
  <si>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</si>
  <si>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</si>
  <si>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</si>
  <si>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</si>
  <si>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</si>
  <si>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</si>
  <si>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</si>
  <si>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</si>
  <si>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</si>
  <si>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</si>
  <si>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</si>
  <si>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</si>
  <si>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</si>
  <si>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</si>
  <si>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</si>
  <si>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</si>
  <si>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</si>
  <si>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</si>
  <si>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</si>
  <si>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</si>
  <si>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</si>
  <si>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</si>
  <si>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</si>
  <si>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</si>
  <si>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</si>
  <si>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</si>
  <si>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</si>
  <si>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</si>
  <si>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</si>
  <si>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</si>
  <si>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</si>
  <si>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</si>
  <si>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</si>
  <si>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</si>
  <si>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</si>
  <si>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</si>
  <si>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</si>
  <si>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</si>
  <si>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</si>
  <si>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</si>
  <si>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</si>
  <si>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</si>
  <si>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</si>
  <si>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</si>
  <si>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</si>
  <si>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</si>
  <si>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</si>
  <si>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</si>
  <si>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</si>
  <si>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</si>
  <si>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</si>
  <si>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</si>
  <si>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</si>
  <si>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</si>
  <si>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</si>
  <si>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</si>
  <si>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Feb</t>
  </si>
  <si>
    <t>Monday, Feb 17th</t>
  </si>
  <si>
    <t xml:space="preserve"> - Presidents' Day</t>
  </si>
  <si>
    <t>Monday, Feb 19th</t>
  </si>
  <si>
    <t>Feb / Mar</t>
  </si>
  <si>
    <t>Saturday, Mar 1st</t>
  </si>
  <si>
    <t xml:space="preserve"> - First Day of Ramadan</t>
  </si>
  <si>
    <t>Mar</t>
  </si>
  <si>
    <t>% Change Vs. 2024</t>
  </si>
  <si>
    <t>VTC Defined Tourism Regions</t>
  </si>
  <si>
    <t>STR/CoSTAR Designated Hospitality Markets</t>
  </si>
  <si>
    <t>Monday, Mar 11th</t>
  </si>
  <si>
    <t>Monday, Mar 17th</t>
  </si>
  <si>
    <t xml:space="preserve"> - St. Patrick's Day</t>
  </si>
  <si>
    <t>Sunday, Mar 17th</t>
  </si>
  <si>
    <t>Week of March 09 to March 15, 2025</t>
  </si>
  <si>
    <t>February 16 - March 15, 2025
Rolling-28 Day Period</t>
  </si>
  <si>
    <t>For the Week of March 09, 2025 to March 15, 2025</t>
  </si>
  <si>
    <t>Friday, Mar 29th</t>
  </si>
  <si>
    <t xml:space="preserve"> - Good Friday</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</si>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</sst>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left" vertical="center" wrapText="1"/>
    </xf>
    <xf numFmtId="0" fontId="31" fillId="0" borderId="38" xfId="0" applyFont="1" applyBorder="1" applyAlignment="1">
      <alignment horizontal="left" vertical="center" wrapText="1"/>
    </xf>
    <xf numFmtId="0" fontId="31" fillId="0" borderId="39" xfId="0" applyFont="1" applyBorder="1" applyAlignment="1">
      <alignment horizontal="left" vertical="center" wrapText="1"/>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49" fontId="22" fillId="2" borderId="0" xfId="0" applyNumberFormat="1" applyFont="1" applyFill="1" applyAlignment="1">
      <alignment horizontal="center"/>
    </xf>
    <xf numFmtId="0" fontId="1" fillId="3" borderId="0" xfId="0" applyFont="1" applyFill="1" applyAlignment="1">
      <alignment horizontal="right"/>
    </xf>
    <xf numFmtId="0" fontId="34" fillId="3" borderId="0" xfId="0" applyFont="1" applyFill="1" applyAlignment="1">
      <alignment horizontal="center" vertical="center"/>
    </xf>
    <xf numFmtId="0" fontId="33" fillId="3" borderId="0" xfId="0" applyFont="1" applyFill="1" applyAlignment="1">
      <alignment horizontal="center" vertical="center"/>
    </xf>
    <xf numFmtId="0" fontId="6" fillId="3" borderId="0" xfId="0" applyFont="1" applyFill="1" applyAlignment="1">
      <alignment horizontal="center"/>
    </xf>
    <xf numFmtId="0" fontId="33"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sqref="A1:A3"/>
      <selection pane="topRight" sqref="A1:A3"/>
      <selection pane="bottomLeft" sqref="A1:A3"/>
      <selection pane="bottomRight" activeCell="K32" sqref="K32"/>
    </sheetView>
  </sheetViews>
  <sheetFormatPr defaultColWidth="9.1796875" defaultRowHeight="15.5" x14ac:dyDescent="0.25"/>
  <cols>
    <col min="1" max="1" width="44.7265625" style="102" customWidth="1"/>
    <col min="2" max="6" width="9" style="102" customWidth="1"/>
    <col min="7" max="7" width="9" style="108" customWidth="1"/>
    <col min="8" max="9" width="9" style="102" customWidth="1"/>
    <col min="10" max="10" width="8.26953125" style="108" customWidth="1"/>
    <col min="11" max="11" width="9" style="108" customWidth="1"/>
    <col min="12" max="12" width="2.7265625" style="102" customWidth="1"/>
    <col min="13" max="17" width="9" style="102" customWidth="1"/>
    <col min="18" max="18" width="9" style="108" customWidth="1"/>
    <col min="19" max="20" width="9" style="102" customWidth="1"/>
    <col min="21" max="21" width="8.453125" style="102" customWidth="1"/>
    <col min="22" max="22" width="9" style="102" customWidth="1"/>
    <col min="23" max="23" width="2.7265625" style="102" customWidth="1"/>
    <col min="24" max="31" width="9" style="102" customWidth="1"/>
    <col min="32" max="32" width="8.453125" style="102" customWidth="1"/>
    <col min="33" max="33" width="9" style="102" customWidth="1"/>
    <col min="34" max="16384" width="9.1796875" style="102"/>
  </cols>
  <sheetData>
    <row r="1" spans="1:34" x14ac:dyDescent="0.25">
      <c r="A1" s="207" t="str">
        <f>'Occupancy Raw Data'!B1</f>
        <v>Week of March 09 to March 15, 2025</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c r="AH1" s="103"/>
    </row>
    <row r="2" spans="1:34" x14ac:dyDescent="0.25">
      <c r="A2" s="208"/>
      <c r="B2" s="107"/>
      <c r="C2" s="108"/>
      <c r="D2" s="108"/>
      <c r="E2" s="108"/>
      <c r="F2" s="109"/>
      <c r="G2" s="210" t="s">
        <v>64</v>
      </c>
      <c r="H2" s="108"/>
      <c r="I2" s="108"/>
      <c r="J2" s="210" t="s">
        <v>65</v>
      </c>
      <c r="K2" s="212" t="s">
        <v>56</v>
      </c>
      <c r="L2" s="103"/>
      <c r="M2" s="107"/>
      <c r="N2" s="108"/>
      <c r="O2" s="108"/>
      <c r="P2" s="108"/>
      <c r="Q2" s="108"/>
      <c r="R2" s="210" t="s">
        <v>64</v>
      </c>
      <c r="S2" s="108"/>
      <c r="T2" s="108"/>
      <c r="U2" s="210" t="s">
        <v>65</v>
      </c>
      <c r="V2" s="212" t="s">
        <v>56</v>
      </c>
      <c r="W2" s="103"/>
      <c r="X2" s="110"/>
      <c r="Y2" s="111"/>
      <c r="Z2" s="111"/>
      <c r="AA2" s="111"/>
      <c r="AB2" s="111"/>
      <c r="AC2" s="217" t="s">
        <v>64</v>
      </c>
      <c r="AD2" s="112"/>
      <c r="AE2" s="112"/>
      <c r="AF2" s="217" t="s">
        <v>65</v>
      </c>
      <c r="AG2" s="218" t="s">
        <v>56</v>
      </c>
      <c r="AH2" s="103"/>
    </row>
    <row r="3" spans="1:34" x14ac:dyDescent="0.25">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4" t="s">
        <v>62</v>
      </c>
      <c r="T3" s="114" t="s">
        <v>63</v>
      </c>
      <c r="U3" s="211"/>
      <c r="V3" s="213"/>
      <c r="W3" s="103"/>
      <c r="X3" s="113" t="s">
        <v>57</v>
      </c>
      <c r="Y3" s="114" t="s">
        <v>58</v>
      </c>
      <c r="Z3" s="114" t="s">
        <v>59</v>
      </c>
      <c r="AA3" s="114" t="s">
        <v>60</v>
      </c>
      <c r="AB3" s="114" t="s">
        <v>61</v>
      </c>
      <c r="AC3" s="211"/>
      <c r="AD3" s="115" t="s">
        <v>62</v>
      </c>
      <c r="AE3" s="115" t="s">
        <v>63</v>
      </c>
      <c r="AF3" s="211"/>
      <c r="AG3" s="213"/>
      <c r="AH3" s="103"/>
    </row>
    <row r="4" spans="1:34" x14ac:dyDescent="0.25">
      <c r="A4" s="134" t="s">
        <v>15</v>
      </c>
      <c r="B4" s="117">
        <f>(VLOOKUP($A4,'Occupancy Raw Data'!$B$8:$BE$45,'Occupancy Raw Data'!G$3,FALSE))/100</f>
        <v>0.50439084948992097</v>
      </c>
      <c r="C4" s="118">
        <f>(VLOOKUP($A4,'Occupancy Raw Data'!$B$8:$BE$45,'Occupancy Raw Data'!H$3,FALSE))/100</f>
        <v>0.61327357999179999</v>
      </c>
      <c r="D4" s="118">
        <f>(VLOOKUP($A4,'Occupancy Raw Data'!$B$8:$BE$45,'Occupancy Raw Data'!I$3,FALSE))/100</f>
        <v>0.65950317170760397</v>
      </c>
      <c r="E4" s="118">
        <f>(VLOOKUP($A4,'Occupancy Raw Data'!$B$8:$BE$45,'Occupancy Raw Data'!J$3,FALSE))/100</f>
        <v>0.65482221054101797</v>
      </c>
      <c r="F4" s="118">
        <f>(VLOOKUP($A4,'Occupancy Raw Data'!$B$8:$BE$45,'Occupancy Raw Data'!K$3,FALSE))/100</f>
        <v>0.63210202106987701</v>
      </c>
      <c r="G4" s="119">
        <f>(VLOOKUP($A4,'Occupancy Raw Data'!$B$8:$BE$45,'Occupancy Raw Data'!L$3,FALSE))/100</f>
        <v>0.61281790657581803</v>
      </c>
      <c r="H4" s="99">
        <f>(VLOOKUP($A4,'Occupancy Raw Data'!$B$8:$BE$45,'Occupancy Raw Data'!N$3,FALSE))/100</f>
        <v>0.70190762770323001</v>
      </c>
      <c r="I4" s="99">
        <f>(VLOOKUP($A4,'Occupancy Raw Data'!$B$8:$BE$45,'Occupancy Raw Data'!O$3,FALSE))/100</f>
        <v>0.72975084593401707</v>
      </c>
      <c r="J4" s="119">
        <f>(VLOOKUP($A4,'Occupancy Raw Data'!$B$8:$BE$45,'Occupancy Raw Data'!P$3,FALSE))/100</f>
        <v>0.71582932216544604</v>
      </c>
      <c r="K4" s="120">
        <f>(VLOOKUP($A4,'Occupancy Raw Data'!$B$8:$BE$45,'Occupancy Raw Data'!R$3,FALSE))/100</f>
        <v>0.64225113419181301</v>
      </c>
      <c r="M4" s="121">
        <f>VLOOKUP($A4,'ADR Raw Data'!$B$6:$BE$43,'ADR Raw Data'!G$1,FALSE)</f>
        <v>153.86106976970001</v>
      </c>
      <c r="N4" s="122">
        <f>VLOOKUP($A4,'ADR Raw Data'!$B$6:$BE$43,'ADR Raw Data'!H$1,FALSE)</f>
        <v>161.55570993578399</v>
      </c>
      <c r="O4" s="122">
        <f>VLOOKUP($A4,'ADR Raw Data'!$B$6:$BE$43,'ADR Raw Data'!I$1,FALSE)</f>
        <v>164.94363670864499</v>
      </c>
      <c r="P4" s="122">
        <f>VLOOKUP($A4,'ADR Raw Data'!$B$6:$BE$43,'ADR Raw Data'!J$1,FALSE)</f>
        <v>161.072032082014</v>
      </c>
      <c r="Q4" s="122">
        <f>VLOOKUP($A4,'ADR Raw Data'!$B$6:$BE$43,'ADR Raw Data'!K$1,FALSE)</f>
        <v>155.43408239370899</v>
      </c>
      <c r="R4" s="123">
        <f>VLOOKUP($A4,'ADR Raw Data'!$B$6:$BE$43,'ADR Raw Data'!L$1,FALSE)</f>
        <v>159.65197208510801</v>
      </c>
      <c r="S4" s="122">
        <f>VLOOKUP($A4,'ADR Raw Data'!$B$6:$BE$43,'ADR Raw Data'!N$1,FALSE)</f>
        <v>166.46288887067601</v>
      </c>
      <c r="T4" s="122">
        <f>VLOOKUP($A4,'ADR Raw Data'!$B$6:$BE$43,'ADR Raw Data'!O$1,FALSE)</f>
        <v>170.60748037646599</v>
      </c>
      <c r="U4" s="123">
        <f>VLOOKUP($A4,'ADR Raw Data'!$B$6:$BE$43,'ADR Raw Data'!P$1,FALSE)</f>
        <v>168.57549980015901</v>
      </c>
      <c r="V4" s="124">
        <f>VLOOKUP($A4,'ADR Raw Data'!$B$6:$BE$43,'ADR Raw Data'!R$1,FALSE)</f>
        <v>162.49377342583301</v>
      </c>
      <c r="X4" s="121">
        <f>VLOOKUP($A4,'RevPAR Raw Data'!$B$6:$BE$43,'RevPAR Raw Data'!G$1,FALSE)</f>
        <v>77.606115684567499</v>
      </c>
      <c r="Y4" s="122">
        <f>VLOOKUP($A4,'RevPAR Raw Data'!$B$6:$BE$43,'RevPAR Raw Data'!H$1,FALSE)</f>
        <v>99.077848600435601</v>
      </c>
      <c r="Z4" s="122">
        <f>VLOOKUP($A4,'RevPAR Raw Data'!$B$6:$BE$43,'RevPAR Raw Data'!I$1,FALSE)</f>
        <v>108.780851562338</v>
      </c>
      <c r="AA4" s="122">
        <f>VLOOKUP($A4,'RevPAR Raw Data'!$B$6:$BE$43,'RevPAR Raw Data'!J$1,FALSE)</f>
        <v>105.47354410427801</v>
      </c>
      <c r="AB4" s="122">
        <f>VLOOKUP($A4,'RevPAR Raw Data'!$B$6:$BE$43,'RevPAR Raw Data'!K$1,FALSE)</f>
        <v>98.250197624205498</v>
      </c>
      <c r="AC4" s="123">
        <f>VLOOKUP($A4,'RevPAR Raw Data'!$B$6:$BE$43,'RevPAR Raw Data'!L$1,FALSE)</f>
        <v>97.837587313896904</v>
      </c>
      <c r="AD4" s="122">
        <f>VLOOKUP($A4,'RevPAR Raw Data'!$B$6:$BE$43,'RevPAR Raw Data'!N$1,FALSE)</f>
        <v>116.841571427842</v>
      </c>
      <c r="AE4" s="122">
        <f>VLOOKUP($A4,'RevPAR Raw Data'!$B$6:$BE$43,'RevPAR Raw Data'!O$1,FALSE)</f>
        <v>124.500953127397</v>
      </c>
      <c r="AF4" s="123">
        <f>VLOOKUP($A4,'RevPAR Raw Data'!$B$6:$BE$43,'RevPAR Raw Data'!P$1,FALSE)</f>
        <v>120.671285755649</v>
      </c>
      <c r="AG4" s="124">
        <f>VLOOKUP($A4,'RevPAR Raw Data'!$B$6:$BE$43,'RevPAR Raw Data'!R$1,FALSE)</f>
        <v>104.36181028184799</v>
      </c>
    </row>
    <row r="5" spans="1:34" x14ac:dyDescent="0.25">
      <c r="A5" s="101" t="s">
        <v>129</v>
      </c>
      <c r="B5" s="89">
        <f>(VLOOKUP($A4,'Occupancy Raw Data'!$B$8:$BE$51,'Occupancy Raw Data'!T$3,FALSE))/100</f>
        <v>-6.1348429502307802E-2</v>
      </c>
      <c r="C5" s="90">
        <f>(VLOOKUP($A4,'Occupancy Raw Data'!$B$8:$BE$51,'Occupancy Raw Data'!U$3,FALSE))/100</f>
        <v>-4.5418597111872294E-2</v>
      </c>
      <c r="D5" s="90">
        <f>(VLOOKUP($A4,'Occupancy Raw Data'!$B$8:$BE$51,'Occupancy Raw Data'!V$3,FALSE))/100</f>
        <v>-3.93372498532059E-2</v>
      </c>
      <c r="E5" s="90">
        <f>(VLOOKUP($A4,'Occupancy Raw Data'!$B$8:$BE$51,'Occupancy Raw Data'!W$3,FALSE))/100</f>
        <v>-4.6883268774537704E-2</v>
      </c>
      <c r="F5" s="90">
        <f>(VLOOKUP($A4,'Occupancy Raw Data'!$B$8:$BE$51,'Occupancy Raw Data'!X$3,FALSE))/100</f>
        <v>-5.2103175057167099E-2</v>
      </c>
      <c r="G5" s="90">
        <f>(VLOOKUP($A4,'Occupancy Raw Data'!$B$8:$BE$51,'Occupancy Raw Data'!Y$3,FALSE))/100</f>
        <v>-4.8477040352929504E-2</v>
      </c>
      <c r="H5" s="91">
        <f>(VLOOKUP($A4,'Occupancy Raw Data'!$B$8:$BE$51,'Occupancy Raw Data'!AA$3,FALSE))/100</f>
        <v>-1.88384848167438E-2</v>
      </c>
      <c r="I5" s="91">
        <f>(VLOOKUP($A4,'Occupancy Raw Data'!$B$8:$BE$51,'Occupancy Raw Data'!AB$3,FALSE))/100</f>
        <v>1.0553207181156501E-2</v>
      </c>
      <c r="J5" s="90">
        <f>(VLOOKUP($A4,'Occupancy Raw Data'!$B$8:$BE$51,'Occupancy Raw Data'!AC$3,FALSE))/100</f>
        <v>-4.0735555048698399E-3</v>
      </c>
      <c r="K5" s="92">
        <f>(VLOOKUP($A4,'Occupancy Raw Data'!$B$8:$BE$51,'Occupancy Raw Data'!AE$3,FALSE))/100</f>
        <v>-3.4771047153439399E-2</v>
      </c>
      <c r="M5" s="89">
        <f>(VLOOKUP($A4,'ADR Raw Data'!$B$6:$BE$43,'ADR Raw Data'!T$1,FALSE))/100</f>
        <v>-1.6124950499560101E-2</v>
      </c>
      <c r="N5" s="90">
        <f>(VLOOKUP($A4,'ADR Raw Data'!$B$6:$BE$43,'ADR Raw Data'!U$1,FALSE))/100</f>
        <v>3.5036489073078901E-3</v>
      </c>
      <c r="O5" s="90">
        <f>(VLOOKUP($A4,'ADR Raw Data'!$B$6:$BE$43,'ADR Raw Data'!V$1,FALSE))/100</f>
        <v>-3.40141765139035E-3</v>
      </c>
      <c r="P5" s="90">
        <f>(VLOOKUP($A4,'ADR Raw Data'!$B$6:$BE$43,'ADR Raw Data'!W$1,FALSE))/100</f>
        <v>-1.4766357156745799E-2</v>
      </c>
      <c r="Q5" s="90">
        <f>(VLOOKUP($A4,'ADR Raw Data'!$B$6:$BE$43,'ADR Raw Data'!X$1,FALSE))/100</f>
        <v>-3.04128814983365E-2</v>
      </c>
      <c r="R5" s="90">
        <f>(VLOOKUP($A4,'ADR Raw Data'!$B$6:$BE$43,'ADR Raw Data'!Y$1,FALSE))/100</f>
        <v>-1.19078875455836E-2</v>
      </c>
      <c r="S5" s="91">
        <f>(VLOOKUP($A4,'ADR Raw Data'!$B$6:$BE$43,'ADR Raw Data'!AA$1,FALSE))/100</f>
        <v>-6.5355693483062907E-3</v>
      </c>
      <c r="T5" s="91">
        <f>(VLOOKUP($A4,'ADR Raw Data'!$B$6:$BE$43,'ADR Raw Data'!AB$1,FALSE))/100</f>
        <v>9.4478234634313499E-3</v>
      </c>
      <c r="U5" s="90">
        <f>(VLOOKUP($A4,'ADR Raw Data'!$B$6:$BE$43,'ADR Raw Data'!AC$1,FALSE))/100</f>
        <v>1.7099007778456901E-3</v>
      </c>
      <c r="V5" s="92">
        <f>(VLOOKUP($A4,'ADR Raw Data'!$B$6:$BE$43,'ADR Raw Data'!AE$1,FALSE))/100</f>
        <v>-7.04995286859027E-3</v>
      </c>
      <c r="X5" s="89">
        <f>(VLOOKUP($A4,'RevPAR Raw Data'!$B$6:$BE$43,'RevPAR Raw Data'!T$1,FALSE))/100</f>
        <v>-7.6484139612917501E-2</v>
      </c>
      <c r="Y5" s="90">
        <f>(VLOOKUP($A4,'RevPAR Raw Data'!$B$6:$BE$43,'RevPAR Raw Data'!U$1,FALSE))/100</f>
        <v>-4.2074079022706802E-2</v>
      </c>
      <c r="Z5" s="90">
        <f>(VLOOKUP($A4,'RevPAR Raw Data'!$B$6:$BE$43,'RevPAR Raw Data'!V$1,FALSE))/100</f>
        <v>-4.2604865088588399E-2</v>
      </c>
      <c r="AA5" s="90">
        <f>(VLOOKUP($A4,'RevPAR Raw Data'!$B$6:$BE$43,'RevPAR Raw Data'!W$1,FALSE))/100</f>
        <v>-6.0957330839883E-2</v>
      </c>
      <c r="AB5" s="90">
        <f>(VLOOKUP($A4,'RevPAR Raw Data'!$B$6:$BE$43,'RevPAR Raw Data'!X$1,FALSE))/100</f>
        <v>-8.0931448866802994E-2</v>
      </c>
      <c r="AC5" s="90">
        <f>(VLOOKUP($A4,'RevPAR Raw Data'!$B$6:$BE$43,'RevPAR Raw Data'!Y$1,FALSE))/100</f>
        <v>-5.9807668753447799E-2</v>
      </c>
      <c r="AD5" s="91">
        <f>(VLOOKUP($A4,'RevPAR Raw Data'!$B$6:$BE$43,'RevPAR Raw Data'!AA$1,FALSE))/100</f>
        <v>-2.5250933941113298E-2</v>
      </c>
      <c r="AE5" s="91">
        <f>(VLOOKUP($A4,'RevPAR Raw Data'!$B$6:$BE$43,'RevPAR Raw Data'!AB$1,FALSE))/100</f>
        <v>2.0100735483008402E-2</v>
      </c>
      <c r="AF5" s="90">
        <f>(VLOOKUP($A4,'RevPAR Raw Data'!$B$6:$BE$43,'RevPAR Raw Data'!AC$1,FALSE))/100</f>
        <v>-2.3706201027505198E-3</v>
      </c>
      <c r="AG5" s="92">
        <f>(VLOOKUP($A4,'RevPAR Raw Data'!$B$6:$BE$43,'RevPAR Raw Data'!AE$1,FALSE))/100</f>
        <v>-4.1575865778406398E-2</v>
      </c>
    </row>
    <row r="6" spans="1:34" x14ac:dyDescent="0.25">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5">
      <c r="A7" s="134" t="s">
        <v>69</v>
      </c>
      <c r="B7" s="125">
        <f>(VLOOKUP($A7,'Occupancy Raw Data'!$B$8:$BE$45,'Occupancy Raw Data'!G$3,FALSE))/100</f>
        <v>0.47245889687301101</v>
      </c>
      <c r="C7" s="126">
        <f>(VLOOKUP($A7,'Occupancy Raw Data'!$B$8:$BE$45,'Occupancy Raw Data'!H$3,FALSE))/100</f>
        <v>0.60404451062409992</v>
      </c>
      <c r="D7" s="126">
        <f>(VLOOKUP($A7,'Occupancy Raw Data'!$B$8:$BE$45,'Occupancy Raw Data'!I$3,FALSE))/100</f>
        <v>0.67055094563451112</v>
      </c>
      <c r="E7" s="126">
        <f>(VLOOKUP($A7,'Occupancy Raw Data'!$B$8:$BE$45,'Occupancy Raw Data'!J$3,FALSE))/100</f>
        <v>0.67116059512629112</v>
      </c>
      <c r="F7" s="126">
        <f>(VLOOKUP($A7,'Occupancy Raw Data'!$B$8:$BE$45,'Occupancy Raw Data'!K$3,FALSE))/100</f>
        <v>0.62713780831397303</v>
      </c>
      <c r="G7" s="127">
        <f>(VLOOKUP($A7,'Occupancy Raw Data'!$B$8:$BE$45,'Occupancy Raw Data'!L$3,FALSE))/100</f>
        <v>0.60907045226217493</v>
      </c>
      <c r="H7" s="99">
        <f>(VLOOKUP($A7,'Occupancy Raw Data'!$B$8:$BE$45,'Occupancy Raw Data'!N$3,FALSE))/100</f>
        <v>0.70520488359448297</v>
      </c>
      <c r="I7" s="99">
        <f>(VLOOKUP($A7,'Occupancy Raw Data'!$B$8:$BE$45,'Occupancy Raw Data'!O$3,FALSE))/100</f>
        <v>0.72332064653254902</v>
      </c>
      <c r="J7" s="127">
        <f>(VLOOKUP($A7,'Occupancy Raw Data'!$B$8:$BE$45,'Occupancy Raw Data'!P$3,FALSE))/100</f>
        <v>0.71426276506351594</v>
      </c>
      <c r="K7" s="128">
        <f>(VLOOKUP($A7,'Occupancy Raw Data'!$B$8:$BE$45,'Occupancy Raw Data'!R$3,FALSE))/100</f>
        <v>0.63912531919194204</v>
      </c>
      <c r="M7" s="121">
        <f>VLOOKUP($A7,'ADR Raw Data'!$B$6:$BE$43,'ADR Raw Data'!G$1,FALSE)</f>
        <v>115.131732551296</v>
      </c>
      <c r="N7" s="122">
        <f>VLOOKUP($A7,'ADR Raw Data'!$B$6:$BE$43,'ADR Raw Data'!H$1,FALSE)</f>
        <v>131.750521166277</v>
      </c>
      <c r="O7" s="122">
        <f>VLOOKUP($A7,'ADR Raw Data'!$B$6:$BE$43,'ADR Raw Data'!I$1,FALSE)</f>
        <v>139.860470326551</v>
      </c>
      <c r="P7" s="122">
        <f>VLOOKUP($A7,'ADR Raw Data'!$B$6:$BE$43,'ADR Raw Data'!J$1,FALSE)</f>
        <v>136.25604542282599</v>
      </c>
      <c r="Q7" s="122">
        <f>VLOOKUP($A7,'ADR Raw Data'!$B$6:$BE$43,'ADR Raw Data'!K$1,FALSE)</f>
        <v>125.627690247386</v>
      </c>
      <c r="R7" s="123">
        <f>VLOOKUP($A7,'ADR Raw Data'!$B$6:$BE$43,'ADR Raw Data'!L$1,FALSE)</f>
        <v>130.690055399828</v>
      </c>
      <c r="S7" s="122">
        <f>VLOOKUP($A7,'ADR Raw Data'!$B$6:$BE$43,'ADR Raw Data'!N$1,FALSE)</f>
        <v>135.470874391953</v>
      </c>
      <c r="T7" s="122">
        <f>VLOOKUP($A7,'ADR Raw Data'!$B$6:$BE$43,'ADR Raw Data'!O$1,FALSE)</f>
        <v>138.05554053199799</v>
      </c>
      <c r="U7" s="123">
        <f>VLOOKUP($A7,'ADR Raw Data'!$B$6:$BE$43,'ADR Raw Data'!P$1,FALSE)</f>
        <v>136.77959610819801</v>
      </c>
      <c r="V7" s="124">
        <f>VLOOKUP($A7,'ADR Raw Data'!$B$6:$BE$43,'ADR Raw Data'!R$1,FALSE)</f>
        <v>132.63446309768099</v>
      </c>
      <c r="X7" s="121">
        <f>VLOOKUP($A7,'RevPAR Raw Data'!$B$6:$BE$43,'RevPAR Raw Data'!G$1,FALSE)</f>
        <v>54.395011356264099</v>
      </c>
      <c r="Y7" s="122">
        <f>VLOOKUP($A7,'RevPAR Raw Data'!$B$6:$BE$43,'RevPAR Raw Data'!H$1,FALSE)</f>
        <v>79.583179082354505</v>
      </c>
      <c r="Z7" s="122">
        <f>VLOOKUP($A7,'RevPAR Raw Data'!$B$6:$BE$43,'RevPAR Raw Data'!I$1,FALSE)</f>
        <v>93.783570634356707</v>
      </c>
      <c r="AA7" s="122">
        <f>VLOOKUP($A7,'RevPAR Raw Data'!$B$6:$BE$43,'RevPAR Raw Data'!J$1,FALSE)</f>
        <v>91.449688535539494</v>
      </c>
      <c r="AB7" s="122">
        <f>VLOOKUP($A7,'RevPAR Raw Data'!$B$6:$BE$43,'RevPAR Raw Data'!K$1,FALSE)</f>
        <v>78.785874325292795</v>
      </c>
      <c r="AC7" s="123">
        <f>VLOOKUP($A7,'RevPAR Raw Data'!$B$6:$BE$43,'RevPAR Raw Data'!L$1,FALSE)</f>
        <v>79.599451148542499</v>
      </c>
      <c r="AD7" s="122">
        <f>VLOOKUP($A7,'RevPAR Raw Data'!$B$6:$BE$43,'RevPAR Raw Data'!N$1,FALSE)</f>
        <v>95.534722206020405</v>
      </c>
      <c r="AE7" s="122">
        <f>VLOOKUP($A7,'RevPAR Raw Data'!$B$6:$BE$43,'RevPAR Raw Data'!O$1,FALSE)</f>
        <v>99.858422835005598</v>
      </c>
      <c r="AF7" s="123">
        <f>VLOOKUP($A7,'RevPAR Raw Data'!$B$6:$BE$43,'RevPAR Raw Data'!P$1,FALSE)</f>
        <v>97.696572520513001</v>
      </c>
      <c r="AG7" s="124">
        <f>VLOOKUP($A7,'RevPAR Raw Data'!$B$6:$BE$43,'RevPAR Raw Data'!R$1,FALSE)</f>
        <v>84.770043563157401</v>
      </c>
    </row>
    <row r="8" spans="1:34" x14ac:dyDescent="0.25">
      <c r="A8" s="101" t="s">
        <v>129</v>
      </c>
      <c r="B8" s="89">
        <f>(VLOOKUP($A7,'Occupancy Raw Data'!$B$8:$BE$51,'Occupancy Raw Data'!T$3,FALSE))/100</f>
        <v>-3.3135618764111398E-2</v>
      </c>
      <c r="C8" s="90">
        <f>(VLOOKUP($A7,'Occupancy Raw Data'!$B$8:$BE$51,'Occupancy Raw Data'!U$3,FALSE))/100</f>
        <v>-2.6090624774412697E-2</v>
      </c>
      <c r="D8" s="90">
        <f>(VLOOKUP($A7,'Occupancy Raw Data'!$B$8:$BE$51,'Occupancy Raw Data'!V$3,FALSE))/100</f>
        <v>-1.5261081194422099E-2</v>
      </c>
      <c r="E8" s="90">
        <f>(VLOOKUP($A7,'Occupancy Raw Data'!$B$8:$BE$51,'Occupancy Raw Data'!W$3,FALSE))/100</f>
        <v>-1.7916667613638498E-2</v>
      </c>
      <c r="F8" s="90">
        <f>(VLOOKUP($A7,'Occupancy Raw Data'!$B$8:$BE$51,'Occupancy Raw Data'!X$3,FALSE))/100</f>
        <v>-6.3141552931904404E-2</v>
      </c>
      <c r="G8" s="90">
        <f>(VLOOKUP($A7,'Occupancy Raw Data'!$B$8:$BE$51,'Occupancy Raw Data'!Y$3,FALSE))/100</f>
        <v>-3.09542873650753E-2</v>
      </c>
      <c r="H8" s="91">
        <f>(VLOOKUP($A7,'Occupancy Raw Data'!$B$8:$BE$51,'Occupancy Raw Data'!AA$3,FALSE))/100</f>
        <v>-2.8333932651580001E-2</v>
      </c>
      <c r="I8" s="91">
        <f>(VLOOKUP($A7,'Occupancy Raw Data'!$B$8:$BE$51,'Occupancy Raw Data'!AB$3,FALSE))/100</f>
        <v>-2.8346832216881501E-2</v>
      </c>
      <c r="J8" s="90">
        <f>(VLOOKUP($A7,'Occupancy Raw Data'!$B$8:$BE$51,'Occupancy Raw Data'!AC$3,FALSE))/100</f>
        <v>-2.83404642695783E-2</v>
      </c>
      <c r="K8" s="92">
        <f>(VLOOKUP($A7,'Occupancy Raw Data'!$B$8:$BE$51,'Occupancy Raw Data'!AE$3,FALSE))/100</f>
        <v>-3.0121334436335297E-2</v>
      </c>
      <c r="M8" s="89">
        <f>(VLOOKUP($A7,'ADR Raw Data'!$B$6:$BE$43,'ADR Raw Data'!T$1,FALSE))/100</f>
        <v>-1.8471623563962199E-2</v>
      </c>
      <c r="N8" s="90">
        <f>(VLOOKUP($A7,'ADR Raw Data'!$B$6:$BE$43,'ADR Raw Data'!U$1,FALSE))/100</f>
        <v>7.3590048182527699E-3</v>
      </c>
      <c r="O8" s="90">
        <f>(VLOOKUP($A7,'ADR Raw Data'!$B$6:$BE$43,'ADR Raw Data'!V$1,FALSE))/100</f>
        <v>1.7032704995497902E-2</v>
      </c>
      <c r="P8" s="90">
        <f>(VLOOKUP($A7,'ADR Raw Data'!$B$6:$BE$43,'ADR Raw Data'!W$1,FALSE))/100</f>
        <v>2.5091760943019596E-3</v>
      </c>
      <c r="Q8" s="90">
        <f>(VLOOKUP($A7,'ADR Raw Data'!$B$6:$BE$43,'ADR Raw Data'!X$1,FALSE))/100</f>
        <v>-2.8641148915965701E-2</v>
      </c>
      <c r="R8" s="90">
        <f>(VLOOKUP($A7,'ADR Raw Data'!$B$6:$BE$43,'ADR Raw Data'!Y$1,FALSE))/100</f>
        <v>-2.0122289501427601E-3</v>
      </c>
      <c r="S8" s="91">
        <f>(VLOOKUP($A7,'ADR Raw Data'!$B$6:$BE$43,'ADR Raw Data'!AA$1,FALSE))/100</f>
        <v>-2.6312603335194099E-2</v>
      </c>
      <c r="T8" s="91">
        <f>(VLOOKUP($A7,'ADR Raw Data'!$B$6:$BE$43,'ADR Raw Data'!AB$1,FALSE))/100</f>
        <v>-3.3084207851930801E-2</v>
      </c>
      <c r="U8" s="90">
        <f>(VLOOKUP($A7,'ADR Raw Data'!$B$6:$BE$43,'ADR Raw Data'!AC$1,FALSE))/100</f>
        <v>-2.9785218470078697E-2</v>
      </c>
      <c r="V8" s="92">
        <f>(VLOOKUP($A7,'ADR Raw Data'!$B$6:$BE$43,'ADR Raw Data'!AE$1,FALSE))/100</f>
        <v>-1.1288136932052899E-2</v>
      </c>
      <c r="X8" s="89">
        <f>(VLOOKUP($A7,'RevPAR Raw Data'!$B$6:$BE$43,'RevPAR Raw Data'!T$1,FALSE))/100</f>
        <v>-5.0995173651704098E-2</v>
      </c>
      <c r="Y8" s="90">
        <f>(VLOOKUP($A7,'RevPAR Raw Data'!$B$6:$BE$43,'RevPAR Raw Data'!U$1,FALSE))/100</f>
        <v>-1.8923620989586002E-2</v>
      </c>
      <c r="Z8" s="90">
        <f>(VLOOKUP($A7,'RevPAR Raw Data'!$B$6:$BE$43,'RevPAR Raw Data'!V$1,FALSE))/100</f>
        <v>1.51168630717883E-3</v>
      </c>
      <c r="AA8" s="90">
        <f>(VLOOKUP($A7,'RevPAR Raw Data'!$B$6:$BE$43,'RevPAR Raw Data'!W$1,FALSE))/100</f>
        <v>-1.5452447593402202E-2</v>
      </c>
      <c r="AB8" s="90">
        <f>(VLOOKUP($A7,'RevPAR Raw Data'!$B$6:$BE$43,'RevPAR Raw Data'!X$1,FALSE))/100</f>
        <v>-8.9974255227562208E-2</v>
      </c>
      <c r="AC8" s="90">
        <f>(VLOOKUP($A7,'RevPAR Raw Data'!$B$6:$BE$43,'RevPAR Raw Data'!Y$1,FALSE))/100</f>
        <v>-3.2904229202051098E-2</v>
      </c>
      <c r="AD8" s="91">
        <f>(VLOOKUP($A7,'RevPAR Raw Data'!$B$6:$BE$43,'RevPAR Raw Data'!AA$1,FALSE))/100</f>
        <v>-5.3900996455986998E-2</v>
      </c>
      <c r="AE8" s="91">
        <f>(VLOOKUP($A7,'RevPAR Raw Data'!$B$6:$BE$43,'RevPAR Raw Data'!AB$1,FALSE))/100</f>
        <v>-6.0493207579805197E-2</v>
      </c>
      <c r="AF8" s="90">
        <f>(VLOOKUP($A7,'RevPAR Raw Data'!$B$6:$BE$43,'RevPAR Raw Data'!AC$1,FALSE))/100</f>
        <v>-5.72815558198441E-2</v>
      </c>
      <c r="AG8" s="92">
        <f>(VLOOKUP($A7,'RevPAR Raw Data'!$B$6:$BE$43,'RevPAR Raw Data'!AE$1,FALSE))/100</f>
        <v>-4.1069457620694701E-2</v>
      </c>
    </row>
    <row r="9" spans="1:34" x14ac:dyDescent="0.25">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5">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5">
      <c r="A11" s="116" t="s">
        <v>112</v>
      </c>
      <c r="B11" s="93">
        <f>(VLOOKUP($A11,'Occupancy Raw Data'!$B$8:$BE$51,'Occupancy Raw Data'!G$3,FALSE))/100</f>
        <v>0.439625260235947</v>
      </c>
      <c r="C11" s="99">
        <f>(VLOOKUP($A11,'Occupancy Raw Data'!$B$8:$BE$51,'Occupancy Raw Data'!H$3,FALSE))/100</f>
        <v>0.59125607217210208</v>
      </c>
      <c r="D11" s="99">
        <f>(VLOOKUP($A11,'Occupancy Raw Data'!$B$8:$BE$51,'Occupancy Raw Data'!I$3,FALSE))/100</f>
        <v>0.65440666204024889</v>
      </c>
      <c r="E11" s="99">
        <f>(VLOOKUP($A11,'Occupancy Raw Data'!$B$8:$BE$51,'Occupancy Raw Data'!J$3,FALSE))/100</f>
        <v>0.68771686328938197</v>
      </c>
      <c r="F11" s="99">
        <f>(VLOOKUP($A11,'Occupancy Raw Data'!$B$8:$BE$51,'Occupancy Raw Data'!K$3,FALSE))/100</f>
        <v>0.61832061068702204</v>
      </c>
      <c r="G11" s="100">
        <f>(VLOOKUP($A11,'Occupancy Raw Data'!$B$8:$BE$51,'Occupancy Raw Data'!L$3,FALSE))/100</f>
        <v>0.59826509368494096</v>
      </c>
      <c r="H11" s="99">
        <f>(VLOOKUP($A11,'Occupancy Raw Data'!$B$8:$BE$51,'Occupancy Raw Data'!N$3,FALSE))/100</f>
        <v>0.58327550312283105</v>
      </c>
      <c r="I11" s="99">
        <f>(VLOOKUP($A11,'Occupancy Raw Data'!$B$8:$BE$51,'Occupancy Raw Data'!O$3,FALSE))/100</f>
        <v>0.67487855655794504</v>
      </c>
      <c r="J11" s="100">
        <f>(VLOOKUP($A11,'Occupancy Raw Data'!$B$8:$BE$51,'Occupancy Raw Data'!P$3,FALSE))/100</f>
        <v>0.62907702984038805</v>
      </c>
      <c r="K11" s="94">
        <f>(VLOOKUP($A11,'Occupancy Raw Data'!$B$8:$BE$51,'Occupancy Raw Data'!R$3,FALSE))/100</f>
        <v>0.60706850401506796</v>
      </c>
      <c r="M11" s="121">
        <f>VLOOKUP($A11,'ADR Raw Data'!$B$6:$BE$49,'ADR Raw Data'!G$1,FALSE)</f>
        <v>278.10023677979399</v>
      </c>
      <c r="N11" s="122">
        <f>VLOOKUP($A11,'ADR Raw Data'!$B$6:$BE$49,'ADR Raw Data'!H$1,FALSE)</f>
        <v>292.897693661971</v>
      </c>
      <c r="O11" s="122">
        <f>VLOOKUP($A11,'ADR Raw Data'!$B$6:$BE$49,'ADR Raw Data'!I$1,FALSE)</f>
        <v>299.12144750795301</v>
      </c>
      <c r="P11" s="122">
        <f>VLOOKUP($A11,'ADR Raw Data'!$B$6:$BE$49,'ADR Raw Data'!J$1,FALSE)</f>
        <v>280.89358224016098</v>
      </c>
      <c r="Q11" s="122">
        <f>VLOOKUP($A11,'ADR Raw Data'!$B$6:$BE$49,'ADR Raw Data'!K$1,FALSE)</f>
        <v>280.21172278338901</v>
      </c>
      <c r="R11" s="123">
        <f>VLOOKUP($A11,'ADR Raw Data'!$B$6:$BE$49,'ADR Raw Data'!L$1,FALSE)</f>
        <v>286.70248115067801</v>
      </c>
      <c r="S11" s="122">
        <f>VLOOKUP($A11,'ADR Raw Data'!$B$6:$BE$49,'ADR Raw Data'!N$1,FALSE)</f>
        <v>349.21696609161199</v>
      </c>
      <c r="T11" s="122">
        <f>VLOOKUP($A11,'ADR Raw Data'!$B$6:$BE$49,'ADR Raw Data'!O$1,FALSE)</f>
        <v>360.53560411311003</v>
      </c>
      <c r="U11" s="123">
        <f>VLOOKUP($A11,'ADR Raw Data'!$B$6:$BE$49,'ADR Raw Data'!P$1,FALSE)</f>
        <v>355.28832597904</v>
      </c>
      <c r="V11" s="124">
        <f>VLOOKUP($A11,'ADR Raw Data'!$B$6:$BE$49,'ADR Raw Data'!R$1,FALSE)</f>
        <v>307.00886421164302</v>
      </c>
      <c r="X11" s="121">
        <f>VLOOKUP($A11,'RevPAR Raw Data'!$B$6:$BE$49,'RevPAR Raw Data'!G$1,FALSE)</f>
        <v>122.259888965995</v>
      </c>
      <c r="Y11" s="122">
        <f>VLOOKUP($A11,'RevPAR Raw Data'!$B$6:$BE$49,'RevPAR Raw Data'!H$1,FALSE)</f>
        <v>173.17753990284501</v>
      </c>
      <c r="Z11" s="122">
        <f>VLOOKUP($A11,'RevPAR Raw Data'!$B$6:$BE$49,'RevPAR Raw Data'!I$1,FALSE)</f>
        <v>195.74706800832701</v>
      </c>
      <c r="AA11" s="122">
        <f>VLOOKUP($A11,'RevPAR Raw Data'!$B$6:$BE$49,'RevPAR Raw Data'!J$1,FALSE)</f>
        <v>193.17525329632099</v>
      </c>
      <c r="AB11" s="122">
        <f>VLOOKUP($A11,'RevPAR Raw Data'!$B$6:$BE$49,'RevPAR Raw Data'!K$1,FALSE)</f>
        <v>173.260683553088</v>
      </c>
      <c r="AC11" s="123">
        <f>VLOOKUP($A11,'RevPAR Raw Data'!$B$6:$BE$49,'RevPAR Raw Data'!L$1,FALSE)</f>
        <v>171.524086745315</v>
      </c>
      <c r="AD11" s="122">
        <f>VLOOKUP($A11,'RevPAR Raw Data'!$B$6:$BE$49,'RevPAR Raw Data'!N$1,FALSE)</f>
        <v>203.689701596113</v>
      </c>
      <c r="AE11" s="122">
        <f>VLOOKUP($A11,'RevPAR Raw Data'!$B$6:$BE$49,'RevPAR Raw Data'!O$1,FALSE)</f>
        <v>243.31774809160299</v>
      </c>
      <c r="AF11" s="123">
        <f>VLOOKUP($A11,'RevPAR Raw Data'!$B$6:$BE$49,'RevPAR Raw Data'!P$1,FALSE)</f>
        <v>223.50372484385801</v>
      </c>
      <c r="AG11" s="124">
        <f>VLOOKUP($A11,'RevPAR Raw Data'!$B$6:$BE$49,'RevPAR Raw Data'!R$1,FALSE)</f>
        <v>186.37541191632701</v>
      </c>
    </row>
    <row r="12" spans="1:34" x14ac:dyDescent="0.25">
      <c r="A12" s="101" t="s">
        <v>129</v>
      </c>
      <c r="B12" s="89">
        <f>(VLOOKUP($A11,'Occupancy Raw Data'!$B$8:$BE$51,'Occupancy Raw Data'!T$3,FALSE))/100</f>
        <v>-0.12074947952810501</v>
      </c>
      <c r="C12" s="90">
        <f>(VLOOKUP($A11,'Occupancy Raw Data'!$B$8:$BE$51,'Occupancy Raw Data'!U$3,FALSE))/100</f>
        <v>-7.2037736385925297E-2</v>
      </c>
      <c r="D12" s="90">
        <f>(VLOOKUP($A11,'Occupancy Raw Data'!$B$8:$BE$51,'Occupancy Raw Data'!V$3,FALSE))/100</f>
        <v>-2.8785804748019103E-2</v>
      </c>
      <c r="E12" s="90">
        <f>(VLOOKUP($A11,'Occupancy Raw Data'!$B$8:$BE$51,'Occupancy Raw Data'!W$3,FALSE))/100</f>
        <v>6.4802064733448198E-2</v>
      </c>
      <c r="F12" s="90">
        <f>(VLOOKUP($A11,'Occupancy Raw Data'!$B$8:$BE$51,'Occupancy Raw Data'!X$3,FALSE))/100</f>
        <v>3.1532447368907396E-2</v>
      </c>
      <c r="G12" s="90">
        <f>(VLOOKUP($A11,'Occupancy Raw Data'!$B$8:$BE$51,'Occupancy Raw Data'!Y$3,FALSE))/100</f>
        <v>-2.1240295502969499E-2</v>
      </c>
      <c r="H12" s="91">
        <f>(VLOOKUP($A11,'Occupancy Raw Data'!$B$8:$BE$51,'Occupancy Raw Data'!AA$3,FALSE))/100</f>
        <v>-7.98470025148693E-2</v>
      </c>
      <c r="I12" s="91">
        <f>(VLOOKUP($A11,'Occupancy Raw Data'!$B$8:$BE$51,'Occupancy Raw Data'!AB$3,FALSE))/100</f>
        <v>1.47110212076916E-2</v>
      </c>
      <c r="J12" s="90">
        <f>(VLOOKUP($A11,'Occupancy Raw Data'!$B$8:$BE$51,'Occupancy Raw Data'!AC$3,FALSE))/100</f>
        <v>-3.1432237854686497E-2</v>
      </c>
      <c r="K12" s="92">
        <f>(VLOOKUP($A11,'Occupancy Raw Data'!$B$8:$BE$51,'Occupancy Raw Data'!AE$3,FALSE))/100</f>
        <v>-2.42801316788545E-2</v>
      </c>
      <c r="M12" s="89">
        <f>(VLOOKUP($A11,'ADR Raw Data'!$B$6:$BE$49,'ADR Raw Data'!T$1,FALSE))/100</f>
        <v>8.6179563522621599E-2</v>
      </c>
      <c r="N12" s="90">
        <f>(VLOOKUP($A11,'ADR Raw Data'!$B$6:$BE$49,'ADR Raw Data'!U$1,FALSE))/100</f>
        <v>0.10857041520435599</v>
      </c>
      <c r="O12" s="90">
        <f>(VLOOKUP($A11,'ADR Raw Data'!$B$6:$BE$49,'ADR Raw Data'!V$1,FALSE))/100</f>
        <v>3.7759681187897499E-2</v>
      </c>
      <c r="P12" s="90">
        <f>(VLOOKUP($A11,'ADR Raw Data'!$B$6:$BE$49,'ADR Raw Data'!W$1,FALSE))/100</f>
        <v>-7.0114439104612999E-2</v>
      </c>
      <c r="Q12" s="90">
        <f>(VLOOKUP($A11,'ADR Raw Data'!$B$6:$BE$49,'ADR Raw Data'!X$1,FALSE))/100</f>
        <v>-3.7315304678891201E-2</v>
      </c>
      <c r="R12" s="90">
        <f>(VLOOKUP($A11,'ADR Raw Data'!$B$6:$BE$49,'ADR Raw Data'!Y$1,FALSE))/100</f>
        <v>1.86964355329838E-2</v>
      </c>
      <c r="S12" s="91">
        <f>(VLOOKUP($A11,'ADR Raw Data'!$B$6:$BE$49,'ADR Raw Data'!AA$1,FALSE))/100</f>
        <v>1.73947603078396E-2</v>
      </c>
      <c r="T12" s="91">
        <f>(VLOOKUP($A11,'ADR Raw Data'!$B$6:$BE$49,'ADR Raw Data'!AB$1,FALSE))/100</f>
        <v>-1.2347178126772501E-2</v>
      </c>
      <c r="U12" s="90">
        <f>(VLOOKUP($A11,'ADR Raw Data'!$B$6:$BE$49,'ADR Raw Data'!AC$1,FALSE))/100</f>
        <v>2.48854801101357E-3</v>
      </c>
      <c r="V12" s="92">
        <f>(VLOOKUP($A11,'ADR Raw Data'!$B$6:$BE$49,'ADR Raw Data'!AE$1,FALSE))/100</f>
        <v>1.2551388492014698E-2</v>
      </c>
      <c r="X12" s="89">
        <f>(VLOOKUP($A11,'RevPAR Raw Data'!$B$6:$BE$49,'RevPAR Raw Data'!T$1,FALSE))/100</f>
        <v>-4.4976053446799599E-2</v>
      </c>
      <c r="Y12" s="90">
        <f>(VLOOKUP($A11,'RevPAR Raw Data'!$B$6:$BE$49,'RevPAR Raw Data'!U$1,FALSE))/100</f>
        <v>2.87115118686289E-2</v>
      </c>
      <c r="Z12" s="90">
        <f>(VLOOKUP($A11,'RevPAR Raw Data'!$B$6:$BE$49,'RevPAR Raw Data'!V$1,FALSE))/100</f>
        <v>7.8869336298562093E-3</v>
      </c>
      <c r="AA12" s="90">
        <f>(VLOOKUP($A11,'RevPAR Raw Data'!$B$6:$BE$49,'RevPAR Raw Data'!W$1,FALSE))/100</f>
        <v>-9.8559347927714095E-3</v>
      </c>
      <c r="AB12" s="90">
        <f>(VLOOKUP($A11,'RevPAR Raw Data'!$B$6:$BE$49,'RevPAR Raw Data'!X$1,FALSE))/100</f>
        <v>-6.9595001908257107E-3</v>
      </c>
      <c r="AC12" s="90">
        <f>(VLOOKUP($A11,'RevPAR Raw Data'!$B$6:$BE$49,'RevPAR Raw Data'!Y$1,FALSE))/100</f>
        <v>-2.94097778555856E-3</v>
      </c>
      <c r="AD12" s="91">
        <f>(VLOOKUP($A11,'RevPAR Raw Data'!$B$6:$BE$49,'RevPAR Raw Data'!AA$1,FALSE))/100</f>
        <v>-6.3841161677075306E-2</v>
      </c>
      <c r="AE12" s="91">
        <f>(VLOOKUP($A11,'RevPAR Raw Data'!$B$6:$BE$49,'RevPAR Raw Data'!AB$1,FALSE))/100</f>
        <v>2.1822034816410397E-3</v>
      </c>
      <c r="AF12" s="90">
        <f>(VLOOKUP($A11,'RevPAR Raw Data'!$B$6:$BE$49,'RevPAR Raw Data'!AC$1,FALSE))/100</f>
        <v>-2.9021910476667898E-2</v>
      </c>
      <c r="AG12" s="92">
        <f>(VLOOKUP($A11,'RevPAR Raw Data'!$B$6:$BE$49,'RevPAR Raw Data'!AE$1,FALSE))/100</f>
        <v>-1.2033492552178299E-2</v>
      </c>
    </row>
    <row r="13" spans="1:34" x14ac:dyDescent="0.25">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5">
      <c r="A14" s="116" t="s">
        <v>113</v>
      </c>
      <c r="B14" s="93">
        <f>(VLOOKUP($A14,'Occupancy Raw Data'!$B$8:$BE$51,'Occupancy Raw Data'!G$3,FALSE))/100</f>
        <v>0.47178928247048096</v>
      </c>
      <c r="C14" s="99">
        <f>(VLOOKUP($A14,'Occupancy Raw Data'!$B$8:$BE$51,'Occupancy Raw Data'!H$3,FALSE))/100</f>
        <v>0.65068119891008092</v>
      </c>
      <c r="D14" s="99">
        <f>(VLOOKUP($A14,'Occupancy Raw Data'!$B$8:$BE$51,'Occupancy Raw Data'!I$3,FALSE))/100</f>
        <v>0.76639418710263296</v>
      </c>
      <c r="E14" s="99">
        <f>(VLOOKUP($A14,'Occupancy Raw Data'!$B$8:$BE$51,'Occupancy Raw Data'!J$3,FALSE))/100</f>
        <v>0.73605812897365996</v>
      </c>
      <c r="F14" s="99">
        <f>(VLOOKUP($A14,'Occupancy Raw Data'!$B$8:$BE$51,'Occupancy Raw Data'!K$3,FALSE))/100</f>
        <v>0.65420526793823697</v>
      </c>
      <c r="G14" s="100">
        <f>(VLOOKUP($A14,'Occupancy Raw Data'!$B$8:$BE$51,'Occupancy Raw Data'!L$3,FALSE))/100</f>
        <v>0.65582561307901899</v>
      </c>
      <c r="H14" s="99">
        <f>(VLOOKUP($A14,'Occupancy Raw Data'!$B$8:$BE$51,'Occupancy Raw Data'!N$3,FALSE))/100</f>
        <v>0.72643051771117095</v>
      </c>
      <c r="I14" s="99">
        <f>(VLOOKUP($A14,'Occupancy Raw Data'!$B$8:$BE$51,'Occupancy Raw Data'!O$3,FALSE))/100</f>
        <v>0.75298819255222493</v>
      </c>
      <c r="J14" s="100">
        <f>(VLOOKUP($A14,'Occupancy Raw Data'!$B$8:$BE$51,'Occupancy Raw Data'!P$3,FALSE))/100</f>
        <v>0.73970935513169811</v>
      </c>
      <c r="K14" s="94">
        <f>(VLOOKUP($A14,'Occupancy Raw Data'!$B$8:$BE$51,'Occupancy Raw Data'!R$3,FALSE))/100</f>
        <v>0.67979239652264101</v>
      </c>
      <c r="M14" s="121">
        <f>VLOOKUP($A14,'ADR Raw Data'!$B$6:$BE$49,'ADR Raw Data'!G$1,FALSE)</f>
        <v>181.13926228245799</v>
      </c>
      <c r="N14" s="122">
        <f>VLOOKUP($A14,'ADR Raw Data'!$B$6:$BE$49,'ADR Raw Data'!H$1,FALSE)</f>
        <v>210.216298715801</v>
      </c>
      <c r="O14" s="122">
        <f>VLOOKUP($A14,'ADR Raw Data'!$B$6:$BE$49,'ADR Raw Data'!I$1,FALSE)</f>
        <v>219.86259729793699</v>
      </c>
      <c r="P14" s="122">
        <f>VLOOKUP($A14,'ADR Raw Data'!$B$6:$BE$49,'ADR Raw Data'!J$1,FALSE)</f>
        <v>213.81427591312899</v>
      </c>
      <c r="Q14" s="122">
        <f>VLOOKUP($A14,'ADR Raw Data'!$B$6:$BE$49,'ADR Raw Data'!K$1,FALSE)</f>
        <v>194.72951241183901</v>
      </c>
      <c r="R14" s="123">
        <f>VLOOKUP($A14,'ADR Raw Data'!$B$6:$BE$49,'ADR Raw Data'!L$1,FALSE)</f>
        <v>206.00524518602199</v>
      </c>
      <c r="S14" s="122">
        <f>VLOOKUP($A14,'ADR Raw Data'!$B$6:$BE$49,'ADR Raw Data'!N$1,FALSE)</f>
        <v>188.51048012003</v>
      </c>
      <c r="T14" s="122">
        <f>VLOOKUP($A14,'ADR Raw Data'!$B$6:$BE$49,'ADR Raw Data'!O$1,FALSE)</f>
        <v>194.70312650776799</v>
      </c>
      <c r="U14" s="123">
        <f>VLOOKUP($A14,'ADR Raw Data'!$B$6:$BE$49,'ADR Raw Data'!P$1,FALSE)</f>
        <v>191.66238672920599</v>
      </c>
      <c r="V14" s="124">
        <f>VLOOKUP($A14,'ADR Raw Data'!$B$6:$BE$49,'ADR Raw Data'!R$1,FALSE)</f>
        <v>201.546091129112</v>
      </c>
      <c r="X14" s="121">
        <f>VLOOKUP($A14,'RevPAR Raw Data'!$B$6:$BE$49,'RevPAR Raw Data'!G$1,FALSE)</f>
        <v>85.4595625794732</v>
      </c>
      <c r="Y14" s="122">
        <f>VLOOKUP($A14,'RevPAR Raw Data'!$B$6:$BE$49,'RevPAR Raw Data'!H$1,FALSE)</f>
        <v>136.78379327883701</v>
      </c>
      <c r="Z14" s="122">
        <f>VLOOKUP($A14,'RevPAR Raw Data'!$B$6:$BE$49,'RevPAR Raw Data'!I$1,FALSE)</f>
        <v>168.50141653042601</v>
      </c>
      <c r="AA14" s="122">
        <f>VLOOKUP($A14,'RevPAR Raw Data'!$B$6:$BE$49,'RevPAR Raw Data'!J$1,FALSE)</f>
        <v>157.379735876475</v>
      </c>
      <c r="AB14" s="122">
        <f>VLOOKUP($A14,'RevPAR Raw Data'!$B$6:$BE$49,'RevPAR Raw Data'!K$1,FALSE)</f>
        <v>127.39307284287</v>
      </c>
      <c r="AC14" s="123">
        <f>VLOOKUP($A14,'RevPAR Raw Data'!$B$6:$BE$49,'RevPAR Raw Data'!L$1,FALSE)</f>
        <v>135.10351622161599</v>
      </c>
      <c r="AD14" s="122">
        <f>VLOOKUP($A14,'RevPAR Raw Data'!$B$6:$BE$49,'RevPAR Raw Data'!N$1,FALSE)</f>
        <v>136.93976566757399</v>
      </c>
      <c r="AE14" s="122">
        <f>VLOOKUP($A14,'RevPAR Raw Data'!$B$6:$BE$49,'RevPAR Raw Data'!O$1,FALSE)</f>
        <v>146.60915531335101</v>
      </c>
      <c r="AF14" s="123">
        <f>VLOOKUP($A14,'RevPAR Raw Data'!$B$6:$BE$49,'RevPAR Raw Data'!P$1,FALSE)</f>
        <v>141.77446049046301</v>
      </c>
      <c r="AG14" s="124">
        <f>VLOOKUP($A14,'RevPAR Raw Data'!$B$6:$BE$49,'RevPAR Raw Data'!R$1,FALSE)</f>
        <v>137.009500298429</v>
      </c>
    </row>
    <row r="15" spans="1:34" x14ac:dyDescent="0.25">
      <c r="A15" s="101" t="s">
        <v>129</v>
      </c>
      <c r="B15" s="89">
        <f>(VLOOKUP($A14,'Occupancy Raw Data'!$B$8:$BE$51,'Occupancy Raw Data'!T$3,FALSE))/100</f>
        <v>-7.4868618465028403E-2</v>
      </c>
      <c r="C15" s="90">
        <f>(VLOOKUP($A14,'Occupancy Raw Data'!$B$8:$BE$51,'Occupancy Raw Data'!U$3,FALSE))/100</f>
        <v>-7.5405378345244106E-2</v>
      </c>
      <c r="D15" s="90">
        <f>(VLOOKUP($A14,'Occupancy Raw Data'!$B$8:$BE$51,'Occupancy Raw Data'!V$3,FALSE))/100</f>
        <v>-7.2386098080360894E-2</v>
      </c>
      <c r="E15" s="90">
        <f>(VLOOKUP($A14,'Occupancy Raw Data'!$B$8:$BE$51,'Occupancy Raw Data'!W$3,FALSE))/100</f>
        <v>-9.1323196735156487E-2</v>
      </c>
      <c r="F15" s="90">
        <f>(VLOOKUP($A14,'Occupancy Raw Data'!$B$8:$BE$51,'Occupancy Raw Data'!X$3,FALSE))/100</f>
        <v>-0.12391267784798</v>
      </c>
      <c r="G15" s="90">
        <f>(VLOOKUP($A14,'Occupancy Raw Data'!$B$8:$BE$51,'Occupancy Raw Data'!Y$3,FALSE))/100</f>
        <v>-8.8291634242302894E-2</v>
      </c>
      <c r="H15" s="91">
        <f>(VLOOKUP($A14,'Occupancy Raw Data'!$B$8:$BE$51,'Occupancy Raw Data'!AA$3,FALSE))/100</f>
        <v>-3.3511673758395297E-2</v>
      </c>
      <c r="I15" s="91">
        <f>(VLOOKUP($A14,'Occupancy Raw Data'!$B$8:$BE$51,'Occupancy Raw Data'!AB$3,FALSE))/100</f>
        <v>-1.8704858119795501E-2</v>
      </c>
      <c r="J15" s="90">
        <f>(VLOOKUP($A14,'Occupancy Raw Data'!$B$8:$BE$51,'Occupancy Raw Data'!AC$3,FALSE))/100</f>
        <v>-2.60316335729101E-2</v>
      </c>
      <c r="K15" s="92">
        <f>(VLOOKUP($A14,'Occupancy Raw Data'!$B$8:$BE$51,'Occupancy Raw Data'!AE$3,FALSE))/100</f>
        <v>-6.9805122230641101E-2</v>
      </c>
      <c r="M15" s="89">
        <f>(VLOOKUP($A14,'ADR Raw Data'!$B$6:$BE$49,'ADR Raw Data'!T$1,FALSE))/100</f>
        <v>-8.0320133071701202E-3</v>
      </c>
      <c r="N15" s="90">
        <f>(VLOOKUP($A14,'ADR Raw Data'!$B$6:$BE$49,'ADR Raw Data'!U$1,FALSE))/100</f>
        <v>2.6397918572420399E-2</v>
      </c>
      <c r="O15" s="90">
        <f>(VLOOKUP($A14,'ADR Raw Data'!$B$6:$BE$49,'ADR Raw Data'!V$1,FALSE))/100</f>
        <v>2.9282088204684097E-2</v>
      </c>
      <c r="P15" s="90">
        <f>(VLOOKUP($A14,'ADR Raw Data'!$B$6:$BE$49,'ADR Raw Data'!W$1,FALSE))/100</f>
        <v>1.8440854821362901E-2</v>
      </c>
      <c r="Q15" s="90">
        <f>(VLOOKUP($A14,'ADR Raw Data'!$B$6:$BE$49,'ADR Raw Data'!X$1,FALSE))/100</f>
        <v>1.7342450550909102E-2</v>
      </c>
      <c r="R15" s="90">
        <f>(VLOOKUP($A14,'ADR Raw Data'!$B$6:$BE$49,'ADR Raw Data'!Y$1,FALSE))/100</f>
        <v>1.9542763464972201E-2</v>
      </c>
      <c r="S15" s="91">
        <f>(VLOOKUP($A14,'ADR Raw Data'!$B$6:$BE$49,'ADR Raw Data'!AA$1,FALSE))/100</f>
        <v>-1.1369409257777201E-2</v>
      </c>
      <c r="T15" s="91">
        <f>(VLOOKUP($A14,'ADR Raw Data'!$B$6:$BE$49,'ADR Raw Data'!AB$1,FALSE))/100</f>
        <v>-1.33353750321932E-2</v>
      </c>
      <c r="U15" s="90">
        <f>(VLOOKUP($A14,'ADR Raw Data'!$B$6:$BE$49,'ADR Raw Data'!AC$1,FALSE))/100</f>
        <v>-1.2258143909497601E-2</v>
      </c>
      <c r="V15" s="92">
        <f>(VLOOKUP($A14,'ADR Raw Data'!$B$6:$BE$49,'ADR Raw Data'!AE$1,FALSE))/100</f>
        <v>9.3631240939722696E-3</v>
      </c>
      <c r="X15" s="89">
        <f>(VLOOKUP($A14,'RevPAR Raw Data'!$B$6:$BE$49,'RevPAR Raw Data'!T$1,FALSE))/100</f>
        <v>-8.2299286032398E-2</v>
      </c>
      <c r="Y15" s="90">
        <f>(VLOOKUP($A14,'RevPAR Raw Data'!$B$6:$BE$49,'RevPAR Raw Data'!U$1,FALSE))/100</f>
        <v>-5.0998004810303997E-2</v>
      </c>
      <c r="Z15" s="90">
        <f>(VLOOKUP($A14,'RevPAR Raw Data'!$B$6:$BE$49,'RevPAR Raw Data'!V$1,FALSE))/100</f>
        <v>-4.5223625984458796E-2</v>
      </c>
      <c r="AA15" s="90">
        <f>(VLOOKUP($A14,'RevPAR Raw Data'!$B$6:$BE$49,'RevPAR Raw Data'!W$1,FALSE))/100</f>
        <v>-7.4566419726609393E-2</v>
      </c>
      <c r="AB15" s="90">
        <f>(VLOOKUP($A14,'RevPAR Raw Data'!$B$6:$BE$49,'RevPAR Raw Data'!X$1,FALSE))/100</f>
        <v>-0.10871917678527999</v>
      </c>
      <c r="AC15" s="90">
        <f>(VLOOKUP($A14,'RevPAR Raw Data'!$B$6:$BE$49,'RevPAR Raw Data'!Y$1,FALSE))/100</f>
        <v>-7.0474333301263806E-2</v>
      </c>
      <c r="AD15" s="91">
        <f>(VLOOKUP($A14,'RevPAR Raw Data'!$B$6:$BE$49,'RevPAR Raw Data'!AA$1,FALSE))/100</f>
        <v>-4.4500075082300299E-2</v>
      </c>
      <c r="AE15" s="91">
        <f>(VLOOKUP($A14,'RevPAR Raw Data'!$B$6:$BE$49,'RevPAR Raw Data'!AB$1,FALSE))/100</f>
        <v>-3.1790796854037302E-2</v>
      </c>
      <c r="AF15" s="90">
        <f>(VLOOKUP($A14,'RevPAR Raw Data'!$B$6:$BE$49,'RevPAR Raw Data'!AC$1,FALSE))/100</f>
        <v>-3.7970677971871696E-2</v>
      </c>
      <c r="AG15" s="92">
        <f>(VLOOKUP($A14,'RevPAR Raw Data'!$B$6:$BE$49,'RevPAR Raw Data'!AE$1,FALSE))/100</f>
        <v>-6.10955921585093E-2</v>
      </c>
    </row>
    <row r="16" spans="1:34" x14ac:dyDescent="0.25">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5">
      <c r="A17" s="116" t="s">
        <v>114</v>
      </c>
      <c r="B17" s="93">
        <f>(VLOOKUP($A17,'Occupancy Raw Data'!$B$8:$BE$51,'Occupancy Raw Data'!G$3,FALSE))/100</f>
        <v>0.48561774907307703</v>
      </c>
      <c r="C17" s="99">
        <f>(VLOOKUP($A17,'Occupancy Raw Data'!$B$8:$BE$51,'Occupancy Raw Data'!H$3,FALSE))/100</f>
        <v>0.69013873938523995</v>
      </c>
      <c r="D17" s="99">
        <f>(VLOOKUP($A17,'Occupancy Raw Data'!$B$8:$BE$51,'Occupancy Raw Data'!I$3,FALSE))/100</f>
        <v>0.78600047841167298</v>
      </c>
      <c r="E17" s="99">
        <f>(VLOOKUP($A17,'Occupancy Raw Data'!$B$8:$BE$51,'Occupancy Raw Data'!J$3,FALSE))/100</f>
        <v>0.77559502451859796</v>
      </c>
      <c r="F17" s="99">
        <f>(VLOOKUP($A17,'Occupancy Raw Data'!$B$8:$BE$51,'Occupancy Raw Data'!K$3,FALSE))/100</f>
        <v>0.69889965315153602</v>
      </c>
      <c r="G17" s="100">
        <f>(VLOOKUP($A17,'Occupancy Raw Data'!$B$8:$BE$51,'Occupancy Raw Data'!L$3,FALSE))/100</f>
        <v>0.68725032890802495</v>
      </c>
      <c r="H17" s="99">
        <f>(VLOOKUP($A17,'Occupancy Raw Data'!$B$8:$BE$51,'Occupancy Raw Data'!N$3,FALSE))/100</f>
        <v>0.77245544791292897</v>
      </c>
      <c r="I17" s="99">
        <f>(VLOOKUP($A17,'Occupancy Raw Data'!$B$8:$BE$51,'Occupancy Raw Data'!O$3,FALSE))/100</f>
        <v>0.77810668580313302</v>
      </c>
      <c r="J17" s="100">
        <f>(VLOOKUP($A17,'Occupancy Raw Data'!$B$8:$BE$51,'Occupancy Raw Data'!P$3,FALSE))/100</f>
        <v>0.775281066858031</v>
      </c>
      <c r="K17" s="94">
        <f>(VLOOKUP($A17,'Occupancy Raw Data'!$B$8:$BE$51,'Occupancy Raw Data'!R$3,FALSE))/100</f>
        <v>0.71240196832231206</v>
      </c>
      <c r="M17" s="121">
        <f>VLOOKUP($A17,'ADR Raw Data'!$B$6:$BE$49,'ADR Raw Data'!G$1,FALSE)</f>
        <v>136.84983560125599</v>
      </c>
      <c r="N17" s="122">
        <f>VLOOKUP($A17,'ADR Raw Data'!$B$6:$BE$49,'ADR Raw Data'!H$1,FALSE)</f>
        <v>155.874123304882</v>
      </c>
      <c r="O17" s="122">
        <f>VLOOKUP($A17,'ADR Raw Data'!$B$6:$BE$49,'ADR Raw Data'!I$1,FALSE)</f>
        <v>165.22931220755501</v>
      </c>
      <c r="P17" s="122">
        <f>VLOOKUP($A17,'ADR Raw Data'!$B$6:$BE$49,'ADR Raw Data'!J$1,FALSE)</f>
        <v>160.96210917922801</v>
      </c>
      <c r="Q17" s="122">
        <f>VLOOKUP($A17,'ADR Raw Data'!$B$6:$BE$49,'ADR Raw Data'!K$1,FALSE)</f>
        <v>145.656747668349</v>
      </c>
      <c r="R17" s="123">
        <f>VLOOKUP($A17,'ADR Raw Data'!$B$6:$BE$49,'ADR Raw Data'!L$1,FALSE)</f>
        <v>154.395752945476</v>
      </c>
      <c r="S17" s="122">
        <f>VLOOKUP($A17,'ADR Raw Data'!$B$6:$BE$49,'ADR Raw Data'!N$1,FALSE)</f>
        <v>154.32401138035101</v>
      </c>
      <c r="T17" s="122">
        <f>VLOOKUP($A17,'ADR Raw Data'!$B$6:$BE$49,'ADR Raw Data'!O$1,FALSE)</f>
        <v>154.90540906121501</v>
      </c>
      <c r="U17" s="123">
        <f>VLOOKUP($A17,'ADR Raw Data'!$B$6:$BE$49,'ADR Raw Data'!P$1,FALSE)</f>
        <v>154.61576971286399</v>
      </c>
      <c r="V17" s="124">
        <f>VLOOKUP($A17,'ADR Raw Data'!$B$6:$BE$49,'ADR Raw Data'!R$1,FALSE)</f>
        <v>154.46416329393901</v>
      </c>
      <c r="X17" s="121">
        <f>VLOOKUP($A17,'RevPAR Raw Data'!$B$6:$BE$49,'RevPAR Raw Data'!G$1,FALSE)</f>
        <v>66.456709125702602</v>
      </c>
      <c r="Y17" s="122">
        <f>VLOOKUP($A17,'RevPAR Raw Data'!$B$6:$BE$49,'RevPAR Raw Data'!H$1,FALSE)</f>
        <v>107.574770960411</v>
      </c>
      <c r="Z17" s="122">
        <f>VLOOKUP($A17,'RevPAR Raw Data'!$B$6:$BE$49,'RevPAR Raw Data'!I$1,FALSE)</f>
        <v>129.87031844277001</v>
      </c>
      <c r="AA17" s="122">
        <f>VLOOKUP($A17,'RevPAR Raw Data'!$B$6:$BE$49,'RevPAR Raw Data'!J$1,FALSE)</f>
        <v>124.84141101542799</v>
      </c>
      <c r="AB17" s="122">
        <f>VLOOKUP($A17,'RevPAR Raw Data'!$B$6:$BE$49,'RevPAR Raw Data'!K$1,FALSE)</f>
        <v>101.79945042459001</v>
      </c>
      <c r="AC17" s="123">
        <f>VLOOKUP($A17,'RevPAR Raw Data'!$B$6:$BE$49,'RevPAR Raw Data'!L$1,FALSE)</f>
        <v>106.10853199378001</v>
      </c>
      <c r="AD17" s="122">
        <f>VLOOKUP($A17,'RevPAR Raw Data'!$B$6:$BE$49,'RevPAR Raw Data'!N$1,FALSE)</f>
        <v>119.208423334529</v>
      </c>
      <c r="AE17" s="122">
        <f>VLOOKUP($A17,'RevPAR Raw Data'!$B$6:$BE$49,'RevPAR Raw Data'!O$1,FALSE)</f>
        <v>120.53293445760001</v>
      </c>
      <c r="AF17" s="123">
        <f>VLOOKUP($A17,'RevPAR Raw Data'!$B$6:$BE$49,'RevPAR Raw Data'!P$1,FALSE)</f>
        <v>119.870678896065</v>
      </c>
      <c r="AG17" s="124">
        <f>VLOOKUP($A17,'RevPAR Raw Data'!$B$6:$BE$49,'RevPAR Raw Data'!R$1,FALSE)</f>
        <v>110.040573965861</v>
      </c>
    </row>
    <row r="18" spans="1:33" x14ac:dyDescent="0.25">
      <c r="A18" s="101" t="s">
        <v>129</v>
      </c>
      <c r="B18" s="89">
        <f>(VLOOKUP($A17,'Occupancy Raw Data'!$B$8:$BE$51,'Occupancy Raw Data'!T$3,FALSE))/100</f>
        <v>-6.1531344502637503E-2</v>
      </c>
      <c r="C18" s="90">
        <f>(VLOOKUP($A17,'Occupancy Raw Data'!$B$8:$BE$51,'Occupancy Raw Data'!U$3,FALSE))/100</f>
        <v>-2.7422773474130101E-2</v>
      </c>
      <c r="D18" s="90">
        <f>(VLOOKUP($A17,'Occupancy Raw Data'!$B$8:$BE$51,'Occupancy Raw Data'!V$3,FALSE))/100</f>
        <v>-3.7463648313188604E-3</v>
      </c>
      <c r="E18" s="90">
        <f>(VLOOKUP($A17,'Occupancy Raw Data'!$B$8:$BE$51,'Occupancy Raw Data'!W$3,FALSE))/100</f>
        <v>-9.7523454931802804E-3</v>
      </c>
      <c r="F18" s="90">
        <f>(VLOOKUP($A17,'Occupancy Raw Data'!$B$8:$BE$51,'Occupancy Raw Data'!X$3,FALSE))/100</f>
        <v>-8.0477692110972013E-2</v>
      </c>
      <c r="G18" s="90">
        <f>(VLOOKUP($A17,'Occupancy Raw Data'!$B$8:$BE$51,'Occupancy Raw Data'!Y$3,FALSE))/100</f>
        <v>-3.4574539885674702E-2</v>
      </c>
      <c r="H18" s="91">
        <f>(VLOOKUP($A17,'Occupancy Raw Data'!$B$8:$BE$51,'Occupancy Raw Data'!AA$3,FALSE))/100</f>
        <v>-5.1189608547854398E-2</v>
      </c>
      <c r="I18" s="91">
        <f>(VLOOKUP($A17,'Occupancy Raw Data'!$B$8:$BE$51,'Occupancy Raw Data'!AB$3,FALSE))/100</f>
        <v>-6.8081857329150106E-2</v>
      </c>
      <c r="J18" s="90">
        <f>(VLOOKUP($A17,'Occupancy Raw Data'!$B$8:$BE$51,'Occupancy Raw Data'!AC$3,FALSE))/100</f>
        <v>-5.9742373561000199E-2</v>
      </c>
      <c r="K18" s="92">
        <f>(VLOOKUP($A17,'Occupancy Raw Data'!$B$8:$BE$51,'Occupancy Raw Data'!AE$3,FALSE))/100</f>
        <v>-4.2543179586945194E-2</v>
      </c>
      <c r="M18" s="89">
        <f>(VLOOKUP($A17,'ADR Raw Data'!$B$6:$BE$49,'ADR Raw Data'!T$1,FALSE))/100</f>
        <v>-1.8691158769081201E-2</v>
      </c>
      <c r="N18" s="90">
        <f>(VLOOKUP($A17,'ADR Raw Data'!$B$6:$BE$49,'ADR Raw Data'!U$1,FALSE))/100</f>
        <v>1.6753797451617199E-2</v>
      </c>
      <c r="O18" s="90">
        <f>(VLOOKUP($A17,'ADR Raw Data'!$B$6:$BE$49,'ADR Raw Data'!V$1,FALSE))/100</f>
        <v>4.2418627299741198E-2</v>
      </c>
      <c r="P18" s="90">
        <f>(VLOOKUP($A17,'ADR Raw Data'!$B$6:$BE$49,'ADR Raw Data'!W$1,FALSE))/100</f>
        <v>2.3531072816663001E-2</v>
      </c>
      <c r="Q18" s="90">
        <f>(VLOOKUP($A17,'ADR Raw Data'!$B$6:$BE$49,'ADR Raw Data'!X$1,FALSE))/100</f>
        <v>-3.8596775710202799E-2</v>
      </c>
      <c r="R18" s="90">
        <f>(VLOOKUP($A17,'ADR Raw Data'!$B$6:$BE$49,'ADR Raw Data'!Y$1,FALSE))/100</f>
        <v>9.5796469356611205E-3</v>
      </c>
      <c r="S18" s="91">
        <f>(VLOOKUP($A17,'ADR Raw Data'!$B$6:$BE$49,'ADR Raw Data'!AA$1,FALSE))/100</f>
        <v>-3.7101745833247199E-2</v>
      </c>
      <c r="T18" s="91">
        <f>(VLOOKUP($A17,'ADR Raw Data'!$B$6:$BE$49,'ADR Raw Data'!AB$1,FALSE))/100</f>
        <v>-5.39703657212324E-2</v>
      </c>
      <c r="U18" s="90">
        <f>(VLOOKUP($A17,'ADR Raw Data'!$B$6:$BE$49,'ADR Raw Data'!AC$1,FALSE))/100</f>
        <v>-4.5749021947302501E-2</v>
      </c>
      <c r="V18" s="92">
        <f>(VLOOKUP($A17,'ADR Raw Data'!$B$6:$BE$49,'ADR Raw Data'!AE$1,FALSE))/100</f>
        <v>-8.6455568770778708E-3</v>
      </c>
      <c r="X18" s="89">
        <f>(VLOOKUP($A17,'RevPAR Raw Data'!$B$6:$BE$49,'RevPAR Raw Data'!T$1,FALSE))/100</f>
        <v>-7.9072411142344909E-2</v>
      </c>
      <c r="Y18" s="90">
        <f>(VLOOKUP($A17,'RevPAR Raw Data'!$B$6:$BE$49,'RevPAR Raw Data'!U$1,FALSE))/100</f>
        <v>-1.1128411614860001E-2</v>
      </c>
      <c r="Z18" s="90">
        <f>(VLOOKUP($A17,'RevPAR Raw Data'!$B$6:$BE$49,'RevPAR Raw Data'!V$1,FALSE))/100</f>
        <v>3.85133468149138E-2</v>
      </c>
      <c r="AA18" s="90">
        <f>(VLOOKUP($A17,'RevPAR Raw Data'!$B$6:$BE$49,'RevPAR Raw Data'!W$1,FALSE))/100</f>
        <v>1.3549244171549499E-2</v>
      </c>
      <c r="AB18" s="90">
        <f>(VLOOKUP($A17,'RevPAR Raw Data'!$B$6:$BE$49,'RevPAR Raw Data'!X$1,FALSE))/100</f>
        <v>-0.115968288389092</v>
      </c>
      <c r="AC18" s="90">
        <f>(VLOOKUP($A17,'RevPAR Raw Data'!$B$6:$BE$49,'RevPAR Raw Data'!Y$1,FALSE))/100</f>
        <v>-2.5326104835081301E-2</v>
      </c>
      <c r="AD18" s="91">
        <f>(VLOOKUP($A17,'RevPAR Raw Data'!$B$6:$BE$49,'RevPAR Raw Data'!AA$1,FALSE))/100</f>
        <v>-8.6392130535455691E-2</v>
      </c>
      <c r="AE18" s="91">
        <f>(VLOOKUP($A17,'RevPAR Raw Data'!$B$6:$BE$49,'RevPAR Raw Data'!AB$1,FALSE))/100</f>
        <v>-0.11837782031134701</v>
      </c>
      <c r="AF18" s="90">
        <f>(VLOOKUP($A17,'RevPAR Raw Data'!$B$6:$BE$49,'RevPAR Raw Data'!AC$1,FALSE))/100</f>
        <v>-0.102758240349076</v>
      </c>
      <c r="AG18" s="92">
        <f>(VLOOKUP($A17,'RevPAR Raw Data'!$B$6:$BE$49,'RevPAR Raw Data'!AE$1,FALSE))/100</f>
        <v>-5.0820926985172397E-2</v>
      </c>
    </row>
    <row r="19" spans="1:33" x14ac:dyDescent="0.25">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5">
      <c r="A20" s="116" t="s">
        <v>115</v>
      </c>
      <c r="B20" s="93">
        <f>(VLOOKUP($A20,'Occupancy Raw Data'!$B$8:$BE$51,'Occupancy Raw Data'!G$3,FALSE))/100</f>
        <v>0.45306200806296704</v>
      </c>
      <c r="C20" s="99">
        <f>(VLOOKUP($A20,'Occupancy Raw Data'!$B$8:$BE$51,'Occupancy Raw Data'!H$3,FALSE))/100</f>
        <v>0.60349875215972293</v>
      </c>
      <c r="D20" s="99">
        <f>(VLOOKUP($A20,'Occupancy Raw Data'!$B$8:$BE$51,'Occupancy Raw Data'!I$3,FALSE))/100</f>
        <v>0.67361777692455305</v>
      </c>
      <c r="E20" s="99">
        <f>(VLOOKUP($A20,'Occupancy Raw Data'!$B$8:$BE$51,'Occupancy Raw Data'!J$3,FALSE))/100</f>
        <v>0.68767997696294803</v>
      </c>
      <c r="F20" s="99">
        <f>(VLOOKUP($A20,'Occupancy Raw Data'!$B$8:$BE$51,'Occupancy Raw Data'!K$3,FALSE))/100</f>
        <v>0.6416778652332501</v>
      </c>
      <c r="G20" s="100">
        <f>(VLOOKUP($A20,'Occupancy Raw Data'!$B$8:$BE$51,'Occupancy Raw Data'!L$3,FALSE))/100</f>
        <v>0.61190727586868798</v>
      </c>
      <c r="H20" s="99">
        <f>(VLOOKUP($A20,'Occupancy Raw Data'!$B$8:$BE$51,'Occupancy Raw Data'!N$3,FALSE))/100</f>
        <v>0.74580053753119602</v>
      </c>
      <c r="I20" s="99">
        <f>(VLOOKUP($A20,'Occupancy Raw Data'!$B$8:$BE$51,'Occupancy Raw Data'!O$3,FALSE))/100</f>
        <v>0.76286235361873589</v>
      </c>
      <c r="J20" s="100">
        <f>(VLOOKUP($A20,'Occupancy Raw Data'!$B$8:$BE$51,'Occupancy Raw Data'!P$3,FALSE))/100</f>
        <v>0.75433144557496601</v>
      </c>
      <c r="K20" s="94">
        <f>(VLOOKUP($A20,'Occupancy Raw Data'!$B$8:$BE$51,'Occupancy Raw Data'!R$3,FALSE))/100</f>
        <v>0.65259989578476807</v>
      </c>
      <c r="M20" s="121">
        <f>VLOOKUP($A20,'ADR Raw Data'!$B$6:$BE$49,'ADR Raw Data'!G$1,FALSE)</f>
        <v>107.08054661016899</v>
      </c>
      <c r="N20" s="122">
        <f>VLOOKUP($A20,'ADR Raw Data'!$B$6:$BE$49,'ADR Raw Data'!H$1,FALSE)</f>
        <v>115.486274603363</v>
      </c>
      <c r="O20" s="122">
        <f>VLOOKUP($A20,'ADR Raw Data'!$B$6:$BE$49,'ADR Raw Data'!I$1,FALSE)</f>
        <v>120.35302589861401</v>
      </c>
      <c r="P20" s="122">
        <f>VLOOKUP($A20,'ADR Raw Data'!$B$6:$BE$49,'ADR Raw Data'!J$1,FALSE)</f>
        <v>120.064403810587</v>
      </c>
      <c r="Q20" s="122">
        <f>VLOOKUP($A20,'ADR Raw Data'!$B$6:$BE$49,'ADR Raw Data'!K$1,FALSE)</f>
        <v>115.79943268511499</v>
      </c>
      <c r="R20" s="123">
        <f>VLOOKUP($A20,'ADR Raw Data'!$B$6:$BE$49,'ADR Raw Data'!L$1,FALSE)</f>
        <v>116.40773728009199</v>
      </c>
      <c r="S20" s="122">
        <f>VLOOKUP($A20,'ADR Raw Data'!$B$6:$BE$49,'ADR Raw Data'!N$1,FALSE)</f>
        <v>137.00783262009699</v>
      </c>
      <c r="T20" s="122">
        <f>VLOOKUP($A20,'ADR Raw Data'!$B$6:$BE$49,'ADR Raw Data'!O$1,FALSE)</f>
        <v>138.794108524693</v>
      </c>
      <c r="U20" s="123">
        <f>VLOOKUP($A20,'ADR Raw Data'!$B$6:$BE$49,'ADR Raw Data'!P$1,FALSE)</f>
        <v>137.91107127519101</v>
      </c>
      <c r="V20" s="124">
        <f>VLOOKUP($A20,'ADR Raw Data'!$B$6:$BE$49,'ADR Raw Data'!R$1,FALSE)</f>
        <v>123.50928432598199</v>
      </c>
      <c r="X20" s="121">
        <f>VLOOKUP($A20,'RevPAR Raw Data'!$B$6:$BE$49,'RevPAR Raw Data'!G$1,FALSE)</f>
        <v>48.514127471683601</v>
      </c>
      <c r="Y20" s="122">
        <f>VLOOKUP($A20,'RevPAR Raw Data'!$B$6:$BE$49,'RevPAR Raw Data'!H$1,FALSE)</f>
        <v>69.695822614705307</v>
      </c>
      <c r="Z20" s="122">
        <f>VLOOKUP($A20,'RevPAR Raw Data'!$B$6:$BE$49,'RevPAR Raw Data'!I$1,FALSE)</f>
        <v>81.071937751967695</v>
      </c>
      <c r="AA20" s="122">
        <f>VLOOKUP($A20,'RevPAR Raw Data'!$B$6:$BE$49,'RevPAR Raw Data'!J$1,FALSE)</f>
        <v>82.565886446534805</v>
      </c>
      <c r="AB20" s="122">
        <f>VLOOKUP($A20,'RevPAR Raw Data'!$B$6:$BE$49,'RevPAR Raw Data'!K$1,FALSE)</f>
        <v>74.305932760606595</v>
      </c>
      <c r="AC20" s="123">
        <f>VLOOKUP($A20,'RevPAR Raw Data'!$B$6:$BE$49,'RevPAR Raw Data'!L$1,FALSE)</f>
        <v>71.230741409099593</v>
      </c>
      <c r="AD20" s="122">
        <f>VLOOKUP($A20,'RevPAR Raw Data'!$B$6:$BE$49,'RevPAR Raw Data'!N$1,FALSE)</f>
        <v>102.18051521405199</v>
      </c>
      <c r="AE20" s="122">
        <f>VLOOKUP($A20,'RevPAR Raw Data'!$B$6:$BE$49,'RevPAR Raw Data'!O$1,FALSE)</f>
        <v>105.880800297561</v>
      </c>
      <c r="AF20" s="123">
        <f>VLOOKUP($A20,'RevPAR Raw Data'!$B$6:$BE$49,'RevPAR Raw Data'!P$1,FALSE)</f>
        <v>104.030657755807</v>
      </c>
      <c r="AG20" s="124">
        <f>VLOOKUP($A20,'RevPAR Raw Data'!$B$6:$BE$49,'RevPAR Raw Data'!R$1,FALSE)</f>
        <v>80.602146079587499</v>
      </c>
    </row>
    <row r="21" spans="1:33" x14ac:dyDescent="0.25">
      <c r="A21" s="101" t="s">
        <v>129</v>
      </c>
      <c r="B21" s="89">
        <f>(VLOOKUP($A20,'Occupancy Raw Data'!$B$8:$BE$51,'Occupancy Raw Data'!T$3,FALSE))/100</f>
        <v>-4.7108445029150306E-2</v>
      </c>
      <c r="C21" s="90">
        <f>(VLOOKUP($A20,'Occupancy Raw Data'!$B$8:$BE$51,'Occupancy Raw Data'!U$3,FALSE))/100</f>
        <v>-5.2657405459381496E-2</v>
      </c>
      <c r="D21" s="90">
        <f>(VLOOKUP($A20,'Occupancy Raw Data'!$B$8:$BE$51,'Occupancy Raw Data'!V$3,FALSE))/100</f>
        <v>-3.40272735991132E-2</v>
      </c>
      <c r="E21" s="90">
        <f>(VLOOKUP($A20,'Occupancy Raw Data'!$B$8:$BE$51,'Occupancy Raw Data'!W$3,FALSE))/100</f>
        <v>-3.38058023476921E-2</v>
      </c>
      <c r="F21" s="90">
        <f>(VLOOKUP($A20,'Occupancy Raw Data'!$B$8:$BE$51,'Occupancy Raw Data'!X$3,FALSE))/100</f>
        <v>-8.5095069610029397E-2</v>
      </c>
      <c r="G21" s="90">
        <f>(VLOOKUP($A20,'Occupancy Raw Data'!$B$8:$BE$51,'Occupancy Raw Data'!Y$3,FALSE))/100</f>
        <v>-5.0703624627641004E-2</v>
      </c>
      <c r="H21" s="91">
        <f>(VLOOKUP($A20,'Occupancy Raw Data'!$B$8:$BE$51,'Occupancy Raw Data'!AA$3,FALSE))/100</f>
        <v>-3.34955661602881E-2</v>
      </c>
      <c r="I21" s="91">
        <f>(VLOOKUP($A20,'Occupancy Raw Data'!$B$8:$BE$51,'Occupancy Raw Data'!AB$3,FALSE))/100</f>
        <v>-1.9163087977795198E-2</v>
      </c>
      <c r="J21" s="90">
        <f>(VLOOKUP($A20,'Occupancy Raw Data'!$B$8:$BE$51,'Occupancy Raw Data'!AC$3,FALSE))/100</f>
        <v>-2.6301023753421998E-2</v>
      </c>
      <c r="K21" s="92">
        <f>(VLOOKUP($A20,'Occupancy Raw Data'!$B$8:$BE$51,'Occupancy Raw Data'!AE$3,FALSE))/100</f>
        <v>-4.2780985246491002E-2</v>
      </c>
      <c r="M21" s="89">
        <f>(VLOOKUP($A20,'ADR Raw Data'!$B$6:$BE$49,'ADR Raw Data'!T$1,FALSE))/100</f>
        <v>-1.1681146679288702E-2</v>
      </c>
      <c r="N21" s="90">
        <f>(VLOOKUP($A20,'ADR Raw Data'!$B$6:$BE$49,'ADR Raw Data'!U$1,FALSE))/100</f>
        <v>2.6401267319822201E-3</v>
      </c>
      <c r="O21" s="90">
        <f>(VLOOKUP($A20,'ADR Raw Data'!$B$6:$BE$49,'ADR Raw Data'!V$1,FALSE))/100</f>
        <v>9.4149060455158799E-3</v>
      </c>
      <c r="P21" s="90">
        <f>(VLOOKUP($A20,'ADR Raw Data'!$B$6:$BE$49,'ADR Raw Data'!W$1,FALSE))/100</f>
        <v>1.34888683716656E-2</v>
      </c>
      <c r="Q21" s="90">
        <f>(VLOOKUP($A20,'ADR Raw Data'!$B$6:$BE$49,'ADR Raw Data'!X$1,FALSE))/100</f>
        <v>-3.0273415438148401E-2</v>
      </c>
      <c r="R21" s="90">
        <f>(VLOOKUP($A20,'ADR Raw Data'!$B$6:$BE$49,'ADR Raw Data'!Y$1,FALSE))/100</f>
        <v>-2.46958534649966E-3</v>
      </c>
      <c r="S21" s="91">
        <f>(VLOOKUP($A20,'ADR Raw Data'!$B$6:$BE$49,'ADR Raw Data'!AA$1,FALSE))/100</f>
        <v>-2.5671570925663502E-2</v>
      </c>
      <c r="T21" s="91">
        <f>(VLOOKUP($A20,'ADR Raw Data'!$B$6:$BE$49,'ADR Raw Data'!AB$1,FALSE))/100</f>
        <v>-2.99497579097006E-2</v>
      </c>
      <c r="U21" s="90">
        <f>(VLOOKUP($A20,'ADR Raw Data'!$B$6:$BE$49,'ADR Raw Data'!AC$1,FALSE))/100</f>
        <v>-2.7791334301948297E-2</v>
      </c>
      <c r="V21" s="92">
        <f>(VLOOKUP($A20,'ADR Raw Data'!$B$6:$BE$49,'ADR Raw Data'!AE$1,FALSE))/100</f>
        <v>-1.0846641120634399E-2</v>
      </c>
      <c r="X21" s="89">
        <f>(VLOOKUP($A20,'RevPAR Raw Data'!$B$6:$BE$49,'RevPAR Raw Data'!T$1,FALSE))/100</f>
        <v>-5.8239311052220397E-2</v>
      </c>
      <c r="Y21" s="90">
        <f>(VLOOKUP($A20,'RevPAR Raw Data'!$B$6:$BE$49,'RevPAR Raw Data'!U$1,FALSE))/100</f>
        <v>-5.0156300951189399E-2</v>
      </c>
      <c r="Z21" s="90">
        <f>(VLOOKUP($A20,'RevPAR Raw Data'!$B$6:$BE$49,'RevPAR Raw Data'!V$1,FALSE))/100</f>
        <v>-2.4932731137517997E-2</v>
      </c>
      <c r="AA21" s="90">
        <f>(VLOOKUP($A20,'RevPAR Raw Data'!$B$6:$BE$49,'RevPAR Raw Data'!W$1,FALSE))/100</f>
        <v>-2.0772935994093002E-2</v>
      </c>
      <c r="AB21" s="90">
        <f>(VLOOKUP($A20,'RevPAR Raw Data'!$B$6:$BE$49,'RevPAR Raw Data'!X$1,FALSE))/100</f>
        <v>-0.112792366654135</v>
      </c>
      <c r="AC21" s="90">
        <f>(VLOOKUP($A20,'RevPAR Raw Data'!$B$6:$BE$49,'RevPAR Raw Data'!Y$1,FALSE))/100</f>
        <v>-5.3047993045745798E-2</v>
      </c>
      <c r="AD21" s="91">
        <f>(VLOOKUP($A20,'RevPAR Raw Data'!$B$6:$BE$49,'RevPAR Raw Data'!AA$1,FALSE))/100</f>
        <v>-5.8307253283572599E-2</v>
      </c>
      <c r="AE21" s="91">
        <f>(VLOOKUP($A20,'RevPAR Raw Data'!$B$6:$BE$49,'RevPAR Raw Data'!AB$1,FALSE))/100</f>
        <v>-4.8538916041758605E-2</v>
      </c>
      <c r="AF21" s="90">
        <f>(VLOOKUP($A20,'RevPAR Raw Data'!$B$6:$BE$49,'RevPAR Raw Data'!AC$1,FALSE))/100</f>
        <v>-5.33614175117555E-2</v>
      </c>
      <c r="AG21" s="92">
        <f>(VLOOKUP($A20,'RevPAR Raw Data'!$B$6:$BE$49,'RevPAR Raw Data'!AE$1,FALSE))/100</f>
        <v>-5.3163596373369607E-2</v>
      </c>
    </row>
    <row r="22" spans="1:33" x14ac:dyDescent="0.25">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5">
      <c r="A23" s="116" t="s">
        <v>116</v>
      </c>
      <c r="B23" s="93">
        <f>(VLOOKUP($A23,'Occupancy Raw Data'!$B$8:$BE$51,'Occupancy Raw Data'!G$3,FALSE))/100</f>
        <v>0.48982485023094102</v>
      </c>
      <c r="C23" s="99">
        <f>(VLOOKUP($A23,'Occupancy Raw Data'!$B$8:$BE$51,'Occupancy Raw Data'!H$3,FALSE))/100</f>
        <v>0.57214066858736901</v>
      </c>
      <c r="D23" s="99">
        <f>(VLOOKUP($A23,'Occupancy Raw Data'!$B$8:$BE$51,'Occupancy Raw Data'!I$3,FALSE))/100</f>
        <v>0.61105775826588005</v>
      </c>
      <c r="E23" s="99">
        <f>(VLOOKUP($A23,'Occupancy Raw Data'!$B$8:$BE$51,'Occupancy Raw Data'!J$3,FALSE))/100</f>
        <v>0.61910641606073002</v>
      </c>
      <c r="F23" s="99">
        <f>(VLOOKUP($A23,'Occupancy Raw Data'!$B$8:$BE$51,'Occupancy Raw Data'!K$3,FALSE))/100</f>
        <v>0.59386289843142603</v>
      </c>
      <c r="G23" s="100">
        <f>(VLOOKUP($A23,'Occupancy Raw Data'!$B$8:$BE$51,'Occupancy Raw Data'!L$3,FALSE))/100</f>
        <v>0.57719851831526903</v>
      </c>
      <c r="H23" s="99">
        <f>(VLOOKUP($A23,'Occupancy Raw Data'!$B$8:$BE$51,'Occupancy Raw Data'!N$3,FALSE))/100</f>
        <v>0.66506608130973599</v>
      </c>
      <c r="I23" s="99">
        <f>(VLOOKUP($A23,'Occupancy Raw Data'!$B$8:$BE$51,'Occupancy Raw Data'!O$3,FALSE))/100</f>
        <v>0.67384643526775501</v>
      </c>
      <c r="J23" s="100">
        <f>(VLOOKUP($A23,'Occupancy Raw Data'!$B$8:$BE$51,'Occupancy Raw Data'!P$3,FALSE))/100</f>
        <v>0.669456258288745</v>
      </c>
      <c r="K23" s="94">
        <f>(VLOOKUP($A23,'Occupancy Raw Data'!$B$8:$BE$51,'Occupancy Raw Data'!R$3,FALSE))/100</f>
        <v>0.60355787259340499</v>
      </c>
      <c r="M23" s="121">
        <f>VLOOKUP($A23,'ADR Raw Data'!$B$6:$BE$49,'ADR Raw Data'!G$1,FALSE)</f>
        <v>79.665963028662105</v>
      </c>
      <c r="N23" s="122">
        <f>VLOOKUP($A23,'ADR Raw Data'!$B$6:$BE$49,'ADR Raw Data'!H$1,FALSE)</f>
        <v>83.044123571257202</v>
      </c>
      <c r="O23" s="122">
        <f>VLOOKUP($A23,'ADR Raw Data'!$B$6:$BE$49,'ADR Raw Data'!I$1,FALSE)</f>
        <v>84.995898069151295</v>
      </c>
      <c r="P23" s="122">
        <f>VLOOKUP($A23,'ADR Raw Data'!$B$6:$BE$49,'ADR Raw Data'!J$1,FALSE)</f>
        <v>86.083544836755706</v>
      </c>
      <c r="Q23" s="122">
        <f>VLOOKUP($A23,'ADR Raw Data'!$B$6:$BE$49,'ADR Raw Data'!K$1,FALSE)</f>
        <v>84.102275527491102</v>
      </c>
      <c r="R23" s="123">
        <f>VLOOKUP($A23,'ADR Raw Data'!$B$6:$BE$49,'ADR Raw Data'!L$1,FALSE)</f>
        <v>83.7537797109716</v>
      </c>
      <c r="S23" s="122">
        <f>VLOOKUP($A23,'ADR Raw Data'!$B$6:$BE$49,'ADR Raw Data'!N$1,FALSE)</f>
        <v>97.753611359416894</v>
      </c>
      <c r="T23" s="122">
        <f>VLOOKUP($A23,'ADR Raw Data'!$B$6:$BE$49,'ADR Raw Data'!O$1,FALSE)</f>
        <v>98.338743128605302</v>
      </c>
      <c r="U23" s="123">
        <f>VLOOKUP($A23,'ADR Raw Data'!$B$6:$BE$49,'ADR Raw Data'!P$1,FALSE)</f>
        <v>98.048095839879707</v>
      </c>
      <c r="V23" s="124">
        <f>VLOOKUP($A23,'ADR Raw Data'!$B$6:$BE$49,'ADR Raw Data'!R$1,FALSE)</f>
        <v>88.283784123135504</v>
      </c>
      <c r="X23" s="121">
        <f>VLOOKUP($A23,'RevPAR Raw Data'!$B$6:$BE$49,'RevPAR Raw Data'!G$1,FALSE)</f>
        <v>39.0223684090181</v>
      </c>
      <c r="Y23" s="122">
        <f>VLOOKUP($A23,'RevPAR Raw Data'!$B$6:$BE$49,'RevPAR Raw Data'!H$1,FALSE)</f>
        <v>47.512920382311201</v>
      </c>
      <c r="Z23" s="122">
        <f>VLOOKUP($A23,'RevPAR Raw Data'!$B$6:$BE$49,'RevPAR Raw Data'!I$1,FALSE)</f>
        <v>51.937402935930798</v>
      </c>
      <c r="AA23" s="122">
        <f>VLOOKUP($A23,'RevPAR Raw Data'!$B$6:$BE$49,'RevPAR Raw Data'!J$1,FALSE)</f>
        <v>53.294874925687097</v>
      </c>
      <c r="AB23" s="122">
        <f>VLOOKUP($A23,'RevPAR Raw Data'!$B$6:$BE$49,'RevPAR Raw Data'!K$1,FALSE)</f>
        <v>49.9452211094343</v>
      </c>
      <c r="AC23" s="123">
        <f>VLOOKUP($A23,'RevPAR Raw Data'!$B$6:$BE$49,'RevPAR Raw Data'!L$1,FALSE)</f>
        <v>48.3425575524763</v>
      </c>
      <c r="AD23" s="122">
        <f>VLOOKUP($A23,'RevPAR Raw Data'!$B$6:$BE$49,'RevPAR Raw Data'!N$1,FALSE)</f>
        <v>65.012611240682304</v>
      </c>
      <c r="AE23" s="122">
        <f>VLOOKUP($A23,'RevPAR Raw Data'!$B$6:$BE$49,'RevPAR Raw Data'!O$1,FALSE)</f>
        <v>66.265211505922096</v>
      </c>
      <c r="AF23" s="123">
        <f>VLOOKUP($A23,'RevPAR Raw Data'!$B$6:$BE$49,'RevPAR Raw Data'!P$1,FALSE)</f>
        <v>65.638911373302193</v>
      </c>
      <c r="AG23" s="124">
        <f>VLOOKUP($A23,'RevPAR Raw Data'!$B$6:$BE$49,'RevPAR Raw Data'!R$1,FALSE)</f>
        <v>53.284372929855103</v>
      </c>
    </row>
    <row r="24" spans="1:33" x14ac:dyDescent="0.25">
      <c r="A24" s="101" t="s">
        <v>129</v>
      </c>
      <c r="B24" s="89">
        <f>(VLOOKUP($A23,'Occupancy Raw Data'!$B$8:$BE$51,'Occupancy Raw Data'!T$3,FALSE))/100</f>
        <v>-3.7977890243658901E-3</v>
      </c>
      <c r="C24" s="90">
        <f>(VLOOKUP($A23,'Occupancy Raw Data'!$B$8:$BE$51,'Occupancy Raw Data'!U$3,FALSE))/100</f>
        <v>-2.4000286976244602E-3</v>
      </c>
      <c r="D24" s="90">
        <f>(VLOOKUP($A23,'Occupancy Raw Data'!$B$8:$BE$51,'Occupancy Raw Data'!V$3,FALSE))/100</f>
        <v>1.73860302797325E-3</v>
      </c>
      <c r="E24" s="90">
        <f>(VLOOKUP($A23,'Occupancy Raw Data'!$B$8:$BE$51,'Occupancy Raw Data'!W$3,FALSE))/100</f>
        <v>-1.1173696038212999E-2</v>
      </c>
      <c r="F24" s="90">
        <f>(VLOOKUP($A23,'Occupancy Raw Data'!$B$8:$BE$51,'Occupancy Raw Data'!X$3,FALSE))/100</f>
        <v>-5.4296377708535598E-2</v>
      </c>
      <c r="G24" s="90">
        <f>(VLOOKUP($A23,'Occupancy Raw Data'!$B$8:$BE$51,'Occupancy Raw Data'!Y$3,FALSE))/100</f>
        <v>-1.4773324807427901E-2</v>
      </c>
      <c r="H24" s="91">
        <f>(VLOOKUP($A23,'Occupancy Raw Data'!$B$8:$BE$51,'Occupancy Raw Data'!AA$3,FALSE))/100</f>
        <v>-3.7059754861932998E-2</v>
      </c>
      <c r="I24" s="91">
        <f>(VLOOKUP($A23,'Occupancy Raw Data'!$B$8:$BE$51,'Occupancy Raw Data'!AB$3,FALSE))/100</f>
        <v>-4.9014521891723895E-2</v>
      </c>
      <c r="J24" s="90">
        <f>(VLOOKUP($A23,'Occupancy Raw Data'!$B$8:$BE$51,'Occupancy Raw Data'!AC$3,FALSE))/100</f>
        <v>-4.31136698229194E-2</v>
      </c>
      <c r="K24" s="92">
        <f>(VLOOKUP($A23,'Occupancy Raw Data'!$B$8:$BE$51,'Occupancy Raw Data'!AE$3,FALSE))/100</f>
        <v>-2.3934662989399502E-2</v>
      </c>
      <c r="M24" s="89">
        <f>(VLOOKUP($A23,'ADR Raw Data'!$B$6:$BE$49,'ADR Raw Data'!T$1,FALSE))/100</f>
        <v>1.71013274753016E-2</v>
      </c>
      <c r="N24" s="90">
        <f>(VLOOKUP($A23,'ADR Raw Data'!$B$6:$BE$49,'ADR Raw Data'!U$1,FALSE))/100</f>
        <v>3.3185697360341999E-2</v>
      </c>
      <c r="O24" s="90">
        <f>(VLOOKUP($A23,'ADR Raw Data'!$B$6:$BE$49,'ADR Raw Data'!V$1,FALSE))/100</f>
        <v>3.6188188698762301E-2</v>
      </c>
      <c r="P24" s="90">
        <f>(VLOOKUP($A23,'ADR Raw Data'!$B$6:$BE$49,'ADR Raw Data'!W$1,FALSE))/100</f>
        <v>3.15552866203406E-2</v>
      </c>
      <c r="Q24" s="90">
        <f>(VLOOKUP($A23,'ADR Raw Data'!$B$6:$BE$49,'ADR Raw Data'!X$1,FALSE))/100</f>
        <v>-3.2776649073276497E-3</v>
      </c>
      <c r="R24" s="90">
        <f>(VLOOKUP($A23,'ADR Raw Data'!$B$6:$BE$49,'ADR Raw Data'!Y$1,FALSE))/100</f>
        <v>2.2744206075713799E-2</v>
      </c>
      <c r="S24" s="91">
        <f>(VLOOKUP($A23,'ADR Raw Data'!$B$6:$BE$49,'ADR Raw Data'!AA$1,FALSE))/100</f>
        <v>2.02239362422354E-3</v>
      </c>
      <c r="T24" s="91">
        <f>(VLOOKUP($A23,'ADR Raw Data'!$B$6:$BE$49,'ADR Raw Data'!AB$1,FALSE))/100</f>
        <v>-2.1047817793699498E-2</v>
      </c>
      <c r="U24" s="90">
        <f>(VLOOKUP($A23,'ADR Raw Data'!$B$6:$BE$49,'ADR Raw Data'!AC$1,FALSE))/100</f>
        <v>-9.8475465468599397E-3</v>
      </c>
      <c r="V24" s="92">
        <f>(VLOOKUP($A23,'ADR Raw Data'!$B$6:$BE$49,'ADR Raw Data'!AE$1,FALSE))/100</f>
        <v>9.772931508019729E-3</v>
      </c>
      <c r="X24" s="89">
        <f>(VLOOKUP($A23,'RevPAR Raw Data'!$B$6:$BE$49,'RevPAR Raw Data'!T$1,FALSE))/100</f>
        <v>1.32385912171479E-2</v>
      </c>
      <c r="Y24" s="90">
        <f>(VLOOKUP($A23,'RevPAR Raw Data'!$B$6:$BE$49,'RevPAR Raw Data'!U$1,FALSE))/100</f>
        <v>3.0706022036702099E-2</v>
      </c>
      <c r="Z24" s="90">
        <f>(VLOOKUP($A23,'RevPAR Raw Data'!$B$6:$BE$49,'RevPAR Raw Data'!V$1,FALSE))/100</f>
        <v>3.7989708621184101E-2</v>
      </c>
      <c r="AA24" s="90">
        <f>(VLOOKUP($A23,'RevPAR Raw Data'!$B$6:$BE$49,'RevPAR Raw Data'!W$1,FALSE))/100</f>
        <v>2.00290014010331E-2</v>
      </c>
      <c r="AB24" s="90">
        <f>(VLOOKUP($A23,'RevPAR Raw Data'!$B$6:$BE$49,'RevPAR Raw Data'!X$1,FALSE))/100</f>
        <v>-5.7396077284053E-2</v>
      </c>
      <c r="AC24" s="90">
        <f>(VLOOKUP($A23,'RevPAR Raw Data'!$B$6:$BE$49,'RevPAR Raw Data'!Y$1,FALSE))/100</f>
        <v>7.6348737244423008E-3</v>
      </c>
      <c r="AD24" s="91">
        <f>(VLOOKUP($A23,'RevPAR Raw Data'!$B$6:$BE$49,'RevPAR Raw Data'!AA$1,FALSE))/100</f>
        <v>-3.5112310649657502E-2</v>
      </c>
      <c r="AE24" s="91">
        <f>(VLOOKUP($A23,'RevPAR Raw Data'!$B$6:$BE$49,'RevPAR Raw Data'!AB$1,FALSE))/100</f>
        <v>-6.9030690959401106E-2</v>
      </c>
      <c r="AF24" s="90">
        <f>(VLOOKUP($A23,'RevPAR Raw Data'!$B$6:$BE$49,'RevPAR Raw Data'!AC$1,FALSE))/100</f>
        <v>-5.2536652499392204E-2</v>
      </c>
      <c r="AG24" s="92">
        <f>(VLOOKUP($A23,'RevPAR Raw Data'!$B$6:$BE$49,'RevPAR Raw Data'!AE$1,FALSE))/100</f>
        <v>-1.4395643303442699E-2</v>
      </c>
    </row>
    <row r="25" spans="1:33" x14ac:dyDescent="0.25">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5">
      <c r="A26" s="116" t="s">
        <v>117</v>
      </c>
      <c r="B26" s="93">
        <f>(VLOOKUP($A26,'Occupancy Raw Data'!$B$8:$BE$51,'Occupancy Raw Data'!G$3,FALSE))/100</f>
        <v>0.47540555442699994</v>
      </c>
      <c r="C26" s="99">
        <f>(VLOOKUP($A26,'Occupancy Raw Data'!$B$8:$BE$51,'Occupancy Raw Data'!H$3,FALSE))/100</f>
        <v>0.50520908906236306</v>
      </c>
      <c r="D26" s="99">
        <f>(VLOOKUP($A26,'Occupancy Raw Data'!$B$8:$BE$51,'Occupancy Raw Data'!I$3,FALSE))/100</f>
        <v>0.51733944687889899</v>
      </c>
      <c r="E26" s="99">
        <f>(VLOOKUP($A26,'Occupancy Raw Data'!$B$8:$BE$51,'Occupancy Raw Data'!J$3,FALSE))/100</f>
        <v>0.52963027453711709</v>
      </c>
      <c r="F26" s="99">
        <f>(VLOOKUP($A26,'Occupancy Raw Data'!$B$8:$BE$51,'Occupancy Raw Data'!K$3,FALSE))/100</f>
        <v>0.54013581751697703</v>
      </c>
      <c r="G26" s="100">
        <f>(VLOOKUP($A26,'Occupancy Raw Data'!$B$8:$BE$51,'Occupancy Raw Data'!L$3,FALSE))/100</f>
        <v>0.513543788778418</v>
      </c>
      <c r="H26" s="99">
        <f>(VLOOKUP($A26,'Occupancy Raw Data'!$B$8:$BE$51,'Occupancy Raw Data'!N$3,FALSE))/100</f>
        <v>0.60955365952754004</v>
      </c>
      <c r="I26" s="99">
        <f>(VLOOKUP($A26,'Occupancy Raw Data'!$B$8:$BE$51,'Occupancy Raw Data'!O$3,FALSE))/100</f>
        <v>0.63407626675953299</v>
      </c>
      <c r="J26" s="100">
        <f>(VLOOKUP($A26,'Occupancy Raw Data'!$B$8:$BE$51,'Occupancy Raw Data'!P$3,FALSE))/100</f>
        <v>0.62181496314353701</v>
      </c>
      <c r="K26" s="94">
        <f>(VLOOKUP($A26,'Occupancy Raw Data'!$B$8:$BE$51,'Occupancy Raw Data'!R$3,FALSE))/100</f>
        <v>0.54447802528097999</v>
      </c>
      <c r="M26" s="121">
        <f>VLOOKUP($A26,'ADR Raw Data'!$B$6:$BE$49,'ADR Raw Data'!G$1,FALSE)</f>
        <v>61.139647356855001</v>
      </c>
      <c r="N26" s="122">
        <f>VLOOKUP($A26,'ADR Raw Data'!$B$6:$BE$49,'ADR Raw Data'!H$1,FALSE)</f>
        <v>61.768417559882799</v>
      </c>
      <c r="O26" s="122">
        <f>VLOOKUP($A26,'ADR Raw Data'!$B$6:$BE$49,'ADR Raw Data'!I$1,FALSE)</f>
        <v>62.775827318112903</v>
      </c>
      <c r="P26" s="122">
        <f>VLOOKUP($A26,'ADR Raw Data'!$B$6:$BE$49,'ADR Raw Data'!J$1,FALSE)</f>
        <v>61.975894799999999</v>
      </c>
      <c r="Q26" s="122">
        <f>VLOOKUP($A26,'ADR Raw Data'!$B$6:$BE$49,'ADR Raw Data'!K$1,FALSE)</f>
        <v>61.911388770685498</v>
      </c>
      <c r="R26" s="123">
        <f>VLOOKUP($A26,'ADR Raw Data'!$B$6:$BE$49,'ADR Raw Data'!L$1,FALSE)</f>
        <v>61.9278436460216</v>
      </c>
      <c r="S26" s="122">
        <f>VLOOKUP($A26,'ADR Raw Data'!$B$6:$BE$49,'ADR Raw Data'!N$1,FALSE)</f>
        <v>68.525006646353006</v>
      </c>
      <c r="T26" s="122">
        <f>VLOOKUP($A26,'ADR Raw Data'!$B$6:$BE$49,'ADR Raw Data'!O$1,FALSE)</f>
        <v>70.155966817703302</v>
      </c>
      <c r="U26" s="123">
        <f>VLOOKUP($A26,'ADR Raw Data'!$B$6:$BE$49,'ADR Raw Data'!P$1,FALSE)</f>
        <v>69.356566835460697</v>
      </c>
      <c r="V26" s="124">
        <f>VLOOKUP($A26,'ADR Raw Data'!$B$6:$BE$49,'ADR Raw Data'!R$1,FALSE)</f>
        <v>64.351781840055395</v>
      </c>
      <c r="X26" s="121">
        <f>VLOOKUP($A26,'RevPAR Raw Data'!$B$6:$BE$49,'RevPAR Raw Data'!G$1,FALSE)</f>
        <v>29.0661279491569</v>
      </c>
      <c r="Y26" s="122">
        <f>VLOOKUP($A26,'RevPAR Raw Data'!$B$6:$BE$49,'RevPAR Raw Data'!H$1,FALSE)</f>
        <v>31.205965968252102</v>
      </c>
      <c r="Z26" s="122">
        <f>VLOOKUP($A26,'RevPAR Raw Data'!$B$6:$BE$49,'RevPAR Raw Data'!I$1,FALSE)</f>
        <v>32.4764117821178</v>
      </c>
      <c r="AA26" s="122">
        <f>VLOOKUP($A26,'RevPAR Raw Data'!$B$6:$BE$49,'RevPAR Raw Data'!J$1,FALSE)</f>
        <v>32.824310177607501</v>
      </c>
      <c r="AB26" s="122">
        <f>VLOOKUP($A26,'RevPAR Raw Data'!$B$6:$BE$49,'RevPAR Raw Data'!K$1,FALSE)</f>
        <v>33.440558587265599</v>
      </c>
      <c r="AC26" s="123">
        <f>VLOOKUP($A26,'RevPAR Raw Data'!$B$6:$BE$49,'RevPAR Raw Data'!L$1,FALSE)</f>
        <v>31.802659456855402</v>
      </c>
      <c r="AD26" s="122">
        <f>VLOOKUP($A26,'RevPAR Raw Data'!$B$6:$BE$49,'RevPAR Raw Data'!N$1,FALSE)</f>
        <v>41.769668570433502</v>
      </c>
      <c r="AE26" s="122">
        <f>VLOOKUP($A26,'RevPAR Raw Data'!$B$6:$BE$49,'RevPAR Raw Data'!O$1,FALSE)</f>
        <v>44.484233530674999</v>
      </c>
      <c r="AF26" s="123">
        <f>VLOOKUP($A26,'RevPAR Raw Data'!$B$6:$BE$49,'RevPAR Raw Data'!P$1,FALSE)</f>
        <v>43.126951050554197</v>
      </c>
      <c r="AG26" s="124">
        <f>VLOOKUP($A26,'RevPAR Raw Data'!$B$6:$BE$49,'RevPAR Raw Data'!R$1,FALSE)</f>
        <v>35.038131099585797</v>
      </c>
    </row>
    <row r="27" spans="1:33" x14ac:dyDescent="0.25">
      <c r="A27" s="101" t="s">
        <v>129</v>
      </c>
      <c r="B27" s="89">
        <f>(VLOOKUP($A26,'Occupancy Raw Data'!$B$8:$BE$51,'Occupancy Raw Data'!T$3,FALSE))/100</f>
        <v>3.9601057552016504E-2</v>
      </c>
      <c r="C27" s="90">
        <f>(VLOOKUP($A26,'Occupancy Raw Data'!$B$8:$BE$51,'Occupancy Raw Data'!U$3,FALSE))/100</f>
        <v>5.5762140367877994E-2</v>
      </c>
      <c r="D27" s="90">
        <f>(VLOOKUP($A26,'Occupancy Raw Data'!$B$8:$BE$51,'Occupancy Raw Data'!V$3,FALSE))/100</f>
        <v>5.3859879184709296E-2</v>
      </c>
      <c r="E27" s="90">
        <f>(VLOOKUP($A26,'Occupancy Raw Data'!$B$8:$BE$51,'Occupancy Raw Data'!W$3,FALSE))/100</f>
        <v>6.8475530283813299E-2</v>
      </c>
      <c r="F27" s="90">
        <f>(VLOOKUP($A26,'Occupancy Raw Data'!$B$8:$BE$51,'Occupancy Raw Data'!X$3,FALSE))/100</f>
        <v>4.41019602729903E-2</v>
      </c>
      <c r="G27" s="90">
        <f>(VLOOKUP($A26,'Occupancy Raw Data'!$B$8:$BE$51,'Occupancy Raw Data'!Y$3,FALSE))/100</f>
        <v>5.24602823947471E-2</v>
      </c>
      <c r="H27" s="91">
        <f>(VLOOKUP($A26,'Occupancy Raw Data'!$B$8:$BE$51,'Occupancy Raw Data'!AA$3,FALSE))/100</f>
        <v>2.0012347821233199E-2</v>
      </c>
      <c r="I27" s="91">
        <f>(VLOOKUP($A26,'Occupancy Raw Data'!$B$8:$BE$51,'Occupancy Raw Data'!AB$3,FALSE))/100</f>
        <v>5.6171130963523098E-3</v>
      </c>
      <c r="J27" s="90">
        <f>(VLOOKUP($A26,'Occupancy Raw Data'!$B$8:$BE$51,'Occupancy Raw Data'!AC$3,FALSE))/100</f>
        <v>1.26216805497339E-2</v>
      </c>
      <c r="K27" s="92">
        <f>(VLOOKUP($A26,'Occupancy Raw Data'!$B$8:$BE$51,'Occupancy Raw Data'!AE$3,FALSE))/100</f>
        <v>3.9120175283806805E-2</v>
      </c>
      <c r="M27" s="89">
        <f>(VLOOKUP($A26,'ADR Raw Data'!$B$6:$BE$49,'ADR Raw Data'!T$1,FALSE))/100</f>
        <v>-7.0736752902316605E-3</v>
      </c>
      <c r="N27" s="90">
        <f>(VLOOKUP($A26,'ADR Raw Data'!$B$6:$BE$49,'ADR Raw Data'!U$1,FALSE))/100</f>
        <v>-1.8761978311234201E-3</v>
      </c>
      <c r="O27" s="90">
        <f>(VLOOKUP($A26,'ADR Raw Data'!$B$6:$BE$49,'ADR Raw Data'!V$1,FALSE))/100</f>
        <v>6.6446632094590294E-3</v>
      </c>
      <c r="P27" s="90">
        <f>(VLOOKUP($A26,'ADR Raw Data'!$B$6:$BE$49,'ADR Raw Data'!W$1,FALSE))/100</f>
        <v>-1.2732799935368199E-2</v>
      </c>
      <c r="Q27" s="90">
        <f>(VLOOKUP($A26,'ADR Raw Data'!$B$6:$BE$49,'ADR Raw Data'!X$1,FALSE))/100</f>
        <v>-2.1404618386293102E-2</v>
      </c>
      <c r="R27" s="90">
        <f>(VLOOKUP($A26,'ADR Raw Data'!$B$6:$BE$49,'ADR Raw Data'!Y$1,FALSE))/100</f>
        <v>-7.5078949894044501E-3</v>
      </c>
      <c r="S27" s="91">
        <f>(VLOOKUP($A26,'ADR Raw Data'!$B$6:$BE$49,'ADR Raw Data'!AA$1,FALSE))/100</f>
        <v>-4.4440141191478703E-2</v>
      </c>
      <c r="T27" s="91">
        <f>(VLOOKUP($A26,'ADR Raw Data'!$B$6:$BE$49,'ADR Raw Data'!AB$1,FALSE))/100</f>
        <v>-6.7107598016571901E-2</v>
      </c>
      <c r="U27" s="90">
        <f>(VLOOKUP($A26,'ADR Raw Data'!$B$6:$BE$49,'ADR Raw Data'!AC$1,FALSE))/100</f>
        <v>-5.6425584832256001E-2</v>
      </c>
      <c r="V27" s="92">
        <f>(VLOOKUP($A26,'ADR Raw Data'!$B$6:$BE$49,'ADR Raw Data'!AE$1,FALSE))/100</f>
        <v>-2.6677532156326501E-2</v>
      </c>
      <c r="X27" s="89">
        <f>(VLOOKUP($A26,'RevPAR Raw Data'!$B$6:$BE$49,'RevPAR Raw Data'!T$1,FALSE))/100</f>
        <v>3.2247257239512099E-2</v>
      </c>
      <c r="Y27" s="90">
        <f>(VLOOKUP($A26,'RevPAR Raw Data'!$B$6:$BE$49,'RevPAR Raw Data'!U$1,FALSE))/100</f>
        <v>5.3781321729937499E-2</v>
      </c>
      <c r="Z27" s="90">
        <f>(VLOOKUP($A26,'RevPAR Raw Data'!$B$6:$BE$49,'RevPAR Raw Data'!V$1,FALSE))/100</f>
        <v>6.0862423151852897E-2</v>
      </c>
      <c r="AA27" s="90">
        <f>(VLOOKUP($A26,'RevPAR Raw Data'!$B$6:$BE$49,'RevPAR Raw Data'!W$1,FALSE))/100</f>
        <v>5.4870845120872903E-2</v>
      </c>
      <c r="AB27" s="90">
        <f>(VLOOKUP($A26,'RevPAR Raw Data'!$B$6:$BE$49,'RevPAR Raw Data'!X$1,FALSE))/100</f>
        <v>2.1753356256966398E-2</v>
      </c>
      <c r="AC27" s="90">
        <f>(VLOOKUP($A26,'RevPAR Raw Data'!$B$6:$BE$49,'RevPAR Raw Data'!Y$1,FALSE))/100</f>
        <v>4.4558521114008397E-2</v>
      </c>
      <c r="AD27" s="91">
        <f>(VLOOKUP($A26,'RevPAR Raw Data'!$B$6:$BE$49,'RevPAR Raw Data'!AA$1,FALSE))/100</f>
        <v>-2.5317144932994001E-2</v>
      </c>
      <c r="AE27" s="91">
        <f>(VLOOKUP($A26,'RevPAR Raw Data'!$B$6:$BE$49,'RevPAR Raw Data'!AB$1,FALSE))/100</f>
        <v>-6.1867435887903201E-2</v>
      </c>
      <c r="AF27" s="90">
        <f>(VLOOKUP($A26,'RevPAR Raw Data'!$B$6:$BE$49,'RevPAR Raw Data'!AC$1,FALSE))/100</f>
        <v>-4.4516089989106701E-2</v>
      </c>
      <c r="AG27" s="92">
        <f>(VLOOKUP($A26,'RevPAR Raw Data'!$B$6:$BE$49,'RevPAR Raw Data'!AE$1,FALSE))/100</f>
        <v>1.13990133933854E-2</v>
      </c>
    </row>
    <row r="28" spans="1:33" x14ac:dyDescent="0.25">
      <c r="A28" s="155" t="s">
        <v>130</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5">
      <c r="A29" s="116" t="s">
        <v>73</v>
      </c>
      <c r="B29" s="117">
        <f>(VLOOKUP($A29,'Occupancy Raw Data'!$B$8:$BE$45,'Occupancy Raw Data'!G$3,FALSE))/100</f>
        <v>0.46916205869842598</v>
      </c>
      <c r="C29" s="118">
        <f>(VLOOKUP($A29,'Occupancy Raw Data'!$B$8:$BE$45,'Occupancy Raw Data'!H$3,FALSE))/100</f>
        <v>0.60630734641793704</v>
      </c>
      <c r="D29" s="118">
        <f>(VLOOKUP($A29,'Occupancy Raw Data'!$B$8:$BE$45,'Occupancy Raw Data'!I$3,FALSE))/100</f>
        <v>0.68618217172023999</v>
      </c>
      <c r="E29" s="118">
        <f>(VLOOKUP($A29,'Occupancy Raw Data'!$B$8:$BE$45,'Occupancy Raw Data'!J$3,FALSE))/100</f>
        <v>0.68769179351623899</v>
      </c>
      <c r="F29" s="118">
        <f>(VLOOKUP($A29,'Occupancy Raw Data'!$B$8:$BE$45,'Occupancy Raw Data'!K$3,FALSE))/100</f>
        <v>0.65542490809102705</v>
      </c>
      <c r="G29" s="119">
        <f>(VLOOKUP($A29,'Occupancy Raw Data'!$B$8:$BE$45,'Occupancy Raw Data'!L$3,FALSE))/100</f>
        <v>0.620953040688347</v>
      </c>
      <c r="H29" s="99">
        <f>(VLOOKUP($A29,'Occupancy Raw Data'!$B$8:$BE$45,'Occupancy Raw Data'!N$3,FALSE))/100</f>
        <v>0.78145413666332397</v>
      </c>
      <c r="I29" s="99">
        <f>(VLOOKUP($A29,'Occupancy Raw Data'!$B$8:$BE$45,'Occupancy Raw Data'!O$3,FALSE))/100</f>
        <v>0.77279494424695405</v>
      </c>
      <c r="J29" s="119">
        <f>(VLOOKUP($A29,'Occupancy Raw Data'!$B$8:$BE$45,'Occupancy Raw Data'!P$3,FALSE))/100</f>
        <v>0.7771245404551389</v>
      </c>
      <c r="K29" s="120">
        <f>(VLOOKUP($A29,'Occupancy Raw Data'!$B$8:$BE$45,'Occupancy Raw Data'!R$3,FALSE))/100</f>
        <v>0.66557288818285099</v>
      </c>
      <c r="M29" s="121">
        <f>VLOOKUP($A29,'ADR Raw Data'!$B$6:$BE$43,'ADR Raw Data'!G$1,FALSE)</f>
        <v>104.749132236756</v>
      </c>
      <c r="N29" s="122">
        <f>VLOOKUP($A29,'ADR Raw Data'!$B$6:$BE$43,'ADR Raw Data'!H$1,FALSE)</f>
        <v>111.944625676488</v>
      </c>
      <c r="O29" s="122">
        <f>VLOOKUP($A29,'ADR Raw Data'!$B$6:$BE$43,'ADR Raw Data'!I$1,FALSE)</f>
        <v>120.162686738986</v>
      </c>
      <c r="P29" s="122">
        <f>VLOOKUP($A29,'ADR Raw Data'!$B$6:$BE$43,'ADR Raw Data'!J$1,FALSE)</f>
        <v>117.989555094106</v>
      </c>
      <c r="Q29" s="122">
        <f>VLOOKUP($A29,'ADR Raw Data'!$B$6:$BE$43,'ADR Raw Data'!K$1,FALSE)</f>
        <v>115.75625486742</v>
      </c>
      <c r="R29" s="123">
        <f>VLOOKUP($A29,'ADR Raw Data'!$B$6:$BE$43,'ADR Raw Data'!L$1,FALSE)</f>
        <v>114.817121705858</v>
      </c>
      <c r="S29" s="122">
        <f>VLOOKUP($A29,'ADR Raw Data'!$B$6:$BE$43,'ADR Raw Data'!N$1,FALSE)</f>
        <v>140.49599027993699</v>
      </c>
      <c r="T29" s="122">
        <f>VLOOKUP($A29,'ADR Raw Data'!$B$6:$BE$43,'ADR Raw Data'!O$1,FALSE)</f>
        <v>141.70949518380101</v>
      </c>
      <c r="U29" s="123">
        <f>VLOOKUP($A29,'ADR Raw Data'!$B$6:$BE$43,'ADR Raw Data'!P$1,FALSE)</f>
        <v>141.09936233017299</v>
      </c>
      <c r="V29" s="124">
        <f>VLOOKUP($A29,'ADR Raw Data'!$B$6:$BE$43,'ADR Raw Data'!R$1,FALSE)</f>
        <v>123.58478147172301</v>
      </c>
      <c r="X29" s="121">
        <f>VLOOKUP($A29,'RevPAR Raw Data'!$B$6:$BE$43,'RevPAR Raw Data'!G$1,FALSE)</f>
        <v>49.144318527070503</v>
      </c>
      <c r="Y29" s="122">
        <f>VLOOKUP($A29,'RevPAR Raw Data'!$B$6:$BE$43,'RevPAR Raw Data'!H$1,FALSE)</f>
        <v>67.872848939660898</v>
      </c>
      <c r="Z29" s="122">
        <f>VLOOKUP($A29,'RevPAR Raw Data'!$B$6:$BE$43,'RevPAR Raw Data'!I$1,FALSE)</f>
        <v>82.453493346296398</v>
      </c>
      <c r="AA29" s="122">
        <f>VLOOKUP($A29,'RevPAR Raw Data'!$B$6:$BE$43,'RevPAR Raw Data'!J$1,FALSE)</f>
        <v>81.140448758849004</v>
      </c>
      <c r="AB29" s="122">
        <f>VLOOKUP($A29,'RevPAR Raw Data'!$B$6:$BE$43,'RevPAR Raw Data'!K$1,FALSE)</f>
        <v>75.869532707440797</v>
      </c>
      <c r="AC29" s="123">
        <f>VLOOKUP($A29,'RevPAR Raw Data'!$B$6:$BE$43,'RevPAR Raw Data'!L$1,FALSE)</f>
        <v>71.296040846336993</v>
      </c>
      <c r="AD29" s="122">
        <f>VLOOKUP($A29,'RevPAR Raw Data'!$B$6:$BE$43,'RevPAR Raw Data'!N$1,FALSE)</f>
        <v>109.791172788867</v>
      </c>
      <c r="AE29" s="122">
        <f>VLOOKUP($A29,'RevPAR Raw Data'!$B$6:$BE$43,'RevPAR Raw Data'!O$1,FALSE)</f>
        <v>109.51238142983</v>
      </c>
      <c r="AF29" s="123">
        <f>VLOOKUP($A29,'RevPAR Raw Data'!$B$6:$BE$43,'RevPAR Raw Data'!P$1,FALSE)</f>
        <v>109.651777109348</v>
      </c>
      <c r="AG29" s="124">
        <f>VLOOKUP($A29,'RevPAR Raw Data'!$B$6:$BE$43,'RevPAR Raw Data'!R$1,FALSE)</f>
        <v>82.254679939581706</v>
      </c>
    </row>
    <row r="30" spans="1:33" x14ac:dyDescent="0.25">
      <c r="A30" s="101" t="s">
        <v>129</v>
      </c>
      <c r="B30" s="89">
        <f>(VLOOKUP($A29,'Occupancy Raw Data'!$B$8:$BE$51,'Occupancy Raw Data'!T$3,FALSE))/100</f>
        <v>-3.8352691323345601E-3</v>
      </c>
      <c r="C30" s="90">
        <f>(VLOOKUP($A29,'Occupancy Raw Data'!$B$8:$BE$51,'Occupancy Raw Data'!U$3,FALSE))/100</f>
        <v>1.6378603168608799E-2</v>
      </c>
      <c r="D30" s="90">
        <f>(VLOOKUP($A29,'Occupancy Raw Data'!$B$8:$BE$51,'Occupancy Raw Data'!V$3,FALSE))/100</f>
        <v>3.9331090049391802E-2</v>
      </c>
      <c r="E30" s="90">
        <f>(VLOOKUP($A29,'Occupancy Raw Data'!$B$8:$BE$51,'Occupancy Raw Data'!W$3,FALSE))/100</f>
        <v>1.6786173438347301E-2</v>
      </c>
      <c r="F30" s="90">
        <f>(VLOOKUP($A29,'Occupancy Raw Data'!$B$8:$BE$51,'Occupancy Raw Data'!X$3,FALSE))/100</f>
        <v>-0.150949219999436</v>
      </c>
      <c r="G30" s="90">
        <f>(VLOOKUP($A29,'Occupancy Raw Data'!$B$8:$BE$51,'Occupancy Raw Data'!Y$3,FALSE))/100</f>
        <v>-2.2431950058083298E-2</v>
      </c>
      <c r="H30" s="91">
        <f>(VLOOKUP($A29,'Occupancy Raw Data'!$B$8:$BE$51,'Occupancy Raw Data'!AA$3,FALSE))/100</f>
        <v>-7.5004588493608901E-2</v>
      </c>
      <c r="I30" s="91">
        <f>(VLOOKUP($A29,'Occupancy Raw Data'!$B$8:$BE$51,'Occupancy Raw Data'!AB$3,FALSE))/100</f>
        <v>-7.1078389666730107E-2</v>
      </c>
      <c r="J30" s="90">
        <f>(VLOOKUP($A29,'Occupancy Raw Data'!$B$8:$BE$51,'Occupancy Raw Data'!AC$3,FALSE))/100</f>
        <v>-7.3056583347262602E-2</v>
      </c>
      <c r="K30" s="92">
        <f>(VLOOKUP($A29,'Occupancy Raw Data'!$B$8:$BE$51,'Occupancy Raw Data'!AE$3,FALSE))/100</f>
        <v>-3.9924843946270695E-2</v>
      </c>
      <c r="M30" s="89">
        <f>(VLOOKUP($A29,'ADR Raw Data'!$B$6:$BE$49,'ADR Raw Data'!T$1,FALSE))/100</f>
        <v>-6.2013157552945194E-3</v>
      </c>
      <c r="N30" s="90">
        <f>(VLOOKUP($A29,'ADR Raw Data'!$B$6:$BE$49,'ADR Raw Data'!U$1,FALSE))/100</f>
        <v>6.2573483978876198E-3</v>
      </c>
      <c r="O30" s="90">
        <f>(VLOOKUP($A29,'ADR Raw Data'!$B$6:$BE$49,'ADR Raw Data'!V$1,FALSE))/100</f>
        <v>3.6093959909767201E-2</v>
      </c>
      <c r="P30" s="90">
        <f>(VLOOKUP($A29,'ADR Raw Data'!$B$6:$BE$49,'ADR Raw Data'!W$1,FALSE))/100</f>
        <v>7.0251751243121394E-3</v>
      </c>
      <c r="Q30" s="90">
        <f>(VLOOKUP($A29,'ADR Raw Data'!$B$6:$BE$49,'ADR Raw Data'!X$1,FALSE))/100</f>
        <v>-0.10857835192850701</v>
      </c>
      <c r="R30" s="90">
        <f>(VLOOKUP($A29,'ADR Raw Data'!$B$6:$BE$49,'ADR Raw Data'!Y$1,FALSE))/100</f>
        <v>-1.9891577528024798E-2</v>
      </c>
      <c r="S30" s="91">
        <f>(VLOOKUP($A29,'ADR Raw Data'!$B$6:$BE$49,'ADR Raw Data'!AA$1,FALSE))/100</f>
        <v>-8.0623371664406709E-2</v>
      </c>
      <c r="T30" s="91">
        <f>(VLOOKUP($A29,'ADR Raw Data'!$B$6:$BE$49,'ADR Raw Data'!AB$1,FALSE))/100</f>
        <v>-7.2436805083237396E-2</v>
      </c>
      <c r="U30" s="90">
        <f>(VLOOKUP($A29,'ADR Raw Data'!$B$6:$BE$49,'ADR Raw Data'!AC$1,FALSE))/100</f>
        <v>-7.6553694328955896E-2</v>
      </c>
      <c r="V30" s="92">
        <f>(VLOOKUP($A29,'ADR Raw Data'!$B$6:$BE$49,'ADR Raw Data'!AE$1,FALSE))/100</f>
        <v>-4.54195097035483E-2</v>
      </c>
      <c r="X30" s="89">
        <f>(VLOOKUP($A29,'RevPAR Raw Data'!$B$6:$BE$43,'RevPAR Raw Data'!T$1,FALSE))/100</f>
        <v>-1.0012801172732899E-2</v>
      </c>
      <c r="Y30" s="90">
        <f>(VLOOKUP($A29,'RevPAR Raw Data'!$B$6:$BE$43,'RevPAR Raw Data'!U$1,FALSE))/100</f>
        <v>2.2738438192793201E-2</v>
      </c>
      <c r="Z30" s="90">
        <f>(VLOOKUP($A29,'RevPAR Raw Data'!$B$6:$BE$43,'RevPAR Raw Data'!V$1,FALSE))/100</f>
        <v>7.6844664746609295E-2</v>
      </c>
      <c r="AA30" s="90">
        <f>(VLOOKUP($A29,'RevPAR Raw Data'!$B$6:$BE$43,'RevPAR Raw Data'!W$1,FALSE))/100</f>
        <v>2.3929274370731002E-2</v>
      </c>
      <c r="AB30" s="90">
        <f>(VLOOKUP($A29,'RevPAR Raw Data'!$B$6:$BE$43,'RevPAR Raw Data'!X$1,FALSE))/100</f>
        <v>-0.24313775439551003</v>
      </c>
      <c r="AC30" s="90">
        <f>(VLOOKUP($A29,'RevPAR Raw Data'!$B$6:$BE$43,'RevPAR Raw Data'!Y$1,FALSE))/100</f>
        <v>-4.1877320712422998E-2</v>
      </c>
      <c r="AD30" s="91">
        <f>(VLOOKUP($A29,'RevPAR Raw Data'!$B$6:$BE$43,'RevPAR Raw Data'!AA$1,FALSE))/100</f>
        <v>-0.149580837343359</v>
      </c>
      <c r="AE30" s="91">
        <f>(VLOOKUP($A29,'RevPAR Raw Data'!$B$6:$BE$43,'RevPAR Raw Data'!AB$1,FALSE))/100</f>
        <v>-0.138366503292048</v>
      </c>
      <c r="AF30" s="90">
        <f>(VLOOKUP($A29,'RevPAR Raw Data'!$B$6:$BE$43,'RevPAR Raw Data'!AC$1,FALSE))/100</f>
        <v>-0.14401752632593401</v>
      </c>
      <c r="AG30" s="92">
        <f>(VLOOKUP($A29,'RevPAR Raw Data'!$B$6:$BE$43,'RevPAR Raw Data'!AE$1,FALSE))/100</f>
        <v>-8.3530986812788713E-2</v>
      </c>
    </row>
    <row r="31" spans="1:33" x14ac:dyDescent="0.25">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5">
      <c r="A32" s="116" t="s">
        <v>74</v>
      </c>
      <c r="B32" s="117">
        <f>(VLOOKUP($A32,'Occupancy Raw Data'!$B$8:$BE$45,'Occupancy Raw Data'!G$3,FALSE))/100</f>
        <v>0.38936669272869401</v>
      </c>
      <c r="C32" s="118">
        <f>(VLOOKUP($A32,'Occupancy Raw Data'!$B$8:$BE$45,'Occupancy Raw Data'!H$3,FALSE))/100</f>
        <v>0.551211884284597</v>
      </c>
      <c r="D32" s="118">
        <f>(VLOOKUP($A32,'Occupancy Raw Data'!$B$8:$BE$45,'Occupancy Raw Data'!I$3,FALSE))/100</f>
        <v>0.56528537920250099</v>
      </c>
      <c r="E32" s="118">
        <f>(VLOOKUP($A32,'Occupancy Raw Data'!$B$8:$BE$45,'Occupancy Raw Data'!J$3,FALSE))/100</f>
        <v>0.54495699765441696</v>
      </c>
      <c r="F32" s="118">
        <f>(VLOOKUP($A32,'Occupancy Raw Data'!$B$8:$BE$45,'Occupancy Raw Data'!K$3,FALSE))/100</f>
        <v>0.51290070367474494</v>
      </c>
      <c r="G32" s="119">
        <f>(VLOOKUP($A32,'Occupancy Raw Data'!$B$8:$BE$45,'Occupancy Raw Data'!L$3,FALSE))/100</f>
        <v>0.51274433150899101</v>
      </c>
      <c r="H32" s="99">
        <f>(VLOOKUP($A32,'Occupancy Raw Data'!$B$8:$BE$45,'Occupancy Raw Data'!N$3,FALSE))/100</f>
        <v>0.53088350273651197</v>
      </c>
      <c r="I32" s="99">
        <f>(VLOOKUP($A32,'Occupancy Raw Data'!$B$8:$BE$45,'Occupancy Raw Data'!O$3,FALSE))/100</f>
        <v>0.57075840500390906</v>
      </c>
      <c r="J32" s="119">
        <f>(VLOOKUP($A32,'Occupancy Raw Data'!$B$8:$BE$45,'Occupancy Raw Data'!P$3,FALSE))/100</f>
        <v>0.55082095387021102</v>
      </c>
      <c r="K32" s="120">
        <f>(VLOOKUP($A32,'Occupancy Raw Data'!$B$8:$BE$45,'Occupancy Raw Data'!R$3,FALSE))/100</f>
        <v>0.52362336646933894</v>
      </c>
      <c r="M32" s="121">
        <f>VLOOKUP($A32,'ADR Raw Data'!$B$6:$BE$43,'ADR Raw Data'!G$1,FALSE)</f>
        <v>94.566526104417605</v>
      </c>
      <c r="N32" s="122">
        <f>VLOOKUP($A32,'ADR Raw Data'!$B$6:$BE$43,'ADR Raw Data'!H$1,FALSE)</f>
        <v>100.66435460992901</v>
      </c>
      <c r="O32" s="122">
        <f>VLOOKUP($A32,'ADR Raw Data'!$B$6:$BE$43,'ADR Raw Data'!I$1,FALSE)</f>
        <v>102.145892116182</v>
      </c>
      <c r="P32" s="122">
        <f>VLOOKUP($A32,'ADR Raw Data'!$B$6:$BE$43,'ADR Raw Data'!J$1,FALSE)</f>
        <v>99.518493543758893</v>
      </c>
      <c r="Q32" s="122">
        <f>VLOOKUP($A32,'ADR Raw Data'!$B$6:$BE$43,'ADR Raw Data'!K$1,FALSE)</f>
        <v>101.286143292682</v>
      </c>
      <c r="R32" s="123">
        <f>VLOOKUP($A32,'ADR Raw Data'!$B$6:$BE$43,'ADR Raw Data'!L$1,FALSE)</f>
        <v>99.945739554742204</v>
      </c>
      <c r="S32" s="122">
        <f>VLOOKUP($A32,'ADR Raw Data'!$B$6:$BE$43,'ADR Raw Data'!N$1,FALSE)</f>
        <v>110.46762886597899</v>
      </c>
      <c r="T32" s="122">
        <f>VLOOKUP($A32,'ADR Raw Data'!$B$6:$BE$43,'ADR Raw Data'!O$1,FALSE)</f>
        <v>115.337479452054</v>
      </c>
      <c r="U32" s="123">
        <f>VLOOKUP($A32,'ADR Raw Data'!$B$6:$BE$43,'ADR Raw Data'!P$1,FALSE)</f>
        <v>112.990688431511</v>
      </c>
      <c r="V32" s="124">
        <f>VLOOKUP($A32,'ADR Raw Data'!$B$6:$BE$43,'ADR Raw Data'!R$1,FALSE)</f>
        <v>103.866459044368</v>
      </c>
      <c r="X32" s="121">
        <f>VLOOKUP($A32,'RevPAR Raw Data'!$B$6:$BE$43,'RevPAR Raw Data'!G$1,FALSE)</f>
        <v>36.821055512118797</v>
      </c>
      <c r="Y32" s="122">
        <f>VLOOKUP($A32,'RevPAR Raw Data'!$B$6:$BE$43,'RevPAR Raw Data'!H$1,FALSE)</f>
        <v>55.487388584831798</v>
      </c>
      <c r="Z32" s="122">
        <f>VLOOKUP($A32,'RevPAR Raw Data'!$B$6:$BE$43,'RevPAR Raw Data'!I$1,FALSE)</f>
        <v>57.741579358874098</v>
      </c>
      <c r="AA32" s="122">
        <f>VLOOKUP($A32,'RevPAR Raw Data'!$B$6:$BE$43,'RevPAR Raw Data'!J$1,FALSE)</f>
        <v>54.233299452697402</v>
      </c>
      <c r="AB32" s="122">
        <f>VLOOKUP($A32,'RevPAR Raw Data'!$B$6:$BE$43,'RevPAR Raw Data'!K$1,FALSE)</f>
        <v>51.949734167318198</v>
      </c>
      <c r="AC32" s="123">
        <f>VLOOKUP($A32,'RevPAR Raw Data'!$B$6:$BE$43,'RevPAR Raw Data'!L$1,FALSE)</f>
        <v>51.246611415168097</v>
      </c>
      <c r="AD32" s="122">
        <f>VLOOKUP($A32,'RevPAR Raw Data'!$B$6:$BE$43,'RevPAR Raw Data'!N$1,FALSE)</f>
        <v>58.645441751368203</v>
      </c>
      <c r="AE32" s="122">
        <f>VLOOKUP($A32,'RevPAR Raw Data'!$B$6:$BE$43,'RevPAR Raw Data'!O$1,FALSE)</f>
        <v>65.829835809225898</v>
      </c>
      <c r="AF32" s="123">
        <f>VLOOKUP($A32,'RevPAR Raw Data'!$B$6:$BE$43,'RevPAR Raw Data'!P$1,FALSE)</f>
        <v>62.237638780297097</v>
      </c>
      <c r="AG32" s="124">
        <f>VLOOKUP($A32,'RevPAR Raw Data'!$B$6:$BE$43,'RevPAR Raw Data'!R$1,FALSE)</f>
        <v>54.386904948062103</v>
      </c>
    </row>
    <row r="33" spans="1:33" x14ac:dyDescent="0.25">
      <c r="A33" s="101" t="s">
        <v>129</v>
      </c>
      <c r="B33" s="89">
        <f>(VLOOKUP($A32,'Occupancy Raw Data'!$B$8:$BE$51,'Occupancy Raw Data'!T$3,FALSE))/100</f>
        <v>-0.101083032490974</v>
      </c>
      <c r="C33" s="90">
        <f>(VLOOKUP($A32,'Occupancy Raw Data'!$B$8:$BE$51,'Occupancy Raw Data'!U$3,FALSE))/100</f>
        <v>-1.41643059490084E-3</v>
      </c>
      <c r="D33" s="90">
        <f>(VLOOKUP($A32,'Occupancy Raw Data'!$B$8:$BE$51,'Occupancy Raw Data'!V$3,FALSE))/100</f>
        <v>-4.1114058355437598E-2</v>
      </c>
      <c r="E33" s="90">
        <f>(VLOOKUP($A32,'Occupancy Raw Data'!$B$8:$BE$51,'Occupancy Raw Data'!W$3,FALSE))/100</f>
        <v>-8.1686429512516395E-2</v>
      </c>
      <c r="F33" s="90">
        <f>(VLOOKUP($A32,'Occupancy Raw Data'!$B$8:$BE$51,'Occupancy Raw Data'!X$3,FALSE))/100</f>
        <v>-7.3446327683615809E-2</v>
      </c>
      <c r="G33" s="90">
        <f>(VLOOKUP($A32,'Occupancy Raw Data'!$B$8:$BE$51,'Occupancy Raw Data'!Y$3,FALSE))/100</f>
        <v>-5.8029301924734204E-2</v>
      </c>
      <c r="H33" s="91">
        <f>(VLOOKUP($A32,'Occupancy Raw Data'!$B$8:$BE$51,'Occupancy Raw Data'!AA$3,FALSE))/100</f>
        <v>-0.104221635883905</v>
      </c>
      <c r="I33" s="91">
        <f>(VLOOKUP($A32,'Occupancy Raw Data'!$B$8:$BE$51,'Occupancy Raw Data'!AB$3,FALSE))/100</f>
        <v>-6.7688378033205598E-2</v>
      </c>
      <c r="J33" s="90">
        <f>(VLOOKUP($A32,'Occupancy Raw Data'!$B$8:$BE$51,'Occupancy Raw Data'!AC$3,FALSE))/100</f>
        <v>-8.56586632057105E-2</v>
      </c>
      <c r="K33" s="92">
        <f>(VLOOKUP($A32,'Occupancy Raw Data'!$B$8:$BE$51,'Occupancy Raw Data'!AE$3,FALSE))/100</f>
        <v>-6.6507367582636298E-2</v>
      </c>
      <c r="M33" s="89">
        <f>(VLOOKUP($A32,'ADR Raw Data'!$B$6:$BE$49,'ADR Raw Data'!T$1,FALSE))/100</f>
        <v>2.60284786230888E-2</v>
      </c>
      <c r="N33" s="90">
        <f>(VLOOKUP($A32,'ADR Raw Data'!$B$6:$BE$49,'ADR Raw Data'!U$1,FALSE))/100</f>
        <v>4.1168761210771398E-2</v>
      </c>
      <c r="O33" s="90">
        <f>(VLOOKUP($A32,'ADR Raw Data'!$B$6:$BE$49,'ADR Raw Data'!V$1,FALSE))/100</f>
        <v>5.8217669775061195E-2</v>
      </c>
      <c r="P33" s="90">
        <f>(VLOOKUP($A32,'ADR Raw Data'!$B$6:$BE$49,'ADR Raw Data'!W$1,FALSE))/100</f>
        <v>5.1958988860441703E-4</v>
      </c>
      <c r="Q33" s="90">
        <f>(VLOOKUP($A32,'ADR Raw Data'!$B$6:$BE$49,'ADR Raw Data'!X$1,FALSE))/100</f>
        <v>-3.5152798044387201E-2</v>
      </c>
      <c r="R33" s="90">
        <f>(VLOOKUP($A32,'ADR Raw Data'!$B$6:$BE$49,'ADR Raw Data'!Y$1,FALSE))/100</f>
        <v>1.7524491432588701E-2</v>
      </c>
      <c r="S33" s="91">
        <f>(VLOOKUP($A32,'ADR Raw Data'!$B$6:$BE$49,'ADR Raw Data'!AA$1,FALSE))/100</f>
        <v>-7.2164608036618796E-2</v>
      </c>
      <c r="T33" s="91">
        <f>(VLOOKUP($A32,'ADR Raw Data'!$B$6:$BE$49,'ADR Raw Data'!AB$1,FALSE))/100</f>
        <v>-2.1679269849249901E-2</v>
      </c>
      <c r="U33" s="90">
        <f>(VLOOKUP($A32,'ADR Raw Data'!$B$6:$BE$49,'ADR Raw Data'!AC$1,FALSE))/100</f>
        <v>-4.6226122887038999E-2</v>
      </c>
      <c r="V33" s="92">
        <f>(VLOOKUP($A32,'ADR Raw Data'!$B$6:$BE$49,'ADR Raw Data'!AE$1,FALSE))/100</f>
        <v>-5.4518770063680701E-3</v>
      </c>
      <c r="X33" s="89">
        <f>(VLOOKUP($A32,'RevPAR Raw Data'!$B$6:$BE$43,'RevPAR Raw Data'!T$1,FALSE))/100</f>
        <v>-7.7685591418234098E-2</v>
      </c>
      <c r="Y33" s="90">
        <f>(VLOOKUP($A32,'RevPAR Raw Data'!$B$6:$BE$43,'RevPAR Raw Data'!U$1,FALSE))/100</f>
        <v>3.9694017922937502E-2</v>
      </c>
      <c r="Z33" s="90">
        <f>(VLOOKUP($A32,'RevPAR Raw Data'!$B$6:$BE$43,'RevPAR Raw Data'!V$1,FALSE))/100</f>
        <v>1.4710046747173999E-2</v>
      </c>
      <c r="AA33" s="90">
        <f>(VLOOKUP($A32,'RevPAR Raw Data'!$B$6:$BE$43,'RevPAR Raw Data'!W$1,FALSE))/100</f>
        <v>-8.1209283066722898E-2</v>
      </c>
      <c r="AB33" s="90">
        <f>(VLOOKUP($A32,'RevPAR Raw Data'!$B$6:$BE$43,'RevPAR Raw Data'!X$1,FALSE))/100</f>
        <v>-0.106017281803839</v>
      </c>
      <c r="AC33" s="90">
        <f>(VLOOKUP($A32,'RevPAR Raw Data'!$B$6:$BE$43,'RevPAR Raw Data'!Y$1,FALSE))/100</f>
        <v>-4.1521744496564601E-2</v>
      </c>
      <c r="AD33" s="91">
        <f>(VLOOKUP($A32,'RevPAR Raw Data'!$B$6:$BE$43,'RevPAR Raw Data'!AA$1,FALSE))/100</f>
        <v>-0.168865130418026</v>
      </c>
      <c r="AE33" s="91">
        <f>(VLOOKUP($A32,'RevPAR Raw Data'!$B$6:$BE$43,'RevPAR Raw Data'!AB$1,FALSE))/100</f>
        <v>-8.7900213269415703E-2</v>
      </c>
      <c r="AF33" s="90">
        <f>(VLOOKUP($A32,'RevPAR Raw Data'!$B$6:$BE$43,'RevPAR Raw Data'!AC$1,FALSE))/100</f>
        <v>-0.127925118201062</v>
      </c>
      <c r="AG33" s="92">
        <f>(VLOOKUP($A32,'RevPAR Raw Data'!$B$6:$BE$43,'RevPAR Raw Data'!AE$1,FALSE))/100</f>
        <v>-7.159665460092661E-2</v>
      </c>
    </row>
    <row r="34" spans="1:33" x14ac:dyDescent="0.25">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5">
      <c r="A35" s="116" t="s">
        <v>75</v>
      </c>
      <c r="B35" s="117">
        <f>(VLOOKUP($A35,'Occupancy Raw Data'!$B$8:$BE$45,'Occupancy Raw Data'!G$3,FALSE))/100</f>
        <v>0.30543318649045498</v>
      </c>
      <c r="C35" s="118">
        <f>(VLOOKUP($A35,'Occupancy Raw Data'!$B$8:$BE$45,'Occupancy Raw Data'!H$3,FALSE))/100</f>
        <v>0.42511013215859</v>
      </c>
      <c r="D35" s="118">
        <f>(VLOOKUP($A35,'Occupancy Raw Data'!$B$8:$BE$45,'Occupancy Raw Data'!I$3,FALSE))/100</f>
        <v>0.46035242290748796</v>
      </c>
      <c r="E35" s="118">
        <f>(VLOOKUP($A35,'Occupancy Raw Data'!$B$8:$BE$45,'Occupancy Raw Data'!J$3,FALSE))/100</f>
        <v>0.47797356828193799</v>
      </c>
      <c r="F35" s="118">
        <f>(VLOOKUP($A35,'Occupancy Raw Data'!$B$8:$BE$45,'Occupancy Raw Data'!K$3,FALSE))/100</f>
        <v>0.445668135095447</v>
      </c>
      <c r="G35" s="119">
        <f>(VLOOKUP($A35,'Occupancy Raw Data'!$B$8:$BE$45,'Occupancy Raw Data'!L$3,FALSE))/100</f>
        <v>0.42290748898678404</v>
      </c>
      <c r="H35" s="99">
        <f>(VLOOKUP($A35,'Occupancy Raw Data'!$B$8:$BE$45,'Occupancy Raw Data'!N$3,FALSE))/100</f>
        <v>0.54625550660792899</v>
      </c>
      <c r="I35" s="99">
        <f>(VLOOKUP($A35,'Occupancy Raw Data'!$B$8:$BE$45,'Occupancy Raw Data'!O$3,FALSE))/100</f>
        <v>0.55286343612334798</v>
      </c>
      <c r="J35" s="119">
        <f>(VLOOKUP($A35,'Occupancy Raw Data'!$B$8:$BE$45,'Occupancy Raw Data'!P$3,FALSE))/100</f>
        <v>0.54955947136563799</v>
      </c>
      <c r="K35" s="120">
        <f>(VLOOKUP($A35,'Occupancy Raw Data'!$B$8:$BE$45,'Occupancy Raw Data'!R$3,FALSE))/100</f>
        <v>0.45909376966645604</v>
      </c>
      <c r="M35" s="121">
        <f>VLOOKUP($A35,'ADR Raw Data'!$B$6:$BE$43,'ADR Raw Data'!G$1,FALSE)</f>
        <v>93.544014423076902</v>
      </c>
      <c r="N35" s="122">
        <f>VLOOKUP($A35,'ADR Raw Data'!$B$6:$BE$43,'ADR Raw Data'!H$1,FALSE)</f>
        <v>97.577374784110503</v>
      </c>
      <c r="O35" s="122">
        <f>VLOOKUP($A35,'ADR Raw Data'!$B$6:$BE$43,'ADR Raw Data'!I$1,FALSE)</f>
        <v>99.999346092503899</v>
      </c>
      <c r="P35" s="122">
        <f>VLOOKUP($A35,'ADR Raw Data'!$B$6:$BE$43,'ADR Raw Data'!J$1,FALSE)</f>
        <v>99.832288786482295</v>
      </c>
      <c r="Q35" s="122">
        <f>VLOOKUP($A35,'ADR Raw Data'!$B$6:$BE$43,'ADR Raw Data'!K$1,FALSE)</f>
        <v>97.456721581548507</v>
      </c>
      <c r="R35" s="123">
        <f>VLOOKUP($A35,'ADR Raw Data'!$B$6:$BE$43,'ADR Raw Data'!L$1,FALSE)</f>
        <v>98.006336805555506</v>
      </c>
      <c r="S35" s="122">
        <f>VLOOKUP($A35,'ADR Raw Data'!$B$6:$BE$43,'ADR Raw Data'!N$1,FALSE)</f>
        <v>111.52857526881699</v>
      </c>
      <c r="T35" s="122">
        <f>VLOOKUP($A35,'ADR Raw Data'!$B$6:$BE$43,'ADR Raw Data'!O$1,FALSE)</f>
        <v>110.80067729083601</v>
      </c>
      <c r="U35" s="123">
        <f>VLOOKUP($A35,'ADR Raw Data'!$B$6:$BE$43,'ADR Raw Data'!P$1,FALSE)</f>
        <v>111.162438209752</v>
      </c>
      <c r="V35" s="124">
        <f>VLOOKUP($A35,'ADR Raw Data'!$B$6:$BE$43,'ADR Raw Data'!R$1,FALSE)</f>
        <v>102.50592186429</v>
      </c>
      <c r="X35" s="121">
        <f>VLOOKUP($A35,'RevPAR Raw Data'!$B$6:$BE$43,'RevPAR Raw Data'!G$1,FALSE)</f>
        <v>28.571446402349402</v>
      </c>
      <c r="Y35" s="122">
        <f>VLOOKUP($A35,'RevPAR Raw Data'!$B$6:$BE$43,'RevPAR Raw Data'!H$1,FALSE)</f>
        <v>41.4811306901615</v>
      </c>
      <c r="Z35" s="122">
        <f>VLOOKUP($A35,'RevPAR Raw Data'!$B$6:$BE$43,'RevPAR Raw Data'!I$1,FALSE)</f>
        <v>46.034941262848697</v>
      </c>
      <c r="AA35" s="122">
        <f>VLOOKUP($A35,'RevPAR Raw Data'!$B$6:$BE$43,'RevPAR Raw Data'!J$1,FALSE)</f>
        <v>47.7171953010279</v>
      </c>
      <c r="AB35" s="122">
        <f>VLOOKUP($A35,'RevPAR Raw Data'!$B$6:$BE$43,'RevPAR Raw Data'!K$1,FALSE)</f>
        <v>43.433355359765002</v>
      </c>
      <c r="AC35" s="123">
        <f>VLOOKUP($A35,'RevPAR Raw Data'!$B$6:$BE$43,'RevPAR Raw Data'!L$1,FALSE)</f>
        <v>41.447613803230503</v>
      </c>
      <c r="AD35" s="122">
        <f>VLOOKUP($A35,'RevPAR Raw Data'!$B$6:$BE$43,'RevPAR Raw Data'!N$1,FALSE)</f>
        <v>60.923098384728299</v>
      </c>
      <c r="AE35" s="122">
        <f>VLOOKUP($A35,'RevPAR Raw Data'!$B$6:$BE$43,'RevPAR Raw Data'!O$1,FALSE)</f>
        <v>61.257643171806102</v>
      </c>
      <c r="AF35" s="123">
        <f>VLOOKUP($A35,'RevPAR Raw Data'!$B$6:$BE$43,'RevPAR Raw Data'!P$1,FALSE)</f>
        <v>61.0903707782672</v>
      </c>
      <c r="AG35" s="124">
        <f>VLOOKUP($A35,'RevPAR Raw Data'!$B$6:$BE$43,'RevPAR Raw Data'!R$1,FALSE)</f>
        <v>47.0598300818124</v>
      </c>
    </row>
    <row r="36" spans="1:33" x14ac:dyDescent="0.25">
      <c r="A36" s="101" t="s">
        <v>129</v>
      </c>
      <c r="B36" s="89">
        <f>(VLOOKUP($A35,'Occupancy Raw Data'!$B$8:$BE$51,'Occupancy Raw Data'!T$3,FALSE))/100</f>
        <v>-0.28030111229260496</v>
      </c>
      <c r="C36" s="90">
        <f>(VLOOKUP($A35,'Occupancy Raw Data'!$B$8:$BE$51,'Occupancy Raw Data'!U$3,FALSE))/100</f>
        <v>-0.20465053500967698</v>
      </c>
      <c r="D36" s="90">
        <f>(VLOOKUP($A35,'Occupancy Raw Data'!$B$8:$BE$51,'Occupancy Raw Data'!V$3,FALSE))/100</f>
        <v>-0.20408948569608801</v>
      </c>
      <c r="E36" s="90">
        <f>(VLOOKUP($A35,'Occupancy Raw Data'!$B$8:$BE$51,'Occupancy Raw Data'!W$3,FALSE))/100</f>
        <v>-0.188293407710554</v>
      </c>
      <c r="F36" s="90">
        <f>(VLOOKUP($A35,'Occupancy Raw Data'!$B$8:$BE$51,'Occupancy Raw Data'!X$3,FALSE))/100</f>
        <v>-0.17372897433854298</v>
      </c>
      <c r="G36" s="90">
        <f>(VLOOKUP($A35,'Occupancy Raw Data'!$B$8:$BE$51,'Occupancy Raw Data'!Y$3,FALSE))/100</f>
        <v>-0.20670294549537802</v>
      </c>
      <c r="H36" s="91">
        <f>(VLOOKUP($A35,'Occupancy Raw Data'!$B$8:$BE$51,'Occupancy Raw Data'!AA$3,FALSE))/100</f>
        <v>-7.9956981241339292E-2</v>
      </c>
      <c r="I36" s="91">
        <f>(VLOOKUP($A35,'Occupancy Raw Data'!$B$8:$BE$51,'Occupancy Raw Data'!AB$3,FALSE))/100</f>
        <v>-8.1760380975689315E-2</v>
      </c>
      <c r="J36" s="90">
        <f>(VLOOKUP($A35,'Occupancy Raw Data'!$B$8:$BE$51,'Occupancy Raw Data'!AC$3,FALSE))/100</f>
        <v>-8.086498670199109E-2</v>
      </c>
      <c r="K36" s="92">
        <f>(VLOOKUP($A35,'Occupancy Raw Data'!$B$8:$BE$51,'Occupancy Raw Data'!AE$3,FALSE))/100</f>
        <v>-0.16773201293998199</v>
      </c>
      <c r="M36" s="89">
        <f>(VLOOKUP($A35,'ADR Raw Data'!$B$6:$BE$49,'ADR Raw Data'!T$1,FALSE))/100</f>
        <v>-3.12929608313436E-2</v>
      </c>
      <c r="N36" s="90">
        <f>(VLOOKUP($A35,'ADR Raw Data'!$B$6:$BE$49,'ADR Raw Data'!U$1,FALSE))/100</f>
        <v>-3.2079532292648996E-2</v>
      </c>
      <c r="O36" s="90">
        <f>(VLOOKUP($A35,'ADR Raw Data'!$B$6:$BE$49,'ADR Raw Data'!V$1,FALSE))/100</f>
        <v>-7.6119381384482498E-3</v>
      </c>
      <c r="P36" s="90">
        <f>(VLOOKUP($A35,'ADR Raw Data'!$B$6:$BE$49,'ADR Raw Data'!W$1,FALSE))/100</f>
        <v>-2.5869667756858998E-2</v>
      </c>
      <c r="Q36" s="90">
        <f>(VLOOKUP($A35,'ADR Raw Data'!$B$6:$BE$49,'ADR Raw Data'!X$1,FALSE))/100</f>
        <v>-4.8718532176349194E-2</v>
      </c>
      <c r="R36" s="90">
        <f>(VLOOKUP($A35,'ADR Raw Data'!$B$6:$BE$49,'ADR Raw Data'!Y$1,FALSE))/100</f>
        <v>-2.79674757159269E-2</v>
      </c>
      <c r="S36" s="91">
        <f>(VLOOKUP($A35,'ADR Raw Data'!$B$6:$BE$49,'ADR Raw Data'!AA$1,FALSE))/100</f>
        <v>-3.2570022617955802E-2</v>
      </c>
      <c r="T36" s="91">
        <f>(VLOOKUP($A35,'ADR Raw Data'!$B$6:$BE$49,'ADR Raw Data'!AB$1,FALSE))/100</f>
        <v>-8.1505884141003598E-2</v>
      </c>
      <c r="U36" s="90">
        <f>(VLOOKUP($A35,'ADR Raw Data'!$B$6:$BE$49,'ADR Raw Data'!AC$1,FALSE))/100</f>
        <v>-5.7760749062632899E-2</v>
      </c>
      <c r="V36" s="92">
        <f>(VLOOKUP($A35,'ADR Raw Data'!$B$6:$BE$49,'ADR Raw Data'!AE$1,FALSE))/100</f>
        <v>-3.4216776822871102E-2</v>
      </c>
      <c r="X36" s="89">
        <f>(VLOOKUP($A35,'RevPAR Raw Data'!$B$6:$BE$43,'RevPAR Raw Data'!T$1,FALSE))/100</f>
        <v>-0.30282262139599397</v>
      </c>
      <c r="Y36" s="90">
        <f>(VLOOKUP($A35,'RevPAR Raw Data'!$B$6:$BE$43,'RevPAR Raw Data'!U$1,FALSE))/100</f>
        <v>-0.230164973855776</v>
      </c>
      <c r="Z36" s="90">
        <f>(VLOOKUP($A35,'RevPAR Raw Data'!$B$6:$BE$43,'RevPAR Raw Data'!V$1,FALSE))/100</f>
        <v>-0.21014790729471</v>
      </c>
      <c r="AA36" s="90">
        <f>(VLOOKUP($A35,'RevPAR Raw Data'!$B$6:$BE$43,'RevPAR Raw Data'!W$1,FALSE))/100</f>
        <v>-0.209291987569134</v>
      </c>
      <c r="AB36" s="90">
        <f>(VLOOKUP($A35,'RevPAR Raw Data'!$B$6:$BE$43,'RevPAR Raw Data'!X$1,FALSE))/100</f>
        <v>-0.21398368588861502</v>
      </c>
      <c r="AC36" s="90">
        <f>(VLOOKUP($A35,'RevPAR Raw Data'!$B$6:$BE$43,'RevPAR Raw Data'!Y$1,FALSE))/100</f>
        <v>-0.228889461602753</v>
      </c>
      <c r="AD36" s="91">
        <f>(VLOOKUP($A35,'RevPAR Raw Data'!$B$6:$BE$43,'RevPAR Raw Data'!AA$1,FALSE))/100</f>
        <v>-0.109922803171801</v>
      </c>
      <c r="AE36" s="91">
        <f>(VLOOKUP($A35,'RevPAR Raw Data'!$B$6:$BE$43,'RevPAR Raw Data'!AB$1,FALSE))/100</f>
        <v>-0.156602312977564</v>
      </c>
      <c r="AF36" s="90">
        <f>(VLOOKUP($A35,'RevPAR Raw Data'!$B$6:$BE$43,'RevPAR Raw Data'!AC$1,FALSE))/100</f>
        <v>-0.13395491355977701</v>
      </c>
      <c r="AG36" s="92">
        <f>(VLOOKUP($A35,'RevPAR Raw Data'!$B$6:$BE$43,'RevPAR Raw Data'!AE$1,FALSE))/100</f>
        <v>-0.19620954091003401</v>
      </c>
    </row>
    <row r="37" spans="1:33" x14ac:dyDescent="0.25">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5">
      <c r="A38" s="116" t="s">
        <v>76</v>
      </c>
      <c r="B38" s="117">
        <f>(VLOOKUP($A38,'Occupancy Raw Data'!$B$8:$BE$45,'Occupancy Raw Data'!G$3,FALSE))/100</f>
        <v>0.45712101910827996</v>
      </c>
      <c r="C38" s="118">
        <f>(VLOOKUP($A38,'Occupancy Raw Data'!$B$8:$BE$45,'Occupancy Raw Data'!H$3,FALSE))/100</f>
        <v>0.53875159235668701</v>
      </c>
      <c r="D38" s="118">
        <f>(VLOOKUP($A38,'Occupancy Raw Data'!$B$8:$BE$45,'Occupancy Raw Data'!I$3,FALSE))/100</f>
        <v>0.59571974522292903</v>
      </c>
      <c r="E38" s="118">
        <f>(VLOOKUP($A38,'Occupancy Raw Data'!$B$8:$BE$45,'Occupancy Raw Data'!J$3,FALSE))/100</f>
        <v>0.623439490445859</v>
      </c>
      <c r="F38" s="118">
        <f>(VLOOKUP($A38,'Occupancy Raw Data'!$B$8:$BE$45,'Occupancy Raw Data'!K$3,FALSE))/100</f>
        <v>0.63882802547770701</v>
      </c>
      <c r="G38" s="119">
        <f>(VLOOKUP($A38,'Occupancy Raw Data'!$B$8:$BE$45,'Occupancy Raw Data'!L$3,FALSE))/100</f>
        <v>0.570771974522292</v>
      </c>
      <c r="H38" s="99">
        <f>(VLOOKUP($A38,'Occupancy Raw Data'!$B$8:$BE$45,'Occupancy Raw Data'!N$3,FALSE))/100</f>
        <v>0.80624203821655993</v>
      </c>
      <c r="I38" s="99">
        <f>(VLOOKUP($A38,'Occupancy Raw Data'!$B$8:$BE$45,'Occupancy Raw Data'!O$3,FALSE))/100</f>
        <v>0.83408917197452193</v>
      </c>
      <c r="J38" s="119">
        <f>(VLOOKUP($A38,'Occupancy Raw Data'!$B$8:$BE$45,'Occupancy Raw Data'!P$3,FALSE))/100</f>
        <v>0.82016560509554093</v>
      </c>
      <c r="K38" s="120">
        <f>(VLOOKUP($A38,'Occupancy Raw Data'!$B$8:$BE$45,'Occupancy Raw Data'!R$3,FALSE))/100</f>
        <v>0.64202729754322108</v>
      </c>
      <c r="M38" s="121">
        <f>VLOOKUP($A38,'ADR Raw Data'!$B$6:$BE$43,'ADR Raw Data'!G$1,FALSE)</f>
        <v>95.909779288819493</v>
      </c>
      <c r="N38" s="122">
        <f>VLOOKUP($A38,'ADR Raw Data'!$B$6:$BE$43,'ADR Raw Data'!H$1,FALSE)</f>
        <v>101.831801286295</v>
      </c>
      <c r="O38" s="122">
        <f>VLOOKUP($A38,'ADR Raw Data'!$B$6:$BE$43,'ADR Raw Data'!I$1,FALSE)</f>
        <v>106.830257890685</v>
      </c>
      <c r="P38" s="122">
        <f>VLOOKUP($A38,'ADR Raw Data'!$B$6:$BE$43,'ADR Raw Data'!J$1,FALSE)</f>
        <v>112.811711483449</v>
      </c>
      <c r="Q38" s="122">
        <f>VLOOKUP($A38,'ADR Raw Data'!$B$6:$BE$43,'ADR Raw Data'!K$1,FALSE)</f>
        <v>115.557825636117</v>
      </c>
      <c r="R38" s="123">
        <f>VLOOKUP($A38,'ADR Raw Data'!$B$6:$BE$43,'ADR Raw Data'!L$1,FALSE)</f>
        <v>107.397763850947</v>
      </c>
      <c r="S38" s="122">
        <f>VLOOKUP($A38,'ADR Raw Data'!$B$6:$BE$43,'ADR Raw Data'!N$1,FALSE)</f>
        <v>145.789512403223</v>
      </c>
      <c r="T38" s="122">
        <f>VLOOKUP($A38,'ADR Raw Data'!$B$6:$BE$43,'ADR Raw Data'!O$1,FALSE)</f>
        <v>152.574017349868</v>
      </c>
      <c r="U38" s="123">
        <f>VLOOKUP($A38,'ADR Raw Data'!$B$6:$BE$43,'ADR Raw Data'!P$1,FALSE)</f>
        <v>149.23935355606201</v>
      </c>
      <c r="V38" s="124">
        <f>VLOOKUP($A38,'ADR Raw Data'!$B$6:$BE$43,'ADR Raw Data'!R$1,FALSE)</f>
        <v>122.669492224924</v>
      </c>
      <c r="X38" s="121">
        <f>VLOOKUP($A38,'RevPAR Raw Data'!$B$6:$BE$43,'RevPAR Raw Data'!G$1,FALSE)</f>
        <v>43.842376050955401</v>
      </c>
      <c r="Y38" s="122">
        <f>VLOOKUP($A38,'RevPAR Raw Data'!$B$6:$BE$43,'RevPAR Raw Data'!H$1,FALSE)</f>
        <v>54.862045095541397</v>
      </c>
      <c r="Z38" s="122">
        <f>VLOOKUP($A38,'RevPAR Raw Data'!$B$6:$BE$43,'RevPAR Raw Data'!I$1,FALSE)</f>
        <v>63.640894012738798</v>
      </c>
      <c r="AA38" s="122">
        <f>VLOOKUP($A38,'RevPAR Raw Data'!$B$6:$BE$43,'RevPAR Raw Data'!J$1,FALSE)</f>
        <v>70.331275923566807</v>
      </c>
      <c r="AB38" s="122">
        <f>VLOOKUP($A38,'RevPAR Raw Data'!$B$6:$BE$43,'RevPAR Raw Data'!K$1,FALSE)</f>
        <v>73.821577579617795</v>
      </c>
      <c r="AC38" s="123">
        <f>VLOOKUP($A38,'RevPAR Raw Data'!$B$6:$BE$43,'RevPAR Raw Data'!L$1,FALSE)</f>
        <v>61.299633732483997</v>
      </c>
      <c r="AD38" s="122">
        <f>VLOOKUP($A38,'RevPAR Raw Data'!$B$6:$BE$43,'RevPAR Raw Data'!N$1,FALSE)</f>
        <v>117.541633630573</v>
      </c>
      <c r="AE38" s="122">
        <f>VLOOKUP($A38,'RevPAR Raw Data'!$B$6:$BE$43,'RevPAR Raw Data'!O$1,FALSE)</f>
        <v>127.260335796178</v>
      </c>
      <c r="AF38" s="123">
        <f>VLOOKUP($A38,'RevPAR Raw Data'!$B$6:$BE$43,'RevPAR Raw Data'!P$1,FALSE)</f>
        <v>122.400984713375</v>
      </c>
      <c r="AG38" s="124">
        <f>VLOOKUP($A38,'RevPAR Raw Data'!$B$6:$BE$43,'RevPAR Raw Data'!R$1,FALSE)</f>
        <v>78.757162584167403</v>
      </c>
    </row>
    <row r="39" spans="1:33" x14ac:dyDescent="0.25">
      <c r="A39" s="101" t="s">
        <v>129</v>
      </c>
      <c r="B39" s="89">
        <f>(VLOOKUP($A38,'Occupancy Raw Data'!$B$8:$BE$51,'Occupancy Raw Data'!T$3,FALSE))/100</f>
        <v>3.4598421806210901E-2</v>
      </c>
      <c r="C39" s="90">
        <f>(VLOOKUP($A38,'Occupancy Raw Data'!$B$8:$BE$51,'Occupancy Raw Data'!U$3,FALSE))/100</f>
        <v>-7.5223759178408701E-4</v>
      </c>
      <c r="D39" s="90">
        <f>(VLOOKUP($A38,'Occupancy Raw Data'!$B$8:$BE$51,'Occupancy Raw Data'!V$3,FALSE))/100</f>
        <v>-7.9808773184987802E-3</v>
      </c>
      <c r="E39" s="90">
        <f>(VLOOKUP($A38,'Occupancy Raw Data'!$B$8:$BE$51,'Occupancy Raw Data'!W$3,FALSE))/100</f>
        <v>2.2820178605225897E-2</v>
      </c>
      <c r="F39" s="90">
        <f>(VLOOKUP($A38,'Occupancy Raw Data'!$B$8:$BE$51,'Occupancy Raw Data'!X$3,FALSE))/100</f>
        <v>2.45974186261111E-2</v>
      </c>
      <c r="G39" s="90">
        <f>(VLOOKUP($A38,'Occupancy Raw Data'!$B$8:$BE$51,'Occupancy Raw Data'!Y$3,FALSE))/100</f>
        <v>1.3975516564770701E-2</v>
      </c>
      <c r="H39" s="91">
        <f>(VLOOKUP($A38,'Occupancy Raw Data'!$B$8:$BE$51,'Occupancy Raw Data'!AA$3,FALSE))/100</f>
        <v>5.7693092313340202E-2</v>
      </c>
      <c r="I39" s="91">
        <f>(VLOOKUP($A38,'Occupancy Raw Data'!$B$8:$BE$51,'Occupancy Raw Data'!AB$3,FALSE))/100</f>
        <v>3.7032450886274597E-2</v>
      </c>
      <c r="J39" s="90">
        <f>(VLOOKUP($A38,'Occupancy Raw Data'!$B$8:$BE$51,'Occupancy Raw Data'!AC$3,FALSE))/100</f>
        <v>4.7085555261711404E-2</v>
      </c>
      <c r="K39" s="92">
        <f>(VLOOKUP($A38,'Occupancy Raw Data'!$B$8:$BE$51,'Occupancy Raw Data'!AE$3,FALSE))/100</f>
        <v>2.5814829707147002E-2</v>
      </c>
      <c r="M39" s="89">
        <f>(VLOOKUP($A38,'ADR Raw Data'!$B$6:$BE$49,'ADR Raw Data'!T$1,FALSE))/100</f>
        <v>-2.2259281803861001E-2</v>
      </c>
      <c r="N39" s="90">
        <f>(VLOOKUP($A38,'ADR Raw Data'!$B$6:$BE$49,'ADR Raw Data'!U$1,FALSE))/100</f>
        <v>-1.8059432552317501E-2</v>
      </c>
      <c r="O39" s="90">
        <f>(VLOOKUP($A38,'ADR Raw Data'!$B$6:$BE$49,'ADR Raw Data'!V$1,FALSE))/100</f>
        <v>-2.51422579538646E-2</v>
      </c>
      <c r="P39" s="90">
        <f>(VLOOKUP($A38,'ADR Raw Data'!$B$6:$BE$49,'ADR Raw Data'!W$1,FALSE))/100</f>
        <v>2.68195120855244E-2</v>
      </c>
      <c r="Q39" s="90">
        <f>(VLOOKUP($A38,'ADR Raw Data'!$B$6:$BE$49,'ADR Raw Data'!X$1,FALSE))/100</f>
        <v>5.1101826995877904E-2</v>
      </c>
      <c r="R39" s="90">
        <f>(VLOOKUP($A38,'ADR Raw Data'!$B$6:$BE$49,'ADR Raw Data'!Y$1,FALSE))/100</f>
        <v>5.6545734530497101E-3</v>
      </c>
      <c r="S39" s="91">
        <f>(VLOOKUP($A38,'ADR Raw Data'!$B$6:$BE$49,'ADR Raw Data'!AA$1,FALSE))/100</f>
        <v>3.1326939925639001E-2</v>
      </c>
      <c r="T39" s="91">
        <f>(VLOOKUP($A38,'ADR Raw Data'!$B$6:$BE$49,'ADR Raw Data'!AB$1,FALSE))/100</f>
        <v>1.7325109666197002E-2</v>
      </c>
      <c r="U39" s="90">
        <f>(VLOOKUP($A38,'ADR Raw Data'!$B$6:$BE$49,'ADR Raw Data'!AC$1,FALSE))/100</f>
        <v>2.3702054001244203E-2</v>
      </c>
      <c r="V39" s="92">
        <f>(VLOOKUP($A38,'ADR Raw Data'!$B$6:$BE$49,'ADR Raw Data'!AE$1,FALSE))/100</f>
        <v>1.6016245268098299E-2</v>
      </c>
      <c r="X39" s="89">
        <f>(VLOOKUP($A38,'RevPAR Raw Data'!$B$6:$BE$43,'RevPAR Raw Data'!T$1,FALSE))/100</f>
        <v>1.15690039813965E-2</v>
      </c>
      <c r="Y39" s="90">
        <f>(VLOOKUP($A38,'RevPAR Raw Data'!$B$6:$BE$43,'RevPAR Raw Data'!U$1,FALSE))/100</f>
        <v>-1.87980851600494E-2</v>
      </c>
      <c r="Z39" s="90">
        <f>(VLOOKUP($A38,'RevPAR Raw Data'!$B$6:$BE$43,'RevPAR Raw Data'!V$1,FALSE))/100</f>
        <v>-3.2922477996123599E-2</v>
      </c>
      <c r="AA39" s="90">
        <f>(VLOOKUP($A38,'RevPAR Raw Data'!$B$6:$BE$43,'RevPAR Raw Data'!W$1,FALSE))/100</f>
        <v>5.0251716746647003E-2</v>
      </c>
      <c r="AB39" s="90">
        <f>(VLOOKUP($A38,'RevPAR Raw Data'!$B$6:$BE$43,'RevPAR Raw Data'!X$1,FALSE))/100</f>
        <v>7.6956218653165806E-2</v>
      </c>
      <c r="AC39" s="90">
        <f>(VLOOKUP($A38,'RevPAR Raw Data'!$B$6:$BE$43,'RevPAR Raw Data'!Y$1,FALSE))/100</f>
        <v>1.97091156027802E-2</v>
      </c>
      <c r="AD39" s="91">
        <f>(VLOOKUP($A38,'RevPAR Raw Data'!$B$6:$BE$43,'RevPAR Raw Data'!AA$1,FALSE))/100</f>
        <v>9.0827380276003608E-2</v>
      </c>
      <c r="AE39" s="91">
        <f>(VLOOKUP($A38,'RevPAR Raw Data'!$B$6:$BE$43,'RevPAR Raw Data'!AB$1,FALSE))/100</f>
        <v>5.4999151825284302E-2</v>
      </c>
      <c r="AF39" s="90">
        <f>(VLOOKUP($A38,'RevPAR Raw Data'!$B$6:$BE$43,'RevPAR Raw Data'!AC$1,FALSE))/100</f>
        <v>7.1903633636447306E-2</v>
      </c>
      <c r="AG39" s="92">
        <f>(VLOOKUP($A38,'RevPAR Raw Data'!$B$6:$BE$43,'RevPAR Raw Data'!AE$1,FALSE))/100</f>
        <v>4.2244531619389195E-2</v>
      </c>
    </row>
    <row r="40" spans="1:33" x14ac:dyDescent="0.25">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5">
      <c r="A41" s="116" t="s">
        <v>77</v>
      </c>
      <c r="B41" s="117">
        <f>(VLOOKUP($A41,'Occupancy Raw Data'!$B$8:$BE$45,'Occupancy Raw Data'!G$3,FALSE))/100</f>
        <v>0.54375705152312792</v>
      </c>
      <c r="C41" s="118">
        <f>(VLOOKUP($A41,'Occupancy Raw Data'!$B$8:$BE$45,'Occupancy Raw Data'!H$3,FALSE))/100</f>
        <v>0.71233546446032303</v>
      </c>
      <c r="D41" s="118">
        <f>(VLOOKUP($A41,'Occupancy Raw Data'!$B$8:$BE$45,'Occupancy Raw Data'!I$3,FALSE))/100</f>
        <v>0.79430236931177101</v>
      </c>
      <c r="E41" s="118">
        <f>(VLOOKUP($A41,'Occupancy Raw Data'!$B$8:$BE$45,'Occupancy Raw Data'!J$3,FALSE))/100</f>
        <v>0.78132756675441795</v>
      </c>
      <c r="F41" s="118">
        <f>(VLOOKUP($A41,'Occupancy Raw Data'!$B$8:$BE$45,'Occupancy Raw Data'!K$3,FALSE))/100</f>
        <v>0.67233922527265799</v>
      </c>
      <c r="G41" s="119">
        <f>(VLOOKUP($A41,'Occupancy Raw Data'!$B$8:$BE$45,'Occupancy Raw Data'!L$3,FALSE))/100</f>
        <v>0.70081233546445998</v>
      </c>
      <c r="H41" s="99">
        <f>(VLOOKUP($A41,'Occupancy Raw Data'!$B$8:$BE$45,'Occupancy Raw Data'!N$3,FALSE))/100</f>
        <v>0.66271154569386892</v>
      </c>
      <c r="I41" s="99">
        <f>(VLOOKUP($A41,'Occupancy Raw Data'!$B$8:$BE$45,'Occupancy Raw Data'!O$3,FALSE))/100</f>
        <v>0.69420834900338402</v>
      </c>
      <c r="J41" s="119">
        <f>(VLOOKUP($A41,'Occupancy Raw Data'!$B$8:$BE$45,'Occupancy Raw Data'!P$3,FALSE))/100</f>
        <v>0.67845994734862702</v>
      </c>
      <c r="K41" s="120">
        <f>(VLOOKUP($A41,'Occupancy Raw Data'!$B$8:$BE$45,'Occupancy Raw Data'!R$3,FALSE))/100</f>
        <v>0.69442593885993598</v>
      </c>
      <c r="M41" s="121">
        <f>VLOOKUP($A41,'ADR Raw Data'!$B$6:$BE$43,'ADR Raw Data'!G$1,FALSE)</f>
        <v>142.37754815506401</v>
      </c>
      <c r="N41" s="122">
        <f>VLOOKUP($A41,'ADR Raw Data'!$B$6:$BE$43,'ADR Raw Data'!H$1,FALSE)</f>
        <v>174.56158492159801</v>
      </c>
      <c r="O41" s="122">
        <f>VLOOKUP($A41,'ADR Raw Data'!$B$6:$BE$43,'ADR Raw Data'!I$1,FALSE)</f>
        <v>185.95139082881499</v>
      </c>
      <c r="P41" s="122">
        <f>VLOOKUP($A41,'ADR Raw Data'!$B$6:$BE$43,'ADR Raw Data'!J$1,FALSE)</f>
        <v>175.471817044114</v>
      </c>
      <c r="Q41" s="122">
        <f>VLOOKUP($A41,'ADR Raw Data'!$B$6:$BE$43,'ADR Raw Data'!K$1,FALSE)</f>
        <v>151.89979946860501</v>
      </c>
      <c r="R41" s="123">
        <f>VLOOKUP($A41,'ADR Raw Data'!$B$6:$BE$43,'ADR Raw Data'!L$1,FALSE)</f>
        <v>168.00389071941399</v>
      </c>
      <c r="S41" s="122">
        <f>VLOOKUP($A41,'ADR Raw Data'!$B$6:$BE$43,'ADR Raw Data'!N$1,FALSE)</f>
        <v>133.98419742927601</v>
      </c>
      <c r="T41" s="122">
        <f>VLOOKUP($A41,'ADR Raw Data'!$B$6:$BE$43,'ADR Raw Data'!O$1,FALSE)</f>
        <v>134.85225797713801</v>
      </c>
      <c r="U41" s="123">
        <f>VLOOKUP($A41,'ADR Raw Data'!$B$6:$BE$43,'ADR Raw Data'!P$1,FALSE)</f>
        <v>134.428302407117</v>
      </c>
      <c r="V41" s="124">
        <f>VLOOKUP($A41,'ADR Raw Data'!$B$6:$BE$43,'ADR Raw Data'!R$1,FALSE)</f>
        <v>158.63142487437401</v>
      </c>
      <c r="X41" s="121">
        <f>VLOOKUP($A41,'RevPAR Raw Data'!$B$6:$BE$43,'RevPAR Raw Data'!G$1,FALSE)</f>
        <v>77.418795787890105</v>
      </c>
      <c r="Y41" s="122">
        <f>VLOOKUP($A41,'RevPAR Raw Data'!$B$6:$BE$43,'RevPAR Raw Data'!H$1,FALSE)</f>
        <v>124.346407672057</v>
      </c>
      <c r="Z41" s="122">
        <f>VLOOKUP($A41,'RevPAR Raw Data'!$B$6:$BE$43,'RevPAR Raw Data'!I$1,FALSE)</f>
        <v>147.70163031214699</v>
      </c>
      <c r="AA41" s="122">
        <f>VLOOKUP($A41,'RevPAR Raw Data'!$B$6:$BE$43,'RevPAR Raw Data'!J$1,FALSE)</f>
        <v>137.10096784505399</v>
      </c>
      <c r="AB41" s="122">
        <f>VLOOKUP($A41,'RevPAR Raw Data'!$B$6:$BE$43,'RevPAR Raw Data'!K$1,FALSE)</f>
        <v>102.128193493794</v>
      </c>
      <c r="AC41" s="123">
        <f>VLOOKUP($A41,'RevPAR Raw Data'!$B$6:$BE$43,'RevPAR Raw Data'!L$1,FALSE)</f>
        <v>117.739199022188</v>
      </c>
      <c r="AD41" s="122">
        <f>VLOOKUP($A41,'RevPAR Raw Data'!$B$6:$BE$43,'RevPAR Raw Data'!N$1,FALSE)</f>
        <v>88.792874576908602</v>
      </c>
      <c r="AE41" s="122">
        <f>VLOOKUP($A41,'RevPAR Raw Data'!$B$6:$BE$43,'RevPAR Raw Data'!O$1,FALSE)</f>
        <v>93.615563369687806</v>
      </c>
      <c r="AF41" s="123">
        <f>VLOOKUP($A41,'RevPAR Raw Data'!$B$6:$BE$43,'RevPAR Raw Data'!P$1,FALSE)</f>
        <v>91.204218973298197</v>
      </c>
      <c r="AG41" s="124">
        <f>VLOOKUP($A41,'RevPAR Raw Data'!$B$6:$BE$43,'RevPAR Raw Data'!R$1,FALSE)</f>
        <v>110.157776151077</v>
      </c>
    </row>
    <row r="42" spans="1:33" x14ac:dyDescent="0.25">
      <c r="A42" s="101" t="s">
        <v>129</v>
      </c>
      <c r="B42" s="89">
        <f>(VLOOKUP($A41,'Occupancy Raw Data'!$B$8:$BE$51,'Occupancy Raw Data'!T$3,FALSE))/100</f>
        <v>-8.8921873172308097E-2</v>
      </c>
      <c r="C42" s="90">
        <f>(VLOOKUP($A41,'Occupancy Raw Data'!$B$8:$BE$51,'Occupancy Raw Data'!U$3,FALSE))/100</f>
        <v>-6.7718402207386494E-2</v>
      </c>
      <c r="D42" s="90">
        <f>(VLOOKUP($A41,'Occupancy Raw Data'!$B$8:$BE$51,'Occupancy Raw Data'!V$3,FALSE))/100</f>
        <v>-5.6282446867543995E-2</v>
      </c>
      <c r="E42" s="90">
        <f>(VLOOKUP($A41,'Occupancy Raw Data'!$B$8:$BE$51,'Occupancy Raw Data'!W$3,FALSE))/100</f>
        <v>-5.39141110549844E-2</v>
      </c>
      <c r="F42" s="90">
        <f>(VLOOKUP($A41,'Occupancy Raw Data'!$B$8:$BE$51,'Occupancy Raw Data'!X$3,FALSE))/100</f>
        <v>-7.7235042624446498E-2</v>
      </c>
      <c r="G42" s="90">
        <f>(VLOOKUP($A41,'Occupancy Raw Data'!$B$8:$BE$51,'Occupancy Raw Data'!Y$3,FALSE))/100</f>
        <v>-6.7335954824347496E-2</v>
      </c>
      <c r="H42" s="91">
        <f>(VLOOKUP($A41,'Occupancy Raw Data'!$B$8:$BE$51,'Occupancy Raw Data'!AA$3,FALSE))/100</f>
        <v>-4.2778441092686699E-2</v>
      </c>
      <c r="I42" s="91">
        <f>(VLOOKUP($A41,'Occupancy Raw Data'!$B$8:$BE$51,'Occupancy Raw Data'!AB$3,FALSE))/100</f>
        <v>-1.24118205639844E-2</v>
      </c>
      <c r="J42" s="90">
        <f>(VLOOKUP($A41,'Occupancy Raw Data'!$B$8:$BE$51,'Occupancy Raw Data'!AC$3,FALSE))/100</f>
        <v>-2.7479729269924799E-2</v>
      </c>
      <c r="K42" s="92">
        <f>(VLOOKUP($A41,'Occupancy Raw Data'!$B$8:$BE$51,'Occupancy Raw Data'!AE$3,FALSE))/100</f>
        <v>-5.6542761355097101E-2</v>
      </c>
      <c r="M42" s="89">
        <f>(VLOOKUP($A41,'ADR Raw Data'!$B$6:$BE$49,'ADR Raw Data'!T$1,FALSE))/100</f>
        <v>-1.5837425411015002E-2</v>
      </c>
      <c r="N42" s="90">
        <f>(VLOOKUP($A41,'ADR Raw Data'!$B$6:$BE$49,'ADR Raw Data'!U$1,FALSE))/100</f>
        <v>3.22809713432059E-2</v>
      </c>
      <c r="O42" s="90">
        <f>(VLOOKUP($A41,'ADR Raw Data'!$B$6:$BE$49,'ADR Raw Data'!V$1,FALSE))/100</f>
        <v>3.9218444670254204E-2</v>
      </c>
      <c r="P42" s="90">
        <f>(VLOOKUP($A41,'ADR Raw Data'!$B$6:$BE$49,'ADR Raw Data'!W$1,FALSE))/100</f>
        <v>4.7137739388891202E-3</v>
      </c>
      <c r="Q42" s="90">
        <f>(VLOOKUP($A41,'ADR Raw Data'!$B$6:$BE$49,'ADR Raw Data'!X$1,FALSE))/100</f>
        <v>-1.4577659541439102E-2</v>
      </c>
      <c r="R42" s="90">
        <f>(VLOOKUP($A41,'ADR Raw Data'!$B$6:$BE$49,'ADR Raw Data'!Y$1,FALSE))/100</f>
        <v>1.3645104871470299E-2</v>
      </c>
      <c r="S42" s="91">
        <f>(VLOOKUP($A41,'ADR Raw Data'!$B$6:$BE$49,'ADR Raw Data'!AA$1,FALSE))/100</f>
        <v>-1.6041943480848999E-2</v>
      </c>
      <c r="T42" s="91">
        <f>(VLOOKUP($A41,'ADR Raw Data'!$B$6:$BE$49,'ADR Raw Data'!AB$1,FALSE))/100</f>
        <v>-1.9140439179505298E-2</v>
      </c>
      <c r="U42" s="90">
        <f>(VLOOKUP($A41,'ADR Raw Data'!$B$6:$BE$49,'ADR Raw Data'!AC$1,FALSE))/100</f>
        <v>-1.7560891666442601E-2</v>
      </c>
      <c r="V42" s="92">
        <f>(VLOOKUP($A41,'ADR Raw Data'!$B$6:$BE$49,'ADR Raw Data'!AE$1,FALSE))/100</f>
        <v>4.54892370996014E-3</v>
      </c>
      <c r="X42" s="89">
        <f>(VLOOKUP($A41,'RevPAR Raw Data'!$B$6:$BE$43,'RevPAR Raw Data'!T$1,FALSE))/100</f>
        <v>-0.103351005049549</v>
      </c>
      <c r="Y42" s="90">
        <f>(VLOOKUP($A41,'RevPAR Raw Data'!$B$6:$BE$43,'RevPAR Raw Data'!U$1,FALSE))/100</f>
        <v>-3.7623446665244899E-2</v>
      </c>
      <c r="Z42" s="90">
        <f>(VLOOKUP($A41,'RevPAR Raw Data'!$B$6:$BE$43,'RevPAR Raw Data'!V$1,FALSE))/100</f>
        <v>-1.9271312225671001E-2</v>
      </c>
      <c r="AA42" s="90">
        <f>(VLOOKUP($A41,'RevPAR Raw Data'!$B$6:$BE$43,'RevPAR Raw Data'!W$1,FALSE))/100</f>
        <v>-4.9454476047724703E-2</v>
      </c>
      <c r="AB42" s="90">
        <f>(VLOOKUP($A41,'RevPAR Raw Data'!$B$6:$BE$43,'RevPAR Raw Data'!X$1,FALSE))/100</f>
        <v>-9.0686796009837908E-2</v>
      </c>
      <c r="AC42" s="90">
        <f>(VLOOKUP($A41,'RevPAR Raw Data'!$B$6:$BE$43,'RevPAR Raw Data'!Y$1,FALSE))/100</f>
        <v>-5.4609656118076E-2</v>
      </c>
      <c r="AD42" s="91">
        <f>(VLOOKUP($A41,'RevPAR Raw Data'!$B$6:$BE$43,'RevPAR Raw Data'!AA$1,FALSE))/100</f>
        <v>-5.8134135239328096E-2</v>
      </c>
      <c r="AE42" s="91">
        <f>(VLOOKUP($A41,'RevPAR Raw Data'!$B$6:$BE$43,'RevPAR Raw Data'!AB$1,FALSE))/100</f>
        <v>-3.1314692046877896E-2</v>
      </c>
      <c r="AF42" s="90">
        <f>(VLOOKUP($A41,'RevPAR Raw Data'!$B$6:$BE$43,'RevPAR Raw Data'!AC$1,FALSE))/100</f>
        <v>-4.4558052387635098E-2</v>
      </c>
      <c r="AG42" s="92">
        <f>(VLOOKUP($A41,'RevPAR Raw Data'!$B$6:$BE$43,'RevPAR Raw Data'!AE$1,FALSE))/100</f>
        <v>-5.2251046352891801E-2</v>
      </c>
    </row>
    <row r="43" spans="1:33" x14ac:dyDescent="0.25">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5">
      <c r="A44" s="116" t="s">
        <v>78</v>
      </c>
      <c r="B44" s="117">
        <f>(VLOOKUP($A44,'Occupancy Raw Data'!$B$8:$BE$45,'Occupancy Raw Data'!G$3,FALSE))/100</f>
        <v>0.37032355915065701</v>
      </c>
      <c r="C44" s="118">
        <f>(VLOOKUP($A44,'Occupancy Raw Data'!$B$8:$BE$45,'Occupancy Raw Data'!H$3,FALSE))/100</f>
        <v>0.50109538254128705</v>
      </c>
      <c r="D44" s="118">
        <f>(VLOOKUP($A44,'Occupancy Raw Data'!$B$8:$BE$45,'Occupancy Raw Data'!I$3,FALSE))/100</f>
        <v>0.54246713852376094</v>
      </c>
      <c r="E44" s="118">
        <f>(VLOOKUP($A44,'Occupancy Raw Data'!$B$8:$BE$45,'Occupancy Raw Data'!J$3,FALSE))/100</f>
        <v>0.52561509942703</v>
      </c>
      <c r="F44" s="118">
        <f>(VLOOKUP($A44,'Occupancy Raw Data'!$B$8:$BE$45,'Occupancy Raw Data'!K$3,FALSE))/100</f>
        <v>0.51162790697674398</v>
      </c>
      <c r="G44" s="119">
        <f>(VLOOKUP($A44,'Occupancy Raw Data'!$B$8:$BE$45,'Occupancy Raw Data'!L$3,FALSE))/100</f>
        <v>0.49022581732389597</v>
      </c>
      <c r="H44" s="99">
        <f>(VLOOKUP($A44,'Occupancy Raw Data'!$B$8:$BE$45,'Occupancy Raw Data'!N$3,FALSE))/100</f>
        <v>0.57153690596562101</v>
      </c>
      <c r="I44" s="99">
        <f>(VLOOKUP($A44,'Occupancy Raw Data'!$B$8:$BE$45,'Occupancy Raw Data'!O$3,FALSE))/100</f>
        <v>0.55805527468823701</v>
      </c>
      <c r="J44" s="119">
        <f>(VLOOKUP($A44,'Occupancy Raw Data'!$B$8:$BE$45,'Occupancy Raw Data'!P$3,FALSE))/100</f>
        <v>0.56479609032692901</v>
      </c>
      <c r="K44" s="120">
        <f>(VLOOKUP($A44,'Occupancy Raw Data'!$B$8:$BE$45,'Occupancy Raw Data'!R$3,FALSE))/100</f>
        <v>0.51153160961047706</v>
      </c>
      <c r="M44" s="121">
        <f>VLOOKUP($A44,'ADR Raw Data'!$B$6:$BE$43,'ADR Raw Data'!G$1,FALSE)</f>
        <v>87.617565415244499</v>
      </c>
      <c r="N44" s="122">
        <f>VLOOKUP($A44,'ADR Raw Data'!$B$6:$BE$43,'ADR Raw Data'!H$1,FALSE)</f>
        <v>92.273586682360801</v>
      </c>
      <c r="O44" s="122">
        <f>VLOOKUP($A44,'ADR Raw Data'!$B$6:$BE$43,'ADR Raw Data'!I$1,FALSE)</f>
        <v>94.912957440198795</v>
      </c>
      <c r="P44" s="122">
        <f>VLOOKUP($A44,'ADR Raw Data'!$B$6:$BE$43,'ADR Raw Data'!J$1,FALSE)</f>
        <v>93.247281179865297</v>
      </c>
      <c r="Q44" s="122">
        <f>VLOOKUP($A44,'ADR Raw Data'!$B$6:$BE$43,'ADR Raw Data'!K$1,FALSE)</f>
        <v>92.780286561264802</v>
      </c>
      <c r="R44" s="123">
        <f>VLOOKUP($A44,'ADR Raw Data'!$B$6:$BE$43,'ADR Raw Data'!L$1,FALSE)</f>
        <v>92.468830525953905</v>
      </c>
      <c r="S44" s="122">
        <f>VLOOKUP($A44,'ADR Raw Data'!$B$6:$BE$43,'ADR Raw Data'!N$1,FALSE)</f>
        <v>103.116270086982</v>
      </c>
      <c r="T44" s="122">
        <f>VLOOKUP($A44,'ADR Raw Data'!$B$6:$BE$43,'ADR Raw Data'!O$1,FALSE)</f>
        <v>100.957732145553</v>
      </c>
      <c r="U44" s="123">
        <f>VLOOKUP($A44,'ADR Raw Data'!$B$6:$BE$43,'ADR Raw Data'!P$1,FALSE)</f>
        <v>102.04988214232399</v>
      </c>
      <c r="V44" s="124">
        <f>VLOOKUP($A44,'ADR Raw Data'!$B$6:$BE$43,'ADR Raw Data'!R$1,FALSE)</f>
        <v>95.491316829819198</v>
      </c>
      <c r="X44" s="121">
        <f>VLOOKUP($A44,'RevPAR Raw Data'!$B$6:$BE$43,'RevPAR Raw Data'!G$1,FALSE)</f>
        <v>32.446848668688901</v>
      </c>
      <c r="Y44" s="122">
        <f>VLOOKUP($A44,'RevPAR Raw Data'!$B$6:$BE$43,'RevPAR Raw Data'!H$1,FALSE)</f>
        <v>46.237868217054199</v>
      </c>
      <c r="Z44" s="122">
        <f>VLOOKUP($A44,'RevPAR Raw Data'!$B$6:$BE$43,'RevPAR Raw Data'!I$1,FALSE)</f>
        <v>51.4871604314122</v>
      </c>
      <c r="AA44" s="122">
        <f>VLOOKUP($A44,'RevPAR Raw Data'!$B$6:$BE$43,'RevPAR Raw Data'!J$1,FALSE)</f>
        <v>49.012178968655199</v>
      </c>
      <c r="AB44" s="122">
        <f>VLOOKUP($A44,'RevPAR Raw Data'!$B$6:$BE$43,'RevPAR Raw Data'!K$1,FALSE)</f>
        <v>47.468983822042397</v>
      </c>
      <c r="AC44" s="123">
        <f>VLOOKUP($A44,'RevPAR Raw Data'!$B$6:$BE$43,'RevPAR Raw Data'!L$1,FALSE)</f>
        <v>45.330608021570598</v>
      </c>
      <c r="AD44" s="122">
        <f>VLOOKUP($A44,'RevPAR Raw Data'!$B$6:$BE$43,'RevPAR Raw Data'!N$1,FALSE)</f>
        <v>58.934753960229102</v>
      </c>
      <c r="AE44" s="122">
        <f>VLOOKUP($A44,'RevPAR Raw Data'!$B$6:$BE$43,'RevPAR Raw Data'!O$1,FALSE)</f>
        <v>56.339994944388202</v>
      </c>
      <c r="AF44" s="123">
        <f>VLOOKUP($A44,'RevPAR Raw Data'!$B$6:$BE$43,'RevPAR Raw Data'!P$1,FALSE)</f>
        <v>57.637374452308698</v>
      </c>
      <c r="AG44" s="124">
        <f>VLOOKUP($A44,'RevPAR Raw Data'!$B$6:$BE$43,'RevPAR Raw Data'!R$1,FALSE)</f>
        <v>48.846827001781499</v>
      </c>
    </row>
    <row r="45" spans="1:33" x14ac:dyDescent="0.25">
      <c r="A45" s="101" t="s">
        <v>129</v>
      </c>
      <c r="B45" s="89">
        <f>(VLOOKUP($A44,'Occupancy Raw Data'!$B$8:$BE$51,'Occupancy Raw Data'!T$3,FALSE))/100</f>
        <v>2.6861812484499301E-2</v>
      </c>
      <c r="C45" s="90">
        <f>(VLOOKUP($A44,'Occupancy Raw Data'!$B$8:$BE$51,'Occupancy Raw Data'!U$3,FALSE))/100</f>
        <v>5.3348545063099696E-2</v>
      </c>
      <c r="D45" s="90">
        <f>(VLOOKUP($A44,'Occupancy Raw Data'!$B$8:$BE$51,'Occupancy Raw Data'!V$3,FALSE))/100</f>
        <v>7.7510753104217303E-2</v>
      </c>
      <c r="E45" s="90">
        <f>(VLOOKUP($A44,'Occupancy Raw Data'!$B$8:$BE$51,'Occupancy Raw Data'!W$3,FALSE))/100</f>
        <v>3.2696645047392899E-2</v>
      </c>
      <c r="F45" s="90">
        <f>(VLOOKUP($A44,'Occupancy Raw Data'!$B$8:$BE$51,'Occupancy Raw Data'!X$3,FALSE))/100</f>
        <v>3.8733815630142498E-3</v>
      </c>
      <c r="G45" s="90">
        <f>(VLOOKUP($A44,'Occupancy Raw Data'!$B$8:$BE$51,'Occupancy Raw Data'!Y$3,FALSE))/100</f>
        <v>3.9307727617759497E-2</v>
      </c>
      <c r="H45" s="91">
        <f>(VLOOKUP($A44,'Occupancy Raw Data'!$B$8:$BE$51,'Occupancy Raw Data'!AA$3,FALSE))/100</f>
        <v>-2.5444611539112899E-2</v>
      </c>
      <c r="I45" s="91">
        <f>(VLOOKUP($A44,'Occupancy Raw Data'!$B$8:$BE$51,'Occupancy Raw Data'!AB$3,FALSE))/100</f>
        <v>-6.4043385947274489E-2</v>
      </c>
      <c r="J45" s="90">
        <f>(VLOOKUP($A44,'Occupancy Raw Data'!$B$8:$BE$51,'Occupancy Raw Data'!AC$3,FALSE))/100</f>
        <v>-4.4903612517265594E-2</v>
      </c>
      <c r="K45" s="92">
        <f>(VLOOKUP($A44,'Occupancy Raw Data'!$B$8:$BE$51,'Occupancy Raw Data'!AE$3,FALSE))/100</f>
        <v>1.11819935948084E-2</v>
      </c>
      <c r="M45" s="89">
        <f>(VLOOKUP($A44,'ADR Raw Data'!$B$6:$BE$49,'ADR Raw Data'!T$1,FALSE))/100</f>
        <v>-1.0492136188597401E-2</v>
      </c>
      <c r="N45" s="90">
        <f>(VLOOKUP($A44,'ADR Raw Data'!$B$6:$BE$49,'ADR Raw Data'!U$1,FALSE))/100</f>
        <v>-1.08400531035686E-2</v>
      </c>
      <c r="O45" s="90">
        <f>(VLOOKUP($A44,'ADR Raw Data'!$B$6:$BE$49,'ADR Raw Data'!V$1,FALSE))/100</f>
        <v>1.2402471111106501E-3</v>
      </c>
      <c r="P45" s="90">
        <f>(VLOOKUP($A44,'ADR Raw Data'!$B$6:$BE$49,'ADR Raw Data'!W$1,FALSE))/100</f>
        <v>-2.5056948385270797E-2</v>
      </c>
      <c r="Q45" s="90">
        <f>(VLOOKUP($A44,'ADR Raw Data'!$B$6:$BE$49,'ADR Raw Data'!X$1,FALSE))/100</f>
        <v>-2.5218626279195598E-2</v>
      </c>
      <c r="R45" s="90">
        <f>(VLOOKUP($A44,'ADR Raw Data'!$B$6:$BE$49,'ADR Raw Data'!Y$1,FALSE))/100</f>
        <v>-1.4207438069187299E-2</v>
      </c>
      <c r="S45" s="91">
        <f>(VLOOKUP($A44,'ADR Raw Data'!$B$6:$BE$49,'ADR Raw Data'!AA$1,FALSE))/100</f>
        <v>-2.9791615327000497E-2</v>
      </c>
      <c r="T45" s="91">
        <f>(VLOOKUP($A44,'ADR Raw Data'!$B$6:$BE$49,'ADR Raw Data'!AB$1,FALSE))/100</f>
        <v>-6.3683983917044107E-2</v>
      </c>
      <c r="U45" s="90">
        <f>(VLOOKUP($A44,'ADR Raw Data'!$B$6:$BE$49,'ADR Raw Data'!AC$1,FALSE))/100</f>
        <v>-4.6796278225862305E-2</v>
      </c>
      <c r="V45" s="92">
        <f>(VLOOKUP($A44,'ADR Raw Data'!$B$6:$BE$49,'ADR Raw Data'!AE$1,FALSE))/100</f>
        <v>-2.7877078073647202E-2</v>
      </c>
      <c r="X45" s="89">
        <f>(VLOOKUP($A44,'RevPAR Raw Data'!$B$6:$BE$43,'RevPAR Raw Data'!T$1,FALSE))/100</f>
        <v>1.6087838501041798E-2</v>
      </c>
      <c r="Y45" s="90">
        <f>(VLOOKUP($A44,'RevPAR Raw Data'!$B$6:$BE$43,'RevPAR Raw Data'!U$1,FALSE))/100</f>
        <v>4.1930190898049002E-2</v>
      </c>
      <c r="Z45" s="90">
        <f>(VLOOKUP($A44,'RevPAR Raw Data'!$B$6:$BE$43,'RevPAR Raw Data'!V$1,FALSE))/100</f>
        <v>7.8847132702945494E-2</v>
      </c>
      <c r="AA45" s="90">
        <f>(VLOOKUP($A44,'RevPAR Raw Data'!$B$6:$BE$43,'RevPAR Raw Data'!W$1,FALSE))/100</f>
        <v>6.8204185147980904E-3</v>
      </c>
      <c r="AB45" s="90">
        <f>(VLOOKUP($A44,'RevPAR Raw Data'!$B$6:$BE$43,'RevPAR Raw Data'!X$1,FALSE))/100</f>
        <v>-2.1442926078255698E-2</v>
      </c>
      <c r="AC45" s="90">
        <f>(VLOOKUP($A44,'RevPAR Raw Data'!$B$6:$BE$43,'RevPAR Raw Data'!Y$1,FALSE))/100</f>
        <v>2.4541827442802401E-2</v>
      </c>
      <c r="AD45" s="91">
        <f>(VLOOKUP($A44,'RevPAR Raw Data'!$B$6:$BE$43,'RevPAR Raw Data'!AA$1,FALSE))/100</f>
        <v>-5.4478190786995305E-2</v>
      </c>
      <c r="AE45" s="91">
        <f>(VLOOKUP($A44,'RevPAR Raw Data'!$B$6:$BE$43,'RevPAR Raw Data'!AB$1,FALSE))/100</f>
        <v>-0.123648831903659</v>
      </c>
      <c r="AF45" s="90">
        <f>(VLOOKUP($A44,'RevPAR Raw Data'!$B$6:$BE$43,'RevPAR Raw Data'!AC$1,FALSE))/100</f>
        <v>-8.9598568798423595E-2</v>
      </c>
      <c r="AG45" s="92">
        <f>(VLOOKUP($A44,'RevPAR Raw Data'!$B$6:$BE$43,'RevPAR Raw Data'!AE$1,FALSE))/100</f>
        <v>-1.7006805787300301E-2</v>
      </c>
    </row>
    <row r="46" spans="1:33" x14ac:dyDescent="0.25">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5">
      <c r="A47" s="116" t="s">
        <v>79</v>
      </c>
      <c r="B47" s="117">
        <f>(VLOOKUP($A47,'Occupancy Raw Data'!$B$8:$BE$45,'Occupancy Raw Data'!G$3,FALSE))/100</f>
        <v>0.43704197201865397</v>
      </c>
      <c r="C47" s="118">
        <f>(VLOOKUP($A47,'Occupancy Raw Data'!$B$8:$BE$45,'Occupancy Raw Data'!H$3,FALSE))/100</f>
        <v>0.61781034865645101</v>
      </c>
      <c r="D47" s="118">
        <f>(VLOOKUP($A47,'Occupancy Raw Data'!$B$8:$BE$45,'Occupancy Raw Data'!I$3,FALSE))/100</f>
        <v>0.67266266933155605</v>
      </c>
      <c r="E47" s="118">
        <f>(VLOOKUP($A47,'Occupancy Raw Data'!$B$8:$BE$45,'Occupancy Raw Data'!J$3,FALSE))/100</f>
        <v>0.65756162558294406</v>
      </c>
      <c r="F47" s="118">
        <f>(VLOOKUP($A47,'Occupancy Raw Data'!$B$8:$BE$45,'Occupancy Raw Data'!K$3,FALSE))/100</f>
        <v>0.60470797246280195</v>
      </c>
      <c r="G47" s="119">
        <f>(VLOOKUP($A47,'Occupancy Raw Data'!$B$8:$BE$45,'Occupancy Raw Data'!L$3,FALSE))/100</f>
        <v>0.59795691761048098</v>
      </c>
      <c r="H47" s="99">
        <f>(VLOOKUP($A47,'Occupancy Raw Data'!$B$8:$BE$45,'Occupancy Raw Data'!N$3,FALSE))/100</f>
        <v>0.63091272485009897</v>
      </c>
      <c r="I47" s="99">
        <f>(VLOOKUP($A47,'Occupancy Raw Data'!$B$8:$BE$45,'Occupancy Raw Data'!O$3,FALSE))/100</f>
        <v>0.63202309571396809</v>
      </c>
      <c r="J47" s="119">
        <f>(VLOOKUP($A47,'Occupancy Raw Data'!$B$8:$BE$45,'Occupancy Raw Data'!P$3,FALSE))/100</f>
        <v>0.63146791028203397</v>
      </c>
      <c r="K47" s="120">
        <f>(VLOOKUP($A47,'Occupancy Raw Data'!$B$8:$BE$45,'Occupancy Raw Data'!R$3,FALSE))/100</f>
        <v>0.60753148694521097</v>
      </c>
      <c r="M47" s="121">
        <f>VLOOKUP($A47,'ADR Raw Data'!$B$6:$BE$43,'ADR Raw Data'!G$1,FALSE)</f>
        <v>93.794059959349497</v>
      </c>
      <c r="N47" s="122">
        <f>VLOOKUP($A47,'ADR Raw Data'!$B$6:$BE$43,'ADR Raw Data'!H$1,FALSE)</f>
        <v>104.857095614665</v>
      </c>
      <c r="O47" s="122">
        <f>VLOOKUP($A47,'ADR Raw Data'!$B$6:$BE$43,'ADR Raw Data'!I$1,FALSE)</f>
        <v>110.548098382304</v>
      </c>
      <c r="P47" s="122">
        <f>VLOOKUP($A47,'ADR Raw Data'!$B$6:$BE$43,'ADR Raw Data'!J$1,FALSE)</f>
        <v>108.038571428571</v>
      </c>
      <c r="Q47" s="122">
        <f>VLOOKUP($A47,'ADR Raw Data'!$B$6:$BE$43,'ADR Raw Data'!K$1,FALSE)</f>
        <v>103.81782225486501</v>
      </c>
      <c r="R47" s="123">
        <f>VLOOKUP($A47,'ADR Raw Data'!$B$6:$BE$43,'ADR Raw Data'!L$1,FALSE)</f>
        <v>105.009840303052</v>
      </c>
      <c r="S47" s="122">
        <f>VLOOKUP($A47,'ADR Raw Data'!$B$6:$BE$43,'ADR Raw Data'!N$1,FALSE)</f>
        <v>105.590158394931</v>
      </c>
      <c r="T47" s="122">
        <f>VLOOKUP($A47,'ADR Raw Data'!$B$6:$BE$43,'ADR Raw Data'!O$1,FALSE)</f>
        <v>107.97616303583899</v>
      </c>
      <c r="U47" s="123">
        <f>VLOOKUP($A47,'ADR Raw Data'!$B$6:$BE$43,'ADR Raw Data'!P$1,FALSE)</f>
        <v>106.78420960084399</v>
      </c>
      <c r="V47" s="124">
        <f>VLOOKUP($A47,'ADR Raw Data'!$B$6:$BE$43,'ADR Raw Data'!R$1,FALSE)</f>
        <v>105.536777023498</v>
      </c>
      <c r="X47" s="121">
        <f>VLOOKUP($A47,'RevPAR Raw Data'!$B$6:$BE$43,'RevPAR Raw Data'!G$1,FALSE)</f>
        <v>40.991940928269997</v>
      </c>
      <c r="Y47" s="122">
        <f>VLOOKUP($A47,'RevPAR Raw Data'!$B$6:$BE$43,'RevPAR Raw Data'!H$1,FALSE)</f>
        <v>64.781798800799393</v>
      </c>
      <c r="Z47" s="122">
        <f>VLOOKUP($A47,'RevPAR Raw Data'!$B$6:$BE$43,'RevPAR Raw Data'!I$1,FALSE)</f>
        <v>74.3615789473684</v>
      </c>
      <c r="AA47" s="122">
        <f>VLOOKUP($A47,'RevPAR Raw Data'!$B$6:$BE$43,'RevPAR Raw Data'!J$1,FALSE)</f>
        <v>71.042018654230503</v>
      </c>
      <c r="AB47" s="122">
        <f>VLOOKUP($A47,'RevPAR Raw Data'!$B$6:$BE$43,'RevPAR Raw Data'!K$1,FALSE)</f>
        <v>62.779464801243599</v>
      </c>
      <c r="AC47" s="123">
        <f>VLOOKUP($A47,'RevPAR Raw Data'!$B$6:$BE$43,'RevPAR Raw Data'!L$1,FALSE)</f>
        <v>62.791360426382397</v>
      </c>
      <c r="AD47" s="122">
        <f>VLOOKUP($A47,'RevPAR Raw Data'!$B$6:$BE$43,'RevPAR Raw Data'!N$1,FALSE)</f>
        <v>66.618174550299798</v>
      </c>
      <c r="AE47" s="122">
        <f>VLOOKUP($A47,'RevPAR Raw Data'!$B$6:$BE$43,'RevPAR Raw Data'!O$1,FALSE)</f>
        <v>68.243428825227596</v>
      </c>
      <c r="AF47" s="123">
        <f>VLOOKUP($A47,'RevPAR Raw Data'!$B$6:$BE$43,'RevPAR Raw Data'!P$1,FALSE)</f>
        <v>67.430801687763704</v>
      </c>
      <c r="AG47" s="124">
        <f>VLOOKUP($A47,'RevPAR Raw Data'!$B$6:$BE$43,'RevPAR Raw Data'!R$1,FALSE)</f>
        <v>64.116915072491295</v>
      </c>
    </row>
    <row r="48" spans="1:33" x14ac:dyDescent="0.25">
      <c r="A48" s="101" t="s">
        <v>129</v>
      </c>
      <c r="B48" s="89">
        <f>(VLOOKUP($A47,'Occupancy Raw Data'!$B$8:$BE$51,'Occupancy Raw Data'!T$3,FALSE))/100</f>
        <v>-3.4336721577039903E-2</v>
      </c>
      <c r="C48" s="90">
        <f>(VLOOKUP($A47,'Occupancy Raw Data'!$B$8:$BE$51,'Occupancy Raw Data'!U$3,FALSE))/100</f>
        <v>5.29873387184199E-3</v>
      </c>
      <c r="D48" s="90">
        <f>(VLOOKUP($A47,'Occupancy Raw Data'!$B$8:$BE$51,'Occupancy Raw Data'!V$3,FALSE))/100</f>
        <v>5.3895907080703E-2</v>
      </c>
      <c r="E48" s="90">
        <f>(VLOOKUP($A47,'Occupancy Raw Data'!$B$8:$BE$51,'Occupancy Raw Data'!W$3,FALSE))/100</f>
        <v>1.97351747300125E-2</v>
      </c>
      <c r="F48" s="90">
        <f>(VLOOKUP($A47,'Occupancy Raw Data'!$B$8:$BE$51,'Occupancy Raw Data'!X$3,FALSE))/100</f>
        <v>1.5794937969849699E-2</v>
      </c>
      <c r="G48" s="90">
        <f>(VLOOKUP($A47,'Occupancy Raw Data'!$B$8:$BE$51,'Occupancy Raw Data'!Y$3,FALSE))/100</f>
        <v>1.5020907324136402E-2</v>
      </c>
      <c r="H48" s="91">
        <f>(VLOOKUP($A47,'Occupancy Raw Data'!$B$8:$BE$51,'Occupancy Raw Data'!AA$3,FALSE))/100</f>
        <v>6.1069170099259995E-2</v>
      </c>
      <c r="I48" s="91">
        <f>(VLOOKUP($A47,'Occupancy Raw Data'!$B$8:$BE$51,'Occupancy Raw Data'!AB$3,FALSE))/100</f>
        <v>3.9945302333528596E-2</v>
      </c>
      <c r="J48" s="90">
        <f>(VLOOKUP($A47,'Occupancy Raw Data'!$B$8:$BE$51,'Occupancy Raw Data'!AC$3,FALSE))/100</f>
        <v>5.0391760172380097E-2</v>
      </c>
      <c r="K48" s="92">
        <f>(VLOOKUP($A47,'Occupancy Raw Data'!$B$8:$BE$51,'Occupancy Raw Data'!AE$3,FALSE))/100</f>
        <v>2.5273850634193299E-2</v>
      </c>
      <c r="M48" s="89">
        <f>(VLOOKUP($A47,'ADR Raw Data'!$B$6:$BE$49,'ADR Raw Data'!T$1,FALSE))/100</f>
        <v>6.3035055536157694E-4</v>
      </c>
      <c r="N48" s="90">
        <f>(VLOOKUP($A47,'ADR Raw Data'!$B$6:$BE$49,'ADR Raw Data'!U$1,FALSE))/100</f>
        <v>6.0883933660749005E-3</v>
      </c>
      <c r="O48" s="90">
        <f>(VLOOKUP($A47,'ADR Raw Data'!$B$6:$BE$49,'ADR Raw Data'!V$1,FALSE))/100</f>
        <v>3.9863062227072102E-2</v>
      </c>
      <c r="P48" s="90">
        <f>(VLOOKUP($A47,'ADR Raw Data'!$B$6:$BE$49,'ADR Raw Data'!W$1,FALSE))/100</f>
        <v>1.8147509707075099E-2</v>
      </c>
      <c r="Q48" s="90">
        <f>(VLOOKUP($A47,'ADR Raw Data'!$B$6:$BE$49,'ADR Raw Data'!X$1,FALSE))/100</f>
        <v>1.5679597792464698E-2</v>
      </c>
      <c r="R48" s="90">
        <f>(VLOOKUP($A47,'ADR Raw Data'!$B$6:$BE$49,'ADR Raw Data'!Y$1,FALSE))/100</f>
        <v>1.8804437949712302E-2</v>
      </c>
      <c r="S48" s="91">
        <f>(VLOOKUP($A47,'ADR Raw Data'!$B$6:$BE$49,'ADR Raw Data'!AA$1,FALSE))/100</f>
        <v>1.87498327451673E-2</v>
      </c>
      <c r="T48" s="91">
        <f>(VLOOKUP($A47,'ADR Raw Data'!$B$6:$BE$49,'ADR Raw Data'!AB$1,FALSE))/100</f>
        <v>3.0847422457395298E-2</v>
      </c>
      <c r="U48" s="90">
        <f>(VLOOKUP($A47,'ADR Raw Data'!$B$6:$BE$49,'ADR Raw Data'!AC$1,FALSE))/100</f>
        <v>2.4781524622390402E-2</v>
      </c>
      <c r="V48" s="92">
        <f>(VLOOKUP($A47,'ADR Raw Data'!$B$6:$BE$49,'ADR Raw Data'!AE$1,FALSE))/100</f>
        <v>2.0672327857875497E-2</v>
      </c>
      <c r="X48" s="89">
        <f>(VLOOKUP($A47,'RevPAR Raw Data'!$B$6:$BE$43,'RevPAR Raw Data'!T$1,FALSE))/100</f>
        <v>-3.3728015193193704E-2</v>
      </c>
      <c r="Y48" s="90">
        <f>(VLOOKUP($A47,'RevPAR Raw Data'!$B$6:$BE$43,'RevPAR Raw Data'!U$1,FALSE))/100</f>
        <v>1.1419388014070799E-2</v>
      </c>
      <c r="Z48" s="90">
        <f>(VLOOKUP($A47,'RevPAR Raw Data'!$B$6:$BE$43,'RevPAR Raw Data'!V$1,FALSE))/100</f>
        <v>9.5907425205517691E-2</v>
      </c>
      <c r="AA48" s="90">
        <f>(VLOOKUP($A47,'RevPAR Raw Data'!$B$6:$BE$43,'RevPAR Raw Data'!W$1,FALSE))/100</f>
        <v>3.8240828712071302E-2</v>
      </c>
      <c r="AB48" s="90">
        <f>(VLOOKUP($A47,'RevPAR Raw Data'!$B$6:$BE$43,'RevPAR Raw Data'!X$1,FALSE))/100</f>
        <v>3.1722194036838597E-2</v>
      </c>
      <c r="AC48" s="90">
        <f>(VLOOKUP($A47,'RevPAR Raw Data'!$B$6:$BE$43,'RevPAR Raw Data'!Y$1,FALSE))/100</f>
        <v>3.4107804993573902E-2</v>
      </c>
      <c r="AD48" s="91">
        <f>(VLOOKUP($A47,'RevPAR Raw Data'!$B$6:$BE$43,'RevPAR Raw Data'!AA$1,FALSE))/100</f>
        <v>8.0964039569674698E-2</v>
      </c>
      <c r="AE48" s="91">
        <f>(VLOOKUP($A47,'RevPAR Raw Data'!$B$6:$BE$43,'RevPAR Raw Data'!AB$1,FALSE))/100</f>
        <v>7.2024934407194707E-2</v>
      </c>
      <c r="AF48" s="90">
        <f>(VLOOKUP($A47,'RevPAR Raw Data'!$B$6:$BE$43,'RevPAR Raw Data'!AC$1,FALSE))/100</f>
        <v>7.6422069440248E-2</v>
      </c>
      <c r="AG48" s="92">
        <f>(VLOOKUP($A47,'RevPAR Raw Data'!$B$6:$BE$43,'RevPAR Raw Data'!AE$1,FALSE))/100</f>
        <v>4.6468647818609904E-2</v>
      </c>
    </row>
    <row r="49" spans="1:33" x14ac:dyDescent="0.25">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5">
      <c r="A50" s="116" t="s">
        <v>80</v>
      </c>
      <c r="B50" s="117">
        <f>(VLOOKUP($A50,'Occupancy Raw Data'!$B$8:$BE$45,'Occupancy Raw Data'!G$3,FALSE))/100</f>
        <v>0.40117461034560598</v>
      </c>
      <c r="C50" s="118">
        <f>(VLOOKUP($A50,'Occupancy Raw Data'!$B$8:$BE$45,'Occupancy Raw Data'!H$3,FALSE))/100</f>
        <v>0.48565620058730502</v>
      </c>
      <c r="D50" s="118">
        <f>(VLOOKUP($A50,'Occupancy Raw Data'!$B$8:$BE$45,'Occupancy Raw Data'!I$3,FALSE))/100</f>
        <v>0.52032979444318894</v>
      </c>
      <c r="E50" s="118">
        <f>(VLOOKUP($A50,'Occupancy Raw Data'!$B$8:$BE$45,'Occupancy Raw Data'!J$3,FALSE))/100</f>
        <v>0.514230856110232</v>
      </c>
      <c r="F50" s="118">
        <f>(VLOOKUP($A50,'Occupancy Raw Data'!$B$8:$BE$45,'Occupancy Raw Data'!K$3,FALSE))/100</f>
        <v>0.50327535577140203</v>
      </c>
      <c r="G50" s="119">
        <f>(VLOOKUP($A50,'Occupancy Raw Data'!$B$8:$BE$45,'Occupancy Raw Data'!L$3,FALSE))/100</f>
        <v>0.48493336345154703</v>
      </c>
      <c r="H50" s="99">
        <f>(VLOOKUP($A50,'Occupancy Raw Data'!$B$8:$BE$45,'Occupancy Raw Data'!N$3,FALSE))/100</f>
        <v>0.56765303817483603</v>
      </c>
      <c r="I50" s="99">
        <f>(VLOOKUP($A50,'Occupancy Raw Data'!$B$8:$BE$45,'Occupancy Raw Data'!O$3,FALSE))/100</f>
        <v>0.60707025073413101</v>
      </c>
      <c r="J50" s="119">
        <f>(VLOOKUP($A50,'Occupancy Raw Data'!$B$8:$BE$45,'Occupancy Raw Data'!P$3,FALSE))/100</f>
        <v>0.58736164445448302</v>
      </c>
      <c r="K50" s="120">
        <f>(VLOOKUP($A50,'Occupancy Raw Data'!$B$8:$BE$45,'Occupancy Raw Data'!R$3,FALSE))/100</f>
        <v>0.51419858659524298</v>
      </c>
      <c r="M50" s="121">
        <f>VLOOKUP($A50,'ADR Raw Data'!$B$6:$BE$43,'ADR Raw Data'!G$1,FALSE)</f>
        <v>99.060917792792694</v>
      </c>
      <c r="N50" s="122">
        <f>VLOOKUP($A50,'ADR Raw Data'!$B$6:$BE$43,'ADR Raw Data'!H$1,FALSE)</f>
        <v>98.625218604651096</v>
      </c>
      <c r="O50" s="122">
        <f>VLOOKUP($A50,'ADR Raw Data'!$B$6:$BE$43,'ADR Raw Data'!I$1,FALSE)</f>
        <v>101.67015628391501</v>
      </c>
      <c r="P50" s="122">
        <f>VLOOKUP($A50,'ADR Raw Data'!$B$6:$BE$43,'ADR Raw Data'!J$1,FALSE)</f>
        <v>101.99929057764101</v>
      </c>
      <c r="Q50" s="122">
        <f>VLOOKUP($A50,'ADR Raw Data'!$B$6:$BE$43,'ADR Raw Data'!K$1,FALSE)</f>
        <v>100.71433797127401</v>
      </c>
      <c r="R50" s="123">
        <f>VLOOKUP($A50,'ADR Raw Data'!$B$6:$BE$43,'ADR Raw Data'!L$1,FALSE)</f>
        <v>100.499957611328</v>
      </c>
      <c r="S50" s="122">
        <f>VLOOKUP($A50,'ADR Raw Data'!$B$6:$BE$43,'ADR Raw Data'!N$1,FALSE)</f>
        <v>122.23531038599199</v>
      </c>
      <c r="T50" s="122">
        <f>VLOOKUP($A50,'ADR Raw Data'!$B$6:$BE$43,'ADR Raw Data'!O$1,FALSE)</f>
        <v>122.53789395348799</v>
      </c>
      <c r="U50" s="123">
        <f>VLOOKUP($A50,'ADR Raw Data'!$B$6:$BE$43,'ADR Raw Data'!P$1,FALSE)</f>
        <v>122.391678684741</v>
      </c>
      <c r="V50" s="124">
        <f>VLOOKUP($A50,'ADR Raw Data'!$B$6:$BE$43,'ADR Raw Data'!R$1,FALSE)</f>
        <v>107.644699865072</v>
      </c>
      <c r="X50" s="121">
        <f>VLOOKUP($A50,'RevPAR Raw Data'!$B$6:$BE$43,'RevPAR Raw Data'!G$1,FALSE)</f>
        <v>39.740725096001803</v>
      </c>
      <c r="Y50" s="122">
        <f>VLOOKUP($A50,'RevPAR Raw Data'!$B$6:$BE$43,'RevPAR Raw Data'!H$1,FALSE)</f>
        <v>47.8979489496272</v>
      </c>
      <c r="Z50" s="122">
        <f>VLOOKUP($A50,'RevPAR Raw Data'!$B$6:$BE$43,'RevPAR Raw Data'!I$1,FALSE)</f>
        <v>52.902011520216803</v>
      </c>
      <c r="AA50" s="122">
        <f>VLOOKUP($A50,'RevPAR Raw Data'!$B$6:$BE$43,'RevPAR Raw Data'!J$1,FALSE)</f>
        <v>52.451182516376697</v>
      </c>
      <c r="AB50" s="122">
        <f>VLOOKUP($A50,'RevPAR Raw Data'!$B$6:$BE$43,'RevPAR Raw Data'!K$1,FALSE)</f>
        <v>50.687044273774497</v>
      </c>
      <c r="AC50" s="123">
        <f>VLOOKUP($A50,'RevPAR Raw Data'!$B$6:$BE$43,'RevPAR Raw Data'!L$1,FALSE)</f>
        <v>48.7357824711994</v>
      </c>
      <c r="AD50" s="122">
        <f>VLOOKUP($A50,'RevPAR Raw Data'!$B$6:$BE$43,'RevPAR Raw Data'!N$1,FALSE)</f>
        <v>69.387245312852897</v>
      </c>
      <c r="AE50" s="122">
        <f>VLOOKUP($A50,'RevPAR Raw Data'!$B$6:$BE$43,'RevPAR Raw Data'!O$1,FALSE)</f>
        <v>74.389110006776505</v>
      </c>
      <c r="AF50" s="123">
        <f>VLOOKUP($A50,'RevPAR Raw Data'!$B$6:$BE$43,'RevPAR Raw Data'!P$1,FALSE)</f>
        <v>71.888177659814701</v>
      </c>
      <c r="AG50" s="124">
        <f>VLOOKUP($A50,'RevPAR Raw Data'!$B$6:$BE$43,'RevPAR Raw Data'!R$1,FALSE)</f>
        <v>55.350752525089497</v>
      </c>
    </row>
    <row r="51" spans="1:33" x14ac:dyDescent="0.25">
      <c r="A51" s="101" t="s">
        <v>129</v>
      </c>
      <c r="B51" s="89">
        <f>(VLOOKUP($A50,'Occupancy Raw Data'!$B$8:$BE$51,'Occupancy Raw Data'!T$3,FALSE))/100</f>
        <v>6.0698123691296305E-3</v>
      </c>
      <c r="C51" s="90">
        <f>(VLOOKUP($A50,'Occupancy Raw Data'!$B$8:$BE$51,'Occupancy Raw Data'!U$3,FALSE))/100</f>
        <v>-2.84675461744665E-2</v>
      </c>
      <c r="D51" s="90">
        <f>(VLOOKUP($A50,'Occupancy Raw Data'!$B$8:$BE$51,'Occupancy Raw Data'!V$3,FALSE))/100</f>
        <v>-1.2782104655487E-2</v>
      </c>
      <c r="E51" s="90">
        <f>(VLOOKUP($A50,'Occupancy Raw Data'!$B$8:$BE$51,'Occupancy Raw Data'!W$3,FALSE))/100</f>
        <v>-3.7996089098865503E-2</v>
      </c>
      <c r="F51" s="90">
        <f>(VLOOKUP($A50,'Occupancy Raw Data'!$B$8:$BE$51,'Occupancy Raw Data'!X$3,FALSE))/100</f>
        <v>-7.9170867911005707E-2</v>
      </c>
      <c r="G51" s="90">
        <f>(VLOOKUP($A50,'Occupancy Raw Data'!$B$8:$BE$51,'Occupancy Raw Data'!Y$3,FALSE))/100</f>
        <v>-3.27622319229358E-2</v>
      </c>
      <c r="H51" s="91">
        <f>(VLOOKUP($A50,'Occupancy Raw Data'!$B$8:$BE$51,'Occupancy Raw Data'!AA$3,FALSE))/100</f>
        <v>-0.14230384546820601</v>
      </c>
      <c r="I51" s="91">
        <f>(VLOOKUP($A50,'Occupancy Raw Data'!$B$8:$BE$51,'Occupancy Raw Data'!AB$3,FALSE))/100</f>
        <v>-0.17709083297783501</v>
      </c>
      <c r="J51" s="90">
        <f>(VLOOKUP($A50,'Occupancy Raw Data'!$B$8:$BE$51,'Occupancy Raw Data'!AC$3,FALSE))/100</f>
        <v>-0.160640343011313</v>
      </c>
      <c r="K51" s="92">
        <f>(VLOOKUP($A50,'Occupancy Raw Data'!$B$8:$BE$51,'Occupancy Raw Data'!AE$3,FALSE))/100</f>
        <v>-7.8577837896036909E-2</v>
      </c>
      <c r="M51" s="89">
        <f>(VLOOKUP($A50,'ADR Raw Data'!$B$6:$BE$49,'ADR Raw Data'!T$1,FALSE))/100</f>
        <v>3.1607962104805203E-2</v>
      </c>
      <c r="N51" s="90">
        <f>(VLOOKUP($A50,'ADR Raw Data'!$B$6:$BE$49,'ADR Raw Data'!U$1,FALSE))/100</f>
        <v>9.1684724264288094E-3</v>
      </c>
      <c r="O51" s="90">
        <f>(VLOOKUP($A50,'ADR Raw Data'!$B$6:$BE$49,'ADR Raw Data'!V$1,FALSE))/100</f>
        <v>1.6011225345219898E-2</v>
      </c>
      <c r="P51" s="90">
        <f>(VLOOKUP($A50,'ADR Raw Data'!$B$6:$BE$49,'ADR Raw Data'!W$1,FALSE))/100</f>
        <v>-4.4322726936829602E-3</v>
      </c>
      <c r="Q51" s="90">
        <f>(VLOOKUP($A50,'ADR Raw Data'!$B$6:$BE$49,'ADR Raw Data'!X$1,FALSE))/100</f>
        <v>-0.10191255486160801</v>
      </c>
      <c r="R51" s="90">
        <f>(VLOOKUP($A50,'ADR Raw Data'!$B$6:$BE$49,'ADR Raw Data'!Y$1,FALSE))/100</f>
        <v>-1.5670785961498599E-2</v>
      </c>
      <c r="S51" s="91">
        <f>(VLOOKUP($A50,'ADR Raw Data'!$B$6:$BE$49,'ADR Raw Data'!AA$1,FALSE))/100</f>
        <v>-0.171952233217321</v>
      </c>
      <c r="T51" s="91">
        <f>(VLOOKUP($A50,'ADR Raw Data'!$B$6:$BE$49,'ADR Raw Data'!AB$1,FALSE))/100</f>
        <v>-0.23530390172681601</v>
      </c>
      <c r="U51" s="90">
        <f>(VLOOKUP($A50,'ADR Raw Data'!$B$6:$BE$49,'ADR Raw Data'!AC$1,FALSE))/100</f>
        <v>-0.206657976704929</v>
      </c>
      <c r="V51" s="92">
        <f>(VLOOKUP($A50,'ADR Raw Data'!$B$6:$BE$49,'ADR Raw Data'!AE$1,FALSE))/100</f>
        <v>-0.10884592925323601</v>
      </c>
      <c r="X51" s="89">
        <f>(VLOOKUP($A50,'RevPAR Raw Data'!$B$6:$BE$43,'RevPAR Raw Data'!T$1,FALSE))/100</f>
        <v>3.7869628873281602E-2</v>
      </c>
      <c r="Y51" s="90">
        <f>(VLOOKUP($A50,'RevPAR Raw Data'!$B$6:$BE$43,'RevPAR Raw Data'!U$1,FALSE))/100</f>
        <v>-1.9560077660186401E-2</v>
      </c>
      <c r="Z51" s="90">
        <f>(VLOOKUP($A50,'RevPAR Raw Data'!$B$6:$BE$43,'RevPAR Raw Data'!V$1,FALSE))/100</f>
        <v>3.0244635317077701E-3</v>
      </c>
      <c r="AA51" s="90">
        <f>(VLOOKUP($A50,'RevPAR Raw Data'!$B$6:$BE$43,'RevPAR Raw Data'!W$1,FALSE))/100</f>
        <v>-4.2259952764368905E-2</v>
      </c>
      <c r="AB51" s="90">
        <f>(VLOOKUP($A50,'RevPAR Raw Data'!$B$6:$BE$43,'RevPAR Raw Data'!X$1,FALSE))/100</f>
        <v>-0.17301491735319199</v>
      </c>
      <c r="AC51" s="90">
        <f>(VLOOKUP($A50,'RevPAR Raw Data'!$B$6:$BE$43,'RevPAR Raw Data'!Y$1,FALSE))/100</f>
        <v>-4.7919607960349102E-2</v>
      </c>
      <c r="AD51" s="91">
        <f>(VLOOKUP($A50,'RevPAR Raw Data'!$B$6:$BE$43,'RevPAR Raw Data'!AA$1,FALSE))/100</f>
        <v>-0.28978661466185701</v>
      </c>
      <c r="AE51" s="91">
        <f>(VLOOKUP($A50,'RevPAR Raw Data'!$B$6:$BE$43,'RevPAR Raw Data'!AB$1,FALSE))/100</f>
        <v>-0.37072457074491505</v>
      </c>
      <c r="AF51" s="90">
        <f>(VLOOKUP($A50,'RevPAR Raw Data'!$B$6:$BE$43,'RevPAR Raw Data'!AC$1,FALSE))/100</f>
        <v>-0.33410071145233899</v>
      </c>
      <c r="AG51" s="92">
        <f>(VLOOKUP($A50,'RevPAR Raw Data'!$B$6:$BE$43,'RevPAR Raw Data'!AE$1,FALSE))/100</f>
        <v>-0.178870889364768</v>
      </c>
    </row>
    <row r="52" spans="1:33" x14ac:dyDescent="0.25">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5">
      <c r="A53" s="116" t="s">
        <v>81</v>
      </c>
      <c r="B53" s="117">
        <f>(VLOOKUP($A53,'Occupancy Raw Data'!$B$8:$BE$45,'Occupancy Raw Data'!G$3,FALSE))/100</f>
        <v>0.35017064846416296</v>
      </c>
      <c r="C53" s="118">
        <f>(VLOOKUP($A53,'Occupancy Raw Data'!$B$8:$BE$45,'Occupancy Raw Data'!H$3,FALSE))/100</f>
        <v>0.52832764505119401</v>
      </c>
      <c r="D53" s="118">
        <f>(VLOOKUP($A53,'Occupancy Raw Data'!$B$8:$BE$45,'Occupancy Raw Data'!I$3,FALSE))/100</f>
        <v>0.52832764505119401</v>
      </c>
      <c r="E53" s="118">
        <f>(VLOOKUP($A53,'Occupancy Raw Data'!$B$8:$BE$45,'Occupancy Raw Data'!J$3,FALSE))/100</f>
        <v>0.52901023890784904</v>
      </c>
      <c r="F53" s="118">
        <f>(VLOOKUP($A53,'Occupancy Raw Data'!$B$8:$BE$45,'Occupancy Raw Data'!K$3,FALSE))/100</f>
        <v>0.47918088737201303</v>
      </c>
      <c r="G53" s="119">
        <f>(VLOOKUP($A53,'Occupancy Raw Data'!$B$8:$BE$45,'Occupancy Raw Data'!L$3,FALSE))/100</f>
        <v>0.48300341296928301</v>
      </c>
      <c r="H53" s="99">
        <f>(VLOOKUP($A53,'Occupancy Raw Data'!$B$8:$BE$45,'Occupancy Raw Data'!N$3,FALSE))/100</f>
        <v>0.45665529010238898</v>
      </c>
      <c r="I53" s="99">
        <f>(VLOOKUP($A53,'Occupancy Raw Data'!$B$8:$BE$45,'Occupancy Raw Data'!O$3,FALSE))/100</f>
        <v>0.45187713310580202</v>
      </c>
      <c r="J53" s="119">
        <f>(VLOOKUP($A53,'Occupancy Raw Data'!$B$8:$BE$45,'Occupancy Raw Data'!P$3,FALSE))/100</f>
        <v>0.45426621160409503</v>
      </c>
      <c r="K53" s="120">
        <f>(VLOOKUP($A53,'Occupancy Raw Data'!$B$8:$BE$45,'Occupancy Raw Data'!R$3,FALSE))/100</f>
        <v>0.47479278400780101</v>
      </c>
      <c r="M53" s="121">
        <f>VLOOKUP($A53,'ADR Raw Data'!$B$6:$BE$43,'ADR Raw Data'!G$1,FALSE)</f>
        <v>82.902573099415207</v>
      </c>
      <c r="N53" s="122">
        <f>VLOOKUP($A53,'ADR Raw Data'!$B$6:$BE$43,'ADR Raw Data'!H$1,FALSE)</f>
        <v>90.123914728682095</v>
      </c>
      <c r="O53" s="122">
        <f>VLOOKUP($A53,'ADR Raw Data'!$B$6:$BE$43,'ADR Raw Data'!I$1,FALSE)</f>
        <v>91.183178294573594</v>
      </c>
      <c r="P53" s="122">
        <f>VLOOKUP($A53,'ADR Raw Data'!$B$6:$BE$43,'ADR Raw Data'!J$1,FALSE)</f>
        <v>90.770735483870894</v>
      </c>
      <c r="Q53" s="122">
        <f>VLOOKUP($A53,'ADR Raw Data'!$B$6:$BE$43,'ADR Raw Data'!K$1,FALSE)</f>
        <v>86.8201139601139</v>
      </c>
      <c r="R53" s="123">
        <f>VLOOKUP($A53,'ADR Raw Data'!$B$6:$BE$43,'ADR Raw Data'!L$1,FALSE)</f>
        <v>88.794728660260006</v>
      </c>
      <c r="S53" s="122">
        <f>VLOOKUP($A53,'ADR Raw Data'!$B$6:$BE$43,'ADR Raw Data'!N$1,FALSE)</f>
        <v>88.876322869955104</v>
      </c>
      <c r="T53" s="122">
        <f>VLOOKUP($A53,'ADR Raw Data'!$B$6:$BE$43,'ADR Raw Data'!O$1,FALSE)</f>
        <v>86.433444108761293</v>
      </c>
      <c r="U53" s="123">
        <f>VLOOKUP($A53,'ADR Raw Data'!$B$6:$BE$43,'ADR Raw Data'!P$1,FALSE)</f>
        <v>87.661307287753502</v>
      </c>
      <c r="V53" s="124">
        <f>VLOOKUP($A53,'ADR Raw Data'!$B$6:$BE$43,'ADR Raw Data'!R$1,FALSE)</f>
        <v>88.484894228794403</v>
      </c>
      <c r="X53" s="121">
        <f>VLOOKUP($A53,'RevPAR Raw Data'!$B$6:$BE$43,'RevPAR Raw Data'!G$1,FALSE)</f>
        <v>29.030047781569898</v>
      </c>
      <c r="Y53" s="122">
        <f>VLOOKUP($A53,'RevPAR Raw Data'!$B$6:$BE$43,'RevPAR Raw Data'!H$1,FALSE)</f>
        <v>47.614955631399297</v>
      </c>
      <c r="Z53" s="122">
        <f>VLOOKUP($A53,'RevPAR Raw Data'!$B$6:$BE$43,'RevPAR Raw Data'!I$1,FALSE)</f>
        <v>48.1745938566552</v>
      </c>
      <c r="AA53" s="122">
        <f>VLOOKUP($A53,'RevPAR Raw Data'!$B$6:$BE$43,'RevPAR Raw Data'!J$1,FALSE)</f>
        <v>48.018648464163803</v>
      </c>
      <c r="AB53" s="122">
        <f>VLOOKUP($A53,'RevPAR Raw Data'!$B$6:$BE$43,'RevPAR Raw Data'!K$1,FALSE)</f>
        <v>41.602539249146702</v>
      </c>
      <c r="AC53" s="123">
        <f>VLOOKUP($A53,'RevPAR Raw Data'!$B$6:$BE$43,'RevPAR Raw Data'!L$1,FALSE)</f>
        <v>42.888156996587</v>
      </c>
      <c r="AD53" s="122">
        <f>VLOOKUP($A53,'RevPAR Raw Data'!$B$6:$BE$43,'RevPAR Raw Data'!N$1,FALSE)</f>
        <v>40.585843003412897</v>
      </c>
      <c r="AE53" s="122">
        <f>VLOOKUP($A53,'RevPAR Raw Data'!$B$6:$BE$43,'RevPAR Raw Data'!O$1,FALSE)</f>
        <v>39.057296928327602</v>
      </c>
      <c r="AF53" s="123">
        <f>VLOOKUP($A53,'RevPAR Raw Data'!$B$6:$BE$43,'RevPAR Raw Data'!P$1,FALSE)</f>
        <v>39.821569965870303</v>
      </c>
      <c r="AG53" s="124">
        <f>VLOOKUP($A53,'RevPAR Raw Data'!$B$6:$BE$43,'RevPAR Raw Data'!R$1,FALSE)</f>
        <v>42.011989273525103</v>
      </c>
    </row>
    <row r="54" spans="1:33" x14ac:dyDescent="0.25">
      <c r="A54" s="101" t="s">
        <v>129</v>
      </c>
      <c r="B54" s="89">
        <f>(VLOOKUP($A53,'Occupancy Raw Data'!$B$8:$BE$51,'Occupancy Raw Data'!T$3,FALSE))/100</f>
        <v>-0.137169445331107</v>
      </c>
      <c r="C54" s="90">
        <f>(VLOOKUP($A53,'Occupancy Raw Data'!$B$8:$BE$51,'Occupancy Raw Data'!U$3,FALSE))/100</f>
        <v>-6.8457047979232202E-2</v>
      </c>
      <c r="D54" s="90">
        <f>(VLOOKUP($A53,'Occupancy Raw Data'!$B$8:$BE$51,'Occupancy Raw Data'!V$3,FALSE))/100</f>
        <v>-8.6099906919019503E-2</v>
      </c>
      <c r="E54" s="90">
        <f>(VLOOKUP($A53,'Occupancy Raw Data'!$B$8:$BE$51,'Occupancy Raw Data'!W$3,FALSE))/100</f>
        <v>-9.4069965870307096E-2</v>
      </c>
      <c r="F54" s="90">
        <f>(VLOOKUP($A53,'Occupancy Raw Data'!$B$8:$BE$51,'Occupancy Raw Data'!X$3,FALSE))/100</f>
        <v>-6.0832881688614095E-2</v>
      </c>
      <c r="G54" s="90">
        <f>(VLOOKUP($A53,'Occupancy Raw Data'!$B$8:$BE$51,'Occupancy Raw Data'!Y$3,FALSE))/100</f>
        <v>-8.7038250872077588E-2</v>
      </c>
      <c r="H54" s="91">
        <f>(VLOOKUP($A53,'Occupancy Raw Data'!$B$8:$BE$51,'Occupancy Raw Data'!AA$3,FALSE))/100</f>
        <v>-0.12745084039013499</v>
      </c>
      <c r="I54" s="91">
        <f>(VLOOKUP($A53,'Occupancy Raw Data'!$B$8:$BE$51,'Occupancy Raw Data'!AB$3,FALSE))/100</f>
        <v>-0.19181243817891802</v>
      </c>
      <c r="J54" s="90">
        <f>(VLOOKUP($A53,'Occupancy Raw Data'!$B$8:$BE$51,'Occupancy Raw Data'!AC$3,FALSE))/100</f>
        <v>-0.16069492933565599</v>
      </c>
      <c r="K54" s="92">
        <f>(VLOOKUP($A53,'Occupancy Raw Data'!$B$8:$BE$51,'Occupancy Raw Data'!AE$3,FALSE))/100</f>
        <v>-0.10842710032605901</v>
      </c>
      <c r="M54" s="89">
        <f>(VLOOKUP($A53,'ADR Raw Data'!$B$6:$BE$49,'ADR Raw Data'!T$1,FALSE))/100</f>
        <v>3.0862026554061402E-2</v>
      </c>
      <c r="N54" s="90">
        <f>(VLOOKUP($A53,'ADR Raw Data'!$B$6:$BE$49,'ADR Raw Data'!U$1,FALSE))/100</f>
        <v>2.83774365297658E-2</v>
      </c>
      <c r="O54" s="90">
        <f>(VLOOKUP($A53,'ADR Raw Data'!$B$6:$BE$49,'ADR Raw Data'!V$1,FALSE))/100</f>
        <v>1.6940549650341401E-2</v>
      </c>
      <c r="P54" s="90">
        <f>(VLOOKUP($A53,'ADR Raw Data'!$B$6:$BE$49,'ADR Raw Data'!W$1,FALSE))/100</f>
        <v>4.6261512114569494E-3</v>
      </c>
      <c r="Q54" s="90">
        <f>(VLOOKUP($A53,'ADR Raw Data'!$B$6:$BE$49,'ADR Raw Data'!X$1,FALSE))/100</f>
        <v>1.3582682337789899E-2</v>
      </c>
      <c r="R54" s="90">
        <f>(VLOOKUP($A53,'ADR Raw Data'!$B$6:$BE$49,'ADR Raw Data'!Y$1,FALSE))/100</f>
        <v>1.84000310426028E-2</v>
      </c>
      <c r="S54" s="91">
        <f>(VLOOKUP($A53,'ADR Raw Data'!$B$6:$BE$49,'ADR Raw Data'!AA$1,FALSE))/100</f>
        <v>-2.8775178419089099E-2</v>
      </c>
      <c r="T54" s="91">
        <f>(VLOOKUP($A53,'ADR Raw Data'!$B$6:$BE$49,'ADR Raw Data'!AB$1,FALSE))/100</f>
        <v>-0.10389379764811099</v>
      </c>
      <c r="U54" s="90">
        <f>(VLOOKUP($A53,'ADR Raw Data'!$B$6:$BE$49,'ADR Raw Data'!AC$1,FALSE))/100</f>
        <v>-6.8064322011502393E-2</v>
      </c>
      <c r="V54" s="92">
        <f>(VLOOKUP($A53,'ADR Raw Data'!$B$6:$BE$49,'ADR Raw Data'!AE$1,FALSE))/100</f>
        <v>-7.8647319640455099E-3</v>
      </c>
      <c r="X54" s="89">
        <f>(VLOOKUP($A53,'RevPAR Raw Data'!$B$6:$BE$43,'RevPAR Raw Data'!T$1,FALSE))/100</f>
        <v>-0.11054074584126</v>
      </c>
      <c r="Y54" s="90">
        <f>(VLOOKUP($A53,'RevPAR Raw Data'!$B$6:$BE$43,'RevPAR Raw Data'!U$1,FALSE))/100</f>
        <v>-4.2022246983512195E-2</v>
      </c>
      <c r="Z54" s="90">
        <f>(VLOOKUP($A53,'RevPAR Raw Data'!$B$6:$BE$43,'RevPAR Raw Data'!V$1,FALSE))/100</f>
        <v>-7.0617937016729498E-2</v>
      </c>
      <c r="AA54" s="90">
        <f>(VLOOKUP($A53,'RevPAR Raw Data'!$B$6:$BE$43,'RevPAR Raw Data'!W$1,FALSE))/100</f>
        <v>-8.9878996545422807E-2</v>
      </c>
      <c r="AB54" s="90">
        <f>(VLOOKUP($A53,'RevPAR Raw Data'!$B$6:$BE$43,'RevPAR Raw Data'!X$1,FALSE))/100</f>
        <v>-4.8076473058492997E-2</v>
      </c>
      <c r="AC54" s="90">
        <f>(VLOOKUP($A53,'RevPAR Raw Data'!$B$6:$BE$43,'RevPAR Raw Data'!Y$1,FALSE))/100</f>
        <v>-7.0239726347414905E-2</v>
      </c>
      <c r="AD54" s="91">
        <f>(VLOOKUP($A53,'RevPAR Raw Data'!$B$6:$BE$43,'RevPAR Raw Data'!AA$1,FALSE))/100</f>
        <v>-0.15255859813733499</v>
      </c>
      <c r="AE54" s="91">
        <f>(VLOOKUP($A53,'RevPAR Raw Data'!$B$6:$BE$43,'RevPAR Raw Data'!AB$1,FALSE))/100</f>
        <v>-0.275778113188478</v>
      </c>
      <c r="AF54" s="90">
        <f>(VLOOKUP($A53,'RevPAR Raw Data'!$B$6:$BE$43,'RevPAR Raw Data'!AC$1,FALSE))/100</f>
        <v>-0.21782165993124</v>
      </c>
      <c r="AG54" s="92">
        <f>(VLOOKUP($A53,'RevPAR Raw Data'!$B$6:$BE$43,'RevPAR Raw Data'!AE$1,FALSE))/100</f>
        <v>-0.11543908220840199</v>
      </c>
    </row>
    <row r="55" spans="1:33" x14ac:dyDescent="0.25">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5">
      <c r="A56" s="116" t="s">
        <v>82</v>
      </c>
      <c r="B56" s="117">
        <f>(VLOOKUP($A56,'Occupancy Raw Data'!$B$8:$BE$45,'Occupancy Raw Data'!G$3,FALSE))/100</f>
        <v>0.40685543964232401</v>
      </c>
      <c r="C56" s="118">
        <f>(VLOOKUP($A56,'Occupancy Raw Data'!$B$8:$BE$45,'Occupancy Raw Data'!H$3,FALSE))/100</f>
        <v>0.52459016393442603</v>
      </c>
      <c r="D56" s="118">
        <f>(VLOOKUP($A56,'Occupancy Raw Data'!$B$8:$BE$45,'Occupancy Raw Data'!I$3,FALSE))/100</f>
        <v>0.58284785259449901</v>
      </c>
      <c r="E56" s="118">
        <f>(VLOOKUP($A56,'Occupancy Raw Data'!$B$8:$BE$45,'Occupancy Raw Data'!J$3,FALSE))/100</f>
        <v>0.57973174366616897</v>
      </c>
      <c r="F56" s="118">
        <f>(VLOOKUP($A56,'Occupancy Raw Data'!$B$8:$BE$45,'Occupancy Raw Data'!K$3,FALSE))/100</f>
        <v>0.55033193334236497</v>
      </c>
      <c r="G56" s="118">
        <f>(VLOOKUP($A56,'Occupancy Raw Data'!$B$8:$BE$45,'Occupancy Raw Data'!L$3,FALSE))/100</f>
        <v>0.52887142663595699</v>
      </c>
      <c r="H56" s="99">
        <f>(VLOOKUP($A56,'Occupancy Raw Data'!$B$8:$BE$45,'Occupancy Raw Data'!N$3,FALSE))/100</f>
        <v>0.67416339249424095</v>
      </c>
      <c r="I56" s="99">
        <f>(VLOOKUP($A56,'Occupancy Raw Data'!$B$8:$BE$45,'Occupancy Raw Data'!O$3,FALSE))/100</f>
        <v>0.70112450887413602</v>
      </c>
      <c r="J56" s="118">
        <f>(VLOOKUP($A56,'Occupancy Raw Data'!$B$8:$BE$45,'Occupancy Raw Data'!P$3,FALSE))/100</f>
        <v>0.68764395068418904</v>
      </c>
      <c r="K56" s="141">
        <f>(VLOOKUP($A56,'Occupancy Raw Data'!$B$8:$BE$45,'Occupancy Raw Data'!R$3,FALSE))/100</f>
        <v>0.57423500493545199</v>
      </c>
      <c r="M56" s="121">
        <f>VLOOKUP($A56,'ADR Raw Data'!$B$6:$BE$43,'ADR Raw Data'!G$1,FALSE)</f>
        <v>103.631461871461</v>
      </c>
      <c r="N56" s="122">
        <f>VLOOKUP($A56,'ADR Raw Data'!$B$6:$BE$43,'ADR Raw Data'!H$1,FALSE)</f>
        <v>111.454692665289</v>
      </c>
      <c r="O56" s="122">
        <f>VLOOKUP($A56,'ADR Raw Data'!$B$6:$BE$43,'ADR Raw Data'!I$1,FALSE)</f>
        <v>117.076378428637</v>
      </c>
      <c r="P56" s="122">
        <f>VLOOKUP($A56,'ADR Raw Data'!$B$6:$BE$43,'ADR Raw Data'!J$1,FALSE)</f>
        <v>121.939792007478</v>
      </c>
      <c r="Q56" s="122">
        <f>VLOOKUP($A56,'ADR Raw Data'!$B$6:$BE$43,'ADR Raw Data'!K$1,FALSE)</f>
        <v>112.40728705071299</v>
      </c>
      <c r="R56" s="123">
        <f>VLOOKUP($A56,'ADR Raw Data'!$B$6:$BE$43,'ADR Raw Data'!L$1,FALSE)</f>
        <v>113.98704785326299</v>
      </c>
      <c r="S56" s="122">
        <f>VLOOKUP($A56,'ADR Raw Data'!$B$6:$BE$43,'ADR Raw Data'!N$1,FALSE)</f>
        <v>139.88975080385799</v>
      </c>
      <c r="T56" s="122">
        <f>VLOOKUP($A56,'ADR Raw Data'!$B$6:$BE$43,'ADR Raw Data'!O$1,FALSE)</f>
        <v>142.75281739130401</v>
      </c>
      <c r="U56" s="123">
        <f>VLOOKUP($A56,'ADR Raw Data'!$B$6:$BE$43,'ADR Raw Data'!P$1,FALSE)</f>
        <v>141.349347847502</v>
      </c>
      <c r="V56" s="124">
        <f>VLOOKUP($A56,'ADR Raw Data'!$B$6:$BE$43,'ADR Raw Data'!R$1,FALSE)</f>
        <v>123.34882975496301</v>
      </c>
      <c r="X56" s="121">
        <f>VLOOKUP($A56,'RevPAR Raw Data'!$B$6:$BE$43,'RevPAR Raw Data'!G$1,FALSE)</f>
        <v>42.163023980490401</v>
      </c>
      <c r="Y56" s="122">
        <f>VLOOKUP($A56,'RevPAR Raw Data'!$B$6:$BE$43,'RevPAR Raw Data'!H$1,FALSE)</f>
        <v>58.468035496545099</v>
      </c>
      <c r="Z56" s="122">
        <f>VLOOKUP($A56,'RevPAR Raw Data'!$B$6:$BE$43,'RevPAR Raw Data'!I$1,FALSE)</f>
        <v>68.2377157566725</v>
      </c>
      <c r="AA56" s="122">
        <f>VLOOKUP($A56,'RevPAR Raw Data'!$B$6:$BE$43,'RevPAR Raw Data'!J$1,FALSE)</f>
        <v>70.692368242785506</v>
      </c>
      <c r="AB56" s="122">
        <f>VLOOKUP($A56,'RevPAR Raw Data'!$B$6:$BE$43,'RevPAR Raw Data'!K$1,FALSE)</f>
        <v>61.8613196043896</v>
      </c>
      <c r="AC56" s="123">
        <f>VLOOKUP($A56,'RevPAR Raw Data'!$B$6:$BE$43,'RevPAR Raw Data'!L$1,FALSE)</f>
        <v>60.2844926161766</v>
      </c>
      <c r="AD56" s="122">
        <f>VLOOKUP($A56,'RevPAR Raw Data'!$B$6:$BE$43,'RevPAR Raw Data'!N$1,FALSE)</f>
        <v>94.3085489771033</v>
      </c>
      <c r="AE56" s="122">
        <f>VLOOKUP($A56,'RevPAR Raw Data'!$B$6:$BE$43,'RevPAR Raw Data'!O$1,FALSE)</f>
        <v>100.087498983877</v>
      </c>
      <c r="AF56" s="123">
        <f>VLOOKUP($A56,'RevPAR Raw Data'!$B$6:$BE$43,'RevPAR Raw Data'!P$1,FALSE)</f>
        <v>97.198023980490404</v>
      </c>
      <c r="AG56" s="124">
        <f>VLOOKUP($A56,'RevPAR Raw Data'!$B$6:$BE$43,'RevPAR Raw Data'!R$1,FALSE)</f>
        <v>70.831215863123404</v>
      </c>
    </row>
    <row r="57" spans="1:33" ht="16" thickBot="1" x14ac:dyDescent="0.3">
      <c r="A57" s="105" t="s">
        <v>129</v>
      </c>
      <c r="B57" s="95">
        <f>(VLOOKUP($A56,'Occupancy Raw Data'!$B$8:$BE$51,'Occupancy Raw Data'!T$3,FALSE))/100</f>
        <v>-1.5417992205359402E-2</v>
      </c>
      <c r="C57" s="96">
        <f>(VLOOKUP($A56,'Occupancy Raw Data'!$B$8:$BE$51,'Occupancy Raw Data'!U$3,FALSE))/100</f>
        <v>-3.5143078370480099E-2</v>
      </c>
      <c r="D57" s="96">
        <f>(VLOOKUP($A56,'Occupancy Raw Data'!$B$8:$BE$51,'Occupancy Raw Data'!V$3,FALSE))/100</f>
        <v>-2.6615864343564798E-2</v>
      </c>
      <c r="E57" s="96">
        <f>(VLOOKUP($A56,'Occupancy Raw Data'!$B$8:$BE$51,'Occupancy Raw Data'!W$3,FALSE))/100</f>
        <v>-7.1223839996888097E-2</v>
      </c>
      <c r="F57" s="96">
        <f>(VLOOKUP($A56,'Occupancy Raw Data'!$B$8:$BE$51,'Occupancy Raw Data'!X$3,FALSE))/100</f>
        <v>-2.2546789308790199E-2</v>
      </c>
      <c r="G57" s="96">
        <f>(VLOOKUP($A56,'Occupancy Raw Data'!$B$8:$BE$51,'Occupancy Raw Data'!Y$3,FALSE))/100</f>
        <v>-3.59350321829571E-2</v>
      </c>
      <c r="H57" s="97">
        <f>(VLOOKUP($A56,'Occupancy Raw Data'!$B$8:$BE$51,'Occupancy Raw Data'!AA$3,FALSE))/100</f>
        <v>-5.1667226289416404E-2</v>
      </c>
      <c r="I57" s="97">
        <f>(VLOOKUP($A56,'Occupancy Raw Data'!$B$8:$BE$51,'Occupancy Raw Data'!AB$3,FALSE))/100</f>
        <v>-6.3227297956950798E-2</v>
      </c>
      <c r="J57" s="96">
        <f>(VLOOKUP($A56,'Occupancy Raw Data'!$B$8:$BE$51,'Occupancy Raw Data'!AC$3,FALSE))/100</f>
        <v>-5.7596000982860503E-2</v>
      </c>
      <c r="K57" s="98">
        <f>(VLOOKUP($A56,'Occupancy Raw Data'!$B$8:$BE$51,'Occupancy Raw Data'!AE$3,FALSE))/100</f>
        <v>-4.3457338593410805E-2</v>
      </c>
      <c r="M57" s="95">
        <f>(VLOOKUP($A56,'ADR Raw Data'!$B$6:$BE$49,'ADR Raw Data'!T$1,FALSE))/100</f>
        <v>7.0156448173111105E-2</v>
      </c>
      <c r="N57" s="96">
        <f>(VLOOKUP($A56,'ADR Raw Data'!$B$6:$BE$49,'ADR Raw Data'!U$1,FALSE))/100</f>
        <v>3.8281241011399701E-2</v>
      </c>
      <c r="O57" s="96">
        <f>(VLOOKUP($A56,'ADR Raw Data'!$B$6:$BE$49,'ADR Raw Data'!V$1,FALSE))/100</f>
        <v>5.14064599075644E-2</v>
      </c>
      <c r="P57" s="96">
        <f>(VLOOKUP($A56,'ADR Raw Data'!$B$6:$BE$49,'ADR Raw Data'!W$1,FALSE))/100</f>
        <v>4.4074389746469003E-2</v>
      </c>
      <c r="Q57" s="96">
        <f>(VLOOKUP($A56,'ADR Raw Data'!$B$6:$BE$49,'ADR Raw Data'!X$1,FALSE))/100</f>
        <v>3.2276760705115797E-3</v>
      </c>
      <c r="R57" s="96">
        <f>(VLOOKUP($A56,'ADR Raw Data'!$B$6:$BE$49,'ADR Raw Data'!Y$1,FALSE))/100</f>
        <v>3.85910302791167E-2</v>
      </c>
      <c r="S57" s="97">
        <f>(VLOOKUP($A56,'ADR Raw Data'!$B$6:$BE$49,'ADR Raw Data'!AA$1,FALSE))/100</f>
        <v>5.1139072701411603E-3</v>
      </c>
      <c r="T57" s="97">
        <f>(VLOOKUP($A56,'ADR Raw Data'!$B$6:$BE$49,'ADR Raw Data'!AB$1,FALSE))/100</f>
        <v>4.6728322151654601E-3</v>
      </c>
      <c r="U57" s="96">
        <f>(VLOOKUP($A56,'ADR Raw Data'!$B$6:$BE$49,'ADR Raw Data'!AC$1,FALSE))/100</f>
        <v>4.8230404554756899E-3</v>
      </c>
      <c r="V57" s="98">
        <f>(VLOOKUP($A56,'ADR Raw Data'!$B$6:$BE$49,'ADR Raw Data'!AE$1,FALSE))/100</f>
        <v>2.3734354305497599E-2</v>
      </c>
      <c r="X57" s="95">
        <f>(VLOOKUP($A56,'RevPAR Raw Data'!$B$6:$BE$43,'RevPAR Raw Data'!T$1,FALSE))/100</f>
        <v>5.3656784396662903E-2</v>
      </c>
      <c r="Y57" s="96">
        <f>(VLOOKUP($A56,'RevPAR Raw Data'!$B$6:$BE$43,'RevPAR Raw Data'!U$1,FALSE))/100</f>
        <v>1.79284198793678E-3</v>
      </c>
      <c r="Z57" s="96">
        <f>(VLOOKUP($A56,'RevPAR Raw Data'!$B$6:$BE$43,'RevPAR Raw Data'!V$1,FALSE))/100</f>
        <v>2.34223682007169E-2</v>
      </c>
      <c r="AA57" s="96">
        <f>(VLOOKUP($A56,'RevPAR Raw Data'!$B$6:$BE$43,'RevPAR Raw Data'!W$1,FALSE))/100</f>
        <v>-3.0288597533682099E-2</v>
      </c>
      <c r="AB57" s="96">
        <f>(VLOOKUP($A56,'RevPAR Raw Data'!$B$6:$BE$43,'RevPAR Raw Data'!X$1,FALSE))/100</f>
        <v>-1.9391886970597402E-2</v>
      </c>
      <c r="AC57" s="96">
        <f>(VLOOKUP($A56,'RevPAR Raw Data'!$B$6:$BE$43,'RevPAR Raw Data'!Y$1,FALSE))/100</f>
        <v>1.2692281811060499E-3</v>
      </c>
      <c r="AD57" s="97">
        <f>(VLOOKUP($A56,'RevPAR Raw Data'!$B$6:$BE$43,'RevPAR Raw Data'!AA$1,FALSE))/100</f>
        <v>-4.6817540423424696E-2</v>
      </c>
      <c r="AE57" s="97">
        <f>(VLOOKUP($A56,'RevPAR Raw Data'!$B$6:$BE$43,'RevPAR Raw Data'!AB$1,FALSE))/100</f>
        <v>-5.8849916296556497E-2</v>
      </c>
      <c r="AF57" s="96">
        <f>(VLOOKUP($A56,'RevPAR Raw Data'!$B$6:$BE$43,'RevPAR Raw Data'!AC$1,FALSE))/100</f>
        <v>-5.3050748370198804E-2</v>
      </c>
      <c r="AG57" s="98">
        <f>(VLOOKUP($A56,'RevPAR Raw Data'!$B$6:$BE$43,'RevPAR Raw Data'!AE$1,FALSE))/100</f>
        <v>-2.07544161592631E-2</v>
      </c>
    </row>
    <row r="58" spans="1:33" x14ac:dyDescent="0.25">
      <c r="A58" s="155" t="s">
        <v>131</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5">
      <c r="A59" s="134" t="s">
        <v>83</v>
      </c>
      <c r="B59" s="117">
        <f>(VLOOKUP($A59,'Occupancy Raw Data'!$B$8:$BE$45,'Occupancy Raw Data'!G$3,FALSE))/100</f>
        <v>0.58602207226205505</v>
      </c>
      <c r="C59" s="118">
        <f>(VLOOKUP($A59,'Occupancy Raw Data'!$B$8:$BE$45,'Occupancy Raw Data'!H$3,FALSE))/100</f>
        <v>0.75521931674398901</v>
      </c>
      <c r="D59" s="118">
        <f>(VLOOKUP($A59,'Occupancy Raw Data'!$B$8:$BE$45,'Occupancy Raw Data'!I$3,FALSE))/100</f>
        <v>0.81734148741740398</v>
      </c>
      <c r="E59" s="118">
        <f>(VLOOKUP($A59,'Occupancy Raw Data'!$B$8:$BE$45,'Occupancy Raw Data'!J$3,FALSE))/100</f>
        <v>0.77745852664135995</v>
      </c>
      <c r="F59" s="118">
        <f>(VLOOKUP($A59,'Occupancy Raw Data'!$B$8:$BE$45,'Occupancy Raw Data'!K$3,FALSE))/100</f>
        <v>0.672184732180514</v>
      </c>
      <c r="G59" s="119">
        <f>(VLOOKUP($A59,'Occupancy Raw Data'!$B$8:$BE$45,'Occupancy Raw Data'!L$3,FALSE))/100</f>
        <v>0.72164522704906497</v>
      </c>
      <c r="H59" s="99">
        <f>(VLOOKUP($A59,'Occupancy Raw Data'!$B$8:$BE$45,'Occupancy Raw Data'!N$3,FALSE))/100</f>
        <v>0.68567236046675106</v>
      </c>
      <c r="I59" s="99">
        <f>(VLOOKUP($A59,'Occupancy Raw Data'!$B$8:$BE$45,'Occupancy Raw Data'!O$3,FALSE))/100</f>
        <v>0.69992443413468197</v>
      </c>
      <c r="J59" s="119">
        <f>(VLOOKUP($A59,'Occupancy Raw Data'!$B$8:$BE$45,'Occupancy Raw Data'!P$3,FALSE))/100</f>
        <v>0.69279839730071602</v>
      </c>
      <c r="K59" s="120">
        <f>(VLOOKUP($A59,'Occupancy Raw Data'!$B$8:$BE$45,'Occupancy Raw Data'!R$3,FALSE))/100</f>
        <v>0.71340327569239403</v>
      </c>
      <c r="M59" s="121">
        <f>VLOOKUP($A59,'ADR Raw Data'!$B$6:$BE$43,'ADR Raw Data'!G$1,FALSE)</f>
        <v>194.153013014663</v>
      </c>
      <c r="N59" s="122">
        <f>VLOOKUP($A59,'ADR Raw Data'!$B$6:$BE$43,'ADR Raw Data'!H$1,FALSE)</f>
        <v>240.51779930191901</v>
      </c>
      <c r="O59" s="122">
        <f>VLOOKUP($A59,'ADR Raw Data'!$B$6:$BE$43,'ADR Raw Data'!I$1,FALSE)</f>
        <v>251.26584121694199</v>
      </c>
      <c r="P59" s="122">
        <f>VLOOKUP($A59,'ADR Raw Data'!$B$6:$BE$43,'ADR Raw Data'!J$1,FALSE)</f>
        <v>228.32880878380601</v>
      </c>
      <c r="Q59" s="122">
        <f>VLOOKUP($A59,'ADR Raw Data'!$B$6:$BE$43,'ADR Raw Data'!K$1,FALSE)</f>
        <v>190.49401124183001</v>
      </c>
      <c r="R59" s="123">
        <f>VLOOKUP($A59,'ADR Raw Data'!$B$6:$BE$43,'ADR Raw Data'!L$1,FALSE)</f>
        <v>223.476841651548</v>
      </c>
      <c r="S59" s="122">
        <f>VLOOKUP($A59,'ADR Raw Data'!$B$6:$BE$43,'ADR Raw Data'!N$1,FALSE)</f>
        <v>170.206204267315</v>
      </c>
      <c r="T59" s="122">
        <f>VLOOKUP($A59,'ADR Raw Data'!$B$6:$BE$43,'ADR Raw Data'!O$1,FALSE)</f>
        <v>169.32716936364599</v>
      </c>
      <c r="U59" s="123">
        <f>VLOOKUP($A59,'ADR Raw Data'!$B$6:$BE$43,'ADR Raw Data'!P$1,FALSE)</f>
        <v>169.76216599447</v>
      </c>
      <c r="V59" s="124">
        <f>VLOOKUP($A59,'ADR Raw Data'!$B$6:$BE$43,'ADR Raw Data'!R$1,FALSE)</f>
        <v>208.57305281901401</v>
      </c>
      <c r="X59" s="121">
        <f>VLOOKUP($A59,'RevPAR Raw Data'!$B$6:$BE$43,'RevPAR Raw Data'!G$1,FALSE)</f>
        <v>113.777951022775</v>
      </c>
      <c r="Y59" s="122">
        <f>VLOOKUP($A59,'RevPAR Raw Data'!$B$6:$BE$43,'RevPAR Raw Data'!H$1,FALSE)</f>
        <v>181.64368805356301</v>
      </c>
      <c r="Z59" s="122">
        <f>VLOOKUP($A59,'RevPAR Raw Data'!$B$6:$BE$43,'RevPAR Raw Data'!I$1,FALSE)</f>
        <v>205.36999639744101</v>
      </c>
      <c r="AA59" s="122">
        <f>VLOOKUP($A59,'RevPAR Raw Data'!$B$6:$BE$43,'RevPAR Raw Data'!J$1,FALSE)</f>
        <v>177.516179266835</v>
      </c>
      <c r="AB59" s="122">
        <f>VLOOKUP($A59,'RevPAR Raw Data'!$B$6:$BE$43,'RevPAR Raw Data'!K$1,FALSE)</f>
        <v>128.04716592858099</v>
      </c>
      <c r="AC59" s="123">
        <f>VLOOKUP($A59,'RevPAR Raw Data'!$B$6:$BE$43,'RevPAR Raw Data'!L$1,FALSE)</f>
        <v>161.27099613383899</v>
      </c>
      <c r="AD59" s="122">
        <f>VLOOKUP($A59,'RevPAR Raw Data'!$B$6:$BE$43,'RevPAR Raw Data'!N$1,FALSE)</f>
        <v>116.705689846056</v>
      </c>
      <c r="AE59" s="122">
        <f>VLOOKUP($A59,'RevPAR Raw Data'!$B$6:$BE$43,'RevPAR Raw Data'!O$1,FALSE)</f>
        <v>118.516223200477</v>
      </c>
      <c r="AF59" s="123">
        <f>VLOOKUP($A59,'RevPAR Raw Data'!$B$6:$BE$43,'RevPAR Raw Data'!P$1,FALSE)</f>
        <v>117.61095652326701</v>
      </c>
      <c r="AG59" s="124">
        <f>VLOOKUP($A59,'RevPAR Raw Data'!$B$6:$BE$43,'RevPAR Raw Data'!R$1,FALSE)</f>
        <v>148.796699102247</v>
      </c>
    </row>
    <row r="60" spans="1:33" x14ac:dyDescent="0.25">
      <c r="A60" s="101" t="s">
        <v>129</v>
      </c>
      <c r="B60" s="89">
        <f>(VLOOKUP($A59,'Occupancy Raw Data'!$B$8:$BE$51,'Occupancy Raw Data'!T$3,FALSE))/100</f>
        <v>-4.6563419965327701E-2</v>
      </c>
      <c r="C60" s="90">
        <f>(VLOOKUP($A59,'Occupancy Raw Data'!$B$8:$BE$51,'Occupancy Raw Data'!U$3,FALSE))/100</f>
        <v>-3.7008013564039197E-2</v>
      </c>
      <c r="D60" s="90">
        <f>(VLOOKUP($A59,'Occupancy Raw Data'!$B$8:$BE$51,'Occupancy Raw Data'!V$3,FALSE))/100</f>
        <v>-3.7788352883119096E-2</v>
      </c>
      <c r="E60" s="90">
        <f>(VLOOKUP($A59,'Occupancy Raw Data'!$B$8:$BE$51,'Occupancy Raw Data'!W$3,FALSE))/100</f>
        <v>-6.0318101553504304E-2</v>
      </c>
      <c r="F60" s="90">
        <f>(VLOOKUP($A59,'Occupancy Raw Data'!$B$8:$BE$51,'Occupancy Raw Data'!X$3,FALSE))/100</f>
        <v>-8.437281355199501E-2</v>
      </c>
      <c r="G60" s="90">
        <f>(VLOOKUP($A59,'Occupancy Raw Data'!$B$8:$BE$51,'Occupancy Raw Data'!Y$3,FALSE))/100</f>
        <v>-5.2912625045808494E-2</v>
      </c>
      <c r="H60" s="91">
        <f>(VLOOKUP($A59,'Occupancy Raw Data'!$B$8:$BE$51,'Occupancy Raw Data'!AA$3,FALSE))/100</f>
        <v>-3.2035942718883097E-2</v>
      </c>
      <c r="I60" s="91">
        <f>(VLOOKUP($A59,'Occupancy Raw Data'!$B$8:$BE$51,'Occupancy Raw Data'!AB$3,FALSE))/100</f>
        <v>-3.1213880733383798E-2</v>
      </c>
      <c r="J60" s="90">
        <f>(VLOOKUP($A59,'Occupancy Raw Data'!$B$8:$BE$51,'Occupancy Raw Data'!AC$3,FALSE))/100</f>
        <v>-3.1620858359428898E-2</v>
      </c>
      <c r="K60" s="92">
        <f>(VLOOKUP($A59,'Occupancy Raw Data'!$B$8:$BE$51,'Occupancy Raw Data'!AE$3,FALSE))/100</f>
        <v>-4.7099393705262595E-2</v>
      </c>
      <c r="M60" s="89">
        <f>(VLOOKUP($A59,'ADR Raw Data'!$B$6:$BE$49,'ADR Raw Data'!T$1,FALSE))/100</f>
        <v>2.9261853949808101E-2</v>
      </c>
      <c r="N60" s="90">
        <f>(VLOOKUP($A59,'ADR Raw Data'!$B$6:$BE$49,'ADR Raw Data'!U$1,FALSE))/100</f>
        <v>7.8222527036875891E-2</v>
      </c>
      <c r="O60" s="90">
        <f>(VLOOKUP($A59,'ADR Raw Data'!$B$6:$BE$49,'ADR Raw Data'!V$1,FALSE))/100</f>
        <v>6.7939395667103095E-2</v>
      </c>
      <c r="P60" s="90">
        <f>(VLOOKUP($A59,'ADR Raw Data'!$B$6:$BE$49,'ADR Raw Data'!W$1,FALSE))/100</f>
        <v>8.0374052454421797E-3</v>
      </c>
      <c r="Q60" s="90">
        <f>(VLOOKUP($A59,'ADR Raw Data'!$B$6:$BE$49,'ADR Raw Data'!X$1,FALSE))/100</f>
        <v>-4.6797294577223598E-2</v>
      </c>
      <c r="R60" s="90">
        <f>(VLOOKUP($A59,'ADR Raw Data'!$B$6:$BE$49,'ADR Raw Data'!Y$1,FALSE))/100</f>
        <v>3.2186355637347702E-2</v>
      </c>
      <c r="S60" s="91">
        <f>(VLOOKUP($A59,'ADR Raw Data'!$B$6:$BE$49,'ADR Raw Data'!AA$1,FALSE))/100</f>
        <v>-2.5127823183465799E-2</v>
      </c>
      <c r="T60" s="91">
        <f>(VLOOKUP($A59,'ADR Raw Data'!$B$6:$BE$49,'ADR Raw Data'!AB$1,FALSE))/100</f>
        <v>-3.6988996317687796E-2</v>
      </c>
      <c r="U60" s="90">
        <f>(VLOOKUP($A59,'ADR Raw Data'!$B$6:$BE$49,'ADR Raw Data'!AC$1,FALSE))/100</f>
        <v>-3.1138901428493199E-2</v>
      </c>
      <c r="V60" s="92">
        <f>(VLOOKUP($A59,'ADR Raw Data'!$B$6:$BE$49,'ADR Raw Data'!AE$1,FALSE))/100</f>
        <v>1.6264793851251801E-2</v>
      </c>
      <c r="X60" s="89">
        <f>(VLOOKUP($A59,'RevPAR Raw Data'!$B$6:$BE$43,'RevPAR Raw Data'!T$1,FALSE))/100</f>
        <v>-1.8664098009948601E-2</v>
      </c>
      <c r="Y60" s="90">
        <f>(VLOOKUP($A59,'RevPAR Raw Data'!$B$6:$BE$43,'RevPAR Raw Data'!U$1,FALSE))/100</f>
        <v>3.8319653131242498E-2</v>
      </c>
      <c r="Z60" s="90">
        <f>(VLOOKUP($A59,'RevPAR Raw Data'!$B$6:$BE$43,'RevPAR Raw Data'!V$1,FALSE))/100</f>
        <v>2.7583724925849599E-2</v>
      </c>
      <c r="AA60" s="90">
        <f>(VLOOKUP($A59,'RevPAR Raw Data'!$B$6:$BE$43,'RevPAR Raw Data'!W$1,FALSE))/100</f>
        <v>-5.2765497333883402E-2</v>
      </c>
      <c r="AB60" s="90">
        <f>(VLOOKUP($A59,'RevPAR Raw Data'!$B$6:$BE$43,'RevPAR Raw Data'!X$1,FALSE))/100</f>
        <v>-0.12722168871911602</v>
      </c>
      <c r="AC60" s="90">
        <f>(VLOOKUP($A59,'RevPAR Raw Data'!$B$6:$BE$43,'RevPAR Raw Data'!Y$1,FALSE))/100</f>
        <v>-2.2429333975890801E-2</v>
      </c>
      <c r="AD60" s="91">
        <f>(VLOOKUP($A59,'RevPAR Raw Data'!$B$6:$BE$43,'RevPAR Raw Data'!AA$1,FALSE))/100</f>
        <v>-5.6358772398193195E-2</v>
      </c>
      <c r="AE60" s="91">
        <f>(VLOOKUP($A59,'RevPAR Raw Data'!$B$6:$BE$43,'RevPAR Raw Data'!AB$1,FALSE))/100</f>
        <v>-6.70483069315638E-2</v>
      </c>
      <c r="AF60" s="90">
        <f>(VLOOKUP($A59,'RevPAR Raw Data'!$B$6:$BE$43,'RevPAR Raw Data'!AC$1,FALSE))/100</f>
        <v>-6.1775120996383499E-2</v>
      </c>
      <c r="AG60" s="92">
        <f>(VLOOKUP($A59,'RevPAR Raw Data'!$B$6:$BE$43,'RevPAR Raw Data'!AE$1,FALSE))/100</f>
        <v>-3.16006617831458E-2</v>
      </c>
    </row>
    <row r="61" spans="1:33" x14ac:dyDescent="0.25">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5">
      <c r="A62" s="116" t="s">
        <v>84</v>
      </c>
      <c r="B62" s="117">
        <f>(VLOOKUP($A62,'Occupancy Raw Data'!$B$8:$BE$45,'Occupancy Raw Data'!G$3,FALSE))/100</f>
        <v>0.625554850982878</v>
      </c>
      <c r="C62" s="118">
        <f>(VLOOKUP($A62,'Occupancy Raw Data'!$B$8:$BE$45,'Occupancy Raw Data'!H$3,FALSE))/100</f>
        <v>0.85203973789896392</v>
      </c>
      <c r="D62" s="118">
        <f>(VLOOKUP($A62,'Occupancy Raw Data'!$B$8:$BE$45,'Occupancy Raw Data'!I$3,FALSE))/100</f>
        <v>0.92337772141196295</v>
      </c>
      <c r="E62" s="118">
        <f>(VLOOKUP($A62,'Occupancy Raw Data'!$B$8:$BE$45,'Occupancy Raw Data'!J$3,FALSE))/100</f>
        <v>0.82857746776579999</v>
      </c>
      <c r="F62" s="118">
        <f>(VLOOKUP($A62,'Occupancy Raw Data'!$B$8:$BE$45,'Occupancy Raw Data'!K$3,FALSE))/100</f>
        <v>0.69097442401183595</v>
      </c>
      <c r="G62" s="119">
        <f>(VLOOKUP($A62,'Occupancy Raw Data'!$B$8:$BE$45,'Occupancy Raw Data'!L$3,FALSE))/100</f>
        <v>0.78410484041428807</v>
      </c>
      <c r="H62" s="99">
        <f>(VLOOKUP($A62,'Occupancy Raw Data'!$B$8:$BE$45,'Occupancy Raw Data'!N$3,FALSE))/100</f>
        <v>0.67924328894525399</v>
      </c>
      <c r="I62" s="99">
        <f>(VLOOKUP($A62,'Occupancy Raw Data'!$B$8:$BE$45,'Occupancy Raw Data'!O$3,FALSE))/100</f>
        <v>0.70714436694144989</v>
      </c>
      <c r="J62" s="119">
        <f>(VLOOKUP($A62,'Occupancy Raw Data'!$B$8:$BE$45,'Occupancy Raw Data'!P$3,FALSE))/100</f>
        <v>0.69319382794335194</v>
      </c>
      <c r="K62" s="120">
        <f>(VLOOKUP($A62,'Occupancy Raw Data'!$B$8:$BE$45,'Occupancy Raw Data'!R$3,FALSE))/100</f>
        <v>0.75813026542259199</v>
      </c>
      <c r="M62" s="121">
        <f>VLOOKUP($A62,'ADR Raw Data'!$B$6:$BE$43,'ADR Raw Data'!G$1,FALSE)</f>
        <v>204.120035478966</v>
      </c>
      <c r="N62" s="122">
        <f>VLOOKUP($A62,'ADR Raw Data'!$B$6:$BE$43,'ADR Raw Data'!H$1,FALSE)</f>
        <v>256.22685065740501</v>
      </c>
      <c r="O62" s="122">
        <f>VLOOKUP($A62,'ADR Raw Data'!$B$6:$BE$43,'ADR Raw Data'!I$1,FALSE)</f>
        <v>270.89859791690498</v>
      </c>
      <c r="P62" s="122">
        <f>VLOOKUP($A62,'ADR Raw Data'!$B$6:$BE$43,'ADR Raw Data'!J$1,FALSE)</f>
        <v>256.76965433673399</v>
      </c>
      <c r="Q62" s="122">
        <f>VLOOKUP($A62,'ADR Raw Data'!$B$6:$BE$43,'ADR Raw Data'!K$1,FALSE)</f>
        <v>218.82093912511399</v>
      </c>
      <c r="R62" s="123">
        <f>VLOOKUP($A62,'ADR Raw Data'!$B$6:$BE$43,'ADR Raw Data'!L$1,FALSE)</f>
        <v>244.89038710373001</v>
      </c>
      <c r="S62" s="122">
        <f>VLOOKUP($A62,'ADR Raw Data'!$B$6:$BE$43,'ADR Raw Data'!N$1,FALSE)</f>
        <v>158.163110315854</v>
      </c>
      <c r="T62" s="122">
        <f>VLOOKUP($A62,'ADR Raw Data'!$B$6:$BE$43,'ADR Raw Data'!O$1,FALSE)</f>
        <v>158.25743536093199</v>
      </c>
      <c r="U62" s="123">
        <f>VLOOKUP($A62,'ADR Raw Data'!$B$6:$BE$43,'ADR Raw Data'!P$1,FALSE)</f>
        <v>158.21122198505799</v>
      </c>
      <c r="V62" s="124">
        <f>VLOOKUP($A62,'ADR Raw Data'!$B$6:$BE$43,'ADR Raw Data'!R$1,FALSE)</f>
        <v>222.246158641016</v>
      </c>
      <c r="X62" s="121">
        <f>VLOOKUP($A62,'RevPAR Raw Data'!$B$6:$BE$43,'RevPAR Raw Data'!G$1,FALSE)</f>
        <v>127.688278376664</v>
      </c>
      <c r="Y62" s="122">
        <f>VLOOKUP($A62,'RevPAR Raw Data'!$B$6:$BE$43,'RevPAR Raw Data'!H$1,FALSE)</f>
        <v>218.315458676812</v>
      </c>
      <c r="Z62" s="122">
        <f>VLOOKUP($A62,'RevPAR Raw Data'!$B$6:$BE$43,'RevPAR Raw Data'!I$1,FALSE)</f>
        <v>250.14173007820699</v>
      </c>
      <c r="AA62" s="122">
        <f>VLOOKUP($A62,'RevPAR Raw Data'!$B$6:$BE$43,'RevPAR Raw Data'!J$1,FALSE)</f>
        <v>212.75354998943101</v>
      </c>
      <c r="AB62" s="122">
        <f>VLOOKUP($A62,'RevPAR Raw Data'!$B$6:$BE$43,'RevPAR Raw Data'!K$1,FALSE)</f>
        <v>151.199672373705</v>
      </c>
      <c r="AC62" s="123">
        <f>VLOOKUP($A62,'RevPAR Raw Data'!$B$6:$BE$43,'RevPAR Raw Data'!L$1,FALSE)</f>
        <v>192.019737898964</v>
      </c>
      <c r="AD62" s="122">
        <f>VLOOKUP($A62,'RevPAR Raw Data'!$B$6:$BE$43,'RevPAR Raw Data'!N$1,FALSE)</f>
        <v>107.431231240752</v>
      </c>
      <c r="AE62" s="122">
        <f>VLOOKUP($A62,'RevPAR Raw Data'!$B$6:$BE$43,'RevPAR Raw Data'!O$1,FALSE)</f>
        <v>111.910853942084</v>
      </c>
      <c r="AF62" s="123">
        <f>VLOOKUP($A62,'RevPAR Raw Data'!$B$6:$BE$43,'RevPAR Raw Data'!P$1,FALSE)</f>
        <v>109.671042591418</v>
      </c>
      <c r="AG62" s="124">
        <f>VLOOKUP($A62,'RevPAR Raw Data'!$B$6:$BE$43,'RevPAR Raw Data'!R$1,FALSE)</f>
        <v>168.491539239665</v>
      </c>
    </row>
    <row r="63" spans="1:33" x14ac:dyDescent="0.25">
      <c r="A63" s="101" t="s">
        <v>129</v>
      </c>
      <c r="B63" s="89">
        <f>(VLOOKUP($A62,'Occupancy Raw Data'!$B$8:$BE$51,'Occupancy Raw Data'!T$3,FALSE))/100</f>
        <v>-0.15097638765914201</v>
      </c>
      <c r="C63" s="90">
        <f>(VLOOKUP($A62,'Occupancy Raw Data'!$B$8:$BE$51,'Occupancy Raw Data'!U$3,FALSE))/100</f>
        <v>-7.2138298908229009E-2</v>
      </c>
      <c r="D63" s="90">
        <f>(VLOOKUP($A62,'Occupancy Raw Data'!$B$8:$BE$51,'Occupancy Raw Data'!V$3,FALSE))/100</f>
        <v>-3.78048730324963E-2</v>
      </c>
      <c r="E63" s="90">
        <f>(VLOOKUP($A62,'Occupancy Raw Data'!$B$8:$BE$51,'Occupancy Raw Data'!W$3,FALSE))/100</f>
        <v>-0.11362330931720299</v>
      </c>
      <c r="F63" s="90">
        <f>(VLOOKUP($A62,'Occupancy Raw Data'!$B$8:$BE$51,'Occupancy Raw Data'!X$3,FALSE))/100</f>
        <v>-0.16880673730635098</v>
      </c>
      <c r="G63" s="90">
        <f>(VLOOKUP($A62,'Occupancy Raw Data'!$B$8:$BE$51,'Occupancy Raw Data'!Y$3,FALSE))/100</f>
        <v>-0.105072644987483</v>
      </c>
      <c r="H63" s="91">
        <f>(VLOOKUP($A62,'Occupancy Raw Data'!$B$8:$BE$51,'Occupancy Raw Data'!AA$3,FALSE))/100</f>
        <v>-9.9298678826459291E-2</v>
      </c>
      <c r="I63" s="91">
        <f>(VLOOKUP($A62,'Occupancy Raw Data'!$B$8:$BE$51,'Occupancy Raw Data'!AB$3,FALSE))/100</f>
        <v>-7.3205787099860198E-2</v>
      </c>
      <c r="J63" s="90">
        <f>(VLOOKUP($A62,'Occupancy Raw Data'!$B$8:$BE$51,'Occupancy Raw Data'!AC$3,FALSE))/100</f>
        <v>-8.6175927580662198E-2</v>
      </c>
      <c r="K63" s="92">
        <f>(VLOOKUP($A62,'Occupancy Raw Data'!$B$8:$BE$51,'Occupancy Raw Data'!AE$3,FALSE))/100</f>
        <v>-0.10021185509279799</v>
      </c>
      <c r="M63" s="89">
        <f>(VLOOKUP($A62,'ADR Raw Data'!$B$6:$BE$49,'ADR Raw Data'!T$1,FALSE))/100</f>
        <v>4.6623228784655195E-4</v>
      </c>
      <c r="N63" s="90">
        <f>(VLOOKUP($A62,'ADR Raw Data'!$B$6:$BE$49,'ADR Raw Data'!U$1,FALSE))/100</f>
        <v>5.0225405976812999E-2</v>
      </c>
      <c r="O63" s="90">
        <f>(VLOOKUP($A62,'ADR Raw Data'!$B$6:$BE$49,'ADR Raw Data'!V$1,FALSE))/100</f>
        <v>5.99746197130199E-2</v>
      </c>
      <c r="P63" s="90">
        <f>(VLOOKUP($A62,'ADR Raw Data'!$B$6:$BE$49,'ADR Raw Data'!W$1,FALSE))/100</f>
        <v>2.01491830833193E-2</v>
      </c>
      <c r="Q63" s="90">
        <f>(VLOOKUP($A62,'ADR Raw Data'!$B$6:$BE$49,'ADR Raw Data'!X$1,FALSE))/100</f>
        <v>4.4701240302230695E-3</v>
      </c>
      <c r="R63" s="90">
        <f>(VLOOKUP($A62,'ADR Raw Data'!$B$6:$BE$49,'ADR Raw Data'!Y$1,FALSE))/100</f>
        <v>3.5539845779799802E-2</v>
      </c>
      <c r="S63" s="91">
        <f>(VLOOKUP($A62,'ADR Raw Data'!$B$6:$BE$49,'ADR Raw Data'!AA$1,FALSE))/100</f>
        <v>-9.4775992577047302E-2</v>
      </c>
      <c r="T63" s="91">
        <f>(VLOOKUP($A62,'ADR Raw Data'!$B$6:$BE$49,'ADR Raw Data'!AB$1,FALSE))/100</f>
        <v>-0.112944197572851</v>
      </c>
      <c r="U63" s="90">
        <f>(VLOOKUP($A62,'ADR Raw Data'!$B$6:$BE$49,'ADR Raw Data'!AC$1,FALSE))/100</f>
        <v>-0.104004196106933</v>
      </c>
      <c r="V63" s="92">
        <f>(VLOOKUP($A62,'ADR Raw Data'!$B$6:$BE$49,'ADR Raw Data'!AE$1,FALSE))/100</f>
        <v>5.2969002982379701E-3</v>
      </c>
      <c r="X63" s="89">
        <f>(VLOOKUP($A62,'RevPAR Raw Data'!$B$6:$BE$43,'RevPAR Raw Data'!T$1,FALSE))/100</f>
        <v>-0.15058054543792498</v>
      </c>
      <c r="Y63" s="90">
        <f>(VLOOKUP($A62,'RevPAR Raw Data'!$B$6:$BE$43,'RevPAR Raw Data'!U$1,FALSE))/100</f>
        <v>-2.5536068280558401E-2</v>
      </c>
      <c r="Z63" s="90">
        <f>(VLOOKUP($A62,'RevPAR Raw Data'!$B$6:$BE$43,'RevPAR Raw Data'!V$1,FALSE))/100</f>
        <v>1.9902413797100602E-2</v>
      </c>
      <c r="AA63" s="90">
        <f>(VLOOKUP($A62,'RevPAR Raw Data'!$B$6:$BE$43,'RevPAR Raw Data'!W$1,FALSE))/100</f>
        <v>-9.5763543095849307E-2</v>
      </c>
      <c r="AB63" s="90">
        <f>(VLOOKUP($A62,'RevPAR Raw Data'!$B$6:$BE$43,'RevPAR Raw Data'!X$1,FALSE))/100</f>
        <v>-0.16509120032902502</v>
      </c>
      <c r="AC63" s="90">
        <f>(VLOOKUP($A62,'RevPAR Raw Data'!$B$6:$BE$43,'RevPAR Raw Data'!Y$1,FALSE))/100</f>
        <v>-7.3267064806214602E-2</v>
      </c>
      <c r="AD63" s="91">
        <f>(VLOOKUP($A62,'RevPAR Raw Data'!$B$6:$BE$43,'RevPAR Raw Data'!AA$1,FALSE))/100</f>
        <v>-0.18466354055613898</v>
      </c>
      <c r="AE63" s="91">
        <f>(VLOOKUP($A62,'RevPAR Raw Data'!$B$6:$BE$43,'RevPAR Raw Data'!AB$1,FALSE))/100</f>
        <v>-0.17788181579102902</v>
      </c>
      <c r="AF63" s="90">
        <f>(VLOOKUP($A62,'RevPAR Raw Data'!$B$6:$BE$43,'RevPAR Raw Data'!AC$1,FALSE))/100</f>
        <v>-0.18121746561579902</v>
      </c>
      <c r="AG63" s="92">
        <f>(VLOOKUP($A62,'RevPAR Raw Data'!$B$6:$BE$43,'RevPAR Raw Data'!AE$1,FALSE))/100</f>
        <v>-9.5445766999688195E-2</v>
      </c>
    </row>
    <row r="64" spans="1:33" x14ac:dyDescent="0.25">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5">
      <c r="A65" s="116" t="s">
        <v>85</v>
      </c>
      <c r="B65" s="117">
        <f>(VLOOKUP($A65,'Occupancy Raw Data'!$B$8:$BE$45,'Occupancy Raw Data'!G$3,FALSE))/100</f>
        <v>0.51769757456191201</v>
      </c>
      <c r="C65" s="118">
        <f>(VLOOKUP($A65,'Occupancy Raw Data'!$B$8:$BE$45,'Occupancy Raw Data'!H$3,FALSE))/100</f>
        <v>0.7030288963676451</v>
      </c>
      <c r="D65" s="118">
        <f>(VLOOKUP($A65,'Occupancy Raw Data'!$B$8:$BE$45,'Occupancy Raw Data'!I$3,FALSE))/100</f>
        <v>0.77915747940118296</v>
      </c>
      <c r="E65" s="118">
        <f>(VLOOKUP($A65,'Occupancy Raw Data'!$B$8:$BE$45,'Occupancy Raw Data'!J$3,FALSE))/100</f>
        <v>0.74434257862365005</v>
      </c>
      <c r="F65" s="118">
        <f>(VLOOKUP($A65,'Occupancy Raw Data'!$B$8:$BE$45,'Occupancy Raw Data'!K$3,FALSE))/100</f>
        <v>0.63699663455959099</v>
      </c>
      <c r="G65" s="119">
        <f>(VLOOKUP($A65,'Occupancy Raw Data'!$B$8:$BE$45,'Occupancy Raw Data'!L$3,FALSE))/100</f>
        <v>0.676244632702796</v>
      </c>
      <c r="H65" s="99">
        <f>(VLOOKUP($A65,'Occupancy Raw Data'!$B$8:$BE$45,'Occupancy Raw Data'!N$3,FALSE))/100</f>
        <v>0.63363119415109603</v>
      </c>
      <c r="I65" s="99">
        <f>(VLOOKUP($A65,'Occupancy Raw Data'!$B$8:$BE$45,'Occupancy Raw Data'!O$3,FALSE))/100</f>
        <v>0.67703377045375401</v>
      </c>
      <c r="J65" s="119">
        <f>(VLOOKUP($A65,'Occupancy Raw Data'!$B$8:$BE$45,'Occupancy Raw Data'!P$3,FALSE))/100</f>
        <v>0.65533248230242502</v>
      </c>
      <c r="K65" s="120">
        <f>(VLOOKUP($A65,'Occupancy Raw Data'!$B$8:$BE$45,'Occupancy Raw Data'!R$3,FALSE))/100</f>
        <v>0.67026973258840394</v>
      </c>
      <c r="M65" s="121">
        <f>VLOOKUP($A65,'ADR Raw Data'!$B$6:$BE$43,'ADR Raw Data'!G$1,FALSE)</f>
        <v>145.871454830755</v>
      </c>
      <c r="N65" s="122">
        <f>VLOOKUP($A65,'ADR Raw Data'!$B$6:$BE$43,'ADR Raw Data'!H$1,FALSE)</f>
        <v>178.31570650379601</v>
      </c>
      <c r="O65" s="122">
        <f>VLOOKUP($A65,'ADR Raw Data'!$B$6:$BE$43,'ADR Raw Data'!I$1,FALSE)</f>
        <v>181.59917783735401</v>
      </c>
      <c r="P65" s="122">
        <f>VLOOKUP($A65,'ADR Raw Data'!$B$6:$BE$43,'ADR Raw Data'!J$1,FALSE)</f>
        <v>170.31196289367</v>
      </c>
      <c r="Q65" s="122">
        <f>VLOOKUP($A65,'ADR Raw Data'!$B$6:$BE$43,'ADR Raw Data'!K$1,FALSE)</f>
        <v>149.855629440699</v>
      </c>
      <c r="R65" s="123">
        <f>VLOOKUP($A65,'ADR Raw Data'!$B$6:$BE$43,'ADR Raw Data'!L$1,FALSE)</f>
        <v>166.98120778418399</v>
      </c>
      <c r="S65" s="122">
        <f>VLOOKUP($A65,'ADR Raw Data'!$B$6:$BE$43,'ADR Raw Data'!N$1,FALSE)</f>
        <v>136.09915201465199</v>
      </c>
      <c r="T65" s="122">
        <f>VLOOKUP($A65,'ADR Raw Data'!$B$6:$BE$43,'ADR Raw Data'!O$1,FALSE)</f>
        <v>137.546717517997</v>
      </c>
      <c r="U65" s="123">
        <f>VLOOKUP($A65,'ADR Raw Data'!$B$6:$BE$43,'ADR Raw Data'!P$1,FALSE)</f>
        <v>136.846902780237</v>
      </c>
      <c r="V65" s="124">
        <f>VLOOKUP($A65,'ADR Raw Data'!$B$6:$BE$43,'ADR Raw Data'!R$1,FALSE)</f>
        <v>158.56327949542401</v>
      </c>
      <c r="X65" s="121">
        <f>VLOOKUP($A65,'RevPAR Raw Data'!$B$6:$BE$43,'RevPAR Raw Data'!G$1,FALSE)</f>
        <v>75.517298363699595</v>
      </c>
      <c r="Y65" s="122">
        <f>VLOOKUP($A65,'RevPAR Raw Data'!$B$6:$BE$43,'RevPAR Raw Data'!H$1,FALSE)</f>
        <v>125.361094348381</v>
      </c>
      <c r="Z65" s="122">
        <f>VLOOKUP($A65,'RevPAR Raw Data'!$B$6:$BE$43,'RevPAR Raw Data'!I$1,FALSE)</f>
        <v>141.49435766508</v>
      </c>
      <c r="AA65" s="122">
        <f>VLOOKUP($A65,'RevPAR Raw Data'!$B$6:$BE$43,'RevPAR Raw Data'!J$1,FALSE)</f>
        <v>126.770445630729</v>
      </c>
      <c r="AB65" s="122">
        <f>VLOOKUP($A65,'RevPAR Raw Data'!$B$6:$BE$43,'RevPAR Raw Data'!K$1,FALSE)</f>
        <v>95.457531623534805</v>
      </c>
      <c r="AC65" s="123">
        <f>VLOOKUP($A65,'RevPAR Raw Data'!$B$6:$BE$43,'RevPAR Raw Data'!L$1,FALSE)</f>
        <v>112.920145526285</v>
      </c>
      <c r="AD65" s="122">
        <f>VLOOKUP($A65,'RevPAR Raw Data'!$B$6:$BE$43,'RevPAR Raw Data'!N$1,FALSE)</f>
        <v>86.2366682139955</v>
      </c>
      <c r="AE65" s="122">
        <f>VLOOKUP($A65,'RevPAR Raw Data'!$B$6:$BE$43,'RevPAR Raw Data'!O$1,FALSE)</f>
        <v>93.123772774747493</v>
      </c>
      <c r="AF65" s="123">
        <f>VLOOKUP($A65,'RevPAR Raw Data'!$B$6:$BE$43,'RevPAR Raw Data'!P$1,FALSE)</f>
        <v>89.680220494371497</v>
      </c>
      <c r="AG65" s="124">
        <f>VLOOKUP($A65,'RevPAR Raw Data'!$B$6:$BE$43,'RevPAR Raw Data'!R$1,FALSE)</f>
        <v>106.280166945738</v>
      </c>
    </row>
    <row r="66" spans="1:33" x14ac:dyDescent="0.25">
      <c r="A66" s="101" t="s">
        <v>129</v>
      </c>
      <c r="B66" s="89">
        <f>(VLOOKUP($A65,'Occupancy Raw Data'!$B$8:$BE$51,'Occupancy Raw Data'!T$3,FALSE))/100</f>
        <v>-0.16185580043818898</v>
      </c>
      <c r="C66" s="90">
        <f>(VLOOKUP($A65,'Occupancy Raw Data'!$B$8:$BE$51,'Occupancy Raw Data'!U$3,FALSE))/100</f>
        <v>-0.130181866988656</v>
      </c>
      <c r="D66" s="90">
        <f>(VLOOKUP($A65,'Occupancy Raw Data'!$B$8:$BE$51,'Occupancy Raw Data'!V$3,FALSE))/100</f>
        <v>-0.11722453312254</v>
      </c>
      <c r="E66" s="90">
        <f>(VLOOKUP($A65,'Occupancy Raw Data'!$B$8:$BE$51,'Occupancy Raw Data'!W$3,FALSE))/100</f>
        <v>-0.12955486580573</v>
      </c>
      <c r="F66" s="90">
        <f>(VLOOKUP($A65,'Occupancy Raw Data'!$B$8:$BE$51,'Occupancy Raw Data'!X$3,FALSE))/100</f>
        <v>-0.18129290897966099</v>
      </c>
      <c r="G66" s="90">
        <f>(VLOOKUP($A65,'Occupancy Raw Data'!$B$8:$BE$51,'Occupancy Raw Data'!Y$3,FALSE))/100</f>
        <v>-0.14219654391714801</v>
      </c>
      <c r="H66" s="91">
        <f>(VLOOKUP($A65,'Occupancy Raw Data'!$B$8:$BE$51,'Occupancy Raw Data'!AA$3,FALSE))/100</f>
        <v>-0.109652452795115</v>
      </c>
      <c r="I66" s="91">
        <f>(VLOOKUP($A65,'Occupancy Raw Data'!$B$8:$BE$51,'Occupancy Raw Data'!AB$3,FALSE))/100</f>
        <v>-8.5939971394051004E-2</v>
      </c>
      <c r="J66" s="90">
        <f>(VLOOKUP($A65,'Occupancy Raw Data'!$B$8:$BE$51,'Occupancy Raw Data'!AC$3,FALSE))/100</f>
        <v>-9.7559298296910693E-2</v>
      </c>
      <c r="K66" s="92">
        <f>(VLOOKUP($A65,'Occupancy Raw Data'!$B$8:$BE$51,'Occupancy Raw Data'!AE$3,FALSE))/100</f>
        <v>-0.13017796383237701</v>
      </c>
      <c r="M66" s="89">
        <f>(VLOOKUP($A65,'ADR Raw Data'!$B$6:$BE$49,'ADR Raw Data'!T$1,FALSE))/100</f>
        <v>-4.9707349017998004E-2</v>
      </c>
      <c r="N66" s="90">
        <f>(VLOOKUP($A65,'ADR Raw Data'!$B$6:$BE$49,'ADR Raw Data'!U$1,FALSE))/100</f>
        <v>5.2396120445806606E-3</v>
      </c>
      <c r="O66" s="90">
        <f>(VLOOKUP($A65,'ADR Raw Data'!$B$6:$BE$49,'ADR Raw Data'!V$1,FALSE))/100</f>
        <v>-3.5425880753620097E-2</v>
      </c>
      <c r="P66" s="90">
        <f>(VLOOKUP($A65,'ADR Raw Data'!$B$6:$BE$49,'ADR Raw Data'!W$1,FALSE))/100</f>
        <v>-6.7534358264947705E-2</v>
      </c>
      <c r="Q66" s="90">
        <f>(VLOOKUP($A65,'ADR Raw Data'!$B$6:$BE$49,'ADR Raw Data'!X$1,FALSE))/100</f>
        <v>-9.067427765386149E-2</v>
      </c>
      <c r="R66" s="90">
        <f>(VLOOKUP($A65,'ADR Raw Data'!$B$6:$BE$49,'ADR Raw Data'!Y$1,FALSE))/100</f>
        <v>-4.4385011425091193E-2</v>
      </c>
      <c r="S66" s="91">
        <f>(VLOOKUP($A65,'ADR Raw Data'!$B$6:$BE$49,'ADR Raw Data'!AA$1,FALSE))/100</f>
        <v>-7.3613920980353506E-2</v>
      </c>
      <c r="T66" s="91">
        <f>(VLOOKUP($A65,'ADR Raw Data'!$B$6:$BE$49,'ADR Raw Data'!AB$1,FALSE))/100</f>
        <v>-6.8325666464085499E-2</v>
      </c>
      <c r="U66" s="90">
        <f>(VLOOKUP($A65,'ADR Raw Data'!$B$6:$BE$49,'ADR Raw Data'!AC$1,FALSE))/100</f>
        <v>-7.0845961244042896E-2</v>
      </c>
      <c r="V66" s="92">
        <f>(VLOOKUP($A65,'ADR Raw Data'!$B$6:$BE$49,'ADR Raw Data'!AE$1,FALSE))/100</f>
        <v>-5.2473637766212194E-2</v>
      </c>
      <c r="X66" s="89">
        <f>(VLOOKUP($A65,'RevPAR Raw Data'!$B$6:$BE$43,'RevPAR Raw Data'!T$1,FALSE))/100</f>
        <v>-0.20351772669321899</v>
      </c>
      <c r="Y66" s="90">
        <f>(VLOOKUP($A65,'RevPAR Raw Data'!$B$6:$BE$43,'RevPAR Raw Data'!U$1,FALSE))/100</f>
        <v>-0.12562435742233499</v>
      </c>
      <c r="Z66" s="90">
        <f>(VLOOKUP($A65,'RevPAR Raw Data'!$B$6:$BE$43,'RevPAR Raw Data'!V$1,FALSE))/100</f>
        <v>-0.14849763154436199</v>
      </c>
      <c r="AA66" s="90">
        <f>(VLOOKUP($A65,'RevPAR Raw Data'!$B$6:$BE$43,'RevPAR Raw Data'!W$1,FALSE))/100</f>
        <v>-0.18833981934838601</v>
      </c>
      <c r="AB66" s="90">
        <f>(VLOOKUP($A65,'RevPAR Raw Data'!$B$6:$BE$43,'RevPAR Raw Data'!X$1,FALSE))/100</f>
        <v>-0.25552858306802401</v>
      </c>
      <c r="AC66" s="90">
        <f>(VLOOKUP($A65,'RevPAR Raw Data'!$B$6:$BE$43,'RevPAR Raw Data'!Y$1,FALSE))/100</f>
        <v>-0.18027016011586799</v>
      </c>
      <c r="AD66" s="91">
        <f>(VLOOKUP($A65,'RevPAR Raw Data'!$B$6:$BE$43,'RevPAR Raw Data'!AA$1,FALSE))/100</f>
        <v>-0.17519442678010702</v>
      </c>
      <c r="AE66" s="91">
        <f>(VLOOKUP($A65,'RevPAR Raw Data'!$B$6:$BE$43,'RevPAR Raw Data'!AB$1,FALSE))/100</f>
        <v>-0.14839373203673301</v>
      </c>
      <c r="AF66" s="90">
        <f>(VLOOKUP($A65,'RevPAR Raw Data'!$B$6:$BE$43,'RevPAR Raw Data'!AC$1,FALSE))/100</f>
        <v>-0.161493577274814</v>
      </c>
      <c r="AG66" s="92">
        <f>(VLOOKUP($A65,'RevPAR Raw Data'!$B$6:$BE$43,'RevPAR Raw Data'!AE$1,FALSE))/100</f>
        <v>-0.175820690279306</v>
      </c>
    </row>
    <row r="67" spans="1:33" x14ac:dyDescent="0.25">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5">
      <c r="A68" s="116" t="s">
        <v>26</v>
      </c>
      <c r="B68" s="117">
        <f>(VLOOKUP($A68,'Occupancy Raw Data'!$B$8:$BE$45,'Occupancy Raw Data'!G$3,FALSE))/100</f>
        <v>0.51594269870609899</v>
      </c>
      <c r="C68" s="118">
        <f>(VLOOKUP($A68,'Occupancy Raw Data'!$B$8:$BE$45,'Occupancy Raw Data'!H$3,FALSE))/100</f>
        <v>0.73243992606284603</v>
      </c>
      <c r="D68" s="118">
        <f>(VLOOKUP($A68,'Occupancy Raw Data'!$B$8:$BE$45,'Occupancy Raw Data'!I$3,FALSE))/100</f>
        <v>0.83133086876155204</v>
      </c>
      <c r="E68" s="118">
        <f>(VLOOKUP($A68,'Occupancy Raw Data'!$B$8:$BE$45,'Occupancy Raw Data'!J$3,FALSE))/100</f>
        <v>0.80360443622920497</v>
      </c>
      <c r="F68" s="118">
        <f>(VLOOKUP($A68,'Occupancy Raw Data'!$B$8:$BE$45,'Occupancy Raw Data'!K$3,FALSE))/100</f>
        <v>0.69939926062846491</v>
      </c>
      <c r="G68" s="119">
        <f>(VLOOKUP($A68,'Occupancy Raw Data'!$B$8:$BE$45,'Occupancy Raw Data'!L$3,FALSE))/100</f>
        <v>0.71654343807763399</v>
      </c>
      <c r="H68" s="99">
        <f>(VLOOKUP($A68,'Occupancy Raw Data'!$B$8:$BE$45,'Occupancy Raw Data'!N$3,FALSE))/100</f>
        <v>0.66254621072088693</v>
      </c>
      <c r="I68" s="99">
        <f>(VLOOKUP($A68,'Occupancy Raw Data'!$B$8:$BE$45,'Occupancy Raw Data'!O$3,FALSE))/100</f>
        <v>0.69558687615526793</v>
      </c>
      <c r="J68" s="119">
        <f>(VLOOKUP($A68,'Occupancy Raw Data'!$B$8:$BE$45,'Occupancy Raw Data'!P$3,FALSE))/100</f>
        <v>0.67906654343807704</v>
      </c>
      <c r="K68" s="120">
        <f>(VLOOKUP($A68,'Occupancy Raw Data'!$B$8:$BE$45,'Occupancy Raw Data'!R$3,FALSE))/100</f>
        <v>0.70583575389490305</v>
      </c>
      <c r="M68" s="121">
        <f>VLOOKUP($A68,'ADR Raw Data'!$B$6:$BE$43,'ADR Raw Data'!G$1,FALSE)</f>
        <v>143.82518808777399</v>
      </c>
      <c r="N68" s="122">
        <f>VLOOKUP($A68,'ADR Raw Data'!$B$6:$BE$43,'ADR Raw Data'!H$1,FALSE)</f>
        <v>182.56599211356399</v>
      </c>
      <c r="O68" s="122">
        <f>VLOOKUP($A68,'ADR Raw Data'!$B$6:$BE$43,'ADR Raw Data'!I$1,FALSE)</f>
        <v>204.66222623679801</v>
      </c>
      <c r="P68" s="122">
        <f>VLOOKUP($A68,'ADR Raw Data'!$B$6:$BE$43,'ADR Raw Data'!J$1,FALSE)</f>
        <v>195.053178550891</v>
      </c>
      <c r="Q68" s="122">
        <f>VLOOKUP($A68,'ADR Raw Data'!$B$6:$BE$43,'ADR Raw Data'!K$1,FALSE)</f>
        <v>163.943673604228</v>
      </c>
      <c r="R68" s="123">
        <f>VLOOKUP($A68,'ADR Raw Data'!$B$6:$BE$43,'ADR Raw Data'!L$1,FALSE)</f>
        <v>181.279697213981</v>
      </c>
      <c r="S68" s="122">
        <f>VLOOKUP($A68,'ADR Raw Data'!$B$6:$BE$43,'ADR Raw Data'!N$1,FALSE)</f>
        <v>140.88559546643401</v>
      </c>
      <c r="T68" s="122">
        <f>VLOOKUP($A68,'ADR Raw Data'!$B$6:$BE$43,'ADR Raw Data'!O$1,FALSE)</f>
        <v>137.94797209765801</v>
      </c>
      <c r="U68" s="123">
        <f>VLOOKUP($A68,'ADR Raw Data'!$B$6:$BE$43,'ADR Raw Data'!P$1,FALSE)</f>
        <v>139.38105052738999</v>
      </c>
      <c r="V68" s="124">
        <f>VLOOKUP($A68,'ADR Raw Data'!$B$6:$BE$43,'ADR Raw Data'!R$1,FALSE)</f>
        <v>169.762663673774</v>
      </c>
      <c r="X68" s="121">
        <f>VLOOKUP($A68,'RevPAR Raw Data'!$B$6:$BE$43,'RevPAR Raw Data'!G$1,FALSE)</f>
        <v>74.205555683918604</v>
      </c>
      <c r="Y68" s="122">
        <f>VLOOKUP($A68,'RevPAR Raw Data'!$B$6:$BE$43,'RevPAR Raw Data'!H$1,FALSE)</f>
        <v>133.718621765249</v>
      </c>
      <c r="Z68" s="122">
        <f>VLOOKUP($A68,'RevPAR Raw Data'!$B$6:$BE$43,'RevPAR Raw Data'!I$1,FALSE)</f>
        <v>170.14202634010999</v>
      </c>
      <c r="AA68" s="122">
        <f>VLOOKUP($A68,'RevPAR Raw Data'!$B$6:$BE$43,'RevPAR Raw Data'!J$1,FALSE)</f>
        <v>156.74559958410299</v>
      </c>
      <c r="AB68" s="122">
        <f>VLOOKUP($A68,'RevPAR Raw Data'!$B$6:$BE$43,'RevPAR Raw Data'!K$1,FALSE)</f>
        <v>114.662084103512</v>
      </c>
      <c r="AC68" s="123">
        <f>VLOOKUP($A68,'RevPAR Raw Data'!$B$6:$BE$43,'RevPAR Raw Data'!L$1,FALSE)</f>
        <v>129.89477749537801</v>
      </c>
      <c r="AD68" s="122">
        <f>VLOOKUP($A68,'RevPAR Raw Data'!$B$6:$BE$43,'RevPAR Raw Data'!N$1,FALSE)</f>
        <v>93.343217421441693</v>
      </c>
      <c r="AE68" s="122">
        <f>VLOOKUP($A68,'RevPAR Raw Data'!$B$6:$BE$43,'RevPAR Raw Data'!O$1,FALSE)</f>
        <v>95.9547989833641</v>
      </c>
      <c r="AF68" s="123">
        <f>VLOOKUP($A68,'RevPAR Raw Data'!$B$6:$BE$43,'RevPAR Raw Data'!P$1,FALSE)</f>
        <v>94.649008202402896</v>
      </c>
      <c r="AG68" s="124">
        <f>VLOOKUP($A68,'RevPAR Raw Data'!$B$6:$BE$43,'RevPAR Raw Data'!R$1,FALSE)</f>
        <v>119.824557697385</v>
      </c>
    </row>
    <row r="69" spans="1:33" x14ac:dyDescent="0.25">
      <c r="A69" s="101" t="s">
        <v>129</v>
      </c>
      <c r="B69" s="89">
        <f>(VLOOKUP($A68,'Occupancy Raw Data'!$B$8:$BE$51,'Occupancy Raw Data'!T$3,FALSE))/100</f>
        <v>-2.78767413255991E-2</v>
      </c>
      <c r="C69" s="90">
        <f>(VLOOKUP($A68,'Occupancy Raw Data'!$B$8:$BE$51,'Occupancy Raw Data'!U$3,FALSE))/100</f>
        <v>4.1993075726901898E-4</v>
      </c>
      <c r="D69" s="90">
        <f>(VLOOKUP($A68,'Occupancy Raw Data'!$B$8:$BE$51,'Occupancy Raw Data'!V$3,FALSE))/100</f>
        <v>-4.5422721418046298E-2</v>
      </c>
      <c r="E69" s="90">
        <f>(VLOOKUP($A68,'Occupancy Raw Data'!$B$8:$BE$51,'Occupancy Raw Data'!W$3,FALSE))/100</f>
        <v>-5.5583696564830504E-2</v>
      </c>
      <c r="F69" s="90">
        <f>(VLOOKUP($A68,'Occupancy Raw Data'!$B$8:$BE$51,'Occupancy Raw Data'!X$3,FALSE))/100</f>
        <v>7.7781274661165509E-2</v>
      </c>
      <c r="G69" s="90">
        <f>(VLOOKUP($A68,'Occupancy Raw Data'!$B$8:$BE$51,'Occupancy Raw Data'!Y$3,FALSE))/100</f>
        <v>-1.3999378792650199E-2</v>
      </c>
      <c r="H69" s="91">
        <f>(VLOOKUP($A68,'Occupancy Raw Data'!$B$8:$BE$51,'Occupancy Raw Data'!AA$3,FALSE))/100</f>
        <v>-4.3293497636683895E-3</v>
      </c>
      <c r="I69" s="91">
        <f>(VLOOKUP($A68,'Occupancy Raw Data'!$B$8:$BE$51,'Occupancy Raw Data'!AB$3,FALSE))/100</f>
        <v>2.1594993909554702E-2</v>
      </c>
      <c r="J69" s="90">
        <f>(VLOOKUP($A68,'Occupancy Raw Data'!$B$8:$BE$51,'Occupancy Raw Data'!AC$3,FALSE))/100</f>
        <v>8.7816325049042705E-3</v>
      </c>
      <c r="K69" s="92">
        <f>(VLOOKUP($A68,'Occupancy Raw Data'!$B$8:$BE$51,'Occupancy Raw Data'!AE$3,FALSE))/100</f>
        <v>-7.8405526962680907E-3</v>
      </c>
      <c r="M69" s="89">
        <f>(VLOOKUP($A68,'ADR Raw Data'!$B$6:$BE$49,'ADR Raw Data'!T$1,FALSE))/100</f>
        <v>2.5093052777137102E-2</v>
      </c>
      <c r="N69" s="90">
        <f>(VLOOKUP($A68,'ADR Raw Data'!$B$6:$BE$49,'ADR Raw Data'!U$1,FALSE))/100</f>
        <v>8.2665181522578998E-2</v>
      </c>
      <c r="O69" s="90">
        <f>(VLOOKUP($A68,'ADR Raw Data'!$B$6:$BE$49,'ADR Raw Data'!V$1,FALSE))/100</f>
        <v>9.4771524352209605E-2</v>
      </c>
      <c r="P69" s="90">
        <f>(VLOOKUP($A68,'ADR Raw Data'!$B$6:$BE$49,'ADR Raw Data'!W$1,FALSE))/100</f>
        <v>5.0892065762618705E-2</v>
      </c>
      <c r="Q69" s="90">
        <f>(VLOOKUP($A68,'ADR Raw Data'!$B$6:$BE$49,'ADR Raw Data'!X$1,FALSE))/100</f>
        <v>4.2575167458811299E-2</v>
      </c>
      <c r="R69" s="90">
        <f>(VLOOKUP($A68,'ADR Raw Data'!$B$6:$BE$49,'ADR Raw Data'!Y$1,FALSE))/100</f>
        <v>6.1202702148132795E-2</v>
      </c>
      <c r="S69" s="91">
        <f>(VLOOKUP($A68,'ADR Raw Data'!$B$6:$BE$49,'ADR Raw Data'!AA$1,FALSE))/100</f>
        <v>7.280635300327859E-2</v>
      </c>
      <c r="T69" s="91">
        <f>(VLOOKUP($A68,'ADR Raw Data'!$B$6:$BE$49,'ADR Raw Data'!AB$1,FALSE))/100</f>
        <v>5.0179413017737401E-2</v>
      </c>
      <c r="U69" s="90">
        <f>(VLOOKUP($A68,'ADR Raw Data'!$B$6:$BE$49,'ADR Raw Data'!AC$1,FALSE))/100</f>
        <v>6.1217934419950298E-2</v>
      </c>
      <c r="V69" s="92">
        <f>(VLOOKUP($A68,'ADR Raw Data'!$B$6:$BE$49,'ADR Raw Data'!AE$1,FALSE))/100</f>
        <v>6.0021118757746794E-2</v>
      </c>
      <c r="X69" s="89">
        <f>(VLOOKUP($A68,'RevPAR Raw Data'!$B$6:$BE$43,'RevPAR Raw Data'!T$1,FALSE))/100</f>
        <v>-3.4832010897998399E-3</v>
      </c>
      <c r="Y69" s="90">
        <f>(VLOOKUP($A68,'RevPAR Raw Data'!$B$6:$BE$43,'RevPAR Raw Data'!U$1,FALSE))/100</f>
        <v>8.3119825932124594E-2</v>
      </c>
      <c r="Z69" s="90">
        <f>(VLOOKUP($A68,'RevPAR Raw Data'!$B$6:$BE$43,'RevPAR Raw Data'!V$1,FALSE))/100</f>
        <v>4.5044022385149304E-2</v>
      </c>
      <c r="AA69" s="90">
        <f>(VLOOKUP($A68,'RevPAR Raw Data'!$B$6:$BE$43,'RevPAR Raw Data'!W$1,FALSE))/100</f>
        <v>-7.5203999431186098E-3</v>
      </c>
      <c r="AB69" s="90">
        <f>(VLOOKUP($A68,'RevPAR Raw Data'!$B$6:$BE$43,'RevPAR Raw Data'!X$1,FALSE))/100</f>
        <v>0.12366799291383501</v>
      </c>
      <c r="AC69" s="90">
        <f>(VLOOKUP($A68,'RevPAR Raw Data'!$B$6:$BE$43,'RevPAR Raw Data'!Y$1,FALSE))/100</f>
        <v>4.6346523544976995E-2</v>
      </c>
      <c r="AD69" s="91">
        <f>(VLOOKUP($A68,'RevPAR Raw Data'!$B$6:$BE$43,'RevPAR Raw Data'!AA$1,FALSE))/100</f>
        <v>6.8161799072441895E-2</v>
      </c>
      <c r="AE69" s="91">
        <f>(VLOOKUP($A68,'RevPAR Raw Data'!$B$6:$BE$43,'RevPAR Raw Data'!AB$1,FALSE))/100</f>
        <v>7.2858031045795191E-2</v>
      </c>
      <c r="AF69" s="90">
        <f>(VLOOKUP($A68,'RevPAR Raw Data'!$B$6:$BE$43,'RevPAR Raw Data'!AC$1,FALSE))/100</f>
        <v>7.0537160327639903E-2</v>
      </c>
      <c r="AG69" s="92">
        <f>(VLOOKUP($A68,'RevPAR Raw Data'!$B$6:$BE$43,'RevPAR Raw Data'!AE$1,FALSE))/100</f>
        <v>5.1709967316969599E-2</v>
      </c>
    </row>
    <row r="70" spans="1:33" x14ac:dyDescent="0.25">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5">
      <c r="A71" s="116" t="s">
        <v>24</v>
      </c>
      <c r="B71" s="117">
        <f>(VLOOKUP($A71,'Occupancy Raw Data'!$B$8:$BE$45,'Occupancy Raw Data'!G$3,FALSE))/100</f>
        <v>0.48723404255319103</v>
      </c>
      <c r="C71" s="118">
        <f>(VLOOKUP($A71,'Occupancy Raw Data'!$B$8:$BE$45,'Occupancy Raw Data'!H$3,FALSE))/100</f>
        <v>0.64320785597381303</v>
      </c>
      <c r="D71" s="118">
        <f>(VLOOKUP($A71,'Occupancy Raw Data'!$B$8:$BE$45,'Occupancy Raw Data'!I$3,FALSE))/100</f>
        <v>0.67692307692307596</v>
      </c>
      <c r="E71" s="118">
        <f>(VLOOKUP($A71,'Occupancy Raw Data'!$B$8:$BE$45,'Occupancy Raw Data'!J$3,FALSE))/100</f>
        <v>0.73993453355155392</v>
      </c>
      <c r="F71" s="118">
        <f>(VLOOKUP($A71,'Occupancy Raw Data'!$B$8:$BE$45,'Occupancy Raw Data'!K$3,FALSE))/100</f>
        <v>0.65499181669394402</v>
      </c>
      <c r="G71" s="119">
        <f>(VLOOKUP($A71,'Occupancy Raw Data'!$B$8:$BE$45,'Occupancy Raw Data'!L$3,FALSE))/100</f>
        <v>0.64045826513911608</v>
      </c>
      <c r="H71" s="99">
        <f>(VLOOKUP($A71,'Occupancy Raw Data'!$B$8:$BE$45,'Occupancy Raw Data'!N$3,FALSE))/100</f>
        <v>0.60196399345335505</v>
      </c>
      <c r="I71" s="99">
        <f>(VLOOKUP($A71,'Occupancy Raw Data'!$B$8:$BE$45,'Occupancy Raw Data'!O$3,FALSE))/100</f>
        <v>0.63911620294598992</v>
      </c>
      <c r="J71" s="119">
        <f>(VLOOKUP($A71,'Occupancy Raw Data'!$B$8:$BE$45,'Occupancy Raw Data'!P$3,FALSE))/100</f>
        <v>0.62054009819967204</v>
      </c>
      <c r="K71" s="120">
        <f>(VLOOKUP($A71,'Occupancy Raw Data'!$B$8:$BE$45,'Occupancy Raw Data'!R$3,FALSE))/100</f>
        <v>0.63476736029927505</v>
      </c>
      <c r="M71" s="121">
        <f>VLOOKUP($A71,'ADR Raw Data'!$B$6:$BE$43,'ADR Raw Data'!G$1,FALSE)</f>
        <v>145.17730601276401</v>
      </c>
      <c r="N71" s="122">
        <f>VLOOKUP($A71,'ADR Raw Data'!$B$6:$BE$43,'ADR Raw Data'!H$1,FALSE)</f>
        <v>154.96768447837101</v>
      </c>
      <c r="O71" s="122">
        <f>VLOOKUP($A71,'ADR Raw Data'!$B$6:$BE$43,'ADR Raw Data'!I$1,FALSE)</f>
        <v>158.27833413926399</v>
      </c>
      <c r="P71" s="122">
        <f>VLOOKUP($A71,'ADR Raw Data'!$B$6:$BE$43,'ADR Raw Data'!J$1,FALSE)</f>
        <v>152.479604069896</v>
      </c>
      <c r="Q71" s="122">
        <f>VLOOKUP($A71,'ADR Raw Data'!$B$6:$BE$43,'ADR Raw Data'!K$1,FALSE)</f>
        <v>144.12600199900001</v>
      </c>
      <c r="R71" s="123">
        <f>VLOOKUP($A71,'ADR Raw Data'!$B$6:$BE$43,'ADR Raw Data'!L$1,FALSE)</f>
        <v>151.38544311560801</v>
      </c>
      <c r="S71" s="122">
        <f>VLOOKUP($A71,'ADR Raw Data'!$B$6:$BE$43,'ADR Raw Data'!N$1,FALSE)</f>
        <v>144.50110657966201</v>
      </c>
      <c r="T71" s="122">
        <f>VLOOKUP($A71,'ADR Raw Data'!$B$6:$BE$43,'ADR Raw Data'!O$1,FALSE)</f>
        <v>152.72590268886</v>
      </c>
      <c r="U71" s="123">
        <f>VLOOKUP($A71,'ADR Raw Data'!$B$6:$BE$43,'ADR Raw Data'!P$1,FALSE)</f>
        <v>148.73661084003601</v>
      </c>
      <c r="V71" s="124">
        <f>VLOOKUP($A71,'ADR Raw Data'!$B$6:$BE$43,'ADR Raw Data'!R$1,FALSE)</f>
        <v>150.64559652289199</v>
      </c>
      <c r="X71" s="121">
        <f>VLOOKUP($A71,'RevPAR Raw Data'!$B$6:$BE$43,'RevPAR Raw Data'!G$1,FALSE)</f>
        <v>70.735325695580997</v>
      </c>
      <c r="Y71" s="122">
        <f>VLOOKUP($A71,'RevPAR Raw Data'!$B$6:$BE$43,'RevPAR Raw Data'!H$1,FALSE)</f>
        <v>99.676432078559699</v>
      </c>
      <c r="Z71" s="122">
        <f>VLOOKUP($A71,'RevPAR Raw Data'!$B$6:$BE$43,'RevPAR Raw Data'!I$1,FALSE)</f>
        <v>107.14225695581</v>
      </c>
      <c r="AA71" s="122">
        <f>VLOOKUP($A71,'RevPAR Raw Data'!$B$6:$BE$43,'RevPAR Raw Data'!J$1,FALSE)</f>
        <v>112.824924713584</v>
      </c>
      <c r="AB71" s="122">
        <f>VLOOKUP($A71,'RevPAR Raw Data'!$B$6:$BE$43,'RevPAR Raw Data'!K$1,FALSE)</f>
        <v>94.401351882160299</v>
      </c>
      <c r="AC71" s="123">
        <f>VLOOKUP($A71,'RevPAR Raw Data'!$B$6:$BE$43,'RevPAR Raw Data'!L$1,FALSE)</f>
        <v>96.956058265139106</v>
      </c>
      <c r="AD71" s="122">
        <f>VLOOKUP($A71,'RevPAR Raw Data'!$B$6:$BE$43,'RevPAR Raw Data'!N$1,FALSE)</f>
        <v>86.984463175122698</v>
      </c>
      <c r="AE71" s="122">
        <f>VLOOKUP($A71,'RevPAR Raw Data'!$B$6:$BE$43,'RevPAR Raw Data'!O$1,FALSE)</f>
        <v>97.609599018003195</v>
      </c>
      <c r="AF71" s="123">
        <f>VLOOKUP($A71,'RevPAR Raw Data'!$B$6:$BE$43,'RevPAR Raw Data'!P$1,FALSE)</f>
        <v>92.297031096563003</v>
      </c>
      <c r="AG71" s="124">
        <f>VLOOKUP($A71,'RevPAR Raw Data'!$B$6:$BE$43,'RevPAR Raw Data'!R$1,FALSE)</f>
        <v>95.624907645545903</v>
      </c>
    </row>
    <row r="72" spans="1:33" x14ac:dyDescent="0.25">
      <c r="A72" s="101" t="s">
        <v>129</v>
      </c>
      <c r="B72" s="89">
        <f>(VLOOKUP($A71,'Occupancy Raw Data'!$B$8:$BE$51,'Occupancy Raw Data'!T$3,FALSE))/100</f>
        <v>-5.2161802189183801E-2</v>
      </c>
      <c r="C72" s="90">
        <f>(VLOOKUP($A71,'Occupancy Raw Data'!$B$8:$BE$51,'Occupancy Raw Data'!U$3,FALSE))/100</f>
        <v>-2.4834449165010902E-2</v>
      </c>
      <c r="D72" s="90">
        <f>(VLOOKUP($A71,'Occupancy Raw Data'!$B$8:$BE$51,'Occupancy Raw Data'!V$3,FALSE))/100</f>
        <v>-4.7108972885013298E-2</v>
      </c>
      <c r="E72" s="90">
        <f>(VLOOKUP($A71,'Occupancy Raw Data'!$B$8:$BE$51,'Occupancy Raw Data'!W$3,FALSE))/100</f>
        <v>6.7109355571877097E-2</v>
      </c>
      <c r="F72" s="90">
        <f>(VLOOKUP($A71,'Occupancy Raw Data'!$B$8:$BE$51,'Occupancy Raw Data'!X$3,FALSE))/100</f>
        <v>0.119447208766143</v>
      </c>
      <c r="G72" s="90">
        <f>(VLOOKUP($A71,'Occupancy Raw Data'!$B$8:$BE$51,'Occupancy Raw Data'!Y$3,FALSE))/100</f>
        <v>1.2573084856585199E-2</v>
      </c>
      <c r="H72" s="91">
        <f>(VLOOKUP($A71,'Occupancy Raw Data'!$B$8:$BE$51,'Occupancy Raw Data'!AA$3,FALSE))/100</f>
        <v>4.4268508903780104E-2</v>
      </c>
      <c r="I72" s="91">
        <f>(VLOOKUP($A71,'Occupancy Raw Data'!$B$8:$BE$51,'Occupancy Raw Data'!AB$3,FALSE))/100</f>
        <v>0.116629393389084</v>
      </c>
      <c r="J72" s="90">
        <f>(VLOOKUP($A71,'Occupancy Raw Data'!$B$8:$BE$51,'Occupancy Raw Data'!AC$3,FALSE))/100</f>
        <v>8.0320341583505192E-2</v>
      </c>
      <c r="K72" s="92">
        <f>(VLOOKUP($A71,'Occupancy Raw Data'!$B$8:$BE$51,'Occupancy Raw Data'!AE$3,FALSE))/100</f>
        <v>3.0625159440218899E-2</v>
      </c>
      <c r="M72" s="89">
        <f>(VLOOKUP($A71,'ADR Raw Data'!$B$6:$BE$49,'ADR Raw Data'!T$1,FALSE))/100</f>
        <v>4.2685257083489893E-2</v>
      </c>
      <c r="N72" s="90">
        <f>(VLOOKUP($A71,'ADR Raw Data'!$B$6:$BE$49,'ADR Raw Data'!U$1,FALSE))/100</f>
        <v>3.9106526309568304E-2</v>
      </c>
      <c r="O72" s="90">
        <f>(VLOOKUP($A71,'ADR Raw Data'!$B$6:$BE$49,'ADR Raw Data'!V$1,FALSE))/100</f>
        <v>3.5584603831171499E-2</v>
      </c>
      <c r="P72" s="90">
        <f>(VLOOKUP($A71,'ADR Raw Data'!$B$6:$BE$49,'ADR Raw Data'!W$1,FALSE))/100</f>
        <v>2.1371118701307701E-2</v>
      </c>
      <c r="Q72" s="90">
        <f>(VLOOKUP($A71,'ADR Raw Data'!$B$6:$BE$49,'ADR Raw Data'!X$1,FALSE))/100</f>
        <v>3.2989845649237098E-2</v>
      </c>
      <c r="R72" s="90">
        <f>(VLOOKUP($A71,'ADR Raw Data'!$B$6:$BE$49,'ADR Raw Data'!Y$1,FALSE))/100</f>
        <v>3.2548310349021101E-2</v>
      </c>
      <c r="S72" s="91">
        <f>(VLOOKUP($A71,'ADR Raw Data'!$B$6:$BE$49,'ADR Raw Data'!AA$1,FALSE))/100</f>
        <v>7.3779120279176104E-4</v>
      </c>
      <c r="T72" s="91">
        <f>(VLOOKUP($A71,'ADR Raw Data'!$B$6:$BE$49,'ADR Raw Data'!AB$1,FALSE))/100</f>
        <v>1.9697769098278299E-2</v>
      </c>
      <c r="U72" s="90">
        <f>(VLOOKUP($A71,'ADR Raw Data'!$B$6:$BE$49,'ADR Raw Data'!AC$1,FALSE))/100</f>
        <v>1.12939224436492E-2</v>
      </c>
      <c r="V72" s="92">
        <f>(VLOOKUP($A71,'ADR Raw Data'!$B$6:$BE$49,'ADR Raw Data'!AE$1,FALSE))/100</f>
        <v>2.66398040315848E-2</v>
      </c>
      <c r="X72" s="89">
        <f>(VLOOKUP($A71,'RevPAR Raw Data'!$B$6:$BE$43,'RevPAR Raw Data'!T$1,FALSE))/100</f>
        <v>-1.1703085042077298E-2</v>
      </c>
      <c r="Y72" s="90">
        <f>(VLOOKUP($A71,'RevPAR Raw Data'!$B$6:$BE$43,'RevPAR Raw Data'!U$1,FALSE))/100</f>
        <v>1.33008881049022E-2</v>
      </c>
      <c r="Z72" s="90">
        <f>(VLOOKUP($A71,'RevPAR Raw Data'!$B$6:$BE$43,'RevPAR Raw Data'!V$1,FALSE))/100</f>
        <v>-1.3200723190848401E-2</v>
      </c>
      <c r="AA72" s="90">
        <f>(VLOOKUP($A71,'RevPAR Raw Data'!$B$6:$BE$43,'RevPAR Raw Data'!W$1,FALSE))/100</f>
        <v>8.9914676277079691E-2</v>
      </c>
      <c r="AB72" s="90">
        <f>(VLOOKUP($A71,'RevPAR Raw Data'!$B$6:$BE$43,'RevPAR Raw Data'!X$1,FALSE))/100</f>
        <v>0.156377599395808</v>
      </c>
      <c r="AC72" s="90">
        <f>(VLOOKUP($A71,'RevPAR Raw Data'!$B$6:$BE$43,'RevPAR Raw Data'!Y$1,FALSE))/100</f>
        <v>4.5530627873562997E-2</v>
      </c>
      <c r="AD72" s="91">
        <f>(VLOOKUP($A71,'RevPAR Raw Data'!$B$6:$BE$43,'RevPAR Raw Data'!AA$1,FALSE))/100</f>
        <v>4.5038961023001797E-2</v>
      </c>
      <c r="AE72" s="91">
        <f>(VLOOKUP($A71,'RevPAR Raw Data'!$B$6:$BE$43,'RevPAR Raw Data'!AB$1,FALSE))/100</f>
        <v>0.138624501348413</v>
      </c>
      <c r="AF72" s="90">
        <f>(VLOOKUP($A71,'RevPAR Raw Data'!$B$6:$BE$43,'RevPAR Raw Data'!AC$1,FALSE))/100</f>
        <v>9.2521395735645995E-2</v>
      </c>
      <c r="AG72" s="92">
        <f>(VLOOKUP($A71,'RevPAR Raw Data'!$B$6:$BE$43,'RevPAR Raw Data'!AE$1,FALSE))/100</f>
        <v>5.80808117177272E-2</v>
      </c>
    </row>
    <row r="73" spans="1:33" x14ac:dyDescent="0.25">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5">
      <c r="A74" s="116" t="s">
        <v>27</v>
      </c>
      <c r="B74" s="117">
        <f>(VLOOKUP($A74,'Occupancy Raw Data'!$B$8:$BE$45,'Occupancy Raw Data'!G$3,FALSE))/100</f>
        <v>0.54220061864781199</v>
      </c>
      <c r="C74" s="118">
        <f>(VLOOKUP($A74,'Occupancy Raw Data'!$B$8:$BE$45,'Occupancy Raw Data'!H$3,FALSE))/100</f>
        <v>0.61356606274856296</v>
      </c>
      <c r="D74" s="118">
        <f>(VLOOKUP($A74,'Occupancy Raw Data'!$B$8:$BE$45,'Occupancy Raw Data'!I$3,FALSE))/100</f>
        <v>0.68559434379142703</v>
      </c>
      <c r="E74" s="118">
        <f>(VLOOKUP($A74,'Occupancy Raw Data'!$B$8:$BE$45,'Occupancy Raw Data'!J$3,FALSE))/100</f>
        <v>0.72359699513919495</v>
      </c>
      <c r="F74" s="118">
        <f>(VLOOKUP($A74,'Occupancy Raw Data'!$B$8:$BE$45,'Occupancy Raw Data'!K$3,FALSE))/100</f>
        <v>0.65709235528060006</v>
      </c>
      <c r="G74" s="119">
        <f>(VLOOKUP($A74,'Occupancy Raw Data'!$B$8:$BE$45,'Occupancy Raw Data'!L$3,FALSE))/100</f>
        <v>0.64441007512151993</v>
      </c>
      <c r="H74" s="99">
        <f>(VLOOKUP($A74,'Occupancy Raw Data'!$B$8:$BE$45,'Occupancy Raw Data'!N$3,FALSE))/100</f>
        <v>0.746022978347326</v>
      </c>
      <c r="I74" s="99">
        <f>(VLOOKUP($A74,'Occupancy Raw Data'!$B$8:$BE$45,'Occupancy Raw Data'!O$3,FALSE))/100</f>
        <v>0.77209456473707405</v>
      </c>
      <c r="J74" s="119">
        <f>(VLOOKUP($A74,'Occupancy Raw Data'!$B$8:$BE$45,'Occupancy Raw Data'!P$3,FALSE))/100</f>
        <v>0.75905877154219992</v>
      </c>
      <c r="K74" s="120">
        <f>(VLOOKUP($A74,'Occupancy Raw Data'!$B$8:$BE$45,'Occupancy Raw Data'!R$3,FALSE))/100</f>
        <v>0.67716684552742801</v>
      </c>
      <c r="M74" s="121">
        <f>VLOOKUP($A74,'ADR Raw Data'!$B$6:$BE$43,'ADR Raw Data'!G$1,FALSE)</f>
        <v>94.065609209453896</v>
      </c>
      <c r="N74" s="122">
        <f>VLOOKUP($A74,'ADR Raw Data'!$B$6:$BE$43,'ADR Raw Data'!H$1,FALSE)</f>
        <v>100.513105869643</v>
      </c>
      <c r="O74" s="122">
        <f>VLOOKUP($A74,'ADR Raw Data'!$B$6:$BE$43,'ADR Raw Data'!I$1,FALSE)</f>
        <v>104.822338059941</v>
      </c>
      <c r="P74" s="122">
        <f>VLOOKUP($A74,'ADR Raw Data'!$B$6:$BE$43,'ADR Raw Data'!J$1,FALSE)</f>
        <v>105.759062595419</v>
      </c>
      <c r="Q74" s="122">
        <f>VLOOKUP($A74,'ADR Raw Data'!$B$6:$BE$43,'ADR Raw Data'!K$1,FALSE)</f>
        <v>101.135297579018</v>
      </c>
      <c r="R74" s="123">
        <f>VLOOKUP($A74,'ADR Raw Data'!$B$6:$BE$43,'ADR Raw Data'!L$1,FALSE)</f>
        <v>101.650066515806</v>
      </c>
      <c r="S74" s="122">
        <f>VLOOKUP($A74,'ADR Raw Data'!$B$6:$BE$43,'ADR Raw Data'!N$1,FALSE)</f>
        <v>119.251227602547</v>
      </c>
      <c r="T74" s="122">
        <f>VLOOKUP($A74,'ADR Raw Data'!$B$6:$BE$43,'ADR Raw Data'!O$1,FALSE)</f>
        <v>121.22235799112801</v>
      </c>
      <c r="U74" s="123">
        <f>VLOOKUP($A74,'ADR Raw Data'!$B$6:$BE$43,'ADR Raw Data'!P$1,FALSE)</f>
        <v>120.25371852714299</v>
      </c>
      <c r="V74" s="124">
        <f>VLOOKUP($A74,'ADR Raw Data'!$B$6:$BE$43,'ADR Raw Data'!R$1,FALSE)</f>
        <v>107.608195208352</v>
      </c>
      <c r="X74" s="121">
        <f>VLOOKUP($A74,'RevPAR Raw Data'!$B$6:$BE$43,'RevPAR Raw Data'!G$1,FALSE)</f>
        <v>51.002431506849298</v>
      </c>
      <c r="Y74" s="122">
        <f>VLOOKUP($A74,'RevPAR Raw Data'!$B$6:$BE$43,'RevPAR Raw Data'!H$1,FALSE)</f>
        <v>61.671430623066698</v>
      </c>
      <c r="Z74" s="122">
        <f>VLOOKUP($A74,'RevPAR Raw Data'!$B$6:$BE$43,'RevPAR Raw Data'!I$1,FALSE)</f>
        <v>71.865602076889004</v>
      </c>
      <c r="AA74" s="122">
        <f>VLOOKUP($A74,'RevPAR Raw Data'!$B$6:$BE$43,'RevPAR Raw Data'!J$1,FALSE)</f>
        <v>76.526939902783894</v>
      </c>
      <c r="AB74" s="122">
        <f>VLOOKUP($A74,'RevPAR Raw Data'!$B$6:$BE$43,'RevPAR Raw Data'!K$1,FALSE)</f>
        <v>66.455230888201498</v>
      </c>
      <c r="AC74" s="123">
        <f>VLOOKUP($A74,'RevPAR Raw Data'!$B$6:$BE$43,'RevPAR Raw Data'!L$1,FALSE)</f>
        <v>65.504326999558103</v>
      </c>
      <c r="AD74" s="122">
        <f>VLOOKUP($A74,'RevPAR Raw Data'!$B$6:$BE$43,'RevPAR Raw Data'!N$1,FALSE)</f>
        <v>88.964155987626995</v>
      </c>
      <c r="AE74" s="122">
        <f>VLOOKUP($A74,'RevPAR Raw Data'!$B$6:$BE$43,'RevPAR Raw Data'!O$1,FALSE)</f>
        <v>93.595123729562502</v>
      </c>
      <c r="AF74" s="123">
        <f>VLOOKUP($A74,'RevPAR Raw Data'!$B$6:$BE$43,'RevPAR Raw Data'!P$1,FALSE)</f>
        <v>91.279639858594706</v>
      </c>
      <c r="AG74" s="124">
        <f>VLOOKUP($A74,'RevPAR Raw Data'!$B$6:$BE$43,'RevPAR Raw Data'!R$1,FALSE)</f>
        <v>72.868702102140006</v>
      </c>
    </row>
    <row r="75" spans="1:33" x14ac:dyDescent="0.25">
      <c r="A75" s="101" t="s">
        <v>129</v>
      </c>
      <c r="B75" s="89">
        <f>(VLOOKUP($A74,'Occupancy Raw Data'!$B$8:$BE$51,'Occupancy Raw Data'!T$3,FALSE))/100</f>
        <v>-3.4259097628147696E-2</v>
      </c>
      <c r="C75" s="90">
        <f>(VLOOKUP($A74,'Occupancy Raw Data'!$B$8:$BE$51,'Occupancy Raw Data'!U$3,FALSE))/100</f>
        <v>-3.2067525376349E-2</v>
      </c>
      <c r="D75" s="90">
        <f>(VLOOKUP($A74,'Occupancy Raw Data'!$B$8:$BE$51,'Occupancy Raw Data'!V$3,FALSE))/100</f>
        <v>2.0003925310969201E-2</v>
      </c>
      <c r="E75" s="90">
        <f>(VLOOKUP($A74,'Occupancy Raw Data'!$B$8:$BE$51,'Occupancy Raw Data'!W$3,FALSE))/100</f>
        <v>2.3550638269216301E-2</v>
      </c>
      <c r="F75" s="90">
        <f>(VLOOKUP($A74,'Occupancy Raw Data'!$B$8:$BE$51,'Occupancy Raw Data'!X$3,FALSE))/100</f>
        <v>-6.4212160020447509E-2</v>
      </c>
      <c r="G75" s="90">
        <f>(VLOOKUP($A74,'Occupancy Raw Data'!$B$8:$BE$51,'Occupancy Raw Data'!Y$3,FALSE))/100</f>
        <v>-1.66500072116324E-2</v>
      </c>
      <c r="H75" s="91">
        <f>(VLOOKUP($A74,'Occupancy Raw Data'!$B$8:$BE$51,'Occupancy Raw Data'!AA$3,FALSE))/100</f>
        <v>-6.6837811310033E-3</v>
      </c>
      <c r="I75" s="91">
        <f>(VLOOKUP($A74,'Occupancy Raw Data'!$B$8:$BE$51,'Occupancy Raw Data'!AB$3,FALSE))/100</f>
        <v>2.4939960877834698E-2</v>
      </c>
      <c r="J75" s="90">
        <f>(VLOOKUP($A74,'Occupancy Raw Data'!$B$8:$BE$51,'Occupancy Raw Data'!AC$3,FALSE))/100</f>
        <v>9.1518897267852898E-3</v>
      </c>
      <c r="K75" s="92">
        <f>(VLOOKUP($A74,'Occupancy Raw Data'!$B$8:$BE$51,'Occupancy Raw Data'!AE$3,FALSE))/100</f>
        <v>-8.5313207432114301E-3</v>
      </c>
      <c r="M75" s="89">
        <f>(VLOOKUP($A74,'ADR Raw Data'!$B$6:$BE$49,'ADR Raw Data'!T$1,FALSE))/100</f>
        <v>2.2420242391827799E-3</v>
      </c>
      <c r="N75" s="90">
        <f>(VLOOKUP($A74,'ADR Raw Data'!$B$6:$BE$49,'ADR Raw Data'!U$1,FALSE))/100</f>
        <v>2.2141128183381702E-2</v>
      </c>
      <c r="O75" s="90">
        <f>(VLOOKUP($A74,'ADR Raw Data'!$B$6:$BE$49,'ADR Raw Data'!V$1,FALSE))/100</f>
        <v>1.8973563781986402E-2</v>
      </c>
      <c r="P75" s="90">
        <f>(VLOOKUP($A74,'ADR Raw Data'!$B$6:$BE$49,'ADR Raw Data'!W$1,FALSE))/100</f>
        <v>3.0986770122975099E-2</v>
      </c>
      <c r="Q75" s="90">
        <f>(VLOOKUP($A74,'ADR Raw Data'!$B$6:$BE$49,'ADR Raw Data'!X$1,FALSE))/100</f>
        <v>-1.9213650279772801E-2</v>
      </c>
      <c r="R75" s="90">
        <f>(VLOOKUP($A74,'ADR Raw Data'!$B$6:$BE$49,'ADR Raw Data'!Y$1,FALSE))/100</f>
        <v>1.2061501470744701E-2</v>
      </c>
      <c r="S75" s="91">
        <f>(VLOOKUP($A74,'ADR Raw Data'!$B$6:$BE$49,'ADR Raw Data'!AA$1,FALSE))/100</f>
        <v>4.2478828846835501E-2</v>
      </c>
      <c r="T75" s="91">
        <f>(VLOOKUP($A74,'ADR Raw Data'!$B$6:$BE$49,'ADR Raw Data'!AB$1,FALSE))/100</f>
        <v>5.7324152965570495E-2</v>
      </c>
      <c r="U75" s="90">
        <f>(VLOOKUP($A74,'ADR Raw Data'!$B$6:$BE$49,'ADR Raw Data'!AC$1,FALSE))/100</f>
        <v>5.0055871171750504E-2</v>
      </c>
      <c r="V75" s="92">
        <f>(VLOOKUP($A74,'ADR Raw Data'!$B$6:$BE$49,'ADR Raw Data'!AE$1,FALSE))/100</f>
        <v>2.6112420634593798E-2</v>
      </c>
      <c r="X75" s="89">
        <f>(VLOOKUP($A74,'RevPAR Raw Data'!$B$6:$BE$43,'RevPAR Raw Data'!T$1,FALSE))/100</f>
        <v>-3.2093883116259797E-2</v>
      </c>
      <c r="Y75" s="90">
        <f>(VLOOKUP($A74,'RevPAR Raw Data'!$B$6:$BE$43,'RevPAR Raw Data'!U$1,FALSE))/100</f>
        <v>-1.0636408382848801E-2</v>
      </c>
      <c r="Z75" s="90">
        <f>(VLOOKUP($A74,'RevPAR Raw Data'!$B$6:$BE$43,'RevPAR Raw Data'!V$1,FALSE))/100</f>
        <v>3.9357034845733399E-2</v>
      </c>
      <c r="AA75" s="90">
        <f>(VLOOKUP($A74,'RevPAR Raw Data'!$B$6:$BE$43,'RevPAR Raw Data'!W$1,FALSE))/100</f>
        <v>5.5267166606489004E-2</v>
      </c>
      <c r="AB75" s="90">
        <f>(VLOOKUP($A74,'RevPAR Raw Data'!$B$6:$BE$43,'RevPAR Raw Data'!X$1,FALSE))/100</f>
        <v>-8.2192060313878698E-2</v>
      </c>
      <c r="AC75" s="90">
        <f>(VLOOKUP($A74,'RevPAR Raw Data'!$B$6:$BE$43,'RevPAR Raw Data'!Y$1,FALSE))/100</f>
        <v>-4.7893298273587398E-3</v>
      </c>
      <c r="AD75" s="91">
        <f>(VLOOKUP($A74,'RevPAR Raw Data'!$B$6:$BE$43,'RevPAR Raw Data'!AA$1,FALSE))/100</f>
        <v>3.5511128521118603E-2</v>
      </c>
      <c r="AE75" s="91">
        <f>(VLOOKUP($A74,'RevPAR Raw Data'!$B$6:$BE$43,'RevPAR Raw Data'!AB$1,FALSE))/100</f>
        <v>8.3693775975721613E-2</v>
      </c>
      <c r="AF75" s="90">
        <f>(VLOOKUP($A74,'RevPAR Raw Data'!$B$6:$BE$43,'RevPAR Raw Data'!AC$1,FALSE))/100</f>
        <v>5.9665866711677902E-2</v>
      </c>
      <c r="AG75" s="92">
        <f>(VLOOKUP($A74,'RevPAR Raw Data'!$B$6:$BE$43,'RevPAR Raw Data'!AE$1,FALSE))/100</f>
        <v>1.7358326455566998E-2</v>
      </c>
    </row>
    <row r="76" spans="1:33" x14ac:dyDescent="0.25">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5">
      <c r="A77" s="116" t="s">
        <v>86</v>
      </c>
      <c r="B77" s="117">
        <f>(VLOOKUP($A77,'Occupancy Raw Data'!$B$8:$BE$45,'Occupancy Raw Data'!G$3,FALSE))/100</f>
        <v>0.55341781518823407</v>
      </c>
      <c r="C77" s="118">
        <f>(VLOOKUP($A77,'Occupancy Raw Data'!$B$8:$BE$45,'Occupancy Raw Data'!H$3,FALSE))/100</f>
        <v>0.71510498566275005</v>
      </c>
      <c r="D77" s="118">
        <f>(VLOOKUP($A77,'Occupancy Raw Data'!$B$8:$BE$45,'Occupancy Raw Data'!I$3,FALSE))/100</f>
        <v>0.83563037646841098</v>
      </c>
      <c r="E77" s="118">
        <f>(VLOOKUP($A77,'Occupancy Raw Data'!$B$8:$BE$45,'Occupancy Raw Data'!J$3,FALSE))/100</f>
        <v>0.83738784571269997</v>
      </c>
      <c r="F77" s="118">
        <f>(VLOOKUP($A77,'Occupancy Raw Data'!$B$8:$BE$45,'Occupancy Raw Data'!K$3,FALSE))/100</f>
        <v>0.69484784016279699</v>
      </c>
      <c r="G77" s="119">
        <f>(VLOOKUP($A77,'Occupancy Raw Data'!$B$8:$BE$45,'Occupancy Raw Data'!L$3,FALSE))/100</f>
        <v>0.72727777263897808</v>
      </c>
      <c r="H77" s="99">
        <f>(VLOOKUP($A77,'Occupancy Raw Data'!$B$8:$BE$45,'Occupancy Raw Data'!N$3,FALSE))/100</f>
        <v>0.64249375635926298</v>
      </c>
      <c r="I77" s="99">
        <f>(VLOOKUP($A77,'Occupancy Raw Data'!$B$8:$BE$45,'Occupancy Raw Data'!O$3,FALSE))/100</f>
        <v>0.67015077236148302</v>
      </c>
      <c r="J77" s="119">
        <f>(VLOOKUP($A77,'Occupancy Raw Data'!$B$8:$BE$45,'Occupancy Raw Data'!P$3,FALSE))/100</f>
        <v>0.656322264360373</v>
      </c>
      <c r="K77" s="120">
        <f>(VLOOKUP($A77,'Occupancy Raw Data'!$B$8:$BE$45,'Occupancy Raw Data'!R$3,FALSE))/100</f>
        <v>0.70700477027366304</v>
      </c>
      <c r="M77" s="121">
        <f>VLOOKUP($A77,'ADR Raw Data'!$B$6:$BE$43,'ADR Raw Data'!G$1,FALSE)</f>
        <v>118.907175330101</v>
      </c>
      <c r="N77" s="122">
        <f>VLOOKUP($A77,'ADR Raw Data'!$B$6:$BE$43,'ADR Raw Data'!H$1,FALSE)</f>
        <v>146.309853835208</v>
      </c>
      <c r="O77" s="122">
        <f>VLOOKUP($A77,'ADR Raw Data'!$B$6:$BE$43,'ADR Raw Data'!I$1,FALSE)</f>
        <v>163.67168696037101</v>
      </c>
      <c r="P77" s="122">
        <f>VLOOKUP($A77,'ADR Raw Data'!$B$6:$BE$43,'ADR Raw Data'!J$1,FALSE)</f>
        <v>158.51952722854301</v>
      </c>
      <c r="Q77" s="122">
        <f>VLOOKUP($A77,'ADR Raw Data'!$B$6:$BE$43,'ADR Raw Data'!K$1,FALSE)</f>
        <v>132.438081735889</v>
      </c>
      <c r="R77" s="123">
        <f>VLOOKUP($A77,'ADR Raw Data'!$B$6:$BE$43,'ADR Raw Data'!L$1,FALSE)</f>
        <v>146.29016559407799</v>
      </c>
      <c r="S77" s="122">
        <f>VLOOKUP($A77,'ADR Raw Data'!$B$6:$BE$43,'ADR Raw Data'!N$1,FALSE)</f>
        <v>115.681708897207</v>
      </c>
      <c r="T77" s="122">
        <f>VLOOKUP($A77,'ADR Raw Data'!$B$6:$BE$43,'ADR Raw Data'!O$1,FALSE)</f>
        <v>114.462887508626</v>
      </c>
      <c r="U77" s="123">
        <f>VLOOKUP($A77,'ADR Raw Data'!$B$6:$BE$43,'ADR Raw Data'!P$1,FALSE)</f>
        <v>115.059458107251</v>
      </c>
      <c r="V77" s="124">
        <f>VLOOKUP($A77,'ADR Raw Data'!$B$6:$BE$43,'ADR Raw Data'!R$1,FALSE)</f>
        <v>138.00676678379099</v>
      </c>
      <c r="X77" s="121">
        <f>VLOOKUP($A77,'RevPAR Raw Data'!$B$6:$BE$43,'RevPAR Raw Data'!G$1,FALSE)</f>
        <v>65.805349181389303</v>
      </c>
      <c r="Y77" s="122">
        <f>VLOOKUP($A77,'RevPAR Raw Data'!$B$6:$BE$43,'RevPAR Raw Data'!H$1,FALSE)</f>
        <v>104.62690592914601</v>
      </c>
      <c r="Z77" s="122">
        <f>VLOOKUP($A77,'RevPAR Raw Data'!$B$6:$BE$43,'RevPAR Raw Data'!I$1,FALSE)</f>
        <v>136.769033391915</v>
      </c>
      <c r="AA77" s="122">
        <f>VLOOKUP($A77,'RevPAR Raw Data'!$B$6:$BE$43,'RevPAR Raw Data'!J$1,FALSE)</f>
        <v>132.74232540930501</v>
      </c>
      <c r="AB77" s="122">
        <f>VLOOKUP($A77,'RevPAR Raw Data'!$B$6:$BE$43,'RevPAR Raw Data'!K$1,FALSE)</f>
        <v>92.024315049486603</v>
      </c>
      <c r="AC77" s="123">
        <f>VLOOKUP($A77,'RevPAR Raw Data'!$B$6:$BE$43,'RevPAR Raw Data'!L$1,FALSE)</f>
        <v>106.393585792248</v>
      </c>
      <c r="AD77" s="122">
        <f>VLOOKUP($A77,'RevPAR Raw Data'!$B$6:$BE$43,'RevPAR Raw Data'!N$1,FALSE)</f>
        <v>74.324775691425401</v>
      </c>
      <c r="AE77" s="122">
        <f>VLOOKUP($A77,'RevPAR Raw Data'!$B$6:$BE$43,'RevPAR Raw Data'!O$1,FALSE)</f>
        <v>76.707392470631703</v>
      </c>
      <c r="AF77" s="123">
        <f>VLOOKUP($A77,'RevPAR Raw Data'!$B$6:$BE$43,'RevPAR Raw Data'!P$1,FALSE)</f>
        <v>75.516084081028495</v>
      </c>
      <c r="AG77" s="124">
        <f>VLOOKUP($A77,'RevPAR Raw Data'!$B$6:$BE$43,'RevPAR Raw Data'!R$1,FALSE)</f>
        <v>97.571442446185699</v>
      </c>
    </row>
    <row r="78" spans="1:33" x14ac:dyDescent="0.25">
      <c r="A78" s="101" t="s">
        <v>129</v>
      </c>
      <c r="B78" s="89">
        <f>(VLOOKUP($A77,'Occupancy Raw Data'!$B$8:$BE$51,'Occupancy Raw Data'!T$3,FALSE))/100</f>
        <v>-5.62713348892971E-2</v>
      </c>
      <c r="C78" s="90">
        <f>(VLOOKUP($A77,'Occupancy Raw Data'!$B$8:$BE$51,'Occupancy Raw Data'!U$3,FALSE))/100</f>
        <v>-9.4566807727994195E-2</v>
      </c>
      <c r="D78" s="90">
        <f>(VLOOKUP($A77,'Occupancy Raw Data'!$B$8:$BE$51,'Occupancy Raw Data'!V$3,FALSE))/100</f>
        <v>-7.6408531271755301E-2</v>
      </c>
      <c r="E78" s="90">
        <f>(VLOOKUP($A77,'Occupancy Raw Data'!$B$8:$BE$51,'Occupancy Raw Data'!W$3,FALSE))/100</f>
        <v>-3.5851608835377399E-2</v>
      </c>
      <c r="F78" s="90">
        <f>(VLOOKUP($A77,'Occupancy Raw Data'!$B$8:$BE$51,'Occupancy Raw Data'!X$3,FALSE))/100</f>
        <v>-9.9337768228672296E-2</v>
      </c>
      <c r="G78" s="90">
        <f>(VLOOKUP($A77,'Occupancy Raw Data'!$B$8:$BE$51,'Occupancy Raw Data'!Y$3,FALSE))/100</f>
        <v>-7.2582281461217507E-2</v>
      </c>
      <c r="H78" s="91">
        <f>(VLOOKUP($A77,'Occupancy Raw Data'!$B$8:$BE$51,'Occupancy Raw Data'!AA$3,FALSE))/100</f>
        <v>-2.9353800581920501E-2</v>
      </c>
      <c r="I78" s="91">
        <f>(VLOOKUP($A77,'Occupancy Raw Data'!$B$8:$BE$51,'Occupancy Raw Data'!AB$3,FALSE))/100</f>
        <v>1.80508256306875E-3</v>
      </c>
      <c r="J78" s="90">
        <f>(VLOOKUP($A77,'Occupancy Raw Data'!$B$8:$BE$51,'Occupancy Raw Data'!AC$3,FALSE))/100</f>
        <v>-1.3692186616242401E-2</v>
      </c>
      <c r="K78" s="92">
        <f>(VLOOKUP($A77,'Occupancy Raw Data'!$B$8:$BE$51,'Occupancy Raw Data'!AE$3,FALSE))/100</f>
        <v>-5.7658990019422103E-2</v>
      </c>
      <c r="M78" s="89">
        <f>(VLOOKUP($A77,'ADR Raw Data'!$B$6:$BE$49,'ADR Raw Data'!T$1,FALSE))/100</f>
        <v>1.9274871162724201E-2</v>
      </c>
      <c r="N78" s="90">
        <f>(VLOOKUP($A77,'ADR Raw Data'!$B$6:$BE$49,'ADR Raw Data'!U$1,FALSE))/100</f>
        <v>4.0781246838068101E-2</v>
      </c>
      <c r="O78" s="90">
        <f>(VLOOKUP($A77,'ADR Raw Data'!$B$6:$BE$49,'ADR Raw Data'!V$1,FALSE))/100</f>
        <v>8.9764630139472001E-2</v>
      </c>
      <c r="P78" s="90">
        <f>(VLOOKUP($A77,'ADR Raw Data'!$B$6:$BE$49,'ADR Raw Data'!W$1,FALSE))/100</f>
        <v>9.5644307613315202E-2</v>
      </c>
      <c r="Q78" s="90">
        <f>(VLOOKUP($A77,'ADR Raw Data'!$B$6:$BE$49,'ADR Raw Data'!X$1,FALSE))/100</f>
        <v>4.4825696877077693E-2</v>
      </c>
      <c r="R78" s="90">
        <f>(VLOOKUP($A77,'ADR Raw Data'!$B$6:$BE$49,'ADR Raw Data'!Y$1,FALSE))/100</f>
        <v>6.4642460559032097E-2</v>
      </c>
      <c r="S78" s="91">
        <f>(VLOOKUP($A77,'ADR Raw Data'!$B$6:$BE$49,'ADR Raw Data'!AA$1,FALSE))/100</f>
        <v>5.8573906086846594E-2</v>
      </c>
      <c r="T78" s="91">
        <f>(VLOOKUP($A77,'ADR Raw Data'!$B$6:$BE$49,'ADR Raw Data'!AB$1,FALSE))/100</f>
        <v>5.5713183724800198E-2</v>
      </c>
      <c r="U78" s="90">
        <f>(VLOOKUP($A77,'ADR Raw Data'!$B$6:$BE$49,'ADR Raw Data'!AC$1,FALSE))/100</f>
        <v>5.7053207787953204E-2</v>
      </c>
      <c r="V78" s="92">
        <f>(VLOOKUP($A77,'ADR Raw Data'!$B$6:$BE$49,'ADR Raw Data'!AE$1,FALSE))/100</f>
        <v>6.0197624581295205E-2</v>
      </c>
      <c r="X78" s="89">
        <f>(VLOOKUP($A77,'RevPAR Raw Data'!$B$6:$BE$43,'RevPAR Raw Data'!T$1,FALSE))/100</f>
        <v>-3.8081086456718503E-2</v>
      </c>
      <c r="Y78" s="90">
        <f>(VLOOKUP($A77,'RevPAR Raw Data'!$B$6:$BE$43,'RevPAR Raw Data'!U$1,FALSE))/100</f>
        <v>-5.7642113218569505E-2</v>
      </c>
      <c r="Z78" s="90">
        <f>(VLOOKUP($A77,'RevPAR Raw Data'!$B$6:$BE$43,'RevPAR Raw Data'!V$1,FALSE))/100</f>
        <v>6.4973153186072699E-3</v>
      </c>
      <c r="AA78" s="90">
        <f>(VLOOKUP($A77,'RevPAR Raw Data'!$B$6:$BE$43,'RevPAR Raw Data'!W$1,FALSE))/100</f>
        <v>5.6363696474054599E-2</v>
      </c>
      <c r="AB78" s="90">
        <f>(VLOOKUP($A77,'RevPAR Raw Data'!$B$6:$BE$43,'RevPAR Raw Data'!X$1,FALSE))/100</f>
        <v>-5.8964956038658395E-2</v>
      </c>
      <c r="AC78" s="90">
        <f>(VLOOKUP($A77,'RevPAR Raw Data'!$B$6:$BE$43,'RevPAR Raw Data'!Y$1,FALSE))/100</f>
        <v>-1.2631718168826699E-2</v>
      </c>
      <c r="AD78" s="91">
        <f>(VLOOKUP($A77,'RevPAR Raw Data'!$B$6:$BE$43,'RevPAR Raw Data'!AA$1,FALSE))/100</f>
        <v>2.7500738746348497E-2</v>
      </c>
      <c r="AE78" s="91">
        <f>(VLOOKUP($A77,'RevPAR Raw Data'!$B$6:$BE$43,'RevPAR Raw Data'!AB$1,FALSE))/100</f>
        <v>5.7618833184343694E-2</v>
      </c>
      <c r="AF78" s="90">
        <f>(VLOOKUP($A77,'RevPAR Raw Data'!$B$6:$BE$43,'RevPAR Raw Data'!AC$1,FALSE))/100</f>
        <v>4.2579838003622895E-2</v>
      </c>
      <c r="AG78" s="92">
        <f>(VLOOKUP($A77,'RevPAR Raw Data'!$B$6:$BE$43,'RevPAR Raw Data'!AE$1,FALSE))/100</f>
        <v>-9.32299673052735E-4</v>
      </c>
    </row>
    <row r="79" spans="1:33" x14ac:dyDescent="0.25">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5">
      <c r="A80" s="143" t="s">
        <v>19</v>
      </c>
      <c r="B80" s="117">
        <f>(VLOOKUP($A80,'Occupancy Raw Data'!$B$8:$BE$45,'Occupancy Raw Data'!G$3,FALSE))/100</f>
        <v>0.45526067077064503</v>
      </c>
      <c r="C80" s="118">
        <f>(VLOOKUP($A80,'Occupancy Raw Data'!$B$8:$BE$45,'Occupancy Raw Data'!H$3,FALSE))/100</f>
        <v>0.537970318526654</v>
      </c>
      <c r="D80" s="118">
        <f>(VLOOKUP($A80,'Occupancy Raw Data'!$B$8:$BE$45,'Occupancy Raw Data'!I$3,FALSE))/100</f>
        <v>0.59500881248563098</v>
      </c>
      <c r="E80" s="118">
        <f>(VLOOKUP($A80,'Occupancy Raw Data'!$B$8:$BE$45,'Occupancy Raw Data'!J$3,FALSE))/100</f>
        <v>0.62277452808500799</v>
      </c>
      <c r="F80" s="118">
        <f>(VLOOKUP($A80,'Occupancy Raw Data'!$B$8:$BE$45,'Occupancy Raw Data'!K$3,FALSE))/100</f>
        <v>0.63840711129275296</v>
      </c>
      <c r="G80" s="119">
        <f>(VLOOKUP($A80,'Occupancy Raw Data'!$B$8:$BE$45,'Occupancy Raw Data'!L$3,FALSE))/100</f>
        <v>0.56988428823213799</v>
      </c>
      <c r="H80" s="99">
        <f>(VLOOKUP($A80,'Occupancy Raw Data'!$B$8:$BE$45,'Occupancy Raw Data'!N$3,FALSE))/100</f>
        <v>0.805103578635469</v>
      </c>
      <c r="I80" s="99">
        <f>(VLOOKUP($A80,'Occupancy Raw Data'!$B$8:$BE$45,'Occupancy Raw Data'!O$3,FALSE))/100</f>
        <v>0.83299701141791604</v>
      </c>
      <c r="J80" s="119">
        <f>(VLOOKUP($A80,'Occupancy Raw Data'!$B$8:$BE$45,'Occupancy Raw Data'!P$3,FALSE))/100</f>
        <v>0.81905029502669191</v>
      </c>
      <c r="K80" s="120">
        <f>(VLOOKUP($A80,'Occupancy Raw Data'!$B$8:$BE$45,'Occupancy Raw Data'!R$3,FALSE))/100</f>
        <v>0.6410745758877251</v>
      </c>
      <c r="M80" s="121">
        <f>VLOOKUP($A80,'ADR Raw Data'!$B$6:$BE$43,'ADR Raw Data'!G$1,FALSE)</f>
        <v>96.260494894237695</v>
      </c>
      <c r="N80" s="122">
        <f>VLOOKUP($A80,'ADR Raw Data'!$B$6:$BE$43,'ADR Raw Data'!H$1,FALSE)</f>
        <v>102.252770656663</v>
      </c>
      <c r="O80" s="122">
        <f>VLOOKUP($A80,'ADR Raw Data'!$B$6:$BE$43,'ADR Raw Data'!I$1,FALSE)</f>
        <v>107.156976298617</v>
      </c>
      <c r="P80" s="122">
        <f>VLOOKUP($A80,'ADR Raw Data'!$B$6:$BE$43,'ADR Raw Data'!J$1,FALSE)</f>
        <v>113.170340248554</v>
      </c>
      <c r="Q80" s="122">
        <f>VLOOKUP($A80,'ADR Raw Data'!$B$6:$BE$43,'ADR Raw Data'!K$1,FALSE)</f>
        <v>115.944490889449</v>
      </c>
      <c r="R80" s="123">
        <f>VLOOKUP($A80,'ADR Raw Data'!$B$6:$BE$43,'ADR Raw Data'!L$1,FALSE)</f>
        <v>107.77321550129</v>
      </c>
      <c r="S80" s="122">
        <f>VLOOKUP($A80,'ADR Raw Data'!$B$6:$BE$43,'ADR Raw Data'!N$1,FALSE)</f>
        <v>146.10058562137101</v>
      </c>
      <c r="T80" s="122">
        <f>VLOOKUP($A80,'ADR Raw Data'!$B$6:$BE$43,'ADR Raw Data'!O$1,FALSE)</f>
        <v>152.959018953727</v>
      </c>
      <c r="U80" s="123">
        <f>VLOOKUP($A80,'ADR Raw Data'!$B$6:$BE$43,'ADR Raw Data'!P$1,FALSE)</f>
        <v>149.588194687353</v>
      </c>
      <c r="V80" s="124">
        <f>VLOOKUP($A80,'ADR Raw Data'!$B$6:$BE$43,'ADR Raw Data'!R$1,FALSE)</f>
        <v>123.037127656219</v>
      </c>
      <c r="X80" s="121">
        <f>VLOOKUP($A80,'RevPAR Raw Data'!$B$6:$BE$43,'RevPAR Raw Data'!G$1,FALSE)</f>
        <v>43.8236174742649</v>
      </c>
      <c r="Y80" s="122">
        <f>VLOOKUP($A80,'RevPAR Raw Data'!$B$6:$BE$43,'RevPAR Raw Data'!H$1,FALSE)</f>
        <v>55.008955600398401</v>
      </c>
      <c r="Z80" s="122">
        <f>VLOOKUP($A80,'RevPAR Raw Data'!$B$6:$BE$43,'RevPAR Raw Data'!I$1,FALSE)</f>
        <v>63.759345216991399</v>
      </c>
      <c r="AA80" s="122">
        <f>VLOOKUP($A80,'RevPAR Raw Data'!$B$6:$BE$43,'RevPAR Raw Data'!J$1,FALSE)</f>
        <v>70.479605241513099</v>
      </c>
      <c r="AB80" s="122">
        <f>VLOOKUP($A80,'RevPAR Raw Data'!$B$6:$BE$43,'RevPAR Raw Data'!K$1,FALSE)</f>
        <v>74.019787499042096</v>
      </c>
      <c r="AC80" s="123">
        <f>VLOOKUP($A80,'RevPAR Raw Data'!$B$6:$BE$43,'RevPAR Raw Data'!L$1,FALSE)</f>
        <v>61.418262206442002</v>
      </c>
      <c r="AD80" s="122">
        <f>VLOOKUP($A80,'RevPAR Raw Data'!$B$6:$BE$43,'RevPAR Raw Data'!N$1,FALSE)</f>
        <v>117.626104324503</v>
      </c>
      <c r="AE80" s="122">
        <f>VLOOKUP($A80,'RevPAR Raw Data'!$B$6:$BE$43,'RevPAR Raw Data'!O$1,FALSE)</f>
        <v>127.414405657871</v>
      </c>
      <c r="AF80" s="123">
        <f>VLOOKUP($A80,'RevPAR Raw Data'!$B$6:$BE$43,'RevPAR Raw Data'!P$1,FALSE)</f>
        <v>122.520254991187</v>
      </c>
      <c r="AG80" s="124">
        <f>VLOOKUP($A80,'RevPAR Raw Data'!$B$6:$BE$43,'RevPAR Raw Data'!R$1,FALSE)</f>
        <v>78.875974430655006</v>
      </c>
    </row>
    <row r="81" spans="1:33" x14ac:dyDescent="0.25">
      <c r="A81" s="101" t="s">
        <v>129</v>
      </c>
      <c r="B81" s="89">
        <f>(VLOOKUP($A80,'Occupancy Raw Data'!$B$8:$BE$51,'Occupancy Raw Data'!T$3,FALSE))/100</f>
        <v>3.04702607862514E-2</v>
      </c>
      <c r="C81" s="90">
        <f>(VLOOKUP($A80,'Occupancy Raw Data'!$B$8:$BE$51,'Occupancy Raw Data'!U$3,FALSE))/100</f>
        <v>-3.2200836854913901E-3</v>
      </c>
      <c r="D81" s="90">
        <f>(VLOOKUP($A80,'Occupancy Raw Data'!$B$8:$BE$51,'Occupancy Raw Data'!V$3,FALSE))/100</f>
        <v>-1.0208369779295401E-2</v>
      </c>
      <c r="E81" s="90">
        <f>(VLOOKUP($A80,'Occupancy Raw Data'!$B$8:$BE$51,'Occupancy Raw Data'!W$3,FALSE))/100</f>
        <v>2.1102647875925296E-2</v>
      </c>
      <c r="F81" s="90">
        <f>(VLOOKUP($A80,'Occupancy Raw Data'!$B$8:$BE$51,'Occupancy Raw Data'!X$3,FALSE))/100</f>
        <v>2.2617562374395498E-2</v>
      </c>
      <c r="G81" s="90">
        <f>(VLOOKUP($A80,'Occupancy Raw Data'!$B$8:$BE$51,'Occupancy Raw Data'!Y$3,FALSE))/100</f>
        <v>1.1565266936112999E-2</v>
      </c>
      <c r="H81" s="91">
        <f>(VLOOKUP($A80,'Occupancy Raw Data'!$B$8:$BE$51,'Occupancy Raw Data'!AA$3,FALSE))/100</f>
        <v>5.5417600356679204E-2</v>
      </c>
      <c r="I81" s="91">
        <f>(VLOOKUP($A80,'Occupancy Raw Data'!$B$8:$BE$51,'Occupancy Raw Data'!AB$3,FALSE))/100</f>
        <v>3.5270075096407096E-2</v>
      </c>
      <c r="J81" s="90">
        <f>(VLOOKUP($A80,'Occupancy Raw Data'!$B$8:$BE$51,'Occupancy Raw Data'!AC$3,FALSE))/100</f>
        <v>4.5075267883699296E-2</v>
      </c>
      <c r="K81" s="92">
        <f>(VLOOKUP($A80,'Occupancy Raw Data'!$B$8:$BE$51,'Occupancy Raw Data'!AE$3,FALSE))/100</f>
        <v>2.3545576183018901E-2</v>
      </c>
      <c r="M81" s="89">
        <f>(VLOOKUP($A80,'ADR Raw Data'!$B$6:$BE$49,'ADR Raw Data'!T$1,FALSE))/100</f>
        <v>-2.1768530248559501E-2</v>
      </c>
      <c r="N81" s="90">
        <f>(VLOOKUP($A80,'ADR Raw Data'!$B$6:$BE$49,'ADR Raw Data'!U$1,FALSE))/100</f>
        <v>-1.6406112979685403E-2</v>
      </c>
      <c r="O81" s="90">
        <f>(VLOOKUP($A80,'ADR Raw Data'!$B$6:$BE$49,'ADR Raw Data'!V$1,FALSE))/100</f>
        <v>-2.44264844947489E-2</v>
      </c>
      <c r="P81" s="90">
        <f>(VLOOKUP($A80,'ADR Raw Data'!$B$6:$BE$49,'ADR Raw Data'!W$1,FALSE))/100</f>
        <v>2.729486680531E-2</v>
      </c>
      <c r="Q81" s="90">
        <f>(VLOOKUP($A80,'ADR Raw Data'!$B$6:$BE$49,'ADR Raw Data'!X$1,FALSE))/100</f>
        <v>5.1601663611516406E-2</v>
      </c>
      <c r="R81" s="90">
        <f>(VLOOKUP($A80,'ADR Raw Data'!$B$6:$BE$49,'ADR Raw Data'!Y$1,FALSE))/100</f>
        <v>6.4621873955849297E-3</v>
      </c>
      <c r="S81" s="91">
        <f>(VLOOKUP($A80,'ADR Raw Data'!$B$6:$BE$49,'ADR Raw Data'!AA$1,FALSE))/100</f>
        <v>3.1884581335852702E-2</v>
      </c>
      <c r="T81" s="91">
        <f>(VLOOKUP($A80,'ADR Raw Data'!$B$6:$BE$49,'ADR Raw Data'!AB$1,FALSE))/100</f>
        <v>1.7589931348245099E-2</v>
      </c>
      <c r="U81" s="90">
        <f>(VLOOKUP($A80,'ADR Raw Data'!$B$6:$BE$49,'ADR Raw Data'!AC$1,FALSE))/100</f>
        <v>2.4107158969265102E-2</v>
      </c>
      <c r="V81" s="92">
        <f>(VLOOKUP($A80,'ADR Raw Data'!$B$6:$BE$49,'ADR Raw Data'!AE$1,FALSE))/100</f>
        <v>1.6674551527748899E-2</v>
      </c>
      <c r="X81" s="89">
        <f>(VLOOKUP($A80,'RevPAR Raw Data'!$B$6:$BE$43,'RevPAR Raw Data'!T$1,FALSE))/100</f>
        <v>8.0384377440848899E-3</v>
      </c>
      <c r="Y81" s="90">
        <f>(VLOOKUP($A80,'RevPAR Raw Data'!$B$6:$BE$43,'RevPAR Raw Data'!U$1,FALSE))/100</f>
        <v>-1.95733676084285E-2</v>
      </c>
      <c r="Z81" s="90">
        <f>(VLOOKUP($A80,'RevPAR Raw Data'!$B$6:$BE$43,'RevPAR Raw Data'!V$1,FALSE))/100</f>
        <v>-3.4385499687913802E-2</v>
      </c>
      <c r="AA81" s="90">
        <f>(VLOOKUP($A80,'RevPAR Raw Data'!$B$6:$BE$43,'RevPAR Raw Data'!W$1,FALSE))/100</f>
        <v>4.8973508644248105E-2</v>
      </c>
      <c r="AB81" s="90">
        <f>(VLOOKUP($A80,'RevPAR Raw Data'!$B$6:$BE$43,'RevPAR Raw Data'!X$1,FALSE))/100</f>
        <v>7.5386329831268001E-2</v>
      </c>
      <c r="AC81" s="90">
        <f>(VLOOKUP($A80,'RevPAR Raw Data'!$B$6:$BE$43,'RevPAR Raw Data'!Y$1,FALSE))/100</f>
        <v>1.8102191253919001E-2</v>
      </c>
      <c r="AD81" s="91">
        <f>(VLOOKUP($A80,'RevPAR Raw Data'!$B$6:$BE$43,'RevPAR Raw Data'!AA$1,FALSE))/100</f>
        <v>8.9069148678542293E-2</v>
      </c>
      <c r="AE81" s="91">
        <f>(VLOOKUP($A80,'RevPAR Raw Data'!$B$6:$BE$43,'RevPAR Raw Data'!AB$1,FALSE))/100</f>
        <v>5.3480404644245604E-2</v>
      </c>
      <c r="AF81" s="90">
        <f>(VLOOKUP($A80,'RevPAR Raw Data'!$B$6:$BE$43,'RevPAR Raw Data'!AC$1,FALSE))/100</f>
        <v>7.0269063501418996E-2</v>
      </c>
      <c r="AG81" s="92">
        <f>(VLOOKUP($A80,'RevPAR Raw Data'!$B$6:$BE$43,'RevPAR Raw Data'!AE$1,FALSE))/100</f>
        <v>4.0612739634082101E-2</v>
      </c>
    </row>
    <row r="82" spans="1:33" x14ac:dyDescent="0.25">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5">
      <c r="A83" s="116" t="s">
        <v>87</v>
      </c>
      <c r="B83" s="117">
        <f>(VLOOKUP($A83,'Occupancy Raw Data'!$B$8:$BE$45,'Occupancy Raw Data'!G$3,FALSE))/100</f>
        <v>0.59929671801741402</v>
      </c>
      <c r="C83" s="118">
        <f>(VLOOKUP($A83,'Occupancy Raw Data'!$B$8:$BE$45,'Occupancy Raw Data'!H$3,FALSE))/100</f>
        <v>0.72387809778968504</v>
      </c>
      <c r="D83" s="118">
        <f>(VLOOKUP($A83,'Occupancy Raw Data'!$B$8:$BE$45,'Occupancy Raw Data'!I$3,FALSE))/100</f>
        <v>0.76791694574681801</v>
      </c>
      <c r="E83" s="118">
        <f>(VLOOKUP($A83,'Occupancy Raw Data'!$B$8:$BE$45,'Occupancy Raw Data'!J$3,FALSE))/100</f>
        <v>0.78683858004018703</v>
      </c>
      <c r="F83" s="118">
        <f>(VLOOKUP($A83,'Occupancy Raw Data'!$B$8:$BE$45,'Occupancy Raw Data'!K$3,FALSE))/100</f>
        <v>0.79353650368385797</v>
      </c>
      <c r="G83" s="119">
        <f>(VLOOKUP($A83,'Occupancy Raw Data'!$B$8:$BE$45,'Occupancy Raw Data'!L$3,FALSE))/100</f>
        <v>0.73429336905559195</v>
      </c>
      <c r="H83" s="99">
        <f>(VLOOKUP($A83,'Occupancy Raw Data'!$B$8:$BE$45,'Occupancy Raw Data'!N$3,FALSE))/100</f>
        <v>0.85231078365706592</v>
      </c>
      <c r="I83" s="99">
        <f>(VLOOKUP($A83,'Occupancy Raw Data'!$B$8:$BE$45,'Occupancy Raw Data'!O$3,FALSE))/100</f>
        <v>0.86219022103148002</v>
      </c>
      <c r="J83" s="119">
        <f>(VLOOKUP($A83,'Occupancy Raw Data'!$B$8:$BE$45,'Occupancy Raw Data'!P$3,FALSE))/100</f>
        <v>0.85725050234427302</v>
      </c>
      <c r="K83" s="120">
        <f>(VLOOKUP($A83,'Occupancy Raw Data'!$B$8:$BE$45,'Occupancy Raw Data'!R$3,FALSE))/100</f>
        <v>0.76942397856664402</v>
      </c>
      <c r="M83" s="121">
        <f>VLOOKUP($A83,'ADR Raw Data'!$B$6:$BE$43,'ADR Raw Data'!G$1,FALSE)</f>
        <v>88.838762000558802</v>
      </c>
      <c r="N83" s="122">
        <f>VLOOKUP($A83,'ADR Raw Data'!$B$6:$BE$43,'ADR Raw Data'!H$1,FALSE)</f>
        <v>95.441435623409603</v>
      </c>
      <c r="O83" s="122">
        <f>VLOOKUP($A83,'ADR Raw Data'!$B$6:$BE$43,'ADR Raw Data'!I$1,FALSE)</f>
        <v>97.740984496292995</v>
      </c>
      <c r="P83" s="122">
        <f>VLOOKUP($A83,'ADR Raw Data'!$B$6:$BE$43,'ADR Raw Data'!J$1,FALSE)</f>
        <v>99.737983187912306</v>
      </c>
      <c r="Q83" s="122">
        <f>VLOOKUP($A83,'ADR Raw Data'!$B$6:$BE$43,'ADR Raw Data'!K$1,FALSE)</f>
        <v>97.901670436800998</v>
      </c>
      <c r="R83" s="123">
        <f>VLOOKUP($A83,'ADR Raw Data'!$B$6:$BE$43,'ADR Raw Data'!L$1,FALSE)</f>
        <v>96.297190983307402</v>
      </c>
      <c r="S83" s="122">
        <f>VLOOKUP($A83,'ADR Raw Data'!$B$6:$BE$43,'ADR Raw Data'!N$1,FALSE)</f>
        <v>116.430573516699</v>
      </c>
      <c r="T83" s="122">
        <f>VLOOKUP($A83,'ADR Raw Data'!$B$6:$BE$43,'ADR Raw Data'!O$1,FALSE)</f>
        <v>115.979074597009</v>
      </c>
      <c r="U83" s="123">
        <f>VLOOKUP($A83,'ADR Raw Data'!$B$6:$BE$43,'ADR Raw Data'!P$1,FALSE)</f>
        <v>116.203523224924</v>
      </c>
      <c r="V83" s="124">
        <f>VLOOKUP($A83,'ADR Raw Data'!$B$6:$BE$43,'ADR Raw Data'!R$1,FALSE)</f>
        <v>102.633921461215</v>
      </c>
      <c r="X83" s="121">
        <f>VLOOKUP($A83,'RevPAR Raw Data'!$B$6:$BE$43,'RevPAR Raw Data'!G$1,FALSE)</f>
        <v>53.240778499665097</v>
      </c>
      <c r="Y83" s="122">
        <f>VLOOKUP($A83,'RevPAR Raw Data'!$B$6:$BE$43,'RevPAR Raw Data'!H$1,FALSE)</f>
        <v>69.087964869390404</v>
      </c>
      <c r="Z83" s="122">
        <f>VLOOKUP($A83,'RevPAR Raw Data'!$B$6:$BE$43,'RevPAR Raw Data'!I$1,FALSE)</f>
        <v>75.056958288680505</v>
      </c>
      <c r="AA83" s="122">
        <f>VLOOKUP($A83,'RevPAR Raw Data'!$B$6:$BE$43,'RevPAR Raw Data'!J$1,FALSE)</f>
        <v>78.477693067649</v>
      </c>
      <c r="AB83" s="122">
        <f>VLOOKUP($A83,'RevPAR Raw Data'!$B$6:$BE$43,'RevPAR Raw Data'!K$1,FALSE)</f>
        <v>77.688549263228296</v>
      </c>
      <c r="AC83" s="123">
        <f>VLOOKUP($A83,'RevPAR Raw Data'!$B$6:$BE$43,'RevPAR Raw Data'!L$1,FALSE)</f>
        <v>70.7103887977227</v>
      </c>
      <c r="AD83" s="122">
        <f>VLOOKUP($A83,'RevPAR Raw Data'!$B$6:$BE$43,'RevPAR Raw Data'!N$1,FALSE)</f>
        <v>99.235033355659695</v>
      </c>
      <c r="AE83" s="122">
        <f>VLOOKUP($A83,'RevPAR Raw Data'!$B$6:$BE$43,'RevPAR Raw Data'!O$1,FALSE)</f>
        <v>99.996023961821805</v>
      </c>
      <c r="AF83" s="123">
        <f>VLOOKUP($A83,'RevPAR Raw Data'!$B$6:$BE$43,'RevPAR Raw Data'!P$1,FALSE)</f>
        <v>99.615528658740701</v>
      </c>
      <c r="AG83" s="124">
        <f>VLOOKUP($A83,'RevPAR Raw Data'!$B$6:$BE$43,'RevPAR Raw Data'!R$1,FALSE)</f>
        <v>78.969000186585006</v>
      </c>
    </row>
    <row r="84" spans="1:33" x14ac:dyDescent="0.25">
      <c r="A84" s="101" t="s">
        <v>129</v>
      </c>
      <c r="B84" s="89">
        <f>(VLOOKUP($A83,'Occupancy Raw Data'!$B$8:$BE$51,'Occupancy Raw Data'!T$3,FALSE))/100</f>
        <v>8.9034504772270498E-2</v>
      </c>
      <c r="C84" s="90">
        <f>(VLOOKUP($A83,'Occupancy Raw Data'!$B$8:$BE$51,'Occupancy Raw Data'!U$3,FALSE))/100</f>
        <v>6.5658516113169391E-2</v>
      </c>
      <c r="D84" s="90">
        <f>(VLOOKUP($A83,'Occupancy Raw Data'!$B$8:$BE$51,'Occupancy Raw Data'!V$3,FALSE))/100</f>
        <v>5.1928631217373199E-2</v>
      </c>
      <c r="E84" s="90">
        <f>(VLOOKUP($A83,'Occupancy Raw Data'!$B$8:$BE$51,'Occupancy Raw Data'!W$3,FALSE))/100</f>
        <v>5.69337821514646E-2</v>
      </c>
      <c r="F84" s="90">
        <f>(VLOOKUP($A83,'Occupancy Raw Data'!$B$8:$BE$51,'Occupancy Raw Data'!X$3,FALSE))/100</f>
        <v>7.3369334478165599E-2</v>
      </c>
      <c r="G84" s="90">
        <f>(VLOOKUP($A83,'Occupancy Raw Data'!$B$8:$BE$51,'Occupancy Raw Data'!Y$3,FALSE))/100</f>
        <v>6.6252794550834493E-2</v>
      </c>
      <c r="H84" s="91">
        <f>(VLOOKUP($A83,'Occupancy Raw Data'!$B$8:$BE$51,'Occupancy Raw Data'!AA$3,FALSE))/100</f>
        <v>5.1599237633320694E-2</v>
      </c>
      <c r="I84" s="91">
        <f>(VLOOKUP($A83,'Occupancy Raw Data'!$B$8:$BE$51,'Occupancy Raw Data'!AB$3,FALSE))/100</f>
        <v>4.0605258467840903E-2</v>
      </c>
      <c r="J84" s="90">
        <f>(VLOOKUP($A83,'Occupancy Raw Data'!$B$8:$BE$51,'Occupancy Raw Data'!AC$3,FALSE))/100</f>
        <v>4.6041689462165296E-2</v>
      </c>
      <c r="K84" s="92">
        <f>(VLOOKUP($A83,'Occupancy Raw Data'!$B$8:$BE$51,'Occupancy Raw Data'!AE$3,FALSE))/100</f>
        <v>5.9734825998350699E-2</v>
      </c>
      <c r="M84" s="89">
        <f>(VLOOKUP($A83,'ADR Raw Data'!$B$6:$BE$49,'ADR Raw Data'!T$1,FALSE))/100</f>
        <v>3.7441926349325902E-2</v>
      </c>
      <c r="N84" s="90">
        <f>(VLOOKUP($A83,'ADR Raw Data'!$B$6:$BE$49,'ADR Raw Data'!U$1,FALSE))/100</f>
        <v>2.4856494323153601E-2</v>
      </c>
      <c r="O84" s="90">
        <f>(VLOOKUP($A83,'ADR Raw Data'!$B$6:$BE$49,'ADR Raw Data'!V$1,FALSE))/100</f>
        <v>1.5656704389319001E-2</v>
      </c>
      <c r="P84" s="90">
        <f>(VLOOKUP($A83,'ADR Raw Data'!$B$6:$BE$49,'ADR Raw Data'!W$1,FALSE))/100</f>
        <v>2.6982044628362099E-2</v>
      </c>
      <c r="Q84" s="90">
        <f>(VLOOKUP($A83,'ADR Raw Data'!$B$6:$BE$49,'ADR Raw Data'!X$1,FALSE))/100</f>
        <v>2.8396964141876899E-2</v>
      </c>
      <c r="R84" s="90">
        <f>(VLOOKUP($A83,'ADR Raw Data'!$B$6:$BE$49,'ADR Raw Data'!Y$1,FALSE))/100</f>
        <v>2.5579080853020301E-2</v>
      </c>
      <c r="S84" s="91">
        <f>(VLOOKUP($A83,'ADR Raw Data'!$B$6:$BE$49,'ADR Raw Data'!AA$1,FALSE))/100</f>
        <v>8.4301043494913686E-2</v>
      </c>
      <c r="T84" s="91">
        <f>(VLOOKUP($A83,'ADR Raw Data'!$B$6:$BE$49,'ADR Raw Data'!AB$1,FALSE))/100</f>
        <v>5.3389351557461696E-2</v>
      </c>
      <c r="U84" s="90">
        <f>(VLOOKUP($A83,'ADR Raw Data'!$B$6:$BE$49,'ADR Raw Data'!AC$1,FALSE))/100</f>
        <v>6.8492406358993299E-2</v>
      </c>
      <c r="V84" s="92">
        <f>(VLOOKUP($A83,'ADR Raw Data'!$B$6:$BE$49,'ADR Raw Data'!AE$1,FALSE))/100</f>
        <v>3.9989612737007997E-2</v>
      </c>
      <c r="X84" s="89">
        <f>(VLOOKUP($A83,'RevPAR Raw Data'!$B$6:$BE$43,'RevPAR Raw Data'!T$1,FALSE))/100</f>
        <v>0.129810054491828</v>
      </c>
      <c r="Y84" s="90">
        <f>(VLOOKUP($A83,'RevPAR Raw Data'!$B$6:$BE$43,'RevPAR Raw Data'!U$1,FALSE))/100</f>
        <v>9.21470509693567E-2</v>
      </c>
      <c r="Z84" s="90">
        <f>(VLOOKUP($A83,'RevPAR Raw Data'!$B$6:$BE$43,'RevPAR Raw Data'!V$1,FALSE))/100</f>
        <v>6.8398366835004692E-2</v>
      </c>
      <c r="AA84" s="90">
        <f>(VLOOKUP($A83,'RevPAR Raw Data'!$B$6:$BE$43,'RevPAR Raw Data'!W$1,FALSE))/100</f>
        <v>8.545201663069911E-2</v>
      </c>
      <c r="AB84" s="90">
        <f>(VLOOKUP($A83,'RevPAR Raw Data'!$B$6:$BE$43,'RevPAR Raw Data'!X$1,FALSE))/100</f>
        <v>0.10384976498033201</v>
      </c>
      <c r="AC84" s="90">
        <f>(VLOOKUP($A83,'RevPAR Raw Data'!$B$6:$BE$43,'RevPAR Raw Data'!Y$1,FALSE))/100</f>
        <v>9.3526560992409191E-2</v>
      </c>
      <c r="AD84" s="91">
        <f>(VLOOKUP($A83,'RevPAR Raw Data'!$B$6:$BE$43,'RevPAR Raw Data'!AA$1,FALSE))/100</f>
        <v>0.140250150704265</v>
      </c>
      <c r="AE84" s="91">
        <f>(VLOOKUP($A83,'RevPAR Raw Data'!$B$6:$BE$43,'RevPAR Raw Data'!AB$1,FALSE))/100</f>
        <v>9.6162498444723798E-2</v>
      </c>
      <c r="AF84" s="90">
        <f>(VLOOKUP($A83,'RevPAR Raw Data'!$B$6:$BE$43,'RevPAR Raw Data'!AC$1,FALSE))/100</f>
        <v>0.117687601925255</v>
      </c>
      <c r="AG84" s="92">
        <f>(VLOOKUP($A83,'RevPAR Raw Data'!$B$6:$BE$43,'RevPAR Raw Data'!AE$1,FALSE))/100</f>
        <v>0.102113211293945</v>
      </c>
    </row>
    <row r="85" spans="1:33" x14ac:dyDescent="0.25">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5">
      <c r="A86" s="116" t="s">
        <v>32</v>
      </c>
      <c r="B86" s="117">
        <f>(VLOOKUP($A86,'Occupancy Raw Data'!$B$8:$BE$45,'Occupancy Raw Data'!G$3,FALSE))/100</f>
        <v>0.50035365681142996</v>
      </c>
      <c r="C86" s="118">
        <f>(VLOOKUP($A86,'Occupancy Raw Data'!$B$8:$BE$45,'Occupancy Raw Data'!H$3,FALSE))/100</f>
        <v>0.57532890083463006</v>
      </c>
      <c r="D86" s="118">
        <f>(VLOOKUP($A86,'Occupancy Raw Data'!$B$8:$BE$45,'Occupancy Raw Data'!I$3,FALSE))/100</f>
        <v>0.59371905502899902</v>
      </c>
      <c r="E86" s="118">
        <f>(VLOOKUP($A86,'Occupancy Raw Data'!$B$8:$BE$45,'Occupancy Raw Data'!J$3,FALSE))/100</f>
        <v>0.62229452539255903</v>
      </c>
      <c r="F86" s="118">
        <f>(VLOOKUP($A86,'Occupancy Raw Data'!$B$8:$BE$45,'Occupancy Raw Data'!K$3,FALSE))/100</f>
        <v>0.65497241476870793</v>
      </c>
      <c r="G86" s="119">
        <f>(VLOOKUP($A86,'Occupancy Raw Data'!$B$8:$BE$45,'Occupancy Raw Data'!L$3,FALSE))/100</f>
        <v>0.58933371056726502</v>
      </c>
      <c r="H86" s="99">
        <f>(VLOOKUP($A86,'Occupancy Raw Data'!$B$8:$BE$45,'Occupancy Raw Data'!N$3,FALSE))/100</f>
        <v>0.77436695430753899</v>
      </c>
      <c r="I86" s="99">
        <f>(VLOOKUP($A86,'Occupancy Raw Data'!$B$8:$BE$45,'Occupancy Raw Data'!O$3,FALSE))/100</f>
        <v>0.77846937332013</v>
      </c>
      <c r="J86" s="119">
        <f>(VLOOKUP($A86,'Occupancy Raw Data'!$B$8:$BE$45,'Occupancy Raw Data'!P$3,FALSE))/100</f>
        <v>0.7764181638138351</v>
      </c>
      <c r="K86" s="120">
        <f>(VLOOKUP($A86,'Occupancy Raw Data'!$B$8:$BE$45,'Occupancy Raw Data'!R$3,FALSE))/100</f>
        <v>0.64278641149485594</v>
      </c>
      <c r="M86" s="121">
        <f>VLOOKUP($A86,'ADR Raw Data'!$B$6:$BE$43,'ADR Raw Data'!G$1,FALSE)</f>
        <v>75.885879191405095</v>
      </c>
      <c r="N86" s="122">
        <f>VLOOKUP($A86,'ADR Raw Data'!$B$6:$BE$43,'ADR Raw Data'!H$1,FALSE)</f>
        <v>82.750601696582194</v>
      </c>
      <c r="O86" s="122">
        <f>VLOOKUP($A86,'ADR Raw Data'!$B$6:$BE$43,'ADR Raw Data'!I$1,FALSE)</f>
        <v>84.154199928520299</v>
      </c>
      <c r="P86" s="122">
        <f>VLOOKUP($A86,'ADR Raw Data'!$B$6:$BE$43,'ADR Raw Data'!J$1,FALSE)</f>
        <v>86.057685883155202</v>
      </c>
      <c r="Q86" s="122">
        <f>VLOOKUP($A86,'ADR Raw Data'!$B$6:$BE$43,'ADR Raw Data'!K$1,FALSE)</f>
        <v>88.966578401727801</v>
      </c>
      <c r="R86" s="123">
        <f>VLOOKUP($A86,'ADR Raw Data'!$B$6:$BE$43,'ADR Raw Data'!L$1,FALSE)</f>
        <v>83.9478275132021</v>
      </c>
      <c r="S86" s="122">
        <f>VLOOKUP($A86,'ADR Raw Data'!$B$6:$BE$43,'ADR Raw Data'!N$1,FALSE)</f>
        <v>104.52186538180401</v>
      </c>
      <c r="T86" s="122">
        <f>VLOOKUP($A86,'ADR Raw Data'!$B$6:$BE$43,'ADR Raw Data'!O$1,FALSE)</f>
        <v>104.129294348537</v>
      </c>
      <c r="U86" s="123">
        <f>VLOOKUP($A86,'ADR Raw Data'!$B$6:$BE$43,'ADR Raw Data'!P$1,FALSE)</f>
        <v>104.325061300901</v>
      </c>
      <c r="V86" s="124">
        <f>VLOOKUP($A86,'ADR Raw Data'!$B$6:$BE$43,'ADR Raw Data'!R$1,FALSE)</f>
        <v>90.980269909139395</v>
      </c>
      <c r="X86" s="121">
        <f>VLOOKUP($A86,'RevPAR Raw Data'!$B$6:$BE$43,'RevPAR Raw Data'!G$1,FALSE)</f>
        <v>37.969777153769897</v>
      </c>
      <c r="Y86" s="122">
        <f>VLOOKUP($A86,'RevPAR Raw Data'!$B$6:$BE$43,'RevPAR Raw Data'!H$1,FALSE)</f>
        <v>47.6088127174989</v>
      </c>
      <c r="Z86" s="122">
        <f>VLOOKUP($A86,'RevPAR Raw Data'!$B$6:$BE$43,'RevPAR Raw Data'!I$1,FALSE)</f>
        <v>49.963952058282601</v>
      </c>
      <c r="AA86" s="122">
        <f>VLOOKUP($A86,'RevPAR Raw Data'!$B$6:$BE$43,'RevPAR Raw Data'!J$1,FALSE)</f>
        <v>53.553226793039997</v>
      </c>
      <c r="AB86" s="122">
        <f>VLOOKUP($A86,'RevPAR Raw Data'!$B$6:$BE$43,'RevPAR Raw Data'!K$1,FALSE)</f>
        <v>58.270654689489298</v>
      </c>
      <c r="AC86" s="123">
        <f>VLOOKUP($A86,'RevPAR Raw Data'!$B$6:$BE$43,'RevPAR Raw Data'!L$1,FALSE)</f>
        <v>49.4732846824161</v>
      </c>
      <c r="AD86" s="122">
        <f>VLOOKUP($A86,'RevPAR Raw Data'!$B$6:$BE$43,'RevPAR Raw Data'!N$1,FALSE)</f>
        <v>80.9382785542509</v>
      </c>
      <c r="AE86" s="122">
        <f>VLOOKUP($A86,'RevPAR Raw Data'!$B$6:$BE$43,'RevPAR Raw Data'!O$1,FALSE)</f>
        <v>81.061466515773006</v>
      </c>
      <c r="AF86" s="123">
        <f>VLOOKUP($A86,'RevPAR Raw Data'!$B$6:$BE$43,'RevPAR Raw Data'!P$1,FALSE)</f>
        <v>80.999872535012003</v>
      </c>
      <c r="AG86" s="124">
        <f>VLOOKUP($A86,'RevPAR Raw Data'!$B$6:$BE$43,'RevPAR Raw Data'!R$1,FALSE)</f>
        <v>58.480881211729198</v>
      </c>
    </row>
    <row r="87" spans="1:33" x14ac:dyDescent="0.25">
      <c r="A87" s="101" t="s">
        <v>129</v>
      </c>
      <c r="B87" s="89">
        <f>(VLOOKUP($A86,'Occupancy Raw Data'!$B$8:$BE$51,'Occupancy Raw Data'!T$3,FALSE))/100</f>
        <v>3.7243401759530698E-2</v>
      </c>
      <c r="C87" s="90">
        <f>(VLOOKUP($A86,'Occupancy Raw Data'!$B$8:$BE$51,'Occupancy Raw Data'!U$3,FALSE))/100</f>
        <v>2.0577164366373898E-2</v>
      </c>
      <c r="D87" s="90">
        <f>(VLOOKUP($A86,'Occupancy Raw Data'!$B$8:$BE$51,'Occupancy Raw Data'!V$3,FALSE))/100</f>
        <v>-2.4633976295607696E-2</v>
      </c>
      <c r="E87" s="90">
        <f>(VLOOKUP($A86,'Occupancy Raw Data'!$B$8:$BE$51,'Occupancy Raw Data'!W$3,FALSE))/100</f>
        <v>1.42955960341249E-2</v>
      </c>
      <c r="F87" s="90">
        <f>(VLOOKUP($A86,'Occupancy Raw Data'!$B$8:$BE$51,'Occupancy Raw Data'!X$3,FALSE))/100</f>
        <v>6.7312125403411707E-2</v>
      </c>
      <c r="G87" s="90">
        <f>(VLOOKUP($A86,'Occupancy Raw Data'!$B$8:$BE$51,'Occupancy Raw Data'!Y$3,FALSE))/100</f>
        <v>2.2431649732488998E-2</v>
      </c>
      <c r="H87" s="91">
        <f>(VLOOKUP($A86,'Occupancy Raw Data'!$B$8:$BE$51,'Occupancy Raw Data'!AA$3,FALSE))/100</f>
        <v>9.2832900778598487E-2</v>
      </c>
      <c r="I87" s="91">
        <f>(VLOOKUP($A86,'Occupancy Raw Data'!$B$8:$BE$51,'Occupancy Raw Data'!AB$3,FALSE))/100</f>
        <v>3.4398496240601498E-2</v>
      </c>
      <c r="J87" s="90">
        <f>(VLOOKUP($A86,'Occupancy Raw Data'!$B$8:$BE$51,'Occupancy Raw Data'!AC$3,FALSE))/100</f>
        <v>6.2735986058669702E-2</v>
      </c>
      <c r="K87" s="92">
        <f>(VLOOKUP($A86,'Occupancy Raw Data'!$B$8:$BE$51,'Occupancy Raw Data'!AE$3,FALSE))/100</f>
        <v>3.5991140642303396E-2</v>
      </c>
      <c r="M87" s="89">
        <f>(VLOOKUP($A86,'ADR Raw Data'!$B$6:$BE$49,'ADR Raw Data'!T$1,FALSE))/100</f>
        <v>-2.7287670600644201E-2</v>
      </c>
      <c r="N87" s="90">
        <f>(VLOOKUP($A86,'ADR Raw Data'!$B$6:$BE$49,'ADR Raw Data'!U$1,FALSE))/100</f>
        <v>-2.0191310662487697E-2</v>
      </c>
      <c r="O87" s="90">
        <f>(VLOOKUP($A86,'ADR Raw Data'!$B$6:$BE$49,'ADR Raw Data'!V$1,FALSE))/100</f>
        <v>-5.3227617207001601E-2</v>
      </c>
      <c r="P87" s="90">
        <f>(VLOOKUP($A86,'ADR Raw Data'!$B$6:$BE$49,'ADR Raw Data'!W$1,FALSE))/100</f>
        <v>-1.7972716554670601E-2</v>
      </c>
      <c r="Q87" s="90">
        <f>(VLOOKUP($A86,'ADR Raw Data'!$B$6:$BE$49,'ADR Raw Data'!X$1,FALSE))/100</f>
        <v>6.5829340169543905E-3</v>
      </c>
      <c r="R87" s="90">
        <f>(VLOOKUP($A86,'ADR Raw Data'!$B$6:$BE$49,'ADR Raw Data'!Y$1,FALSE))/100</f>
        <v>-2.1885409128291098E-2</v>
      </c>
      <c r="S87" s="91">
        <f>(VLOOKUP($A86,'ADR Raw Data'!$B$6:$BE$49,'ADR Raw Data'!AA$1,FALSE))/100</f>
        <v>-5.4577255854488804E-3</v>
      </c>
      <c r="T87" s="91">
        <f>(VLOOKUP($A86,'ADR Raw Data'!$B$6:$BE$49,'ADR Raw Data'!AB$1,FALSE))/100</f>
        <v>-5.2396456583970401E-2</v>
      </c>
      <c r="U87" s="90">
        <f>(VLOOKUP($A86,'ADR Raw Data'!$B$6:$BE$49,'ADR Raw Data'!AC$1,FALSE))/100</f>
        <v>-3.0105877180967598E-2</v>
      </c>
      <c r="V87" s="92">
        <f>(VLOOKUP($A86,'ADR Raw Data'!$B$6:$BE$49,'ADR Raw Data'!AE$1,FALSE))/100</f>
        <v>-2.3179147691023801E-2</v>
      </c>
      <c r="X87" s="89">
        <f>(VLOOKUP($A86,'RevPAR Raw Data'!$B$6:$BE$43,'RevPAR Raw Data'!T$1,FALSE))/100</f>
        <v>8.9394454796249793E-3</v>
      </c>
      <c r="Y87" s="90">
        <f>(VLOOKUP($A86,'RevPAR Raw Data'!$B$6:$BE$43,'RevPAR Raw Data'!U$1,FALSE))/100</f>
        <v>-2.96262143883597E-5</v>
      </c>
      <c r="Z87" s="90">
        <f>(VLOOKUP($A86,'RevPAR Raw Data'!$B$6:$BE$43,'RevPAR Raw Data'!V$1,FALSE))/100</f>
        <v>-7.6550385642060292E-2</v>
      </c>
      <c r="AA87" s="90">
        <f>(VLOOKUP($A86,'RevPAR Raw Data'!$B$6:$BE$43,'RevPAR Raw Data'!W$1,FALSE))/100</f>
        <v>-3.93405121604707E-3</v>
      </c>
      <c r="AB87" s="90">
        <f>(VLOOKUP($A86,'RevPAR Raw Data'!$B$6:$BE$43,'RevPAR Raw Data'!X$1,FALSE))/100</f>
        <v>7.4338170700437703E-2</v>
      </c>
      <c r="AC87" s="90">
        <f>(VLOOKUP($A86,'RevPAR Raw Data'!$B$6:$BE$43,'RevPAR Raw Data'!Y$1,FALSE))/100</f>
        <v>5.5314772379894898E-5</v>
      </c>
      <c r="AD87" s="91">
        <f>(VLOOKUP($A86,'RevPAR Raw Data'!$B$6:$BE$43,'RevPAR Raw Data'!AA$1,FALSE))/100</f>
        <v>8.6868518695398814E-2</v>
      </c>
      <c r="AE87" s="91">
        <f>(VLOOKUP($A86,'RevPAR Raw Data'!$B$6:$BE$43,'RevPAR Raw Data'!AB$1,FALSE))/100</f>
        <v>-1.98003196581935E-2</v>
      </c>
      <c r="AF87" s="90">
        <f>(VLOOKUP($A86,'RevPAR Raw Data'!$B$6:$BE$43,'RevPAR Raw Data'!AC$1,FALSE))/100</f>
        <v>3.07413869865929E-2</v>
      </c>
      <c r="AG87" s="92">
        <f>(VLOOKUP($A86,'RevPAR Raw Data'!$B$6:$BE$43,'RevPAR Raw Data'!AE$1,FALSE))/100</f>
        <v>1.1977748986763199E-2</v>
      </c>
    </row>
    <row r="88" spans="1:33" x14ac:dyDescent="0.25">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5">
      <c r="A89" s="116" t="s">
        <v>88</v>
      </c>
      <c r="B89" s="117">
        <f>(VLOOKUP($A89,'Occupancy Raw Data'!$B$8:$BE$45,'Occupancy Raw Data'!G$3,FALSE))/100</f>
        <v>0.49508599508599505</v>
      </c>
      <c r="C89" s="118">
        <f>(VLOOKUP($A89,'Occupancy Raw Data'!$B$8:$BE$45,'Occupancy Raw Data'!H$3,FALSE))/100</f>
        <v>0.56791856791856699</v>
      </c>
      <c r="D89" s="118">
        <f>(VLOOKUP($A89,'Occupancy Raw Data'!$B$8:$BE$45,'Occupancy Raw Data'!I$3,FALSE))/100</f>
        <v>0.68006318006318001</v>
      </c>
      <c r="E89" s="118">
        <f>(VLOOKUP($A89,'Occupancy Raw Data'!$B$8:$BE$45,'Occupancy Raw Data'!J$3,FALSE))/100</f>
        <v>0.73762723762723692</v>
      </c>
      <c r="F89" s="118">
        <f>(VLOOKUP($A89,'Occupancy Raw Data'!$B$8:$BE$45,'Occupancy Raw Data'!K$3,FALSE))/100</f>
        <v>0.74376974376974303</v>
      </c>
      <c r="G89" s="119">
        <f>(VLOOKUP($A89,'Occupancy Raw Data'!$B$8:$BE$45,'Occupancy Raw Data'!L$3,FALSE))/100</f>
        <v>0.64489294489294391</v>
      </c>
      <c r="H89" s="99">
        <f>(VLOOKUP($A89,'Occupancy Raw Data'!$B$8:$BE$45,'Occupancy Raw Data'!N$3,FALSE))/100</f>
        <v>0.84240084240084201</v>
      </c>
      <c r="I89" s="99">
        <f>(VLOOKUP($A89,'Occupancy Raw Data'!$B$8:$BE$45,'Occupancy Raw Data'!O$3,FALSE))/100</f>
        <v>0.84643734643734603</v>
      </c>
      <c r="J89" s="119">
        <f>(VLOOKUP($A89,'Occupancy Raw Data'!$B$8:$BE$45,'Occupancy Raw Data'!P$3,FALSE))/100</f>
        <v>0.84441909441909402</v>
      </c>
      <c r="K89" s="120">
        <f>(VLOOKUP($A89,'Occupancy Raw Data'!$B$8:$BE$45,'Occupancy Raw Data'!R$3,FALSE))/100</f>
        <v>0.70190041618612997</v>
      </c>
      <c r="M89" s="121">
        <f>VLOOKUP($A89,'ADR Raw Data'!$B$6:$BE$43,'ADR Raw Data'!G$1,FALSE)</f>
        <v>100.503592414037</v>
      </c>
      <c r="N89" s="122">
        <f>VLOOKUP($A89,'ADR Raw Data'!$B$6:$BE$43,'ADR Raw Data'!H$1,FALSE)</f>
        <v>112.690044561186</v>
      </c>
      <c r="O89" s="122">
        <f>VLOOKUP($A89,'ADR Raw Data'!$B$6:$BE$43,'ADR Raw Data'!I$1,FALSE)</f>
        <v>120.39861716129001</v>
      </c>
      <c r="P89" s="122">
        <f>VLOOKUP($A89,'ADR Raw Data'!$B$6:$BE$43,'ADR Raw Data'!J$1,FALSE)</f>
        <v>133.96035824411101</v>
      </c>
      <c r="Q89" s="122">
        <f>VLOOKUP($A89,'ADR Raw Data'!$B$6:$BE$43,'ADR Raw Data'!K$1,FALSE)</f>
        <v>141.21259353468599</v>
      </c>
      <c r="R89" s="123">
        <f>VLOOKUP($A89,'ADR Raw Data'!$B$6:$BE$43,'ADR Raw Data'!L$1,FALSE)</f>
        <v>123.889654220867</v>
      </c>
      <c r="S89" s="122">
        <f>VLOOKUP($A89,'ADR Raw Data'!$B$6:$BE$43,'ADR Raw Data'!N$1,FALSE)</f>
        <v>150.279745208333</v>
      </c>
      <c r="T89" s="122">
        <f>VLOOKUP($A89,'ADR Raw Data'!$B$6:$BE$43,'ADR Raw Data'!O$1,FALSE)</f>
        <v>150.87176383993301</v>
      </c>
      <c r="U89" s="123">
        <f>VLOOKUP($A89,'ADR Raw Data'!$B$6:$BE$43,'ADR Raw Data'!P$1,FALSE)</f>
        <v>150.576462018081</v>
      </c>
      <c r="V89" s="124">
        <f>VLOOKUP($A89,'ADR Raw Data'!$B$6:$BE$43,'ADR Raw Data'!R$1,FALSE)</f>
        <v>133.062648628375</v>
      </c>
      <c r="X89" s="121">
        <f>VLOOKUP($A89,'RevPAR Raw Data'!$B$6:$BE$43,'RevPAR Raw Data'!G$1,FALSE)</f>
        <v>49.757921060020998</v>
      </c>
      <c r="Y89" s="122">
        <f>VLOOKUP($A89,'RevPAR Raw Data'!$B$6:$BE$43,'RevPAR Raw Data'!H$1,FALSE)</f>
        <v>63.9987687258687</v>
      </c>
      <c r="Z89" s="122">
        <f>VLOOKUP($A89,'RevPAR Raw Data'!$B$6:$BE$43,'RevPAR Raw Data'!I$1,FALSE)</f>
        <v>81.878666461916396</v>
      </c>
      <c r="AA89" s="122">
        <f>VLOOKUP($A89,'RevPAR Raw Data'!$B$6:$BE$43,'RevPAR Raw Data'!J$1,FALSE)</f>
        <v>98.812809003159003</v>
      </c>
      <c r="AB89" s="122">
        <f>VLOOKUP($A89,'RevPAR Raw Data'!$B$6:$BE$43,'RevPAR Raw Data'!K$1,FALSE)</f>
        <v>105.02965451035401</v>
      </c>
      <c r="AC89" s="123">
        <f>VLOOKUP($A89,'RevPAR Raw Data'!$B$6:$BE$43,'RevPAR Raw Data'!L$1,FALSE)</f>
        <v>79.895563952263899</v>
      </c>
      <c r="AD89" s="122">
        <f>VLOOKUP($A89,'RevPAR Raw Data'!$B$6:$BE$43,'RevPAR Raw Data'!N$1,FALSE)</f>
        <v>126.595783959283</v>
      </c>
      <c r="AE89" s="122">
        <f>VLOOKUP($A89,'RevPAR Raw Data'!$B$6:$BE$43,'RevPAR Raw Data'!O$1,FALSE)</f>
        <v>127.703495436995</v>
      </c>
      <c r="AF89" s="123">
        <f>VLOOKUP($A89,'RevPAR Raw Data'!$B$6:$BE$43,'RevPAR Raw Data'!P$1,FALSE)</f>
        <v>127.149639698139</v>
      </c>
      <c r="AG89" s="124">
        <f>VLOOKUP($A89,'RevPAR Raw Data'!$B$6:$BE$43,'RevPAR Raw Data'!R$1,FALSE)</f>
        <v>93.396728451085494</v>
      </c>
    </row>
    <row r="90" spans="1:33" x14ac:dyDescent="0.25">
      <c r="A90" s="101" t="s">
        <v>129</v>
      </c>
      <c r="B90" s="89">
        <f>(VLOOKUP($A89,'Occupancy Raw Data'!$B$8:$BE$51,'Occupancy Raw Data'!T$3,FALSE))/100</f>
        <v>2.3633470944517398E-2</v>
      </c>
      <c r="C90" s="90">
        <f>(VLOOKUP($A89,'Occupancy Raw Data'!$B$8:$BE$51,'Occupancy Raw Data'!U$3,FALSE))/100</f>
        <v>-4.1395238369430001E-2</v>
      </c>
      <c r="D90" s="90">
        <f>(VLOOKUP($A89,'Occupancy Raw Data'!$B$8:$BE$51,'Occupancy Raw Data'!V$3,FALSE))/100</f>
        <v>-4.0287823769966605E-2</v>
      </c>
      <c r="E90" s="90">
        <f>(VLOOKUP($A89,'Occupancy Raw Data'!$B$8:$BE$51,'Occupancy Raw Data'!W$3,FALSE))/100</f>
        <v>-8.0125308203776602E-3</v>
      </c>
      <c r="F90" s="90">
        <f>(VLOOKUP($A89,'Occupancy Raw Data'!$B$8:$BE$51,'Occupancy Raw Data'!X$3,FALSE))/100</f>
        <v>-3.2854823245779402E-3</v>
      </c>
      <c r="G90" s="90">
        <f>(VLOOKUP($A89,'Occupancy Raw Data'!$B$8:$BE$51,'Occupancy Raw Data'!Y$3,FALSE))/100</f>
        <v>-1.52853004398732E-2</v>
      </c>
      <c r="H90" s="91">
        <f>(VLOOKUP($A89,'Occupancy Raw Data'!$B$8:$BE$51,'Occupancy Raw Data'!AA$3,FALSE))/100</f>
        <v>5.3232430951613494E-2</v>
      </c>
      <c r="I90" s="91">
        <f>(VLOOKUP($A89,'Occupancy Raw Data'!$B$8:$BE$51,'Occupancy Raw Data'!AB$3,FALSE))/100</f>
        <v>3.6639797939840901E-2</v>
      </c>
      <c r="J90" s="90">
        <f>(VLOOKUP($A89,'Occupancy Raw Data'!$B$8:$BE$51,'Occupancy Raw Data'!AC$3,FALSE))/100</f>
        <v>4.4850418015580498E-2</v>
      </c>
      <c r="K90" s="92">
        <f>(VLOOKUP($A89,'Occupancy Raw Data'!$B$8:$BE$51,'Occupancy Raw Data'!AE$3,FALSE))/100</f>
        <v>4.5885075530409502E-3</v>
      </c>
      <c r="M90" s="89">
        <f>(VLOOKUP($A89,'ADR Raw Data'!$B$6:$BE$49,'ADR Raw Data'!T$1,FALSE))/100</f>
        <v>1.7176234452322102E-2</v>
      </c>
      <c r="N90" s="90">
        <f>(VLOOKUP($A89,'ADR Raw Data'!$B$6:$BE$49,'ADR Raw Data'!U$1,FALSE))/100</f>
        <v>2.1039576888826003E-2</v>
      </c>
      <c r="O90" s="90">
        <f>(VLOOKUP($A89,'ADR Raw Data'!$B$6:$BE$49,'ADR Raw Data'!V$1,FALSE))/100</f>
        <v>-3.79718083226692E-2</v>
      </c>
      <c r="P90" s="90">
        <f>(VLOOKUP($A89,'ADR Raw Data'!$B$6:$BE$49,'ADR Raw Data'!W$1,FALSE))/100</f>
        <v>5.0214056309776801E-2</v>
      </c>
      <c r="Q90" s="90">
        <f>(VLOOKUP($A89,'ADR Raw Data'!$B$6:$BE$49,'ADR Raw Data'!X$1,FALSE))/100</f>
        <v>0.109792369374934</v>
      </c>
      <c r="R90" s="90">
        <f>(VLOOKUP($A89,'ADR Raw Data'!$B$6:$BE$49,'ADR Raw Data'!Y$1,FALSE))/100</f>
        <v>3.5799677487902304E-2</v>
      </c>
      <c r="S90" s="91">
        <f>(VLOOKUP($A89,'ADR Raw Data'!$B$6:$BE$49,'ADR Raw Data'!AA$1,FALSE))/100</f>
        <v>2.75201574241032E-2</v>
      </c>
      <c r="T90" s="91">
        <f>(VLOOKUP($A89,'ADR Raw Data'!$B$6:$BE$49,'ADR Raw Data'!AB$1,FALSE))/100</f>
        <v>8.3516440200778697E-2</v>
      </c>
      <c r="U90" s="90">
        <f>(VLOOKUP($A89,'ADR Raw Data'!$B$6:$BE$49,'ADR Raw Data'!AC$1,FALSE))/100</f>
        <v>5.5103275558723901E-2</v>
      </c>
      <c r="V90" s="92">
        <f>(VLOOKUP($A89,'ADR Raw Data'!$B$6:$BE$49,'ADR Raw Data'!AE$1,FALSE))/100</f>
        <v>4.5732635952630399E-2</v>
      </c>
      <c r="X90" s="89">
        <f>(VLOOKUP($A89,'RevPAR Raw Data'!$B$6:$BE$43,'RevPAR Raw Data'!T$1,FALSE))/100</f>
        <v>4.1215639434704701E-2</v>
      </c>
      <c r="Y90" s="90">
        <f>(VLOOKUP($A89,'RevPAR Raw Data'!$B$6:$BE$43,'RevPAR Raw Data'!U$1,FALSE))/100</f>
        <v>-2.1226599781108902E-2</v>
      </c>
      <c r="Z90" s="90">
        <f>(VLOOKUP($A89,'RevPAR Raw Data'!$B$6:$BE$43,'RevPAR Raw Data'!V$1,FALSE))/100</f>
        <v>-7.6729830570705204E-2</v>
      </c>
      <c r="AA90" s="90">
        <f>(VLOOKUP($A89,'RevPAR Raw Data'!$B$6:$BE$43,'RevPAR Raw Data'!W$1,FALSE))/100</f>
        <v>4.1799183815600903E-2</v>
      </c>
      <c r="AB90" s="90">
        <f>(VLOOKUP($A89,'RevPAR Raw Data'!$B$6:$BE$43,'RevPAR Raw Data'!X$1,FALSE))/100</f>
        <v>0.106146166161401</v>
      </c>
      <c r="AC90" s="90">
        <f>(VLOOKUP($A89,'RevPAR Raw Data'!$B$6:$BE$43,'RevPAR Raw Data'!Y$1,FALSE))/100</f>
        <v>1.99671682219759E-2</v>
      </c>
      <c r="AD90" s="91">
        <f>(VLOOKUP($A89,'RevPAR Raw Data'!$B$6:$BE$43,'RevPAR Raw Data'!AA$1,FALSE))/100</f>
        <v>8.2217553255572895E-2</v>
      </c>
      <c r="AE90" s="91">
        <f>(VLOOKUP($A89,'RevPAR Raw Data'!$B$6:$BE$43,'RevPAR Raw Data'!AB$1,FALSE))/100</f>
        <v>0.12321626363423099</v>
      </c>
      <c r="AF90" s="90">
        <f>(VLOOKUP($A89,'RevPAR Raw Data'!$B$6:$BE$43,'RevPAR Raw Data'!AC$1,FALSE))/100</f>
        <v>0.102425098517141</v>
      </c>
      <c r="AG90" s="92">
        <f>(VLOOKUP($A89,'RevPAR Raw Data'!$B$6:$BE$43,'RevPAR Raw Data'!AE$1,FALSE))/100</f>
        <v>5.0530988051160401E-2</v>
      </c>
    </row>
    <row r="91" spans="1:33" x14ac:dyDescent="0.25">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5">
      <c r="A92" s="116" t="s">
        <v>89</v>
      </c>
      <c r="B92" s="117">
        <f>(VLOOKUP($A92,'Occupancy Raw Data'!$B$8:$BE$45,'Occupancy Raw Data'!G$3,FALSE))/100</f>
        <v>0.39535608539816103</v>
      </c>
      <c r="C92" s="118">
        <f>(VLOOKUP($A92,'Occupancy Raw Data'!$B$8:$BE$45,'Occupancy Raw Data'!H$3,FALSE))/100</f>
        <v>0.47241701729780206</v>
      </c>
      <c r="D92" s="118">
        <f>(VLOOKUP($A92,'Occupancy Raw Data'!$B$8:$BE$45,'Occupancy Raw Data'!I$3,FALSE))/100</f>
        <v>0.54417952314165396</v>
      </c>
      <c r="E92" s="118">
        <f>(VLOOKUP($A92,'Occupancy Raw Data'!$B$8:$BE$45,'Occupancy Raw Data'!J$3,FALSE))/100</f>
        <v>0.60729312762973298</v>
      </c>
      <c r="F92" s="118">
        <f>(VLOOKUP($A92,'Occupancy Raw Data'!$B$8:$BE$45,'Occupancy Raw Data'!K$3,FALSE))/100</f>
        <v>0.62833099579242602</v>
      </c>
      <c r="G92" s="119">
        <f>(VLOOKUP($A92,'Occupancy Raw Data'!$B$8:$BE$45,'Occupancy Raw Data'!L$3,FALSE))/100</f>
        <v>0.52951534985195503</v>
      </c>
      <c r="H92" s="99">
        <f>(VLOOKUP($A92,'Occupancy Raw Data'!$B$8:$BE$45,'Occupancy Raw Data'!N$3,FALSE))/100</f>
        <v>0.86083839800529804</v>
      </c>
      <c r="I92" s="99">
        <f>(VLOOKUP($A92,'Occupancy Raw Data'!$B$8:$BE$45,'Occupancy Raw Data'!O$3,FALSE))/100</f>
        <v>0.90322580645161199</v>
      </c>
      <c r="J92" s="119">
        <f>(VLOOKUP($A92,'Occupancy Raw Data'!$B$8:$BE$45,'Occupancy Raw Data'!P$3,FALSE))/100</f>
        <v>0.88203210222845496</v>
      </c>
      <c r="K92" s="120">
        <f>(VLOOKUP($A92,'Occupancy Raw Data'!$B$8:$BE$45,'Occupancy Raw Data'!R$3,FALSE))/100</f>
        <v>0.63023442195952695</v>
      </c>
      <c r="M92" s="121">
        <f>VLOOKUP($A92,'ADR Raw Data'!$B$6:$BE$43,'ADR Raw Data'!G$1,FALSE)</f>
        <v>107.793216870319</v>
      </c>
      <c r="N92" s="122">
        <f>VLOOKUP($A92,'ADR Raw Data'!$B$6:$BE$43,'ADR Raw Data'!H$1,FALSE)</f>
        <v>113.33912836879399</v>
      </c>
      <c r="O92" s="122">
        <f>VLOOKUP($A92,'ADR Raw Data'!$B$6:$BE$43,'ADR Raw Data'!I$1,FALSE)</f>
        <v>119.90892932416899</v>
      </c>
      <c r="P92" s="122">
        <f>VLOOKUP($A92,'ADR Raw Data'!$B$6:$BE$43,'ADR Raw Data'!J$1,FALSE)</f>
        <v>129.012987772645</v>
      </c>
      <c r="Q92" s="122">
        <f>VLOOKUP($A92,'ADR Raw Data'!$B$6:$BE$43,'ADR Raw Data'!K$1,FALSE)</f>
        <v>131.18885605158701</v>
      </c>
      <c r="R92" s="123">
        <f>VLOOKUP($A92,'ADR Raw Data'!$B$6:$BE$43,'ADR Raw Data'!L$1,FALSE)</f>
        <v>121.692693781453</v>
      </c>
      <c r="S92" s="122">
        <f>VLOOKUP($A92,'ADR Raw Data'!$B$6:$BE$43,'ADR Raw Data'!N$1,FALSE)</f>
        <v>177.66184204380801</v>
      </c>
      <c r="T92" s="122">
        <f>VLOOKUP($A92,'ADR Raw Data'!$B$6:$BE$43,'ADR Raw Data'!O$1,FALSE)</f>
        <v>188.12953659420199</v>
      </c>
      <c r="U92" s="123">
        <f>VLOOKUP($A92,'ADR Raw Data'!$B$6:$BE$43,'ADR Raw Data'!P$1,FALSE)</f>
        <v>183.02144960689</v>
      </c>
      <c r="V92" s="124">
        <f>VLOOKUP($A92,'ADR Raw Data'!$B$6:$BE$43,'ADR Raw Data'!R$1,FALSE)</f>
        <v>146.215963918472</v>
      </c>
      <c r="X92" s="121">
        <f>VLOOKUP($A92,'RevPAR Raw Data'!$B$6:$BE$43,'RevPAR Raw Data'!G$1,FALSE)</f>
        <v>42.616704254324397</v>
      </c>
      <c r="Y92" s="122">
        <f>VLOOKUP($A92,'RevPAR Raw Data'!$B$6:$BE$43,'RevPAR Raw Data'!H$1,FALSE)</f>
        <v>53.543332967118502</v>
      </c>
      <c r="Z92" s="122">
        <f>VLOOKUP($A92,'RevPAR Raw Data'!$B$6:$BE$43,'RevPAR Raw Data'!I$1,FALSE)</f>
        <v>65.251983980052898</v>
      </c>
      <c r="AA92" s="122">
        <f>VLOOKUP($A92,'RevPAR Raw Data'!$B$6:$BE$43,'RevPAR Raw Data'!J$1,FALSE)</f>
        <v>78.348700849306496</v>
      </c>
      <c r="AB92" s="122">
        <f>VLOOKUP($A92,'RevPAR Raw Data'!$B$6:$BE$43,'RevPAR Raw Data'!K$1,FALSE)</f>
        <v>82.430024559763098</v>
      </c>
      <c r="AC92" s="123">
        <f>VLOOKUP($A92,'RevPAR Raw Data'!$B$6:$BE$43,'RevPAR Raw Data'!L$1,FALSE)</f>
        <v>64.438149322113105</v>
      </c>
      <c r="AD92" s="122">
        <f>VLOOKUP($A92,'RevPAR Raw Data'!$B$6:$BE$43,'RevPAR Raw Data'!N$1,FALSE)</f>
        <v>152.938135491662</v>
      </c>
      <c r="AE92" s="122">
        <f>VLOOKUP($A92,'RevPAR Raw Data'!$B$6:$BE$43,'RevPAR Raw Data'!O$1,FALSE)</f>
        <v>169.92345240766701</v>
      </c>
      <c r="AF92" s="123">
        <f>VLOOKUP($A92,'RevPAR Raw Data'!$B$6:$BE$43,'RevPAR Raw Data'!P$1,FALSE)</f>
        <v>161.43079394966401</v>
      </c>
      <c r="AG92" s="124">
        <f>VLOOKUP($A92,'RevPAR Raw Data'!$B$6:$BE$43,'RevPAR Raw Data'!R$1,FALSE)</f>
        <v>92.150333501413598</v>
      </c>
    </row>
    <row r="93" spans="1:33" x14ac:dyDescent="0.25">
      <c r="A93" s="101" t="s">
        <v>129</v>
      </c>
      <c r="B93" s="89">
        <f>(VLOOKUP($A92,'Occupancy Raw Data'!$B$8:$BE$51,'Occupancy Raw Data'!T$3,FALSE))/100</f>
        <v>-1.4708188427780201E-2</v>
      </c>
      <c r="C93" s="90">
        <f>(VLOOKUP($A92,'Occupancy Raw Data'!$B$8:$BE$51,'Occupancy Raw Data'!U$3,FALSE))/100</f>
        <v>-3.1095701382126601E-2</v>
      </c>
      <c r="D93" s="90">
        <f>(VLOOKUP($A92,'Occupancy Raw Data'!$B$8:$BE$51,'Occupancy Raw Data'!V$3,FALSE))/100</f>
        <v>-1.2135930589146299E-2</v>
      </c>
      <c r="E93" s="90">
        <f>(VLOOKUP($A92,'Occupancy Raw Data'!$B$8:$BE$51,'Occupancy Raw Data'!W$3,FALSE))/100</f>
        <v>7.72233417166657E-2</v>
      </c>
      <c r="F93" s="90">
        <f>(VLOOKUP($A92,'Occupancy Raw Data'!$B$8:$BE$51,'Occupancy Raw Data'!X$3,FALSE))/100</f>
        <v>5.9434022598046497E-2</v>
      </c>
      <c r="G93" s="90">
        <f>(VLOOKUP($A92,'Occupancy Raw Data'!$B$8:$BE$51,'Occupancy Raw Data'!Y$3,FALSE))/100</f>
        <v>1.96553303434778E-2</v>
      </c>
      <c r="H93" s="91">
        <f>(VLOOKUP($A92,'Occupancy Raw Data'!$B$8:$BE$51,'Occupancy Raw Data'!AA$3,FALSE))/100</f>
        <v>6.4023362416421703E-2</v>
      </c>
      <c r="I93" s="91">
        <f>(VLOOKUP($A92,'Occupancy Raw Data'!$B$8:$BE$51,'Occupancy Raw Data'!AB$3,FALSE))/100</f>
        <v>2.4343104321015999E-2</v>
      </c>
      <c r="J93" s="90">
        <f>(VLOOKUP($A92,'Occupancy Raw Data'!$B$8:$BE$51,'Occupancy Raw Data'!AC$3,FALSE))/100</f>
        <v>4.3329924242893503E-2</v>
      </c>
      <c r="K93" s="92">
        <f>(VLOOKUP($A92,'Occupancy Raw Data'!$B$8:$BE$51,'Occupancy Raw Data'!AE$3,FALSE))/100</f>
        <v>2.89918938530539E-2</v>
      </c>
      <c r="M93" s="89">
        <f>(VLOOKUP($A92,'ADR Raw Data'!$B$6:$BE$49,'ADR Raw Data'!T$1,FALSE))/100</f>
        <v>-7.3930459873221702E-3</v>
      </c>
      <c r="N93" s="90">
        <f>(VLOOKUP($A92,'ADR Raw Data'!$B$6:$BE$49,'ADR Raw Data'!U$1,FALSE))/100</f>
        <v>2.67684742885759E-2</v>
      </c>
      <c r="O93" s="90">
        <f>(VLOOKUP($A92,'ADR Raw Data'!$B$6:$BE$49,'ADR Raw Data'!V$1,FALSE))/100</f>
        <v>4.2929195915057797E-2</v>
      </c>
      <c r="P93" s="90">
        <f>(VLOOKUP($A92,'ADR Raw Data'!$B$6:$BE$49,'ADR Raw Data'!W$1,FALSE))/100</f>
        <v>0.120385411194935</v>
      </c>
      <c r="Q93" s="90">
        <f>(VLOOKUP($A92,'ADR Raw Data'!$B$6:$BE$49,'ADR Raw Data'!X$1,FALSE))/100</f>
        <v>0.141131408746728</v>
      </c>
      <c r="R93" s="90">
        <f>(VLOOKUP($A92,'ADR Raw Data'!$B$6:$BE$49,'ADR Raw Data'!Y$1,FALSE))/100</f>
        <v>7.5381206106970508E-2</v>
      </c>
      <c r="S93" s="91">
        <f>(VLOOKUP($A92,'ADR Raw Data'!$B$6:$BE$49,'ADR Raw Data'!AA$1,FALSE))/100</f>
        <v>5.3172248780053402E-2</v>
      </c>
      <c r="T93" s="91">
        <f>(VLOOKUP($A92,'ADR Raw Data'!$B$6:$BE$49,'ADR Raw Data'!AB$1,FALSE))/100</f>
        <v>5.8043028594291501E-3</v>
      </c>
      <c r="U93" s="90">
        <f>(VLOOKUP($A92,'ADR Raw Data'!$B$6:$BE$49,'ADR Raw Data'!AC$1,FALSE))/100</f>
        <v>2.6695504989729401E-2</v>
      </c>
      <c r="V93" s="92">
        <f>(VLOOKUP($A92,'ADR Raw Data'!$B$6:$BE$49,'ADR Raw Data'!AE$1,FALSE))/100</f>
        <v>5.3155939934351401E-2</v>
      </c>
      <c r="X93" s="89">
        <f>(VLOOKUP($A92,'RevPAR Raw Data'!$B$6:$BE$43,'RevPAR Raw Data'!T$1,FALSE))/100</f>
        <v>-2.19924961016656E-2</v>
      </c>
      <c r="Y93" s="90">
        <f>(VLOOKUP($A92,'RevPAR Raw Data'!$B$6:$BE$43,'RevPAR Raw Data'!U$1,FALSE))/100</f>
        <v>-5.1596115764834206E-3</v>
      </c>
      <c r="Z93" s="90">
        <f>(VLOOKUP($A92,'RevPAR Raw Data'!$B$6:$BE$43,'RevPAR Raw Data'!V$1,FALSE))/100</f>
        <v>3.02722795840384E-2</v>
      </c>
      <c r="AA93" s="90">
        <f>(VLOOKUP($A92,'RevPAR Raw Data'!$B$6:$BE$43,'RevPAR Raw Data'!W$1,FALSE))/100</f>
        <v>0.20690531665800901</v>
      </c>
      <c r="AB93" s="90">
        <f>(VLOOKUP($A92,'RevPAR Raw Data'!$B$6:$BE$43,'RevPAR Raw Data'!X$1,FALSE))/100</f>
        <v>0.208953438681522</v>
      </c>
      <c r="AC93" s="90">
        <f>(VLOOKUP($A92,'RevPAR Raw Data'!$B$6:$BE$43,'RevPAR Raw Data'!Y$1,FALSE))/100</f>
        <v>9.6518178958170608E-2</v>
      </c>
      <c r="AD93" s="91">
        <f>(VLOOKUP($A92,'RevPAR Raw Data'!$B$6:$BE$43,'RevPAR Raw Data'!AA$1,FALSE))/100</f>
        <v>0.120599877350616</v>
      </c>
      <c r="AE93" s="91">
        <f>(VLOOKUP($A92,'RevPAR Raw Data'!$B$6:$BE$43,'RevPAR Raw Data'!AB$1,FALSE))/100</f>
        <v>3.0288701930463E-2</v>
      </c>
      <c r="AF93" s="90">
        <f>(VLOOKUP($A92,'RevPAR Raw Data'!$B$6:$BE$43,'RevPAR Raw Data'!AC$1,FALSE))/100</f>
        <v>7.1182143441453696E-2</v>
      </c>
      <c r="AG93" s="92">
        <f>(VLOOKUP($A92,'RevPAR Raw Data'!$B$6:$BE$43,'RevPAR Raw Data'!AE$1,FALSE))/100</f>
        <v>8.3688925155641303E-2</v>
      </c>
    </row>
    <row r="94" spans="1:33" x14ac:dyDescent="0.25">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5">
      <c r="A95" s="116" t="s">
        <v>29</v>
      </c>
      <c r="B95" s="117">
        <f>(VLOOKUP($A95,'Occupancy Raw Data'!$B$8:$BE$45,'Occupancy Raw Data'!G$3,FALSE))/100</f>
        <v>0.37117212249208004</v>
      </c>
      <c r="C95" s="118">
        <f>(VLOOKUP($A95,'Occupancy Raw Data'!$B$8:$BE$45,'Occupancy Raw Data'!H$3,FALSE))/100</f>
        <v>0.44508975712777099</v>
      </c>
      <c r="D95" s="118">
        <f>(VLOOKUP($A95,'Occupancy Raw Data'!$B$8:$BE$45,'Occupancy Raw Data'!I$3,FALSE))/100</f>
        <v>0.48204857444561705</v>
      </c>
      <c r="E95" s="118">
        <f>(VLOOKUP($A95,'Occupancy Raw Data'!$B$8:$BE$45,'Occupancy Raw Data'!J$3,FALSE))/100</f>
        <v>0.43373812038014697</v>
      </c>
      <c r="F95" s="118">
        <f>(VLOOKUP($A95,'Occupancy Raw Data'!$B$8:$BE$45,'Occupancy Raw Data'!K$3,FALSE))/100</f>
        <v>0.438489968321013</v>
      </c>
      <c r="G95" s="119">
        <f>(VLOOKUP($A95,'Occupancy Raw Data'!$B$8:$BE$45,'Occupancy Raw Data'!L$3,FALSE))/100</f>
        <v>0.43410770855332603</v>
      </c>
      <c r="H95" s="99">
        <f>(VLOOKUP($A95,'Occupancy Raw Data'!$B$8:$BE$45,'Occupancy Raw Data'!N$3,FALSE))/100</f>
        <v>0.67410242872227999</v>
      </c>
      <c r="I95" s="99">
        <f>(VLOOKUP($A95,'Occupancy Raw Data'!$B$8:$BE$45,'Occupancy Raw Data'!O$3,FALSE))/100</f>
        <v>0.73178458289334702</v>
      </c>
      <c r="J95" s="119">
        <f>(VLOOKUP($A95,'Occupancy Raw Data'!$B$8:$BE$45,'Occupancy Raw Data'!P$3,FALSE))/100</f>
        <v>0.70294350580781395</v>
      </c>
      <c r="K95" s="120">
        <f>(VLOOKUP($A95,'Occupancy Raw Data'!$B$8:$BE$45,'Occupancy Raw Data'!R$3,FALSE))/100</f>
        <v>0.51091793634032201</v>
      </c>
      <c r="M95" s="121">
        <f>VLOOKUP($A95,'ADR Raw Data'!$B$6:$BE$43,'ADR Raw Data'!G$1,FALSE)</f>
        <v>106.26781650071101</v>
      </c>
      <c r="N95" s="122">
        <f>VLOOKUP($A95,'ADR Raw Data'!$B$6:$BE$43,'ADR Raw Data'!H$1,FALSE)</f>
        <v>104.55677935943</v>
      </c>
      <c r="O95" s="122">
        <f>VLOOKUP($A95,'ADR Raw Data'!$B$6:$BE$43,'ADR Raw Data'!I$1,FALSE)</f>
        <v>106.97992059145599</v>
      </c>
      <c r="P95" s="122">
        <f>VLOOKUP($A95,'ADR Raw Data'!$B$6:$BE$43,'ADR Raw Data'!J$1,FALSE)</f>
        <v>104.50605903834401</v>
      </c>
      <c r="Q95" s="122">
        <f>VLOOKUP($A95,'ADR Raw Data'!$B$6:$BE$43,'ADR Raw Data'!K$1,FALSE)</f>
        <v>110.043190848886</v>
      </c>
      <c r="R95" s="123">
        <f>VLOOKUP($A95,'ADR Raw Data'!$B$6:$BE$43,'ADR Raw Data'!L$1,FALSE)</f>
        <v>106.485746776939</v>
      </c>
      <c r="S95" s="122">
        <f>VLOOKUP($A95,'ADR Raw Data'!$B$6:$BE$43,'ADR Raw Data'!N$1,FALSE)</f>
        <v>148.03392206775001</v>
      </c>
      <c r="T95" s="122">
        <f>VLOOKUP($A95,'ADR Raw Data'!$B$6:$BE$43,'ADR Raw Data'!O$1,FALSE)</f>
        <v>164.05027056277001</v>
      </c>
      <c r="U95" s="123">
        <f>VLOOKUP($A95,'ADR Raw Data'!$B$6:$BE$43,'ADR Raw Data'!P$1,FALSE)</f>
        <v>156.370663787437</v>
      </c>
      <c r="V95" s="124">
        <f>VLOOKUP($A95,'ADR Raw Data'!$B$6:$BE$43,'ADR Raw Data'!R$1,FALSE)</f>
        <v>126.095425724303</v>
      </c>
      <c r="X95" s="121">
        <f>VLOOKUP($A95,'RevPAR Raw Data'!$B$6:$BE$43,'RevPAR Raw Data'!G$1,FALSE)</f>
        <v>39.443651003167801</v>
      </c>
      <c r="Y95" s="122">
        <f>VLOOKUP($A95,'RevPAR Raw Data'!$B$6:$BE$43,'RevPAR Raw Data'!H$1,FALSE)</f>
        <v>46.537151531150997</v>
      </c>
      <c r="Z95" s="122">
        <f>VLOOKUP($A95,'RevPAR Raw Data'!$B$6:$BE$43,'RevPAR Raw Data'!I$1,FALSE)</f>
        <v>51.569518215417098</v>
      </c>
      <c r="AA95" s="122">
        <f>VLOOKUP($A95,'RevPAR Raw Data'!$B$6:$BE$43,'RevPAR Raw Data'!J$1,FALSE)</f>
        <v>45.3282616156282</v>
      </c>
      <c r="AB95" s="122">
        <f>VLOOKUP($A95,'RevPAR Raw Data'!$B$6:$BE$43,'RevPAR Raw Data'!K$1,FALSE)</f>
        <v>48.252835269271301</v>
      </c>
      <c r="AC95" s="123">
        <f>VLOOKUP($A95,'RevPAR Raw Data'!$B$6:$BE$43,'RevPAR Raw Data'!L$1,FALSE)</f>
        <v>46.226283526927098</v>
      </c>
      <c r="AD95" s="122">
        <f>VLOOKUP($A95,'RevPAR Raw Data'!$B$6:$BE$43,'RevPAR Raw Data'!N$1,FALSE)</f>
        <v>99.790026399155195</v>
      </c>
      <c r="AE95" s="122">
        <f>VLOOKUP($A95,'RevPAR Raw Data'!$B$6:$BE$43,'RevPAR Raw Data'!O$1,FALSE)</f>
        <v>120.049458817317</v>
      </c>
      <c r="AF95" s="123">
        <f>VLOOKUP($A95,'RevPAR Raw Data'!$B$6:$BE$43,'RevPAR Raw Data'!P$1,FALSE)</f>
        <v>109.91974260823601</v>
      </c>
      <c r="AG95" s="124">
        <f>VLOOKUP($A95,'RevPAR Raw Data'!$B$6:$BE$43,'RevPAR Raw Data'!R$1,FALSE)</f>
        <v>64.424414693015507</v>
      </c>
    </row>
    <row r="96" spans="1:33" x14ac:dyDescent="0.25">
      <c r="A96" s="101" t="s">
        <v>129</v>
      </c>
      <c r="B96" s="89">
        <f>(VLOOKUP($A95,'Occupancy Raw Data'!$B$8:$BE$51,'Occupancy Raw Data'!T$3,FALSE))/100</f>
        <v>3.6839128277693999E-2</v>
      </c>
      <c r="C96" s="90">
        <f>(VLOOKUP($A95,'Occupancy Raw Data'!$B$8:$BE$51,'Occupancy Raw Data'!U$3,FALSE))/100</f>
        <v>-2.9818617844171901E-2</v>
      </c>
      <c r="D96" s="90">
        <f>(VLOOKUP($A95,'Occupancy Raw Data'!$B$8:$BE$51,'Occupancy Raw Data'!V$3,FALSE))/100</f>
        <v>-3.5397823791377798E-2</v>
      </c>
      <c r="E96" s="90">
        <f>(VLOOKUP($A95,'Occupancy Raw Data'!$B$8:$BE$51,'Occupancy Raw Data'!W$3,FALSE))/100</f>
        <v>-9.9032289368045201E-2</v>
      </c>
      <c r="F96" s="90">
        <f>(VLOOKUP($A95,'Occupancy Raw Data'!$B$8:$BE$51,'Occupancy Raw Data'!X$3,FALSE))/100</f>
        <v>-0.13635902088874802</v>
      </c>
      <c r="G96" s="90">
        <f>(VLOOKUP($A95,'Occupancy Raw Data'!$B$8:$BE$51,'Occupancy Raw Data'!Y$3,FALSE))/100</f>
        <v>-5.8591287724265396E-2</v>
      </c>
      <c r="H96" s="91">
        <f>(VLOOKUP($A95,'Occupancy Raw Data'!$B$8:$BE$51,'Occupancy Raw Data'!AA$3,FALSE))/100</f>
        <v>2.75361281896923E-3</v>
      </c>
      <c r="I96" s="91">
        <f>(VLOOKUP($A95,'Occupancy Raw Data'!$B$8:$BE$51,'Occupancy Raw Data'!AB$3,FALSE))/100</f>
        <v>4.9527729173113197E-2</v>
      </c>
      <c r="J96" s="90">
        <f>(VLOOKUP($A95,'Occupancy Raw Data'!$B$8:$BE$51,'Occupancy Raw Data'!AC$3,FALSE))/100</f>
        <v>2.6567597127343898E-2</v>
      </c>
      <c r="K96" s="92">
        <f>(VLOOKUP($A95,'Occupancy Raw Data'!$B$8:$BE$51,'Occupancy Raw Data'!AE$3,FALSE))/100</f>
        <v>-2.6857638169368699E-2</v>
      </c>
      <c r="M96" s="89">
        <f>(VLOOKUP($A95,'ADR Raw Data'!$B$6:$BE$49,'ADR Raw Data'!T$1,FALSE))/100</f>
        <v>-0.109493064530301</v>
      </c>
      <c r="N96" s="90">
        <f>(VLOOKUP($A95,'ADR Raw Data'!$B$6:$BE$49,'ADR Raw Data'!U$1,FALSE))/100</f>
        <v>-0.134487295943227</v>
      </c>
      <c r="O96" s="90">
        <f>(VLOOKUP($A95,'ADR Raw Data'!$B$6:$BE$49,'ADR Raw Data'!V$1,FALSE))/100</f>
        <v>-0.13020215221241702</v>
      </c>
      <c r="P96" s="90">
        <f>(VLOOKUP($A95,'ADR Raw Data'!$B$6:$BE$49,'ADR Raw Data'!W$1,FALSE))/100</f>
        <v>-0.145885221298474</v>
      </c>
      <c r="Q96" s="90">
        <f>(VLOOKUP($A95,'ADR Raw Data'!$B$6:$BE$49,'ADR Raw Data'!X$1,FALSE))/100</f>
        <v>-0.11003217504143599</v>
      </c>
      <c r="R96" s="90">
        <f>(VLOOKUP($A95,'ADR Raw Data'!$B$6:$BE$49,'ADR Raw Data'!Y$1,FALSE))/100</f>
        <v>-0.127171367144186</v>
      </c>
      <c r="S96" s="91">
        <f>(VLOOKUP($A95,'ADR Raw Data'!$B$6:$BE$49,'ADR Raw Data'!AA$1,FALSE))/100</f>
        <v>-1.3869427770628299E-2</v>
      </c>
      <c r="T96" s="91">
        <f>(VLOOKUP($A95,'ADR Raw Data'!$B$6:$BE$49,'ADR Raw Data'!AB$1,FALSE))/100</f>
        <v>2.9266442770058899E-2</v>
      </c>
      <c r="U96" s="90">
        <f>(VLOOKUP($A95,'ADR Raw Data'!$B$6:$BE$49,'ADR Raw Data'!AC$1,FALSE))/100</f>
        <v>9.9155197002627708E-3</v>
      </c>
      <c r="V96" s="92">
        <f>(VLOOKUP($A95,'ADR Raw Data'!$B$6:$BE$49,'ADR Raw Data'!AE$1,FALSE))/100</f>
        <v>-6.0645611108497602E-2</v>
      </c>
      <c r="X96" s="89">
        <f>(VLOOKUP($A95,'RevPAR Raw Data'!$B$6:$BE$43,'RevPAR Raw Data'!T$1,FALSE))/100</f>
        <v>-7.6687565302357499E-2</v>
      </c>
      <c r="Y96" s="90">
        <f>(VLOOKUP($A95,'RevPAR Raw Data'!$B$6:$BE$43,'RevPAR Raw Data'!U$1,FALSE))/100</f>
        <v>-0.16029568850477202</v>
      </c>
      <c r="Z96" s="90">
        <f>(VLOOKUP($A95,'RevPAR Raw Data'!$B$6:$BE$43,'RevPAR Raw Data'!V$1,FALSE))/100</f>
        <v>-0.16099110316252202</v>
      </c>
      <c r="AA96" s="90">
        <f>(VLOOKUP($A95,'RevPAR Raw Data'!$B$6:$BE$43,'RevPAR Raw Data'!W$1,FALSE))/100</f>
        <v>-0.23047016321636701</v>
      </c>
      <c r="AB96" s="90">
        <f>(VLOOKUP($A95,'RevPAR Raw Data'!$B$6:$BE$43,'RevPAR Raw Data'!X$1,FALSE))/100</f>
        <v>-0.23138731627527398</v>
      </c>
      <c r="AC96" s="90">
        <f>(VLOOKUP($A95,'RevPAR Raw Data'!$B$6:$BE$43,'RevPAR Raw Data'!Y$1,FALSE))/100</f>
        <v>-0.17831152070581802</v>
      </c>
      <c r="AD96" s="91">
        <f>(VLOOKUP($A95,'RevPAR Raw Data'!$B$6:$BE$43,'RevPAR Raw Data'!AA$1,FALSE))/100</f>
        <v>-1.11540059857601E-2</v>
      </c>
      <c r="AE96" s="91">
        <f>(VLOOKUP($A95,'RevPAR Raw Data'!$B$6:$BE$43,'RevPAR Raw Data'!AB$1,FALSE))/100</f>
        <v>8.0243672394548007E-2</v>
      </c>
      <c r="AF96" s="90">
        <f>(VLOOKUP($A95,'RevPAR Raw Data'!$B$6:$BE$43,'RevPAR Raw Data'!AC$1,FALSE))/100</f>
        <v>3.67465483603115E-2</v>
      </c>
      <c r="AG96" s="92">
        <f>(VLOOKUP($A95,'RevPAR Raw Data'!$B$6:$BE$43,'RevPAR Raw Data'!AE$1,FALSE))/100</f>
        <v>-8.5874451398154097E-2</v>
      </c>
    </row>
    <row r="97" spans="1:33" x14ac:dyDescent="0.25">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5">
      <c r="A98" s="134" t="s">
        <v>46</v>
      </c>
      <c r="B98" s="117">
        <f>(VLOOKUP($A98,'Occupancy Raw Data'!$B$8:$BE$45,'Occupancy Raw Data'!G$3,FALSE))/100</f>
        <v>0.393660046544205</v>
      </c>
      <c r="C98" s="118">
        <f>(VLOOKUP($A98,'Occupancy Raw Data'!$B$8:$BE$45,'Occupancy Raw Data'!H$3,FALSE))/100</f>
        <v>0.52694367247339502</v>
      </c>
      <c r="D98" s="118">
        <f>(VLOOKUP($A98,'Occupancy Raw Data'!$B$8:$BE$45,'Occupancy Raw Data'!I$3,FALSE))/100</f>
        <v>0.57570211708353103</v>
      </c>
      <c r="E98" s="118">
        <f>(VLOOKUP($A98,'Occupancy Raw Data'!$B$8:$BE$45,'Occupancy Raw Data'!J$3,FALSE))/100</f>
        <v>0.57509207166903897</v>
      </c>
      <c r="F98" s="118">
        <f>(VLOOKUP($A98,'Occupancy Raw Data'!$B$8:$BE$45,'Occupancy Raw Data'!K$3,FALSE))/100</f>
        <v>0.54095212273209903</v>
      </c>
      <c r="G98" s="119">
        <f>(VLOOKUP($A98,'Occupancy Raw Data'!$B$8:$BE$45,'Occupancy Raw Data'!L$3,FALSE))/100</f>
        <v>0.52247000610045402</v>
      </c>
      <c r="H98" s="99">
        <f>(VLOOKUP($A98,'Occupancy Raw Data'!$B$8:$BE$45,'Occupancy Raw Data'!N$3,FALSE))/100</f>
        <v>0.60685962177184305</v>
      </c>
      <c r="I98" s="99">
        <f>(VLOOKUP($A98,'Occupancy Raw Data'!$B$8:$BE$45,'Occupancy Raw Data'!O$3,FALSE))/100</f>
        <v>0.60563953094285905</v>
      </c>
      <c r="J98" s="119">
        <f>(VLOOKUP($A98,'Occupancy Raw Data'!$B$8:$BE$45,'Occupancy Raw Data'!P$3,FALSE))/100</f>
        <v>0.60624957635735099</v>
      </c>
      <c r="K98" s="120">
        <f>(VLOOKUP($A98,'Occupancy Raw Data'!$B$8:$BE$45,'Occupancy Raw Data'!R$3,FALSE))/100</f>
        <v>0.54640702617385306</v>
      </c>
      <c r="M98" s="121">
        <f>VLOOKUP($A98,'ADR Raw Data'!$B$6:$BE$43,'ADR Raw Data'!G$1,FALSE)</f>
        <v>99.471217356368001</v>
      </c>
      <c r="N98" s="122">
        <f>VLOOKUP($A98,'ADR Raw Data'!$B$6:$BE$43,'ADR Raw Data'!H$1,FALSE)</f>
        <v>103.573735957465</v>
      </c>
      <c r="O98" s="122">
        <f>VLOOKUP($A98,'ADR Raw Data'!$B$6:$BE$43,'ADR Raw Data'!I$1,FALSE)</f>
        <v>108.37944701726801</v>
      </c>
      <c r="P98" s="122">
        <f>VLOOKUP($A98,'ADR Raw Data'!$B$6:$BE$43,'ADR Raw Data'!J$1,FALSE)</f>
        <v>109.65711978941501</v>
      </c>
      <c r="Q98" s="122">
        <f>VLOOKUP($A98,'ADR Raw Data'!$B$6:$BE$43,'ADR Raw Data'!K$1,FALSE)</f>
        <v>107.13718611644801</v>
      </c>
      <c r="R98" s="123">
        <f>VLOOKUP($A98,'ADR Raw Data'!$B$6:$BE$43,'ADR Raw Data'!L$1,FALSE)</f>
        <v>106.091707144092</v>
      </c>
      <c r="S98" s="122">
        <f>VLOOKUP($A98,'ADR Raw Data'!$B$6:$BE$43,'ADR Raw Data'!N$1,FALSE)</f>
        <v>123.91621839979101</v>
      </c>
      <c r="T98" s="122">
        <f>VLOOKUP($A98,'ADR Raw Data'!$B$6:$BE$43,'ADR Raw Data'!O$1,FALSE)</f>
        <v>123.768951315053</v>
      </c>
      <c r="U98" s="123">
        <f>VLOOKUP($A98,'ADR Raw Data'!$B$6:$BE$43,'ADR Raw Data'!P$1,FALSE)</f>
        <v>123.842658951997</v>
      </c>
      <c r="V98" s="124">
        <f>VLOOKUP($A98,'ADR Raw Data'!$B$6:$BE$43,'ADR Raw Data'!R$1,FALSE)</f>
        <v>111.718860790151</v>
      </c>
      <c r="X98" s="121">
        <f>VLOOKUP($A98,'RevPAR Raw Data'!$B$6:$BE$43,'RevPAR Raw Data'!G$1,FALSE)</f>
        <v>39.157844054316598</v>
      </c>
      <c r="Y98" s="122">
        <f>VLOOKUP($A98,'RevPAR Raw Data'!$B$6:$BE$43,'RevPAR Raw Data'!H$1,FALSE)</f>
        <v>54.577524797216299</v>
      </c>
      <c r="Z98" s="122">
        <f>VLOOKUP($A98,'RevPAR Raw Data'!$B$6:$BE$43,'RevPAR Raw Data'!I$1,FALSE)</f>
        <v>62.394277096183799</v>
      </c>
      <c r="AA98" s="122">
        <f>VLOOKUP($A98,'RevPAR Raw Data'!$B$6:$BE$43,'RevPAR Raw Data'!J$1,FALSE)</f>
        <v>63.062940192955097</v>
      </c>
      <c r="AB98" s="122">
        <f>VLOOKUP($A98,'RevPAR Raw Data'!$B$6:$BE$43,'RevPAR Raw Data'!K$1,FALSE)</f>
        <v>57.956088253236601</v>
      </c>
      <c r="AC98" s="123">
        <f>VLOOKUP($A98,'RevPAR Raw Data'!$B$6:$BE$43,'RevPAR Raw Data'!L$1,FALSE)</f>
        <v>55.429734878781701</v>
      </c>
      <c r="AD98" s="122">
        <f>VLOOKUP($A98,'RevPAR Raw Data'!$B$6:$BE$43,'RevPAR Raw Data'!N$1,FALSE)</f>
        <v>75.199749429494503</v>
      </c>
      <c r="AE98" s="122">
        <f>VLOOKUP($A98,'RevPAR Raw Data'!$B$6:$BE$43,'RevPAR Raw Data'!O$1,FALSE)</f>
        <v>74.959369619738297</v>
      </c>
      <c r="AF98" s="123">
        <f>VLOOKUP($A98,'RevPAR Raw Data'!$B$6:$BE$43,'RevPAR Raw Data'!P$1,FALSE)</f>
        <v>75.0795595246164</v>
      </c>
      <c r="AG98" s="124">
        <f>VLOOKUP($A98,'RevPAR Raw Data'!$B$6:$BE$43,'RevPAR Raw Data'!R$1,FALSE)</f>
        <v>61.043970491877303</v>
      </c>
    </row>
    <row r="99" spans="1:33" x14ac:dyDescent="0.25">
      <c r="A99" s="101" t="s">
        <v>129</v>
      </c>
      <c r="B99" s="89">
        <f>(VLOOKUP($A98,'Occupancy Raw Data'!$B$8:$BE$51,'Occupancy Raw Data'!T$3,FALSE))/100</f>
        <v>-4.82332854297663E-2</v>
      </c>
      <c r="C99" s="90">
        <f>(VLOOKUP($A98,'Occupancy Raw Data'!$B$8:$BE$51,'Occupancy Raw Data'!U$3,FALSE))/100</f>
        <v>-2.1300626192547099E-2</v>
      </c>
      <c r="D99" s="90">
        <f>(VLOOKUP($A98,'Occupancy Raw Data'!$B$8:$BE$51,'Occupancy Raw Data'!V$3,FALSE))/100</f>
        <v>-1.01308444216317E-3</v>
      </c>
      <c r="E99" s="90">
        <f>(VLOOKUP($A98,'Occupancy Raw Data'!$B$8:$BE$51,'Occupancy Raw Data'!W$3,FALSE))/100</f>
        <v>-2.2513690007196399E-2</v>
      </c>
      <c r="F99" s="90">
        <f>(VLOOKUP($A98,'Occupancy Raw Data'!$B$8:$BE$51,'Occupancy Raw Data'!X$3,FALSE))/100</f>
        <v>-6.4733980484768999E-2</v>
      </c>
      <c r="G99" s="90">
        <f>(VLOOKUP($A98,'Occupancy Raw Data'!$B$8:$BE$51,'Occupancy Raw Data'!Y$3,FALSE))/100</f>
        <v>-3.06821077043859E-2</v>
      </c>
      <c r="H99" s="91">
        <f>(VLOOKUP($A98,'Occupancy Raw Data'!$B$8:$BE$51,'Occupancy Raw Data'!AA$3,FALSE))/100</f>
        <v>-6.9346866049469796E-2</v>
      </c>
      <c r="I99" s="91">
        <f>(VLOOKUP($A98,'Occupancy Raw Data'!$B$8:$BE$51,'Occupancy Raw Data'!AB$3,FALSE))/100</f>
        <v>-7.3301874631850894E-2</v>
      </c>
      <c r="J99" s="90">
        <f>(VLOOKUP($A98,'Occupancy Raw Data'!$B$8:$BE$51,'Occupancy Raw Data'!AC$3,FALSE))/100</f>
        <v>-7.1326591319788399E-2</v>
      </c>
      <c r="K99" s="92">
        <f>(VLOOKUP($A98,'Occupancy Raw Data'!$B$8:$BE$51,'Occupancy Raw Data'!AE$3,FALSE))/100</f>
        <v>-4.3946517066675898E-2</v>
      </c>
      <c r="M99" s="89">
        <f>(VLOOKUP($A98,'ADR Raw Data'!$B$6:$BE$49,'ADR Raw Data'!T$1,FALSE))/100</f>
        <v>1.16793453379731E-2</v>
      </c>
      <c r="N99" s="90">
        <f>(VLOOKUP($A98,'ADR Raw Data'!$B$6:$BE$49,'ADR Raw Data'!U$1,FALSE))/100</f>
        <v>-1.7841261615570299E-3</v>
      </c>
      <c r="O99" s="90">
        <f>(VLOOKUP($A98,'ADR Raw Data'!$B$6:$BE$49,'ADR Raw Data'!V$1,FALSE))/100</f>
        <v>1.8079453180626499E-2</v>
      </c>
      <c r="P99" s="90">
        <f>(VLOOKUP($A98,'ADR Raw Data'!$B$6:$BE$49,'ADR Raw Data'!W$1,FALSE))/100</f>
        <v>6.0554833570056399E-3</v>
      </c>
      <c r="Q99" s="90">
        <f>(VLOOKUP($A98,'ADR Raw Data'!$B$6:$BE$49,'ADR Raw Data'!X$1,FALSE))/100</f>
        <v>-3.0982906993883098E-2</v>
      </c>
      <c r="R99" s="90">
        <f>(VLOOKUP($A98,'ADR Raw Data'!$B$6:$BE$49,'ADR Raw Data'!Y$1,FALSE))/100</f>
        <v>-1.2347482344017698E-4</v>
      </c>
      <c r="S99" s="91">
        <f>(VLOOKUP($A98,'ADR Raw Data'!$B$6:$BE$49,'ADR Raw Data'!AA$1,FALSE))/100</f>
        <v>-4.2952810339176598E-2</v>
      </c>
      <c r="T99" s="91">
        <f>(VLOOKUP($A98,'ADR Raw Data'!$B$6:$BE$49,'ADR Raw Data'!AB$1,FALSE))/100</f>
        <v>-4.3461394830985399E-2</v>
      </c>
      <c r="U99" s="90">
        <f>(VLOOKUP($A98,'ADR Raw Data'!$B$6:$BE$49,'ADR Raw Data'!AC$1,FALSE))/100</f>
        <v>-4.3206093203154501E-2</v>
      </c>
      <c r="V99" s="92">
        <f>(VLOOKUP($A98,'ADR Raw Data'!$B$6:$BE$49,'ADR Raw Data'!AE$1,FALSE))/100</f>
        <v>-1.7585645227605098E-2</v>
      </c>
      <c r="X99" s="89">
        <f>(VLOOKUP($A98,'RevPAR Raw Data'!$B$6:$BE$43,'RevPAR Raw Data'!T$1,FALSE))/100</f>
        <v>-3.71172732891124E-2</v>
      </c>
      <c r="Y99" s="90">
        <f>(VLOOKUP($A98,'RevPAR Raw Data'!$B$6:$BE$43,'RevPAR Raw Data'!U$1,FALSE))/100</f>
        <v>-2.3046749349656399E-2</v>
      </c>
      <c r="Z99" s="90">
        <f>(VLOOKUP($A98,'RevPAR Raw Data'!$B$6:$BE$43,'RevPAR Raw Data'!V$1,FALSE))/100</f>
        <v>1.7048052725723198E-2</v>
      </c>
      <c r="AA99" s="90">
        <f>(VLOOKUP($A98,'RevPAR Raw Data'!$B$6:$BE$43,'RevPAR Raw Data'!W$1,FALSE))/100</f>
        <v>-1.65945379253341E-2</v>
      </c>
      <c r="AB99" s="90">
        <f>(VLOOKUP($A98,'RevPAR Raw Data'!$B$6:$BE$43,'RevPAR Raw Data'!X$1,FALSE))/100</f>
        <v>-9.3711240581948699E-2</v>
      </c>
      <c r="AC99" s="90">
        <f>(VLOOKUP($A98,'RevPAR Raw Data'!$B$6:$BE$43,'RevPAR Raw Data'!Y$1,FALSE))/100</f>
        <v>-3.0801794059994499E-2</v>
      </c>
      <c r="AD99" s="91">
        <f>(VLOOKUP($A98,'RevPAR Raw Data'!$B$6:$BE$43,'RevPAR Raw Data'!AA$1,FALSE))/100</f>
        <v>-0.109321033603607</v>
      </c>
      <c r="AE99" s="91">
        <f>(VLOOKUP($A98,'RevPAR Raw Data'!$B$6:$BE$43,'RevPAR Raw Data'!AB$1,FALSE))/100</f>
        <v>-0.11357746774761</v>
      </c>
      <c r="AF99" s="90">
        <f>(VLOOKUP($A98,'RevPAR Raw Data'!$B$6:$BE$43,'RevPAR Raw Data'!AC$1,FALSE))/100</f>
        <v>-0.111450941170516</v>
      </c>
      <c r="AG99" s="92">
        <f>(VLOOKUP($A98,'RevPAR Raw Data'!$B$6:$BE$43,'RevPAR Raw Data'!AE$1,FALSE))/100</f>
        <v>-6.0759334436157601E-2</v>
      </c>
    </row>
    <row r="100" spans="1:33" x14ac:dyDescent="0.25">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5">
      <c r="A101" s="116" t="s">
        <v>70</v>
      </c>
      <c r="B101" s="117">
        <f>(VLOOKUP($A101,'Occupancy Raw Data'!$B$8:$BE$45,'Occupancy Raw Data'!G$3,FALSE))/100</f>
        <v>0.38701700154559499</v>
      </c>
      <c r="C101" s="118">
        <f>(VLOOKUP($A101,'Occupancy Raw Data'!$B$8:$BE$45,'Occupancy Raw Data'!H$3,FALSE))/100</f>
        <v>0.49850592478104</v>
      </c>
      <c r="D101" s="118">
        <f>(VLOOKUP($A101,'Occupancy Raw Data'!$B$8:$BE$45,'Occupancy Raw Data'!I$3,FALSE))/100</f>
        <v>0.52560535806285402</v>
      </c>
      <c r="E101" s="118">
        <f>(VLOOKUP($A101,'Occupancy Raw Data'!$B$8:$BE$45,'Occupancy Raw Data'!J$3,FALSE))/100</f>
        <v>0.53766099948480095</v>
      </c>
      <c r="F101" s="118">
        <f>(VLOOKUP($A101,'Occupancy Raw Data'!$B$8:$BE$45,'Occupancy Raw Data'!K$3,FALSE))/100</f>
        <v>0.49077794951056097</v>
      </c>
      <c r="G101" s="119">
        <f>(VLOOKUP($A101,'Occupancy Raw Data'!$B$8:$BE$45,'Occupancy Raw Data'!L$3,FALSE))/100</f>
        <v>0.48791344667696995</v>
      </c>
      <c r="H101" s="99">
        <f>(VLOOKUP($A101,'Occupancy Raw Data'!$B$8:$BE$45,'Occupancy Raw Data'!N$3,FALSE))/100</f>
        <v>0.55600206079340497</v>
      </c>
      <c r="I101" s="99">
        <f>(VLOOKUP($A101,'Occupancy Raw Data'!$B$8:$BE$45,'Occupancy Raw Data'!O$3,FALSE))/100</f>
        <v>0.56661514683153003</v>
      </c>
      <c r="J101" s="119">
        <f>(VLOOKUP($A101,'Occupancy Raw Data'!$B$8:$BE$45,'Occupancy Raw Data'!P$3,FALSE))/100</f>
        <v>0.56130860381246694</v>
      </c>
      <c r="K101" s="120">
        <f>(VLOOKUP($A101,'Occupancy Raw Data'!$B$8:$BE$45,'Occupancy Raw Data'!R$3,FALSE))/100</f>
        <v>0.50888349157282597</v>
      </c>
      <c r="M101" s="121">
        <f>VLOOKUP($A101,'ADR Raw Data'!$B$6:$BE$43,'ADR Raw Data'!G$1,FALSE)</f>
        <v>93.127337593184194</v>
      </c>
      <c r="N101" s="122">
        <f>VLOOKUP($A101,'ADR Raw Data'!$B$6:$BE$43,'ADR Raw Data'!H$1,FALSE)</f>
        <v>96.5312567176519</v>
      </c>
      <c r="O101" s="122">
        <f>VLOOKUP($A101,'ADR Raw Data'!$B$6:$BE$43,'ADR Raw Data'!I$1,FALSE)</f>
        <v>98.835455792981705</v>
      </c>
      <c r="P101" s="122">
        <f>VLOOKUP($A101,'ADR Raw Data'!$B$6:$BE$43,'ADR Raw Data'!J$1,FALSE)</f>
        <v>104.036201609812</v>
      </c>
      <c r="Q101" s="122">
        <f>VLOOKUP($A101,'ADR Raw Data'!$B$6:$BE$43,'ADR Raw Data'!K$1,FALSE)</f>
        <v>99.368385471341497</v>
      </c>
      <c r="R101" s="123">
        <f>VLOOKUP($A101,'ADR Raw Data'!$B$6:$BE$43,'ADR Raw Data'!L$1,FALSE)</f>
        <v>98.712480148673706</v>
      </c>
      <c r="S101" s="122">
        <f>VLOOKUP($A101,'ADR Raw Data'!$B$6:$BE$43,'ADR Raw Data'!N$1,FALSE)</f>
        <v>115.19782987398</v>
      </c>
      <c r="T101" s="122">
        <f>VLOOKUP($A101,'ADR Raw Data'!$B$6:$BE$43,'ADR Raw Data'!O$1,FALSE)</f>
        <v>116.85060738316</v>
      </c>
      <c r="U101" s="123">
        <f>VLOOKUP($A101,'ADR Raw Data'!$B$6:$BE$43,'ADR Raw Data'!P$1,FALSE)</f>
        <v>116.03203120697501</v>
      </c>
      <c r="V101" s="124">
        <f>VLOOKUP($A101,'ADR Raw Data'!$B$6:$BE$43,'ADR Raw Data'!R$1,FALSE)</f>
        <v>104.17071128980901</v>
      </c>
      <c r="X101" s="121">
        <f>VLOOKUP($A101,'RevPAR Raw Data'!$B$6:$BE$43,'RevPAR Raw Data'!G$1,FALSE)</f>
        <v>36.0418629572385</v>
      </c>
      <c r="Y101" s="122">
        <f>VLOOKUP($A101,'RevPAR Raw Data'!$B$6:$BE$43,'RevPAR Raw Data'!H$1,FALSE)</f>
        <v>48.121403400309099</v>
      </c>
      <c r="Z101" s="122">
        <f>VLOOKUP($A101,'RevPAR Raw Data'!$B$6:$BE$43,'RevPAR Raw Data'!I$1,FALSE)</f>
        <v>51.9484451313755</v>
      </c>
      <c r="AA101" s="122">
        <f>VLOOKUP($A101,'RevPAR Raw Data'!$B$6:$BE$43,'RevPAR Raw Data'!J$1,FALSE)</f>
        <v>55.9362081401339</v>
      </c>
      <c r="AB101" s="122">
        <f>VLOOKUP($A101,'RevPAR Raw Data'!$B$6:$BE$43,'RevPAR Raw Data'!K$1,FALSE)</f>
        <v>48.767812467800098</v>
      </c>
      <c r="AC101" s="123">
        <f>VLOOKUP($A101,'RevPAR Raw Data'!$B$6:$BE$43,'RevPAR Raw Data'!L$1,FALSE)</f>
        <v>48.163146419371401</v>
      </c>
      <c r="AD101" s="122">
        <f>VLOOKUP($A101,'RevPAR Raw Data'!$B$6:$BE$43,'RevPAR Raw Data'!N$1,FALSE)</f>
        <v>64.0502308088614</v>
      </c>
      <c r="AE101" s="122">
        <f>VLOOKUP($A101,'RevPAR Raw Data'!$B$6:$BE$43,'RevPAR Raw Data'!O$1,FALSE)</f>
        <v>66.209324059763006</v>
      </c>
      <c r="AF101" s="123">
        <f>VLOOKUP($A101,'RevPAR Raw Data'!$B$6:$BE$43,'RevPAR Raw Data'!P$1,FALSE)</f>
        <v>65.129777434312203</v>
      </c>
      <c r="AG101" s="124">
        <f>VLOOKUP($A101,'RevPAR Raw Data'!$B$6:$BE$43,'RevPAR Raw Data'!R$1,FALSE)</f>
        <v>53.010755280783101</v>
      </c>
    </row>
    <row r="102" spans="1:33" x14ac:dyDescent="0.25">
      <c r="A102" s="101" t="s">
        <v>129</v>
      </c>
      <c r="B102" s="89">
        <f>(VLOOKUP($A101,'Occupancy Raw Data'!$B$8:$BE$51,'Occupancy Raw Data'!T$3,FALSE))/100</f>
        <v>-5.1209662280960001E-2</v>
      </c>
      <c r="C102" s="90">
        <f>(VLOOKUP($A101,'Occupancy Raw Data'!$B$8:$BE$51,'Occupancy Raw Data'!U$3,FALSE))/100</f>
        <v>-3.53834900503293E-2</v>
      </c>
      <c r="D102" s="90">
        <f>(VLOOKUP($A101,'Occupancy Raw Data'!$B$8:$BE$51,'Occupancy Raw Data'!V$3,FALSE))/100</f>
        <v>-4.2101468711909097E-2</v>
      </c>
      <c r="E102" s="90">
        <f>(VLOOKUP($A101,'Occupancy Raw Data'!$B$8:$BE$51,'Occupancy Raw Data'!W$3,FALSE))/100</f>
        <v>-2.6973638531468801E-2</v>
      </c>
      <c r="F102" s="90">
        <f>(VLOOKUP($A101,'Occupancy Raw Data'!$B$8:$BE$51,'Occupancy Raw Data'!X$3,FALSE))/100</f>
        <v>-5.45350653190146E-2</v>
      </c>
      <c r="G102" s="90">
        <f>(VLOOKUP($A101,'Occupancy Raw Data'!$B$8:$BE$51,'Occupancy Raw Data'!Y$3,FALSE))/100</f>
        <v>-4.1448625780920699E-2</v>
      </c>
      <c r="H102" s="91">
        <f>(VLOOKUP($A101,'Occupancy Raw Data'!$B$8:$BE$51,'Occupancy Raw Data'!AA$3,FALSE))/100</f>
        <v>-1.95056540579048E-2</v>
      </c>
      <c r="I102" s="91">
        <f>(VLOOKUP($A101,'Occupancy Raw Data'!$B$8:$BE$51,'Occupancy Raw Data'!AB$3,FALSE))/100</f>
        <v>-5.3370617211933896E-2</v>
      </c>
      <c r="J102" s="90">
        <f>(VLOOKUP($A101,'Occupancy Raw Data'!$B$8:$BE$51,'Occupancy Raw Data'!AC$3,FALSE))/100</f>
        <v>-3.6895688376173699E-2</v>
      </c>
      <c r="K102" s="92">
        <f>(VLOOKUP($A101,'Occupancy Raw Data'!$B$8:$BE$51,'Occupancy Raw Data'!AE$3,FALSE))/100</f>
        <v>-4.0018426544441599E-2</v>
      </c>
      <c r="M102" s="89">
        <f>(VLOOKUP($A101,'ADR Raw Data'!$B$6:$BE$49,'ADR Raw Data'!T$1,FALSE))/100</f>
        <v>1.14409456070104E-2</v>
      </c>
      <c r="N102" s="90">
        <f>(VLOOKUP($A101,'ADR Raw Data'!$B$6:$BE$49,'ADR Raw Data'!U$1,FALSE))/100</f>
        <v>-3.4014176753982702E-3</v>
      </c>
      <c r="O102" s="90">
        <f>(VLOOKUP($A101,'ADR Raw Data'!$B$6:$BE$49,'ADR Raw Data'!V$1,FALSE))/100</f>
        <v>5.1910926311179301E-4</v>
      </c>
      <c r="P102" s="90">
        <f>(VLOOKUP($A101,'ADR Raw Data'!$B$6:$BE$49,'ADR Raw Data'!W$1,FALSE))/100</f>
        <v>3.7776839165269499E-2</v>
      </c>
      <c r="Q102" s="90">
        <f>(VLOOKUP($A101,'ADR Raw Data'!$B$6:$BE$49,'ADR Raw Data'!X$1,FALSE))/100</f>
        <v>-8.4486878624834613E-3</v>
      </c>
      <c r="R102" s="90">
        <f>(VLOOKUP($A101,'ADR Raw Data'!$B$6:$BE$49,'ADR Raw Data'!Y$1,FALSE))/100</f>
        <v>8.0105048588400302E-3</v>
      </c>
      <c r="S102" s="91">
        <f>(VLOOKUP($A101,'ADR Raw Data'!$B$6:$BE$49,'ADR Raw Data'!AA$1,FALSE))/100</f>
        <v>7.1398611334598803E-3</v>
      </c>
      <c r="T102" s="91">
        <f>(VLOOKUP($A101,'ADR Raw Data'!$B$6:$BE$49,'ADR Raw Data'!AB$1,FALSE))/100</f>
        <v>-2.2127702498635798E-2</v>
      </c>
      <c r="U102" s="90">
        <f>(VLOOKUP($A101,'ADR Raw Data'!$B$6:$BE$49,'ADR Raw Data'!AC$1,FALSE))/100</f>
        <v>-8.3329760676992305E-3</v>
      </c>
      <c r="V102" s="92">
        <f>(VLOOKUP($A101,'ADR Raw Data'!$B$6:$BE$49,'ADR Raw Data'!AE$1,FALSE))/100</f>
        <v>2.4004141098893802E-3</v>
      </c>
      <c r="X102" s="89">
        <f>(VLOOKUP($A101,'RevPAR Raw Data'!$B$6:$BE$43,'RevPAR Raw Data'!T$1,FALSE))/100</f>
        <v>-4.03546036346593E-2</v>
      </c>
      <c r="Y102" s="90">
        <f>(VLOOKUP($A101,'RevPAR Raw Data'!$B$6:$BE$43,'RevPAR Raw Data'!U$1,FALSE))/100</f>
        <v>-3.86645536972531E-2</v>
      </c>
      <c r="Z102" s="90">
        <f>(VLOOKUP($A101,'RevPAR Raw Data'!$B$6:$BE$43,'RevPAR Raw Data'!V$1,FALSE))/100</f>
        <v>-4.1604214711196297E-2</v>
      </c>
      <c r="AA102" s="90">
        <f>(VLOOKUP($A101,'RevPAR Raw Data'!$B$6:$BE$43,'RevPAR Raw Data'!W$1,FALSE))/100</f>
        <v>9.7842218292953503E-3</v>
      </c>
      <c r="AB102" s="90">
        <f>(VLOOKUP($A101,'RevPAR Raw Data'!$B$6:$BE$43,'RevPAR Raw Data'!X$1,FALSE))/100</f>
        <v>-6.2523003437057495E-2</v>
      </c>
      <c r="AC102" s="90">
        <f>(VLOOKUP($A101,'RevPAR Raw Data'!$B$6:$BE$43,'RevPAR Raw Data'!Y$1,FALSE))/100</f>
        <v>-3.3770145340290998E-2</v>
      </c>
      <c r="AD102" s="91">
        <f>(VLOOKUP($A101,'RevPAR Raw Data'!$B$6:$BE$43,'RevPAR Raw Data'!AA$1,FALSE))/100</f>
        <v>-1.2505060585735599E-2</v>
      </c>
      <c r="AE102" s="91">
        <f>(VLOOKUP($A101,'RevPAR Raw Data'!$B$6:$BE$43,'RevPAR Raw Data'!AB$1,FALSE))/100</f>
        <v>-7.4317350570735505E-2</v>
      </c>
      <c r="AF102" s="90">
        <f>(VLOOKUP($A101,'RevPAR Raw Data'!$B$6:$BE$43,'RevPAR Raw Data'!AC$1,FALSE))/100</f>
        <v>-4.4921213555632999E-2</v>
      </c>
      <c r="AG102" s="92">
        <f>(VLOOKUP($A101,'RevPAR Raw Data'!$B$6:$BE$43,'RevPAR Raw Data'!AE$1,FALSE))/100</f>
        <v>-3.7714073230285104E-2</v>
      </c>
    </row>
    <row r="103" spans="1:33" x14ac:dyDescent="0.25">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5">
      <c r="A104" s="116" t="s">
        <v>52</v>
      </c>
      <c r="B104" s="117">
        <f>(VLOOKUP($A104,'Occupancy Raw Data'!$B$8:$BE$45,'Occupancy Raw Data'!G$3,FALSE))/100</f>
        <v>0.395955451348182</v>
      </c>
      <c r="C104" s="118">
        <f>(VLOOKUP($A104,'Occupancy Raw Data'!$B$8:$BE$45,'Occupancy Raw Data'!H$3,FALSE))/100</f>
        <v>0.58968347010550903</v>
      </c>
      <c r="D104" s="118">
        <f>(VLOOKUP($A104,'Occupancy Raw Data'!$B$8:$BE$45,'Occupancy Raw Data'!I$3,FALSE))/100</f>
        <v>0.67057444314185199</v>
      </c>
      <c r="E104" s="118">
        <f>(VLOOKUP($A104,'Occupancy Raw Data'!$B$8:$BE$45,'Occupancy Raw Data'!J$3,FALSE))/100</f>
        <v>0.68757327080890907</v>
      </c>
      <c r="F104" s="118">
        <f>(VLOOKUP($A104,'Occupancy Raw Data'!$B$8:$BE$45,'Occupancy Raw Data'!K$3,FALSE))/100</f>
        <v>0.64654161781946007</v>
      </c>
      <c r="G104" s="119">
        <f>(VLOOKUP($A104,'Occupancy Raw Data'!$B$8:$BE$45,'Occupancy Raw Data'!L$3,FALSE))/100</f>
        <v>0.59806565064478301</v>
      </c>
      <c r="H104" s="99">
        <f>(VLOOKUP($A104,'Occupancy Raw Data'!$B$8:$BE$45,'Occupancy Raw Data'!N$3,FALSE))/100</f>
        <v>0.61840562719812397</v>
      </c>
      <c r="I104" s="99">
        <f>(VLOOKUP($A104,'Occupancy Raw Data'!$B$8:$BE$45,'Occupancy Raw Data'!O$3,FALSE))/100</f>
        <v>0.53985932004689308</v>
      </c>
      <c r="J104" s="119">
        <f>(VLOOKUP($A104,'Occupancy Raw Data'!$B$8:$BE$45,'Occupancy Raw Data'!P$3,FALSE))/100</f>
        <v>0.57913247362250797</v>
      </c>
      <c r="K104" s="120">
        <f>(VLOOKUP($A104,'Occupancy Raw Data'!$B$8:$BE$45,'Occupancy Raw Data'!R$3,FALSE))/100</f>
        <v>0.59265617149556105</v>
      </c>
      <c r="M104" s="121">
        <f>VLOOKUP($A104,'ADR Raw Data'!$B$6:$BE$43,'ADR Raw Data'!G$1,FALSE)</f>
        <v>100.14418948926701</v>
      </c>
      <c r="N104" s="122">
        <f>VLOOKUP($A104,'ADR Raw Data'!$B$6:$BE$43,'ADR Raw Data'!H$1,FALSE)</f>
        <v>106.62412524850799</v>
      </c>
      <c r="O104" s="122">
        <f>VLOOKUP($A104,'ADR Raw Data'!$B$6:$BE$43,'ADR Raw Data'!I$1,FALSE)</f>
        <v>115.63552010489499</v>
      </c>
      <c r="P104" s="122">
        <f>VLOOKUP($A104,'ADR Raw Data'!$B$6:$BE$43,'ADR Raw Data'!J$1,FALSE)</f>
        <v>120.855826939471</v>
      </c>
      <c r="Q104" s="122">
        <f>VLOOKUP($A104,'ADR Raw Data'!$B$6:$BE$43,'ADR Raw Data'!K$1,FALSE)</f>
        <v>121.41984134179501</v>
      </c>
      <c r="R104" s="123">
        <f>VLOOKUP($A104,'ADR Raw Data'!$B$6:$BE$43,'ADR Raw Data'!L$1,FALSE)</f>
        <v>114.25821327060601</v>
      </c>
      <c r="S104" s="122">
        <f>VLOOKUP($A104,'ADR Raw Data'!$B$6:$BE$43,'ADR Raw Data'!N$1,FALSE)</f>
        <v>122.89117535545</v>
      </c>
      <c r="T104" s="122">
        <f>VLOOKUP($A104,'ADR Raw Data'!$B$6:$BE$43,'ADR Raw Data'!O$1,FALSE)</f>
        <v>116.572166123778</v>
      </c>
      <c r="U104" s="123">
        <f>VLOOKUP($A104,'ADR Raw Data'!$B$6:$BE$43,'ADR Raw Data'!P$1,FALSE)</f>
        <v>119.945928643724</v>
      </c>
      <c r="V104" s="124">
        <f>VLOOKUP($A104,'ADR Raw Data'!$B$6:$BE$43,'ADR Raw Data'!R$1,FALSE)</f>
        <v>115.84619286471199</v>
      </c>
      <c r="X104" s="121">
        <f>VLOOKUP($A104,'RevPAR Raw Data'!$B$6:$BE$43,'RevPAR Raw Data'!G$1,FALSE)</f>
        <v>39.6526377491207</v>
      </c>
      <c r="Y104" s="122">
        <f>VLOOKUP($A104,'RevPAR Raw Data'!$B$6:$BE$43,'RevPAR Raw Data'!H$1,FALSE)</f>
        <v>62.874484173505202</v>
      </c>
      <c r="Z104" s="122">
        <f>VLOOKUP($A104,'RevPAR Raw Data'!$B$6:$BE$43,'RevPAR Raw Data'!I$1,FALSE)</f>
        <v>77.542224501758398</v>
      </c>
      <c r="AA104" s="122">
        <f>VLOOKUP($A104,'RevPAR Raw Data'!$B$6:$BE$43,'RevPAR Raw Data'!J$1,FALSE)</f>
        <v>83.097236225087897</v>
      </c>
      <c r="AB104" s="122">
        <f>VLOOKUP($A104,'RevPAR Raw Data'!$B$6:$BE$43,'RevPAR Raw Data'!K$1,FALSE)</f>
        <v>78.502980656506395</v>
      </c>
      <c r="AC104" s="123">
        <f>VLOOKUP($A104,'RevPAR Raw Data'!$B$6:$BE$43,'RevPAR Raw Data'!L$1,FALSE)</f>
        <v>68.333912661195697</v>
      </c>
      <c r="AD104" s="122">
        <f>VLOOKUP($A104,'RevPAR Raw Data'!$B$6:$BE$43,'RevPAR Raw Data'!N$1,FALSE)</f>
        <v>75.996594372801795</v>
      </c>
      <c r="AE104" s="122">
        <f>VLOOKUP($A104,'RevPAR Raw Data'!$B$6:$BE$43,'RevPAR Raw Data'!O$1,FALSE)</f>
        <v>62.9325703399765</v>
      </c>
      <c r="AF104" s="123">
        <f>VLOOKUP($A104,'RevPAR Raw Data'!$B$6:$BE$43,'RevPAR Raw Data'!P$1,FALSE)</f>
        <v>69.464582356389201</v>
      </c>
      <c r="AG104" s="124">
        <f>VLOOKUP($A104,'RevPAR Raw Data'!$B$6:$BE$43,'RevPAR Raw Data'!R$1,FALSE)</f>
        <v>68.656961145536698</v>
      </c>
    </row>
    <row r="105" spans="1:33" x14ac:dyDescent="0.25">
      <c r="A105" s="101" t="s">
        <v>129</v>
      </c>
      <c r="B105" s="89">
        <f>(VLOOKUP($A104,'Occupancy Raw Data'!$B$8:$BE$51,'Occupancy Raw Data'!T$3,FALSE))/100</f>
        <v>7.4264456410040799E-2</v>
      </c>
      <c r="C105" s="90">
        <f>(VLOOKUP($A104,'Occupancy Raw Data'!$B$8:$BE$51,'Occupancy Raw Data'!U$3,FALSE))/100</f>
        <v>0.13842155979419801</v>
      </c>
      <c r="D105" s="90">
        <f>(VLOOKUP($A104,'Occupancy Raw Data'!$B$8:$BE$51,'Occupancy Raw Data'!V$3,FALSE))/100</f>
        <v>0.14688678419581699</v>
      </c>
      <c r="E105" s="90">
        <f>(VLOOKUP($A104,'Occupancy Raw Data'!$B$8:$BE$51,'Occupancy Raw Data'!W$3,FALSE))/100</f>
        <v>0.13421696244492001</v>
      </c>
      <c r="F105" s="90">
        <f>(VLOOKUP($A104,'Occupancy Raw Data'!$B$8:$BE$51,'Occupancy Raw Data'!X$3,FALSE))/100</f>
        <v>-5.1088539419556498E-3</v>
      </c>
      <c r="G105" s="90">
        <f>(VLOOKUP($A104,'Occupancy Raw Data'!$B$8:$BE$51,'Occupancy Raw Data'!Y$3,FALSE))/100</f>
        <v>9.6431222693575E-2</v>
      </c>
      <c r="H105" s="91">
        <f>(VLOOKUP($A104,'Occupancy Raw Data'!$B$8:$BE$51,'Occupancy Raw Data'!AA$3,FALSE))/100</f>
        <v>-4.5695680609346097E-2</v>
      </c>
      <c r="I105" s="91">
        <f>(VLOOKUP($A104,'Occupancy Raw Data'!$B$8:$BE$51,'Occupancy Raw Data'!AB$3,FALSE))/100</f>
        <v>-0.14790763313316599</v>
      </c>
      <c r="J105" s="90">
        <f>(VLOOKUP($A104,'Occupancy Raw Data'!$B$8:$BE$51,'Occupancy Raw Data'!AC$3,FALSE))/100</f>
        <v>-9.6225504104571299E-2</v>
      </c>
      <c r="K105" s="92">
        <f>(VLOOKUP($A104,'Occupancy Raw Data'!$B$8:$BE$51,'Occupancy Raw Data'!AE$3,FALSE))/100</f>
        <v>3.4841935520699301E-2</v>
      </c>
      <c r="M105" s="89">
        <f>(VLOOKUP($A104,'ADR Raw Data'!$B$6:$BE$49,'ADR Raw Data'!T$1,FALSE))/100</f>
        <v>2.6893084563528999E-2</v>
      </c>
      <c r="N105" s="90">
        <f>(VLOOKUP($A104,'ADR Raw Data'!$B$6:$BE$49,'ADR Raw Data'!U$1,FALSE))/100</f>
        <v>4.6682819300066403E-2</v>
      </c>
      <c r="O105" s="90">
        <f>(VLOOKUP($A104,'ADR Raw Data'!$B$6:$BE$49,'ADR Raw Data'!V$1,FALSE))/100</f>
        <v>7.3592350572349807E-2</v>
      </c>
      <c r="P105" s="90">
        <f>(VLOOKUP($A104,'ADR Raw Data'!$B$6:$BE$49,'ADR Raw Data'!W$1,FALSE))/100</f>
        <v>0.11075686010576699</v>
      </c>
      <c r="Q105" s="90">
        <f>(VLOOKUP($A104,'ADR Raw Data'!$B$6:$BE$49,'ADR Raw Data'!X$1,FALSE))/100</f>
        <v>4.69673659876369E-2</v>
      </c>
      <c r="R105" s="90">
        <f>(VLOOKUP($A104,'ADR Raw Data'!$B$6:$BE$49,'ADR Raw Data'!Y$1,FALSE))/100</f>
        <v>6.3503346694465404E-2</v>
      </c>
      <c r="S105" s="91">
        <f>(VLOOKUP($A104,'ADR Raw Data'!$B$6:$BE$49,'ADR Raw Data'!AA$1,FALSE))/100</f>
        <v>-3.8552639897983701E-2</v>
      </c>
      <c r="T105" s="91">
        <f>(VLOOKUP($A104,'ADR Raw Data'!$B$6:$BE$49,'ADR Raw Data'!AB$1,FALSE))/100</f>
        <v>-9.8782081135575503E-2</v>
      </c>
      <c r="U105" s="90">
        <f>(VLOOKUP($A104,'ADR Raw Data'!$B$6:$BE$49,'ADR Raw Data'!AC$1,FALSE))/100</f>
        <v>-6.7117721025384103E-2</v>
      </c>
      <c r="V105" s="92">
        <f>(VLOOKUP($A104,'ADR Raw Data'!$B$6:$BE$49,'ADR Raw Data'!AE$1,FALSE))/100</f>
        <v>1.4470154009146701E-2</v>
      </c>
      <c r="X105" s="89">
        <f>(VLOOKUP($A104,'RevPAR Raw Data'!$B$6:$BE$43,'RevPAR Raw Data'!T$1,FALSE))/100</f>
        <v>0.103154741279869</v>
      </c>
      <c r="Y105" s="90">
        <f>(VLOOKUP($A104,'RevPAR Raw Data'!$B$6:$BE$43,'RevPAR Raw Data'!U$1,FALSE))/100</f>
        <v>0.19156628775737</v>
      </c>
      <c r="Z105" s="90">
        <f>(VLOOKUP($A104,'RevPAR Raw Data'!$B$6:$BE$43,'RevPAR Raw Data'!V$1,FALSE))/100</f>
        <v>0.23128887848515098</v>
      </c>
      <c r="AA105" s="90">
        <f>(VLOOKUP($A104,'RevPAR Raw Data'!$B$6:$BE$43,'RevPAR Raw Data'!W$1,FALSE))/100</f>
        <v>0.25983927188402101</v>
      </c>
      <c r="AB105" s="90">
        <f>(VLOOKUP($A104,'RevPAR Raw Data'!$B$6:$BE$43,'RevPAR Raw Data'!X$1,FALSE))/100</f>
        <v>4.1618562632811995E-2</v>
      </c>
      <c r="AC105" s="90">
        <f>(VLOOKUP($A104,'RevPAR Raw Data'!$B$6:$BE$43,'RevPAR Raw Data'!Y$1,FALSE))/100</f>
        <v>0.16605827475492099</v>
      </c>
      <c r="AD105" s="91">
        <f>(VLOOKUP($A104,'RevPAR Raw Data'!$B$6:$BE$43,'RevPAR Raw Data'!AA$1,FALSE))/100</f>
        <v>-8.2486631387904505E-2</v>
      </c>
      <c r="AE105" s="91">
        <f>(VLOOKUP($A104,'RevPAR Raw Data'!$B$6:$BE$43,'RevPAR Raw Data'!AB$1,FALSE))/100</f>
        <v>-0.23207909045201</v>
      </c>
      <c r="AF105" s="90">
        <f>(VLOOKUP($A104,'RevPAR Raw Data'!$B$6:$BE$43,'RevPAR Raw Data'!AC$1,FALSE))/100</f>
        <v>-0.15688478858993699</v>
      </c>
      <c r="AG105" s="92">
        <f>(VLOOKUP($A104,'RevPAR Raw Data'!$B$6:$BE$43,'RevPAR Raw Data'!AE$1,FALSE))/100</f>
        <v>4.9816257702807204E-2</v>
      </c>
    </row>
    <row r="106" spans="1:33" x14ac:dyDescent="0.25">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5">
      <c r="A107" s="116" t="s">
        <v>51</v>
      </c>
      <c r="B107" s="117">
        <f>(VLOOKUP($A107,'Occupancy Raw Data'!$B$8:$BE$45,'Occupancy Raw Data'!G$3,FALSE))/100</f>
        <v>0.35874704491725701</v>
      </c>
      <c r="C107" s="118">
        <f>(VLOOKUP($A107,'Occupancy Raw Data'!$B$8:$BE$45,'Occupancy Raw Data'!H$3,FALSE))/100</f>
        <v>0.449763593380614</v>
      </c>
      <c r="D107" s="118">
        <f>(VLOOKUP($A107,'Occupancy Raw Data'!$B$8:$BE$45,'Occupancy Raw Data'!I$3,FALSE))/100</f>
        <v>0.48226950354609899</v>
      </c>
      <c r="E107" s="118">
        <f>(VLOOKUP($A107,'Occupancy Raw Data'!$B$8:$BE$45,'Occupancy Raw Data'!J$3,FALSE))/100</f>
        <v>0.48404255319148903</v>
      </c>
      <c r="F107" s="118">
        <f>(VLOOKUP($A107,'Occupancy Raw Data'!$B$8:$BE$45,'Occupancy Raw Data'!K$3,FALSE))/100</f>
        <v>0.44168636721828203</v>
      </c>
      <c r="G107" s="119">
        <f>(VLOOKUP($A107,'Occupancy Raw Data'!$B$8:$BE$45,'Occupancy Raw Data'!L$3,FALSE))/100</f>
        <v>0.44330181245074796</v>
      </c>
      <c r="H107" s="99">
        <f>(VLOOKUP($A107,'Occupancy Raw Data'!$B$8:$BE$45,'Occupancy Raw Data'!N$3,FALSE))/100</f>
        <v>0.51930654058313597</v>
      </c>
      <c r="I107" s="99">
        <f>(VLOOKUP($A107,'Occupancy Raw Data'!$B$8:$BE$45,'Occupancy Raw Data'!O$3,FALSE))/100</f>
        <v>0.59436564223798205</v>
      </c>
      <c r="J107" s="119">
        <f>(VLOOKUP($A107,'Occupancy Raw Data'!$B$8:$BE$45,'Occupancy Raw Data'!P$3,FALSE))/100</f>
        <v>0.55683609141055901</v>
      </c>
      <c r="K107" s="120">
        <f>(VLOOKUP($A107,'Occupancy Raw Data'!$B$8:$BE$45,'Occupancy Raw Data'!R$3,FALSE))/100</f>
        <v>0.47574017786783701</v>
      </c>
      <c r="M107" s="121">
        <f>VLOOKUP($A107,'ADR Raw Data'!$B$6:$BE$43,'ADR Raw Data'!G$1,FALSE)</f>
        <v>89.242965403624297</v>
      </c>
      <c r="N107" s="122">
        <f>VLOOKUP($A107,'ADR Raw Data'!$B$6:$BE$43,'ADR Raw Data'!H$1,FALSE)</f>
        <v>89.474113009198405</v>
      </c>
      <c r="O107" s="122">
        <f>VLOOKUP($A107,'ADR Raw Data'!$B$6:$BE$43,'ADR Raw Data'!I$1,FALSE)</f>
        <v>94.088092320261396</v>
      </c>
      <c r="P107" s="122">
        <f>VLOOKUP($A107,'ADR Raw Data'!$B$6:$BE$43,'ADR Raw Data'!J$1,FALSE)</f>
        <v>95.283903133903095</v>
      </c>
      <c r="Q107" s="122">
        <f>VLOOKUP($A107,'ADR Raw Data'!$B$6:$BE$43,'ADR Raw Data'!K$1,FALSE)</f>
        <v>91.436708296164099</v>
      </c>
      <c r="R107" s="123">
        <f>VLOOKUP($A107,'ADR Raw Data'!$B$6:$BE$43,'ADR Raw Data'!L$1,FALSE)</f>
        <v>92.100447960181299</v>
      </c>
      <c r="S107" s="122">
        <f>VLOOKUP($A107,'ADR Raw Data'!$B$6:$BE$43,'ADR Raw Data'!N$1,FALSE)</f>
        <v>106.64429817905901</v>
      </c>
      <c r="T107" s="122">
        <f>VLOOKUP($A107,'ADR Raw Data'!$B$6:$BE$43,'ADR Raw Data'!O$1,FALSE)</f>
        <v>108.22103745442401</v>
      </c>
      <c r="U107" s="123">
        <f>VLOOKUP($A107,'ADR Raw Data'!$B$6:$BE$43,'ADR Raw Data'!P$1,FALSE)</f>
        <v>107.485802228905</v>
      </c>
      <c r="V107" s="124">
        <f>VLOOKUP($A107,'ADR Raw Data'!$B$6:$BE$43,'ADR Raw Data'!R$1,FALSE)</f>
        <v>97.245585660198699</v>
      </c>
      <c r="X107" s="121">
        <f>VLOOKUP($A107,'RevPAR Raw Data'!$B$6:$BE$43,'RevPAR Raw Data'!G$1,FALSE)</f>
        <v>32.015650118203297</v>
      </c>
      <c r="Y107" s="122">
        <f>VLOOKUP($A107,'RevPAR Raw Data'!$B$6:$BE$43,'RevPAR Raw Data'!H$1,FALSE)</f>
        <v>40.242198581560203</v>
      </c>
      <c r="Z107" s="122">
        <f>VLOOKUP($A107,'RevPAR Raw Data'!$B$6:$BE$43,'RevPAR Raw Data'!I$1,FALSE)</f>
        <v>45.375817572891997</v>
      </c>
      <c r="AA107" s="122">
        <f>VLOOKUP($A107,'RevPAR Raw Data'!$B$6:$BE$43,'RevPAR Raw Data'!J$1,FALSE)</f>
        <v>46.121463750985001</v>
      </c>
      <c r="AB107" s="122">
        <f>VLOOKUP($A107,'RevPAR Raw Data'!$B$6:$BE$43,'RevPAR Raw Data'!K$1,FALSE)</f>
        <v>40.3863475177304</v>
      </c>
      <c r="AC107" s="123">
        <f>VLOOKUP($A107,'RevPAR Raw Data'!$B$6:$BE$43,'RevPAR Raw Data'!L$1,FALSE)</f>
        <v>40.828295508274202</v>
      </c>
      <c r="AD107" s="122">
        <f>VLOOKUP($A107,'RevPAR Raw Data'!$B$6:$BE$43,'RevPAR Raw Data'!N$1,FALSE)</f>
        <v>55.381081560283597</v>
      </c>
      <c r="AE107" s="122">
        <f>VLOOKUP($A107,'RevPAR Raw Data'!$B$6:$BE$43,'RevPAR Raw Data'!O$1,FALSE)</f>
        <v>64.322866430260007</v>
      </c>
      <c r="AF107" s="123">
        <f>VLOOKUP($A107,'RevPAR Raw Data'!$B$6:$BE$43,'RevPAR Raw Data'!P$1,FALSE)</f>
        <v>59.851973995271798</v>
      </c>
      <c r="AG107" s="124">
        <f>VLOOKUP($A107,'RevPAR Raw Data'!$B$6:$BE$43,'RevPAR Raw Data'!R$1,FALSE)</f>
        <v>46.263632218844897</v>
      </c>
    </row>
    <row r="108" spans="1:33" x14ac:dyDescent="0.25">
      <c r="A108" s="101" t="s">
        <v>129</v>
      </c>
      <c r="B108" s="89">
        <f>(VLOOKUP($A107,'Occupancy Raw Data'!$B$8:$BE$51,'Occupancy Raw Data'!T$3,FALSE))/100</f>
        <v>-0.15528504181376898</v>
      </c>
      <c r="C108" s="90">
        <f>(VLOOKUP($A107,'Occupancy Raw Data'!$B$8:$BE$51,'Occupancy Raw Data'!U$3,FALSE))/100</f>
        <v>-0.12167102425305601</v>
      </c>
      <c r="D108" s="90">
        <f>(VLOOKUP($A107,'Occupancy Raw Data'!$B$8:$BE$51,'Occupancy Raw Data'!V$3,FALSE))/100</f>
        <v>-9.6167427610834202E-2</v>
      </c>
      <c r="E108" s="90">
        <f>(VLOOKUP($A107,'Occupancy Raw Data'!$B$8:$BE$51,'Occupancy Raw Data'!W$3,FALSE))/100</f>
        <v>-7.7315461195252899E-2</v>
      </c>
      <c r="F108" s="90">
        <f>(VLOOKUP($A107,'Occupancy Raw Data'!$B$8:$BE$51,'Occupancy Raw Data'!X$3,FALSE))/100</f>
        <v>-0.18027304417301401</v>
      </c>
      <c r="G108" s="90">
        <f>(VLOOKUP($A107,'Occupancy Raw Data'!$B$8:$BE$51,'Occupancy Raw Data'!Y$3,FALSE))/100</f>
        <v>-0.125212955936922</v>
      </c>
      <c r="H108" s="91">
        <f>(VLOOKUP($A107,'Occupancy Raw Data'!$B$8:$BE$51,'Occupancy Raw Data'!AA$3,FALSE))/100</f>
        <v>-0.25304266431193101</v>
      </c>
      <c r="I108" s="91">
        <f>(VLOOKUP($A107,'Occupancy Raw Data'!$B$8:$BE$51,'Occupancy Raw Data'!AB$3,FALSE))/100</f>
        <v>-0.17052627734673098</v>
      </c>
      <c r="J108" s="90">
        <f>(VLOOKUP($A107,'Occupancy Raw Data'!$B$8:$BE$51,'Occupancy Raw Data'!AC$3,FALSE))/100</f>
        <v>-0.21116116920502498</v>
      </c>
      <c r="K108" s="92">
        <f>(VLOOKUP($A107,'Occupancy Raw Data'!$B$8:$BE$51,'Occupancy Raw Data'!AE$3,FALSE))/100</f>
        <v>-0.15596667670704401</v>
      </c>
      <c r="M108" s="89">
        <f>(VLOOKUP($A107,'ADR Raw Data'!$B$6:$BE$49,'ADR Raw Data'!T$1,FALSE))/100</f>
        <v>-3.8401781225350401E-2</v>
      </c>
      <c r="N108" s="90">
        <f>(VLOOKUP($A107,'ADR Raw Data'!$B$6:$BE$49,'ADR Raw Data'!U$1,FALSE))/100</f>
        <v>-4.6377469403567496E-2</v>
      </c>
      <c r="O108" s="90">
        <f>(VLOOKUP($A107,'ADR Raw Data'!$B$6:$BE$49,'ADR Raw Data'!V$1,FALSE))/100</f>
        <v>-9.0238787463912604E-3</v>
      </c>
      <c r="P108" s="90">
        <f>(VLOOKUP($A107,'ADR Raw Data'!$B$6:$BE$49,'ADR Raw Data'!W$1,FALSE))/100</f>
        <v>-1.4918521126528299E-2</v>
      </c>
      <c r="Q108" s="90">
        <f>(VLOOKUP($A107,'ADR Raw Data'!$B$6:$BE$49,'ADR Raw Data'!X$1,FALSE))/100</f>
        <v>-9.9511046428746891E-2</v>
      </c>
      <c r="R108" s="90">
        <f>(VLOOKUP($A107,'ADR Raw Data'!$B$6:$BE$49,'ADR Raw Data'!Y$1,FALSE))/100</f>
        <v>-4.1937716549355498E-2</v>
      </c>
      <c r="S108" s="91">
        <f>(VLOOKUP($A107,'ADR Raw Data'!$B$6:$BE$49,'ADR Raw Data'!AA$1,FALSE))/100</f>
        <v>-0.18865553127047702</v>
      </c>
      <c r="T108" s="91">
        <f>(VLOOKUP($A107,'ADR Raw Data'!$B$6:$BE$49,'ADR Raw Data'!AB$1,FALSE))/100</f>
        <v>-0.19027990781346302</v>
      </c>
      <c r="U108" s="90">
        <f>(VLOOKUP($A107,'ADR Raw Data'!$B$6:$BE$49,'ADR Raw Data'!AC$1,FALSE))/100</f>
        <v>-0.189175783982762</v>
      </c>
      <c r="V108" s="92">
        <f>(VLOOKUP($A107,'ADR Raw Data'!$B$6:$BE$49,'ADR Raw Data'!AE$1,FALSE))/100</f>
        <v>-0.109210441015129</v>
      </c>
      <c r="X108" s="89">
        <f>(VLOOKUP($A107,'RevPAR Raw Data'!$B$6:$BE$43,'RevPAR Raw Data'!T$1,FALSE))/100</f>
        <v>-0.18772360083581799</v>
      </c>
      <c r="Y108" s="90">
        <f>(VLOOKUP($A107,'RevPAR Raw Data'!$B$6:$BE$43,'RevPAR Raw Data'!U$1,FALSE))/100</f>
        <v>-0.16240569945202601</v>
      </c>
      <c r="Z108" s="90">
        <f>(VLOOKUP($A107,'RevPAR Raw Data'!$B$6:$BE$43,'RevPAR Raw Data'!V$1,FALSE))/100</f>
        <v>-0.10432350315111201</v>
      </c>
      <c r="AA108" s="90">
        <f>(VLOOKUP($A107,'RevPAR Raw Data'!$B$6:$BE$43,'RevPAR Raw Data'!W$1,FALSE))/100</f>
        <v>-9.108054998053261E-2</v>
      </c>
      <c r="AB108" s="90">
        <f>(VLOOKUP($A107,'RevPAR Raw Data'!$B$6:$BE$43,'RevPAR Raw Data'!X$1,FALSE))/100</f>
        <v>-0.26184493133320896</v>
      </c>
      <c r="AC108" s="90">
        <f>(VLOOKUP($A107,'RevPAR Raw Data'!$B$6:$BE$43,'RevPAR Raw Data'!Y$1,FALSE))/100</f>
        <v>-0.16189952703188801</v>
      </c>
      <c r="AD108" s="91">
        <f>(VLOOKUP($A107,'RevPAR Raw Data'!$B$6:$BE$43,'RevPAR Raw Data'!AA$1,FALSE))/100</f>
        <v>-0.39396029731254401</v>
      </c>
      <c r="AE108" s="91">
        <f>(VLOOKUP($A107,'RevPAR Raw Data'!$B$6:$BE$43,'RevPAR Raw Data'!AB$1,FALSE))/100</f>
        <v>-0.32835846082688497</v>
      </c>
      <c r="AF108" s="90">
        <f>(VLOOKUP($A107,'RevPAR Raw Data'!$B$6:$BE$43,'RevPAR Raw Data'!AC$1,FALSE))/100</f>
        <v>-0.36039037345670999</v>
      </c>
      <c r="AG108" s="92">
        <f>(VLOOKUP($A107,'RevPAR Raw Data'!$B$6:$BE$43,'RevPAR Raw Data'!AE$1,FALSE))/100</f>
        <v>-0.24814392817533298</v>
      </c>
    </row>
    <row r="109" spans="1:33" x14ac:dyDescent="0.25">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5">
      <c r="A110" s="116" t="s">
        <v>50</v>
      </c>
      <c r="B110" s="117">
        <f>(VLOOKUP($A110,'Occupancy Raw Data'!$B$8:$BE$45,'Occupancy Raw Data'!G$3,FALSE))/100</f>
        <v>0.391070467993544</v>
      </c>
      <c r="C110" s="118">
        <f>(VLOOKUP($A110,'Occupancy Raw Data'!$B$8:$BE$45,'Occupancy Raw Data'!H$3,FALSE))/100</f>
        <v>0.53451676528599601</v>
      </c>
      <c r="D110" s="118">
        <f>(VLOOKUP($A110,'Occupancy Raw Data'!$B$8:$BE$45,'Occupancy Raw Data'!I$3,FALSE))/100</f>
        <v>0.58436435359512207</v>
      </c>
      <c r="E110" s="118">
        <f>(VLOOKUP($A110,'Occupancy Raw Data'!$B$8:$BE$45,'Occupancy Raw Data'!J$3,FALSE))/100</f>
        <v>0.54455800609646698</v>
      </c>
      <c r="F110" s="118">
        <f>(VLOOKUP($A110,'Occupancy Raw Data'!$B$8:$BE$45,'Occupancy Raw Data'!K$3,FALSE))/100</f>
        <v>0.53989600143446193</v>
      </c>
      <c r="G110" s="119">
        <f>(VLOOKUP($A110,'Occupancy Raw Data'!$B$8:$BE$45,'Occupancy Raw Data'!L$3,FALSE))/100</f>
        <v>0.51888111888111799</v>
      </c>
      <c r="H110" s="99">
        <f>(VLOOKUP($A110,'Occupancy Raw Data'!$B$8:$BE$45,'Occupancy Raw Data'!N$3,FALSE))/100</f>
        <v>0.57199211045364795</v>
      </c>
      <c r="I110" s="99">
        <f>(VLOOKUP($A110,'Occupancy Raw Data'!$B$8:$BE$45,'Occupancy Raw Data'!O$3,FALSE))/100</f>
        <v>0.54635108481262296</v>
      </c>
      <c r="J110" s="119">
        <f>(VLOOKUP($A110,'Occupancy Raw Data'!$B$8:$BE$45,'Occupancy Raw Data'!P$3,FALSE))/100</f>
        <v>0.55917159763313595</v>
      </c>
      <c r="K110" s="120">
        <f>(VLOOKUP($A110,'Occupancy Raw Data'!$B$8:$BE$45,'Occupancy Raw Data'!R$3,FALSE))/100</f>
        <v>0.53039268423883801</v>
      </c>
      <c r="M110" s="121">
        <f>VLOOKUP($A110,'ADR Raw Data'!$B$6:$BE$43,'ADR Raw Data'!G$1,FALSE)</f>
        <v>89.364906006419005</v>
      </c>
      <c r="N110" s="122">
        <f>VLOOKUP($A110,'ADR Raw Data'!$B$6:$BE$43,'ADR Raw Data'!H$1,FALSE)</f>
        <v>93.528000670915802</v>
      </c>
      <c r="O110" s="122">
        <f>VLOOKUP($A110,'ADR Raw Data'!$B$6:$BE$43,'ADR Raw Data'!I$1,FALSE)</f>
        <v>95.962092666462098</v>
      </c>
      <c r="P110" s="122">
        <f>VLOOKUP($A110,'ADR Raw Data'!$B$6:$BE$43,'ADR Raw Data'!J$1,FALSE)</f>
        <v>93.437662166611702</v>
      </c>
      <c r="Q110" s="122">
        <f>VLOOKUP($A110,'ADR Raw Data'!$B$6:$BE$43,'ADR Raw Data'!K$1,FALSE)</f>
        <v>93.487502490866802</v>
      </c>
      <c r="R110" s="123">
        <f>VLOOKUP($A110,'ADR Raw Data'!$B$6:$BE$43,'ADR Raw Data'!L$1,FALSE)</f>
        <v>93.421338033036093</v>
      </c>
      <c r="S110" s="122">
        <f>VLOOKUP($A110,'ADR Raw Data'!$B$6:$BE$43,'ADR Raw Data'!N$1,FALSE)</f>
        <v>103.02420689655099</v>
      </c>
      <c r="T110" s="122">
        <f>VLOOKUP($A110,'ADR Raw Data'!$B$6:$BE$43,'ADR Raw Data'!O$1,FALSE)</f>
        <v>100.151460452904</v>
      </c>
      <c r="U110" s="123">
        <f>VLOOKUP($A110,'ADR Raw Data'!$B$6:$BE$43,'ADR Raw Data'!P$1,FALSE)</f>
        <v>101.62076639409899</v>
      </c>
      <c r="V110" s="124">
        <f>VLOOKUP($A110,'ADR Raw Data'!$B$6:$BE$43,'ADR Raw Data'!R$1,FALSE)</f>
        <v>95.8911455616729</v>
      </c>
      <c r="X110" s="121">
        <f>VLOOKUP($A110,'RevPAR Raw Data'!$B$6:$BE$43,'RevPAR Raw Data'!G$1,FALSE)</f>
        <v>34.947975614129398</v>
      </c>
      <c r="Y110" s="122">
        <f>VLOOKUP($A110,'RevPAR Raw Data'!$B$6:$BE$43,'RevPAR Raw Data'!H$1,FALSE)</f>
        <v>49.992284382284303</v>
      </c>
      <c r="Z110" s="122">
        <f>VLOOKUP($A110,'RevPAR Raw Data'!$B$6:$BE$43,'RevPAR Raw Data'!I$1,FALSE)</f>
        <v>56.076826250672397</v>
      </c>
      <c r="AA110" s="122">
        <f>VLOOKUP($A110,'RevPAR Raw Data'!$B$6:$BE$43,'RevPAR Raw Data'!J$1,FALSE)</f>
        <v>50.882227003765401</v>
      </c>
      <c r="AB110" s="122">
        <f>VLOOKUP($A110,'RevPAR Raw Data'!$B$6:$BE$43,'RevPAR Raw Data'!K$1,FALSE)</f>
        <v>50.473528778913298</v>
      </c>
      <c r="AC110" s="123">
        <f>VLOOKUP($A110,'RevPAR Raw Data'!$B$6:$BE$43,'RevPAR Raw Data'!L$1,FALSE)</f>
        <v>48.474568405953001</v>
      </c>
      <c r="AD110" s="122">
        <f>VLOOKUP($A110,'RevPAR Raw Data'!$B$6:$BE$43,'RevPAR Raw Data'!N$1,FALSE)</f>
        <v>58.9290335305719</v>
      </c>
      <c r="AE110" s="122">
        <f>VLOOKUP($A110,'RevPAR Raw Data'!$B$6:$BE$43,'RevPAR Raw Data'!O$1,FALSE)</f>
        <v>54.717859064012899</v>
      </c>
      <c r="AF110" s="123">
        <f>VLOOKUP($A110,'RevPAR Raw Data'!$B$6:$BE$43,'RevPAR Raw Data'!P$1,FALSE)</f>
        <v>56.823446297292399</v>
      </c>
      <c r="AG110" s="124">
        <f>VLOOKUP($A110,'RevPAR Raw Data'!$B$6:$BE$43,'RevPAR Raw Data'!R$1,FALSE)</f>
        <v>50.859962089192798</v>
      </c>
    </row>
    <row r="111" spans="1:33" x14ac:dyDescent="0.25">
      <c r="A111" s="101" t="s">
        <v>129</v>
      </c>
      <c r="B111" s="89">
        <f>(VLOOKUP($A110,'Occupancy Raw Data'!$B$8:$BE$51,'Occupancy Raw Data'!T$3,FALSE))/100</f>
        <v>0.18233072617354198</v>
      </c>
      <c r="C111" s="90">
        <f>(VLOOKUP($A110,'Occupancy Raw Data'!$B$8:$BE$51,'Occupancy Raw Data'!U$3,FALSE))/100</f>
        <v>0.13737823147688</v>
      </c>
      <c r="D111" s="90">
        <f>(VLOOKUP($A110,'Occupancy Raw Data'!$B$8:$BE$51,'Occupancy Raw Data'!V$3,FALSE))/100</f>
        <v>0.18639157730983602</v>
      </c>
      <c r="E111" s="90">
        <f>(VLOOKUP($A110,'Occupancy Raw Data'!$B$8:$BE$51,'Occupancy Raw Data'!W$3,FALSE))/100</f>
        <v>9.7978619887091098E-2</v>
      </c>
      <c r="F111" s="90">
        <f>(VLOOKUP($A110,'Occupancy Raw Data'!$B$8:$BE$51,'Occupancy Raw Data'!X$3,FALSE))/100</f>
        <v>0.14663626971319199</v>
      </c>
      <c r="G111" s="90">
        <f>(VLOOKUP($A110,'Occupancy Raw Data'!$B$8:$BE$51,'Occupancy Raw Data'!Y$3,FALSE))/100</f>
        <v>0.147921522921522</v>
      </c>
      <c r="H111" s="91">
        <f>(VLOOKUP($A110,'Occupancy Raw Data'!$B$8:$BE$51,'Occupancy Raw Data'!AA$3,FALSE))/100</f>
        <v>8.0968140942065309E-2</v>
      </c>
      <c r="I111" s="91">
        <f>(VLOOKUP($A110,'Occupancy Raw Data'!$B$8:$BE$51,'Occupancy Raw Data'!AB$3,FALSE))/100</f>
        <v>-1.2031366256770998E-2</v>
      </c>
      <c r="J111" s="90">
        <f>(VLOOKUP($A110,'Occupancy Raw Data'!$B$8:$BE$51,'Occupancy Raw Data'!AC$3,FALSE))/100</f>
        <v>3.3443280890016101E-2</v>
      </c>
      <c r="K111" s="92">
        <f>(VLOOKUP($A110,'Occupancy Raw Data'!$B$8:$BE$51,'Occupancy Raw Data'!AE$3,FALSE))/100</f>
        <v>0.11085571311225501</v>
      </c>
      <c r="M111" s="89">
        <f>(VLOOKUP($A110,'ADR Raw Data'!$B$6:$BE$49,'ADR Raw Data'!T$1,FALSE))/100</f>
        <v>-2.8024069432581499E-3</v>
      </c>
      <c r="N111" s="90">
        <f>(VLOOKUP($A110,'ADR Raw Data'!$B$6:$BE$49,'ADR Raw Data'!U$1,FALSE))/100</f>
        <v>-1.3316953270455401E-3</v>
      </c>
      <c r="O111" s="90">
        <f>(VLOOKUP($A110,'ADR Raw Data'!$B$6:$BE$49,'ADR Raw Data'!V$1,FALSE))/100</f>
        <v>1.6079577075908801E-2</v>
      </c>
      <c r="P111" s="90">
        <f>(VLOOKUP($A110,'ADR Raw Data'!$B$6:$BE$49,'ADR Raw Data'!W$1,FALSE))/100</f>
        <v>-1.1042661892249801E-2</v>
      </c>
      <c r="Q111" s="90">
        <f>(VLOOKUP($A110,'ADR Raw Data'!$B$6:$BE$49,'ADR Raw Data'!X$1,FALSE))/100</f>
        <v>-8.8283511410618791E-3</v>
      </c>
      <c r="R111" s="90">
        <f>(VLOOKUP($A110,'ADR Raw Data'!$B$6:$BE$49,'ADR Raw Data'!Y$1,FALSE))/100</f>
        <v>-1.4298344728602499E-3</v>
      </c>
      <c r="S111" s="91">
        <f>(VLOOKUP($A110,'ADR Raw Data'!$B$6:$BE$49,'ADR Raw Data'!AA$1,FALSE))/100</f>
        <v>-1.3476217363537799E-2</v>
      </c>
      <c r="T111" s="91">
        <f>(VLOOKUP($A110,'ADR Raw Data'!$B$6:$BE$49,'ADR Raw Data'!AB$1,FALSE))/100</f>
        <v>-5.6529459686122004E-2</v>
      </c>
      <c r="U111" s="90">
        <f>(VLOOKUP($A110,'ADR Raw Data'!$B$6:$BE$49,'ADR Raw Data'!AC$1,FALSE))/100</f>
        <v>-3.5039769625800701E-2</v>
      </c>
      <c r="V111" s="92">
        <f>(VLOOKUP($A110,'ADR Raw Data'!$B$6:$BE$49,'ADR Raw Data'!AE$1,FALSE))/100</f>
        <v>-1.51008005411219E-2</v>
      </c>
      <c r="X111" s="89">
        <f>(VLOOKUP($A110,'RevPAR Raw Data'!$B$6:$BE$43,'RevPAR Raw Data'!T$1,FALSE))/100</f>
        <v>0.17901735433728599</v>
      </c>
      <c r="Y111" s="90">
        <f>(VLOOKUP($A110,'RevPAR Raw Data'!$B$6:$BE$43,'RevPAR Raw Data'!U$1,FALSE))/100</f>
        <v>0.13586359020093899</v>
      </c>
      <c r="Z111" s="90">
        <f>(VLOOKUP($A110,'RevPAR Raw Data'!$B$6:$BE$43,'RevPAR Raw Data'!V$1,FALSE))/100</f>
        <v>0.20546825211939801</v>
      </c>
      <c r="AA111" s="90">
        <f>(VLOOKUP($A110,'RevPAR Raw Data'!$B$6:$BE$43,'RevPAR Raw Data'!W$1,FALSE))/100</f>
        <v>8.5854013222758804E-2</v>
      </c>
      <c r="AB111" s="90">
        <f>(VLOOKUP($A110,'RevPAR Raw Data'!$B$6:$BE$43,'RevPAR Raw Data'!X$1,FALSE))/100</f>
        <v>0.13651336209308701</v>
      </c>
      <c r="AC111" s="90">
        <f>(VLOOKUP($A110,'RevPAR Raw Data'!$B$6:$BE$43,'RevPAR Raw Data'!Y$1,FALSE))/100</f>
        <v>0.14628018515591099</v>
      </c>
      <c r="AD111" s="91">
        <f>(VLOOKUP($A110,'RevPAR Raw Data'!$B$6:$BE$43,'RevPAR Raw Data'!AA$1,FALSE))/100</f>
        <v>6.6400779311670599E-2</v>
      </c>
      <c r="AE111" s="91">
        <f>(VLOOKUP($A110,'RevPAR Raw Data'!$B$6:$BE$43,'RevPAR Raw Data'!AB$1,FALSE))/100</f>
        <v>-6.7880699309112003E-2</v>
      </c>
      <c r="AF111" s="90">
        <f>(VLOOKUP($A110,'RevPAR Raw Data'!$B$6:$BE$43,'RevPAR Raw Data'!AC$1,FALSE))/100</f>
        <v>-2.7683335937016902E-3</v>
      </c>
      <c r="AG111" s="92">
        <f>(VLOOKUP($A110,'RevPAR Raw Data'!$B$6:$BE$43,'RevPAR Raw Data'!AE$1,FALSE))/100</f>
        <v>9.4080902558581508E-2</v>
      </c>
    </row>
    <row r="112" spans="1:33" x14ac:dyDescent="0.25">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5">
      <c r="A113" s="116" t="s">
        <v>47</v>
      </c>
      <c r="B113" s="117">
        <f>(VLOOKUP($A113,'Occupancy Raw Data'!$B$8:$BE$45,'Occupancy Raw Data'!G$3,FALSE))/100</f>
        <v>0.420781527531083</v>
      </c>
      <c r="C113" s="118">
        <f>(VLOOKUP($A113,'Occupancy Raw Data'!$B$8:$BE$45,'Occupancy Raw Data'!H$3,FALSE))/100</f>
        <v>0.55417406749555898</v>
      </c>
      <c r="D113" s="118">
        <f>(VLOOKUP($A113,'Occupancy Raw Data'!$B$8:$BE$45,'Occupancy Raw Data'!I$3,FALSE))/100</f>
        <v>0.61438721136767294</v>
      </c>
      <c r="E113" s="118">
        <f>(VLOOKUP($A113,'Occupancy Raw Data'!$B$8:$BE$45,'Occupancy Raw Data'!J$3,FALSE))/100</f>
        <v>0.59449378330373004</v>
      </c>
      <c r="F113" s="118">
        <f>(VLOOKUP($A113,'Occupancy Raw Data'!$B$8:$BE$45,'Occupancy Raw Data'!K$3,FALSE))/100</f>
        <v>0.57708703374777892</v>
      </c>
      <c r="G113" s="119">
        <f>(VLOOKUP($A113,'Occupancy Raw Data'!$B$8:$BE$45,'Occupancy Raw Data'!L$3,FALSE))/100</f>
        <v>0.55218472468916502</v>
      </c>
      <c r="H113" s="99">
        <f>(VLOOKUP($A113,'Occupancy Raw Data'!$B$8:$BE$45,'Occupancy Raw Data'!N$3,FALSE))/100</f>
        <v>0.70568383658969791</v>
      </c>
      <c r="I113" s="99">
        <f>(VLOOKUP($A113,'Occupancy Raw Data'!$B$8:$BE$45,'Occupancy Raw Data'!O$3,FALSE))/100</f>
        <v>0.74493783303729999</v>
      </c>
      <c r="J113" s="119">
        <f>(VLOOKUP($A113,'Occupancy Raw Data'!$B$8:$BE$45,'Occupancy Raw Data'!P$3,FALSE))/100</f>
        <v>0.72531083481349901</v>
      </c>
      <c r="K113" s="120">
        <f>(VLOOKUP($A113,'Occupancy Raw Data'!$B$8:$BE$45,'Occupancy Raw Data'!R$3,FALSE))/100</f>
        <v>0.60164932758183198</v>
      </c>
      <c r="M113" s="121">
        <f>VLOOKUP($A113,'ADR Raw Data'!$B$6:$BE$43,'ADR Raw Data'!G$1,FALSE)</f>
        <v>96.949092444069194</v>
      </c>
      <c r="N113" s="122">
        <f>VLOOKUP($A113,'ADR Raw Data'!$B$6:$BE$43,'ADR Raw Data'!H$1,FALSE)</f>
        <v>108.20504807692301</v>
      </c>
      <c r="O113" s="122">
        <f>VLOOKUP($A113,'ADR Raw Data'!$B$6:$BE$43,'ADR Raw Data'!I$1,FALSE)</f>
        <v>114.34626770742901</v>
      </c>
      <c r="P113" s="122">
        <f>VLOOKUP($A113,'ADR Raw Data'!$B$6:$BE$43,'ADR Raw Data'!J$1,FALSE)</f>
        <v>113.528129668359</v>
      </c>
      <c r="Q113" s="122">
        <f>VLOOKUP($A113,'ADR Raw Data'!$B$6:$BE$43,'ADR Raw Data'!K$1,FALSE)</f>
        <v>105.548642659279</v>
      </c>
      <c r="R113" s="123">
        <f>VLOOKUP($A113,'ADR Raw Data'!$B$6:$BE$43,'ADR Raw Data'!L$1,FALSE)</f>
        <v>108.447123005661</v>
      </c>
      <c r="S113" s="122">
        <f>VLOOKUP($A113,'ADR Raw Data'!$B$6:$BE$43,'ADR Raw Data'!N$1,FALSE)</f>
        <v>132.26527309337999</v>
      </c>
      <c r="T113" s="122">
        <f>VLOOKUP($A113,'ADR Raw Data'!$B$6:$BE$43,'ADR Raw Data'!O$1,FALSE)</f>
        <v>134.42712923223601</v>
      </c>
      <c r="U113" s="123">
        <f>VLOOKUP($A113,'ADR Raw Data'!$B$6:$BE$43,'ADR Raw Data'!P$1,FALSE)</f>
        <v>133.375451206073</v>
      </c>
      <c r="V113" s="124">
        <f>VLOOKUP($A113,'ADR Raw Data'!$B$6:$BE$43,'ADR Raw Data'!R$1,FALSE)</f>
        <v>117.03341866644099</v>
      </c>
      <c r="X113" s="121">
        <f>VLOOKUP($A113,'RevPAR Raw Data'!$B$6:$BE$43,'RevPAR Raw Data'!G$1,FALSE)</f>
        <v>40.794387211367599</v>
      </c>
      <c r="Y113" s="122">
        <f>VLOOKUP($A113,'RevPAR Raw Data'!$B$6:$BE$43,'RevPAR Raw Data'!H$1,FALSE)</f>
        <v>59.964431616341002</v>
      </c>
      <c r="Z113" s="122">
        <f>VLOOKUP($A113,'RevPAR Raw Data'!$B$6:$BE$43,'RevPAR Raw Data'!I$1,FALSE)</f>
        <v>70.2528845470692</v>
      </c>
      <c r="AA113" s="122">
        <f>VLOOKUP($A113,'RevPAR Raw Data'!$B$6:$BE$43,'RevPAR Raw Data'!J$1,FALSE)</f>
        <v>67.491767317939605</v>
      </c>
      <c r="AB113" s="122">
        <f>VLOOKUP($A113,'RevPAR Raw Data'!$B$6:$BE$43,'RevPAR Raw Data'!K$1,FALSE)</f>
        <v>60.910753108348104</v>
      </c>
      <c r="AC113" s="123">
        <f>VLOOKUP($A113,'RevPAR Raw Data'!$B$6:$BE$43,'RevPAR Raw Data'!L$1,FALSE)</f>
        <v>59.882844760213104</v>
      </c>
      <c r="AD113" s="122">
        <f>VLOOKUP($A113,'RevPAR Raw Data'!$B$6:$BE$43,'RevPAR Raw Data'!N$1,FALSE)</f>
        <v>93.337465364120703</v>
      </c>
      <c r="AE113" s="122">
        <f>VLOOKUP($A113,'RevPAR Raw Data'!$B$6:$BE$43,'RevPAR Raw Data'!O$1,FALSE)</f>
        <v>100.13985435168701</v>
      </c>
      <c r="AF113" s="123">
        <f>VLOOKUP($A113,'RevPAR Raw Data'!$B$6:$BE$43,'RevPAR Raw Data'!P$1,FALSE)</f>
        <v>96.738659857903997</v>
      </c>
      <c r="AG113" s="124">
        <f>VLOOKUP($A113,'RevPAR Raw Data'!$B$6:$BE$43,'RevPAR Raw Data'!R$1,FALSE)</f>
        <v>70.413077645267606</v>
      </c>
    </row>
    <row r="114" spans="1:34" x14ac:dyDescent="0.25">
      <c r="A114" s="101" t="s">
        <v>129</v>
      </c>
      <c r="B114" s="89">
        <f>(VLOOKUP($A113,'Occupancy Raw Data'!$B$8:$BE$51,'Occupancy Raw Data'!T$3,FALSE))/100</f>
        <v>-5.2549488174254401E-2</v>
      </c>
      <c r="C114" s="90">
        <f>(VLOOKUP($A113,'Occupancy Raw Data'!$B$8:$BE$51,'Occupancy Raw Data'!U$3,FALSE))/100</f>
        <v>-5.1076549841874902E-2</v>
      </c>
      <c r="D114" s="90">
        <f>(VLOOKUP($A113,'Occupancy Raw Data'!$B$8:$BE$51,'Occupancy Raw Data'!V$3,FALSE))/100</f>
        <v>-4.50228869005454E-2</v>
      </c>
      <c r="E114" s="90">
        <f>(VLOOKUP($A113,'Occupancy Raw Data'!$B$8:$BE$51,'Occupancy Raw Data'!W$3,FALSE))/100</f>
        <v>-0.11174680562858701</v>
      </c>
      <c r="F114" s="90">
        <f>(VLOOKUP($A113,'Occupancy Raw Data'!$B$8:$BE$51,'Occupancy Raw Data'!X$3,FALSE))/100</f>
        <v>-3.9474590637433998E-2</v>
      </c>
      <c r="G114" s="90">
        <f>(VLOOKUP($A113,'Occupancy Raw Data'!$B$8:$BE$51,'Occupancy Raw Data'!Y$3,FALSE))/100</f>
        <v>-6.1409376583725903E-2</v>
      </c>
      <c r="H114" s="91">
        <f>(VLOOKUP($A113,'Occupancy Raw Data'!$B$8:$BE$51,'Occupancy Raw Data'!AA$3,FALSE))/100</f>
        <v>-9.943493610692461E-2</v>
      </c>
      <c r="I114" s="91">
        <f>(VLOOKUP($A113,'Occupancy Raw Data'!$B$8:$BE$51,'Occupancy Raw Data'!AB$3,FALSE))/100</f>
        <v>-8.6592124112795293E-2</v>
      </c>
      <c r="J114" s="90">
        <f>(VLOOKUP($A113,'Occupancy Raw Data'!$B$8:$BE$51,'Occupancy Raw Data'!AC$3,FALSE))/100</f>
        <v>-9.288520465028631E-2</v>
      </c>
      <c r="K114" s="92">
        <f>(VLOOKUP($A113,'Occupancy Raw Data'!$B$8:$BE$51,'Occupancy Raw Data'!AE$3,FALSE))/100</f>
        <v>-7.2494589790195602E-2</v>
      </c>
      <c r="M114" s="89">
        <f>(VLOOKUP($A113,'ADR Raw Data'!$B$6:$BE$49,'ADR Raw Data'!T$1,FALSE))/100</f>
        <v>6.3542209839242997E-2</v>
      </c>
      <c r="N114" s="90">
        <f>(VLOOKUP($A113,'ADR Raw Data'!$B$6:$BE$49,'ADR Raw Data'!U$1,FALSE))/100</f>
        <v>5.4169574439189801E-2</v>
      </c>
      <c r="O114" s="90">
        <f>(VLOOKUP($A113,'ADR Raw Data'!$B$6:$BE$49,'ADR Raw Data'!V$1,FALSE))/100</f>
        <v>8.54272863160003E-2</v>
      </c>
      <c r="P114" s="90">
        <f>(VLOOKUP($A113,'ADR Raw Data'!$B$6:$BE$49,'ADR Raw Data'!W$1,FALSE))/100</f>
        <v>2.0121142974717298E-2</v>
      </c>
      <c r="Q114" s="90">
        <f>(VLOOKUP($A113,'ADR Raw Data'!$B$6:$BE$49,'ADR Raw Data'!X$1,FALSE))/100</f>
        <v>4.0239434164609797E-3</v>
      </c>
      <c r="R114" s="90">
        <f>(VLOOKUP($A113,'ADR Raw Data'!$B$6:$BE$49,'ADR Raw Data'!Y$1,FALSE))/100</f>
        <v>4.3014100274916395E-2</v>
      </c>
      <c r="S114" s="91">
        <f>(VLOOKUP($A113,'ADR Raw Data'!$B$6:$BE$49,'ADR Raw Data'!AA$1,FALSE))/100</f>
        <v>-8.4382433379986896E-3</v>
      </c>
      <c r="T114" s="91">
        <f>(VLOOKUP($A113,'ADR Raw Data'!$B$6:$BE$49,'ADR Raw Data'!AB$1,FALSE))/100</f>
        <v>1.0745746008340501E-2</v>
      </c>
      <c r="U114" s="90">
        <f>(VLOOKUP($A113,'ADR Raw Data'!$B$6:$BE$49,'ADR Raw Data'!AC$1,FALSE))/100</f>
        <v>1.3887233466124598E-3</v>
      </c>
      <c r="V114" s="92">
        <f>(VLOOKUP($A113,'ADR Raw Data'!$B$6:$BE$49,'ADR Raw Data'!AE$1,FALSE))/100</f>
        <v>2.4237058019610597E-2</v>
      </c>
      <c r="X114" s="89">
        <f>(VLOOKUP($A113,'RevPAR Raw Data'!$B$6:$BE$43,'RevPAR Raw Data'!T$1,FALSE))/100</f>
        <v>7.6536110604752908E-3</v>
      </c>
      <c r="Y114" s="90">
        <f>(VLOOKUP($A113,'RevPAR Raw Data'!$B$6:$BE$43,'RevPAR Raw Data'!U$1,FALSE))/100</f>
        <v>3.2622962855843001E-4</v>
      </c>
      <c r="Z114" s="90">
        <f>(VLOOKUP($A113,'RevPAR Raw Data'!$B$6:$BE$43,'RevPAR Raw Data'!V$1,FALSE))/100</f>
        <v>3.6558216365429004E-2</v>
      </c>
      <c r="AA114" s="90">
        <f>(VLOOKUP($A113,'RevPAR Raw Data'!$B$6:$BE$43,'RevPAR Raw Data'!W$1,FALSE))/100</f>
        <v>-9.3874136106891187E-2</v>
      </c>
      <c r="AB114" s="90">
        <f>(VLOOKUP($A113,'RevPAR Raw Data'!$B$6:$BE$43,'RevPAR Raw Data'!X$1,FALSE))/100</f>
        <v>-3.5609490740086E-2</v>
      </c>
      <c r="AC114" s="90">
        <f>(VLOOKUP($A113,'RevPAR Raw Data'!$B$6:$BE$43,'RevPAR Raw Data'!Y$1,FALSE))/100</f>
        <v>-2.10367453910019E-2</v>
      </c>
      <c r="AD114" s="91">
        <f>(VLOOKUP($A113,'RevPAR Raw Data'!$B$6:$BE$43,'RevPAR Raw Data'!AA$1,FALSE))/100</f>
        <v>-0.10703412325775399</v>
      </c>
      <c r="AE114" s="91">
        <f>(VLOOKUP($A113,'RevPAR Raw Data'!$B$6:$BE$43,'RevPAR Raw Data'!AB$1,FALSE))/100</f>
        <v>-7.6776875076493598E-2</v>
      </c>
      <c r="AF114" s="90">
        <f>(VLOOKUP($A113,'RevPAR Raw Data'!$B$6:$BE$43,'RevPAR Raw Data'!AC$1,FALSE))/100</f>
        <v>-9.162547315592659E-2</v>
      </c>
      <c r="AG114" s="92">
        <f>(VLOOKUP($A113,'RevPAR Raw Data'!$B$6:$BE$43,'RevPAR Raw Data'!AE$1,FALSE))/100</f>
        <v>-5.0014587349437797E-2</v>
      </c>
    </row>
    <row r="115" spans="1:34" x14ac:dyDescent="0.25">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5">
      <c r="A116" s="116" t="s">
        <v>48</v>
      </c>
      <c r="B116" s="117">
        <f>(VLOOKUP($A116,'Occupancy Raw Data'!$B$8:$BE$45,'Occupancy Raw Data'!G$3,FALSE))/100</f>
        <v>0.43781193851067995</v>
      </c>
      <c r="C116" s="118">
        <f>(VLOOKUP($A116,'Occupancy Raw Data'!$B$8:$BE$45,'Occupancy Raw Data'!H$3,FALSE))/100</f>
        <v>0.56378518666400401</v>
      </c>
      <c r="D116" s="118">
        <f>(VLOOKUP($A116,'Occupancy Raw Data'!$B$8:$BE$45,'Occupancy Raw Data'!I$3,FALSE))/100</f>
        <v>0.64144539828308988</v>
      </c>
      <c r="E116" s="118">
        <f>(VLOOKUP($A116,'Occupancy Raw Data'!$B$8:$BE$45,'Occupancy Raw Data'!J$3,FALSE))/100</f>
        <v>0.673986823717308</v>
      </c>
      <c r="F116" s="118">
        <f>(VLOOKUP($A116,'Occupancy Raw Data'!$B$8:$BE$45,'Occupancy Raw Data'!K$3,FALSE))/100</f>
        <v>0.633459772409662</v>
      </c>
      <c r="G116" s="119">
        <f>(VLOOKUP($A116,'Occupancy Raw Data'!$B$8:$BE$45,'Occupancy Raw Data'!L$3,FALSE))/100</f>
        <v>0.59009782391694898</v>
      </c>
      <c r="H116" s="99">
        <f>(VLOOKUP($A116,'Occupancy Raw Data'!$B$8:$BE$45,'Occupancy Raw Data'!N$3,FALSE))/100</f>
        <v>0.725094829307246</v>
      </c>
      <c r="I116" s="99">
        <f>(VLOOKUP($A116,'Occupancy Raw Data'!$B$8:$BE$45,'Occupancy Raw Data'!O$3,FALSE))/100</f>
        <v>0.66500299460970203</v>
      </c>
      <c r="J116" s="119">
        <f>(VLOOKUP($A116,'Occupancy Raw Data'!$B$8:$BE$45,'Occupancy Raw Data'!P$3,FALSE))/100</f>
        <v>0.69504891195847407</v>
      </c>
      <c r="K116" s="120">
        <f>(VLOOKUP($A116,'Occupancy Raw Data'!$B$8:$BE$45,'Occupancy Raw Data'!R$3,FALSE))/100</f>
        <v>0.62008384907167002</v>
      </c>
      <c r="M116" s="121">
        <f>VLOOKUP($A116,'ADR Raw Data'!$B$6:$BE$43,'ADR Raw Data'!G$1,FALSE)</f>
        <v>137.381012311901</v>
      </c>
      <c r="N116" s="122">
        <f>VLOOKUP($A116,'ADR Raw Data'!$B$6:$BE$43,'ADR Raw Data'!H$1,FALSE)</f>
        <v>133.02879957507</v>
      </c>
      <c r="O116" s="122">
        <f>VLOOKUP($A116,'ADR Raw Data'!$B$6:$BE$43,'ADR Raw Data'!I$1,FALSE)</f>
        <v>139.489153439153</v>
      </c>
      <c r="P116" s="122">
        <f>VLOOKUP($A116,'ADR Raw Data'!$B$6:$BE$43,'ADR Raw Data'!J$1,FALSE)</f>
        <v>140.85692831753499</v>
      </c>
      <c r="Q116" s="122">
        <f>VLOOKUP($A116,'ADR Raw Data'!$B$6:$BE$43,'ADR Raw Data'!K$1,FALSE)</f>
        <v>142.618017648912</v>
      </c>
      <c r="R116" s="123">
        <f>VLOOKUP($A116,'ADR Raw Data'!$B$6:$BE$43,'ADR Raw Data'!L$1,FALSE)</f>
        <v>138.92607754245799</v>
      </c>
      <c r="S116" s="122">
        <f>VLOOKUP($A116,'ADR Raw Data'!$B$6:$BE$43,'ADR Raw Data'!N$1,FALSE)</f>
        <v>174.981398678414</v>
      </c>
      <c r="T116" s="122">
        <f>VLOOKUP($A116,'ADR Raw Data'!$B$6:$BE$43,'ADR Raw Data'!O$1,FALSE)</f>
        <v>179.99440108075601</v>
      </c>
      <c r="U116" s="123">
        <f>VLOOKUP($A116,'ADR Raw Data'!$B$6:$BE$43,'ADR Raw Data'!P$1,FALSE)</f>
        <v>177.37954760878901</v>
      </c>
      <c r="V116" s="124">
        <f>VLOOKUP($A116,'ADR Raw Data'!$B$6:$BE$43,'ADR Raw Data'!R$1,FALSE)</f>
        <v>151.241021525158</v>
      </c>
      <c r="X116" s="121">
        <f>VLOOKUP($A116,'RevPAR Raw Data'!$B$6:$BE$43,'RevPAR Raw Data'!G$1,FALSE)</f>
        <v>60.147047314833301</v>
      </c>
      <c r="Y116" s="122">
        <f>VLOOKUP($A116,'RevPAR Raw Data'!$B$6:$BE$43,'RevPAR Raw Data'!H$1,FALSE)</f>
        <v>74.999666600119696</v>
      </c>
      <c r="Z116" s="122">
        <f>VLOOKUP($A116,'RevPAR Raw Data'!$B$6:$BE$43,'RevPAR Raw Data'!I$1,FALSE)</f>
        <v>89.474675583948795</v>
      </c>
      <c r="AA116" s="122">
        <f>VLOOKUP($A116,'RevPAR Raw Data'!$B$6:$BE$43,'RevPAR Raw Data'!J$1,FALSE)</f>
        <v>94.935713715312403</v>
      </c>
      <c r="AB116" s="122">
        <f>VLOOKUP($A116,'RevPAR Raw Data'!$B$6:$BE$43,'RevPAR Raw Data'!K$1,FALSE)</f>
        <v>90.342777001397394</v>
      </c>
      <c r="AC116" s="123">
        <f>VLOOKUP($A116,'RevPAR Raw Data'!$B$6:$BE$43,'RevPAR Raw Data'!L$1,FALSE)</f>
        <v>81.979976043122306</v>
      </c>
      <c r="AD116" s="122">
        <f>VLOOKUP($A116,'RevPAR Raw Data'!$B$6:$BE$43,'RevPAR Raw Data'!N$1,FALSE)</f>
        <v>126.878107406667</v>
      </c>
      <c r="AE116" s="122">
        <f>VLOOKUP($A116,'RevPAR Raw Data'!$B$6:$BE$43,'RevPAR Raw Data'!O$1,FALSE)</f>
        <v>119.69681573168199</v>
      </c>
      <c r="AF116" s="123">
        <f>VLOOKUP($A116,'RevPAR Raw Data'!$B$6:$BE$43,'RevPAR Raw Data'!P$1,FALSE)</f>
        <v>123.28746156917499</v>
      </c>
      <c r="AG116" s="124">
        <f>VLOOKUP($A116,'RevPAR Raw Data'!$B$6:$BE$43,'RevPAR Raw Data'!R$1,FALSE)</f>
        <v>93.782114764851798</v>
      </c>
    </row>
    <row r="117" spans="1:34" x14ac:dyDescent="0.25">
      <c r="A117" s="101" t="s">
        <v>129</v>
      </c>
      <c r="B117" s="89">
        <f>(VLOOKUP($A116,'Occupancy Raw Data'!$B$8:$BE$51,'Occupancy Raw Data'!T$3,FALSE))/100</f>
        <v>-0.12987538152557099</v>
      </c>
      <c r="C117" s="90">
        <f>(VLOOKUP($A116,'Occupancy Raw Data'!$B$8:$BE$51,'Occupancy Raw Data'!U$3,FALSE))/100</f>
        <v>-0.121827138587823</v>
      </c>
      <c r="D117" s="90">
        <f>(VLOOKUP($A116,'Occupancy Raw Data'!$B$8:$BE$51,'Occupancy Raw Data'!V$3,FALSE))/100</f>
        <v>-8.1106986396449005E-2</v>
      </c>
      <c r="E117" s="90">
        <f>(VLOOKUP($A116,'Occupancy Raw Data'!$B$8:$BE$51,'Occupancy Raw Data'!W$3,FALSE))/100</f>
        <v>-9.7486931385913189E-2</v>
      </c>
      <c r="F117" s="90">
        <f>(VLOOKUP($A116,'Occupancy Raw Data'!$B$8:$BE$51,'Occupancy Raw Data'!X$3,FALSE))/100</f>
        <v>-0.208175284487921</v>
      </c>
      <c r="G117" s="90">
        <f>(VLOOKUP($A116,'Occupancy Raw Data'!$B$8:$BE$51,'Occupancy Raw Data'!Y$3,FALSE))/100</f>
        <v>-0.12965184438518201</v>
      </c>
      <c r="H117" s="91">
        <f>(VLOOKUP($A116,'Occupancy Raw Data'!$B$8:$BE$51,'Occupancy Raw Data'!AA$3,FALSE))/100</f>
        <v>-0.118127910301996</v>
      </c>
      <c r="I117" s="91">
        <f>(VLOOKUP($A116,'Occupancy Raw Data'!$B$8:$BE$51,'Occupancy Raw Data'!AB$3,FALSE))/100</f>
        <v>-3.7521484638362003E-2</v>
      </c>
      <c r="J117" s="90">
        <f>(VLOOKUP($A116,'Occupancy Raw Data'!$B$8:$BE$51,'Occupancy Raw Data'!AC$3,FALSE))/100</f>
        <v>-8.1321769561757296E-2</v>
      </c>
      <c r="K117" s="92">
        <f>(VLOOKUP($A116,'Occupancy Raw Data'!$B$8:$BE$51,'Occupancy Raw Data'!AE$3,FALSE))/100</f>
        <v>-0.114736841668364</v>
      </c>
      <c r="M117" s="89">
        <f>(VLOOKUP($A116,'ADR Raw Data'!$B$6:$BE$49,'ADR Raw Data'!T$1,FALSE))/100</f>
        <v>2.8130240654614499E-2</v>
      </c>
      <c r="N117" s="90">
        <f>(VLOOKUP($A116,'ADR Raw Data'!$B$6:$BE$49,'ADR Raw Data'!U$1,FALSE))/100</f>
        <v>-2.1152417155595401E-2</v>
      </c>
      <c r="O117" s="90">
        <f>(VLOOKUP($A116,'ADR Raw Data'!$B$6:$BE$49,'ADR Raw Data'!V$1,FALSE))/100</f>
        <v>-8.5882177713881794E-3</v>
      </c>
      <c r="P117" s="90">
        <f>(VLOOKUP($A116,'ADR Raw Data'!$B$6:$BE$49,'ADR Raw Data'!W$1,FALSE))/100</f>
        <v>-3.2282206069677702E-2</v>
      </c>
      <c r="Q117" s="90">
        <f>(VLOOKUP($A116,'ADR Raw Data'!$B$6:$BE$49,'ADR Raw Data'!X$1,FALSE))/100</f>
        <v>-6.7878528480558697E-2</v>
      </c>
      <c r="R117" s="90">
        <f>(VLOOKUP($A116,'ADR Raw Data'!$B$6:$BE$49,'ADR Raw Data'!Y$1,FALSE))/100</f>
        <v>-2.65407306275562E-2</v>
      </c>
      <c r="S117" s="91">
        <f>(VLOOKUP($A116,'ADR Raw Data'!$B$6:$BE$49,'ADR Raw Data'!AA$1,FALSE))/100</f>
        <v>-7.1000813904352297E-2</v>
      </c>
      <c r="T117" s="91">
        <f>(VLOOKUP($A116,'ADR Raw Data'!$B$6:$BE$49,'ADR Raw Data'!AB$1,FALSE))/100</f>
        <v>-2.0524449727652598E-2</v>
      </c>
      <c r="U117" s="90">
        <f>(VLOOKUP($A116,'ADR Raw Data'!$B$6:$BE$49,'ADR Raw Data'!AC$1,FALSE))/100</f>
        <v>-4.7675138111497199E-2</v>
      </c>
      <c r="V117" s="92">
        <f>(VLOOKUP($A116,'ADR Raw Data'!$B$6:$BE$49,'ADR Raw Data'!AE$1,FALSE))/100</f>
        <v>-3.1451932269513302E-2</v>
      </c>
      <c r="X117" s="89">
        <f>(VLOOKUP($A116,'RevPAR Raw Data'!$B$6:$BE$43,'RevPAR Raw Data'!T$1,FALSE))/100</f>
        <v>-0.105398566608381</v>
      </c>
      <c r="Y117" s="90">
        <f>(VLOOKUP($A116,'RevPAR Raw Data'!$B$6:$BE$43,'RevPAR Raw Data'!U$1,FALSE))/100</f>
        <v>-0.14040261728713602</v>
      </c>
      <c r="Z117" s="90">
        <f>(VLOOKUP($A116,'RevPAR Raw Data'!$B$6:$BE$43,'RevPAR Raw Data'!V$1,FALSE))/100</f>
        <v>-8.8998639705883398E-2</v>
      </c>
      <c r="AA117" s="90">
        <f>(VLOOKUP($A116,'RevPAR Raw Data'!$B$6:$BE$43,'RevPAR Raw Data'!W$1,FALSE))/100</f>
        <v>-0.12662204424748999</v>
      </c>
      <c r="AB117" s="90">
        <f>(VLOOKUP($A116,'RevPAR Raw Data'!$B$6:$BE$43,'RevPAR Raw Data'!X$1,FALSE))/100</f>
        <v>-0.26192318099141798</v>
      </c>
      <c r="AC117" s="90">
        <f>(VLOOKUP($A116,'RevPAR Raw Data'!$B$6:$BE$43,'RevPAR Raw Data'!Y$1,FALSE))/100</f>
        <v>-0.15275152033554501</v>
      </c>
      <c r="AD117" s="91">
        <f>(VLOOKUP($A116,'RevPAR Raw Data'!$B$6:$BE$43,'RevPAR Raw Data'!AA$1,FALSE))/100</f>
        <v>-0.180741546430087</v>
      </c>
      <c r="AE117" s="91">
        <f>(VLOOKUP($A116,'RevPAR Raw Data'!$B$6:$BE$43,'RevPAR Raw Data'!AB$1,FALSE))/100</f>
        <v>-5.7275826540847702E-2</v>
      </c>
      <c r="AF117" s="90">
        <f>(VLOOKUP($A116,'RevPAR Raw Data'!$B$6:$BE$43,'RevPAR Raw Data'!AC$1,FALSE))/100</f>
        <v>-0.12511988107792602</v>
      </c>
      <c r="AG117" s="92">
        <f>(VLOOKUP($A116,'RevPAR Raw Data'!$B$6:$BE$43,'RevPAR Raw Data'!AE$1,FALSE))/100</f>
        <v>-0.14258007856490601</v>
      </c>
    </row>
    <row r="118" spans="1:34" x14ac:dyDescent="0.25">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5">
      <c r="A119" s="116" t="s">
        <v>72</v>
      </c>
      <c r="B119" s="117">
        <f>(VLOOKUP($A119,'Occupancy Raw Data'!$B$8:$BE$45,'Occupancy Raw Data'!G$3,FALSE))/100</f>
        <v>0.49551729045111698</v>
      </c>
      <c r="C119" s="118">
        <f>(VLOOKUP($A119,'Occupancy Raw Data'!$B$8:$BE$45,'Occupancy Raw Data'!H$3,FALSE))/100</f>
        <v>0.61847160950618996</v>
      </c>
      <c r="D119" s="118">
        <f>(VLOOKUP($A119,'Occupancy Raw Data'!$B$8:$BE$45,'Occupancy Raw Data'!I$3,FALSE))/100</f>
        <v>0.65333712821972301</v>
      </c>
      <c r="E119" s="118">
        <f>(VLOOKUP($A119,'Occupancy Raw Data'!$B$8:$BE$45,'Occupancy Raw Data'!J$3,FALSE))/100</f>
        <v>0.63241781699160304</v>
      </c>
      <c r="F119" s="118">
        <f>(VLOOKUP($A119,'Occupancy Raw Data'!$B$8:$BE$45,'Occupancy Raw Data'!K$3,FALSE))/100</f>
        <v>0.62174469901807294</v>
      </c>
      <c r="G119" s="119">
        <f>(VLOOKUP($A119,'Occupancy Raw Data'!$B$8:$BE$45,'Occupancy Raw Data'!L$3,FALSE))/100</f>
        <v>0.60429770883734102</v>
      </c>
      <c r="H119" s="99">
        <f>(VLOOKUP($A119,'Occupancy Raw Data'!$B$8:$BE$45,'Occupancy Raw Data'!N$3,FALSE))/100</f>
        <v>0.68122954319054996</v>
      </c>
      <c r="I119" s="99">
        <f>(VLOOKUP($A119,'Occupancy Raw Data'!$B$8:$BE$45,'Occupancy Raw Data'!O$3,FALSE))/100</f>
        <v>0.64892557279066398</v>
      </c>
      <c r="J119" s="119">
        <f>(VLOOKUP($A119,'Occupancy Raw Data'!$B$8:$BE$45,'Occupancy Raw Data'!P$3,FALSE))/100</f>
        <v>0.66507755799060708</v>
      </c>
      <c r="K119" s="120">
        <f>(VLOOKUP($A119,'Occupancy Raw Data'!$B$8:$BE$45,'Occupancy Raw Data'!R$3,FALSE))/100</f>
        <v>0.62166338002398902</v>
      </c>
      <c r="M119" s="121">
        <f>VLOOKUP($A119,'ADR Raw Data'!$B$6:$BE$43,'ADR Raw Data'!G$1,FALSE)</f>
        <v>100.512998276852</v>
      </c>
      <c r="N119" s="122">
        <f>VLOOKUP($A119,'ADR Raw Data'!$B$6:$BE$43,'ADR Raw Data'!H$1,FALSE)</f>
        <v>106.38890243902399</v>
      </c>
      <c r="O119" s="122">
        <f>VLOOKUP($A119,'ADR Raw Data'!$B$6:$BE$43,'ADR Raw Data'!I$1,FALSE)</f>
        <v>108.167109562186</v>
      </c>
      <c r="P119" s="122">
        <f>VLOOKUP($A119,'ADR Raw Data'!$B$6:$BE$43,'ADR Raw Data'!J$1,FALSE)</f>
        <v>106.498262826282</v>
      </c>
      <c r="Q119" s="122">
        <f>VLOOKUP($A119,'ADR Raw Data'!$B$6:$BE$43,'ADR Raw Data'!K$1,FALSE)</f>
        <v>105.22644083314199</v>
      </c>
      <c r="R119" s="123">
        <f>VLOOKUP($A119,'ADR Raw Data'!$B$6:$BE$43,'ADR Raw Data'!L$1,FALSE)</f>
        <v>105.59345469103199</v>
      </c>
      <c r="S119" s="122">
        <f>VLOOKUP($A119,'ADR Raw Data'!$B$6:$BE$43,'ADR Raw Data'!N$1,FALSE)</f>
        <v>113.19076457071201</v>
      </c>
      <c r="T119" s="122">
        <f>VLOOKUP($A119,'ADR Raw Data'!$B$6:$BE$43,'ADR Raw Data'!O$1,FALSE)</f>
        <v>113.417664473684</v>
      </c>
      <c r="U119" s="123">
        <f>VLOOKUP($A119,'ADR Raw Data'!$B$6:$BE$43,'ADR Raw Data'!P$1,FALSE)</f>
        <v>113.301459291751</v>
      </c>
      <c r="V119" s="124">
        <f>VLOOKUP($A119,'ADR Raw Data'!$B$6:$BE$43,'ADR Raw Data'!R$1,FALSE)</f>
        <v>107.94953955328801</v>
      </c>
      <c r="W119" s="104"/>
      <c r="X119" s="121">
        <f>VLOOKUP($A119,'RevPAR Raw Data'!$B$6:$BE$43,'RevPAR Raw Data'!G$1,FALSE)</f>
        <v>49.805928561263599</v>
      </c>
      <c r="Y119" s="122">
        <f>VLOOKUP($A119,'RevPAR Raw Data'!$B$6:$BE$43,'RevPAR Raw Data'!H$1,FALSE)</f>
        <v>65.798515725060398</v>
      </c>
      <c r="Z119" s="122">
        <f>VLOOKUP($A119,'RevPAR Raw Data'!$B$6:$BE$43,'RevPAR Raw Data'!I$1,FALSE)</f>
        <v>70.669588729187396</v>
      </c>
      <c r="AA119" s="122">
        <f>VLOOKUP($A119,'RevPAR Raw Data'!$B$6:$BE$43,'RevPAR Raw Data'!J$1,FALSE)</f>
        <v>67.351398889995707</v>
      </c>
      <c r="AB119" s="122">
        <f>VLOOKUP($A119,'RevPAR Raw Data'!$B$6:$BE$43,'RevPAR Raw Data'!K$1,FALSE)</f>
        <v>65.423981784545305</v>
      </c>
      <c r="AC119" s="123">
        <f>VLOOKUP($A119,'RevPAR Raw Data'!$B$6:$BE$43,'RevPAR Raw Data'!L$1,FALSE)</f>
        <v>63.809882738010501</v>
      </c>
      <c r="AD119" s="122">
        <f>VLOOKUP($A119,'RevPAR Raw Data'!$B$6:$BE$43,'RevPAR Raw Data'!N$1,FALSE)</f>
        <v>77.108892841895496</v>
      </c>
      <c r="AE119" s="122">
        <f>VLOOKUP($A119,'RevPAR Raw Data'!$B$6:$BE$43,'RevPAR Raw Data'!O$1,FALSE)</f>
        <v>73.599622883164898</v>
      </c>
      <c r="AF119" s="123">
        <f>VLOOKUP($A119,'RevPAR Raw Data'!$B$6:$BE$43,'RevPAR Raw Data'!P$1,FALSE)</f>
        <v>75.354257862530204</v>
      </c>
      <c r="AG119" s="124">
        <f>VLOOKUP($A119,'RevPAR Raw Data'!$B$6:$BE$43,'RevPAR Raw Data'!R$1,FALSE)</f>
        <v>67.108275630730404</v>
      </c>
    </row>
    <row r="120" spans="1:34" x14ac:dyDescent="0.25">
      <c r="A120" s="101" t="s">
        <v>129</v>
      </c>
      <c r="B120" s="89">
        <f>(VLOOKUP($A119,'Occupancy Raw Data'!$B$8:$BE$51,'Occupancy Raw Data'!T$3,FALSE))/100</f>
        <v>0.26409384421058402</v>
      </c>
      <c r="C120" s="90">
        <f>(VLOOKUP($A119,'Occupancy Raw Data'!$B$8:$BE$51,'Occupancy Raw Data'!U$3,FALSE))/100</f>
        <v>0.15269162921228299</v>
      </c>
      <c r="D120" s="90">
        <f>(VLOOKUP($A119,'Occupancy Raw Data'!$B$8:$BE$51,'Occupancy Raw Data'!V$3,FALSE))/100</f>
        <v>0.13226077334070799</v>
      </c>
      <c r="E120" s="90">
        <f>(VLOOKUP($A119,'Occupancy Raw Data'!$B$8:$BE$51,'Occupancy Raw Data'!W$3,FALSE))/100</f>
        <v>4.7558491062958598E-2</v>
      </c>
      <c r="F120" s="90">
        <f>(VLOOKUP($A119,'Occupancy Raw Data'!$B$8:$BE$51,'Occupancy Raw Data'!X$3,FALSE))/100</f>
        <v>8.5598756116205793E-2</v>
      </c>
      <c r="G120" s="90">
        <f>(VLOOKUP($A119,'Occupancy Raw Data'!$B$8:$BE$51,'Occupancy Raw Data'!Y$3,FALSE))/100</f>
        <v>0.126585971837443</v>
      </c>
      <c r="H120" s="91">
        <f>(VLOOKUP($A119,'Occupancy Raw Data'!$B$8:$BE$51,'Occupancy Raw Data'!AA$3,FALSE))/100</f>
        <v>1.7244469519651199E-2</v>
      </c>
      <c r="I120" s="91">
        <f>(VLOOKUP($A119,'Occupancy Raw Data'!$B$8:$BE$51,'Occupancy Raw Data'!AB$3,FALSE))/100</f>
        <v>-0.23917903902780499</v>
      </c>
      <c r="J120" s="90">
        <f>(VLOOKUP($A119,'Occupancy Raw Data'!$B$8:$BE$51,'Occupancy Raw Data'!AC$3,FALSE))/100</f>
        <v>-0.12639763804349499</v>
      </c>
      <c r="K120" s="92">
        <f>(VLOOKUP($A119,'Occupancy Raw Data'!$B$8:$BE$51,'Occupancy Raw Data'!AE$3,FALSE))/100</f>
        <v>3.4973077850234298E-2</v>
      </c>
      <c r="M120" s="89">
        <f>(VLOOKUP($A119,'ADR Raw Data'!$B$6:$BE$49,'ADR Raw Data'!T$1,FALSE))/100</f>
        <v>0.13653053678108601</v>
      </c>
      <c r="N120" s="90">
        <f>(VLOOKUP($A119,'ADR Raw Data'!$B$6:$BE$49,'ADR Raw Data'!U$1,FALSE))/100</f>
        <v>0.105420075076035</v>
      </c>
      <c r="O120" s="90">
        <f>(VLOOKUP($A119,'ADR Raw Data'!$B$6:$BE$49,'ADR Raw Data'!V$1,FALSE))/100</f>
        <v>7.3987148055423099E-2</v>
      </c>
      <c r="P120" s="90">
        <f>(VLOOKUP($A119,'ADR Raw Data'!$B$6:$BE$49,'ADR Raw Data'!W$1,FALSE))/100</f>
        <v>2.9049371528345903E-2</v>
      </c>
      <c r="Q120" s="90">
        <f>(VLOOKUP($A119,'ADR Raw Data'!$B$6:$BE$49,'ADR Raw Data'!X$1,FALSE))/100</f>
        <v>-7.8115771355171004E-2</v>
      </c>
      <c r="R120" s="90">
        <f>(VLOOKUP($A119,'ADR Raw Data'!$B$6:$BE$49,'ADR Raw Data'!Y$1,FALSE))/100</f>
        <v>4.0138873777453198E-2</v>
      </c>
      <c r="S120" s="91">
        <f>(VLOOKUP($A119,'ADR Raw Data'!$B$6:$BE$49,'ADR Raw Data'!AA$1,FALSE))/100</f>
        <v>-0.30541067063925803</v>
      </c>
      <c r="T120" s="91">
        <f>(VLOOKUP($A119,'ADR Raw Data'!$B$6:$BE$49,'ADR Raw Data'!AB$1,FALSE))/100</f>
        <v>-0.41523995042794198</v>
      </c>
      <c r="U120" s="90">
        <f>(VLOOKUP($A119,'ADR Raw Data'!$B$6:$BE$49,'ADR Raw Data'!AC$1,FALSE))/100</f>
        <v>-0.37167650348786202</v>
      </c>
      <c r="V120" s="92">
        <f>(VLOOKUP($A119,'ADR Raw Data'!$B$6:$BE$49,'ADR Raw Data'!AE$1,FALSE))/100</f>
        <v>-0.16997767680393799</v>
      </c>
      <c r="X120" s="89">
        <f>(VLOOKUP($A119,'RevPAR Raw Data'!$B$6:$BE$43,'RevPAR Raw Data'!T$1,FALSE))/100</f>
        <v>0.43668125530232205</v>
      </c>
      <c r="Y120" s="90">
        <f>(VLOOKUP($A119,'RevPAR Raw Data'!$B$6:$BE$43,'RevPAR Raw Data'!U$1,FALSE))/100</f>
        <v>0.27420846730335902</v>
      </c>
      <c r="Z120" s="90">
        <f>(VLOOKUP($A119,'RevPAR Raw Data'!$B$6:$BE$43,'RevPAR Raw Data'!V$1,FALSE))/100</f>
        <v>0.21603351881521501</v>
      </c>
      <c r="AA120" s="90">
        <f>(VLOOKUP($A119,'RevPAR Raw Data'!$B$6:$BE$43,'RevPAR Raw Data'!W$1,FALSE))/100</f>
        <v>7.79894068675199E-2</v>
      </c>
      <c r="AB120" s="90">
        <f>(VLOOKUP($A119,'RevPAR Raw Data'!$B$6:$BE$43,'RevPAR Raw Data'!X$1,FALSE))/100</f>
        <v>7.9637189997428003E-4</v>
      </c>
      <c r="AC120" s="90">
        <f>(VLOOKUP($A119,'RevPAR Raw Data'!$B$6:$BE$43,'RevPAR Raw Data'!Y$1,FALSE))/100</f>
        <v>0.17180586396047498</v>
      </c>
      <c r="AD120" s="91">
        <f>(VLOOKUP($A119,'RevPAR Raw Data'!$B$6:$BE$43,'RevPAR Raw Data'!AA$1,FALSE))/100</f>
        <v>-0.29343284612042203</v>
      </c>
      <c r="AE120" s="91">
        <f>(VLOOKUP($A119,'RevPAR Raw Data'!$B$6:$BE$43,'RevPAR Raw Data'!AB$1,FALSE))/100</f>
        <v>-0.55510229714643899</v>
      </c>
      <c r="AF120" s="90">
        <f>(VLOOKUP($A119,'RevPAR Raw Data'!$B$6:$BE$43,'RevPAR Raw Data'!AC$1,FALSE))/100</f>
        <v>-0.45109510937422698</v>
      </c>
      <c r="AG120" s="92">
        <f>(VLOOKUP($A119,'RevPAR Raw Data'!$B$6:$BE$43,'RevPAR Raw Data'!AE$1,FALSE))/100</f>
        <v>-0.14094924147736901</v>
      </c>
    </row>
    <row r="121" spans="1:34" x14ac:dyDescent="0.25">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5">
      <c r="A122" s="134" t="s">
        <v>71</v>
      </c>
      <c r="B122" s="117">
        <f>(VLOOKUP($A122,'Occupancy Raw Data'!$B$8:$BE$45,'Occupancy Raw Data'!G$3,FALSE))/100</f>
        <v>0.48719944646254904</v>
      </c>
      <c r="C122" s="118">
        <f>(VLOOKUP($A122,'Occupancy Raw Data'!$B$8:$BE$45,'Occupancy Raw Data'!H$3,FALSE))/100</f>
        <v>0.61754021795537095</v>
      </c>
      <c r="D122" s="118">
        <f>(VLOOKUP($A122,'Occupancy Raw Data'!$B$8:$BE$45,'Occupancy Raw Data'!I$3,FALSE))/100</f>
        <v>0.70147898287493504</v>
      </c>
      <c r="E122" s="118">
        <f>(VLOOKUP($A122,'Occupancy Raw Data'!$B$8:$BE$45,'Occupancy Raw Data'!J$3,FALSE))/100</f>
        <v>0.69177874843229603</v>
      </c>
      <c r="F122" s="118">
        <f>(VLOOKUP($A122,'Occupancy Raw Data'!$B$8:$BE$45,'Occupancy Raw Data'!K$3,FALSE))/100</f>
        <v>0.66794966051117899</v>
      </c>
      <c r="G122" s="119">
        <f>(VLOOKUP($A122,'Occupancy Raw Data'!$B$8:$BE$45,'Occupancy Raw Data'!L$3,FALSE))/100</f>
        <v>0.63318860385061104</v>
      </c>
      <c r="H122" s="99">
        <f>(VLOOKUP($A122,'Occupancy Raw Data'!$B$8:$BE$45,'Occupancy Raw Data'!N$3,FALSE))/100</f>
        <v>0.82255762660554399</v>
      </c>
      <c r="I122" s="99">
        <f>(VLOOKUP($A122,'Occupancy Raw Data'!$B$8:$BE$45,'Occupancy Raw Data'!O$3,FALSE))/100</f>
        <v>0.83665614323400905</v>
      </c>
      <c r="J122" s="119">
        <f>(VLOOKUP($A122,'Occupancy Raw Data'!$B$8:$BE$45,'Occupancy Raw Data'!P$3,FALSE))/100</f>
        <v>0.82960688491977608</v>
      </c>
      <c r="K122" s="120">
        <f>(VLOOKUP($A122,'Occupancy Raw Data'!$B$8:$BE$45,'Occupancy Raw Data'!R$3,FALSE))/100</f>
        <v>0.68930707260416102</v>
      </c>
      <c r="M122" s="121">
        <f>VLOOKUP($A122,'ADR Raw Data'!$B$6:$BE$43,'ADR Raw Data'!G$1,FALSE)</f>
        <v>99.450423619740803</v>
      </c>
      <c r="N122" s="122">
        <f>VLOOKUP($A122,'ADR Raw Data'!$B$6:$BE$43,'ADR Raw Data'!H$1,FALSE)</f>
        <v>109.149599334733</v>
      </c>
      <c r="O122" s="122">
        <f>VLOOKUP($A122,'ADR Raw Data'!$B$6:$BE$43,'ADR Raw Data'!I$1,FALSE)</f>
        <v>118.048107249861</v>
      </c>
      <c r="P122" s="122">
        <f>VLOOKUP($A122,'ADR Raw Data'!$B$6:$BE$43,'ADR Raw Data'!J$1,FALSE)</f>
        <v>113.42802541260301</v>
      </c>
      <c r="Q122" s="122">
        <f>VLOOKUP($A122,'ADR Raw Data'!$B$6:$BE$43,'ADR Raw Data'!K$1,FALSE)</f>
        <v>110.086583166073</v>
      </c>
      <c r="R122" s="123">
        <f>VLOOKUP($A122,'ADR Raw Data'!$B$6:$BE$43,'ADR Raw Data'!L$1,FALSE)</f>
        <v>110.761188260845</v>
      </c>
      <c r="S122" s="122">
        <f>VLOOKUP($A122,'ADR Raw Data'!$B$6:$BE$43,'ADR Raw Data'!N$1,FALSE)</f>
        <v>136.96880186119799</v>
      </c>
      <c r="T122" s="122">
        <f>VLOOKUP($A122,'ADR Raw Data'!$B$6:$BE$43,'ADR Raw Data'!O$1,FALSE)</f>
        <v>138.562847198387</v>
      </c>
      <c r="U122" s="123">
        <f>VLOOKUP($A122,'ADR Raw Data'!$B$6:$BE$43,'ADR Raw Data'!P$1,FALSE)</f>
        <v>137.77259691654001</v>
      </c>
      <c r="V122" s="124">
        <f>VLOOKUP($A122,'ADR Raw Data'!$B$6:$BE$43,'ADR Raw Data'!R$1,FALSE)</f>
        <v>120.04937103178101</v>
      </c>
      <c r="X122" s="121">
        <f>VLOOKUP($A122,'RevPAR Raw Data'!$B$6:$BE$43,'RevPAR Raw Data'!G$1,FALSE)</f>
        <v>48.4521913380038</v>
      </c>
      <c r="Y122" s="122">
        <f>VLOOKUP($A122,'RevPAR Raw Data'!$B$6:$BE$43,'RevPAR Raw Data'!H$1,FALSE)</f>
        <v>67.404267362912904</v>
      </c>
      <c r="Z122" s="122">
        <f>VLOOKUP($A122,'RevPAR Raw Data'!$B$6:$BE$43,'RevPAR Raw Data'!I$1,FALSE)</f>
        <v>82.808266203943901</v>
      </c>
      <c r="AA122" s="122">
        <f>VLOOKUP($A122,'RevPAR Raw Data'!$B$6:$BE$43,'RevPAR Raw Data'!J$1,FALSE)</f>
        <v>78.467097457077301</v>
      </c>
      <c r="AB122" s="122">
        <f>VLOOKUP($A122,'RevPAR Raw Data'!$B$6:$BE$43,'RevPAR Raw Data'!K$1,FALSE)</f>
        <v>73.532295852614197</v>
      </c>
      <c r="AC122" s="123">
        <f>VLOOKUP($A122,'RevPAR Raw Data'!$B$6:$BE$43,'RevPAR Raw Data'!L$1,FALSE)</f>
        <v>70.132722155719605</v>
      </c>
      <c r="AD122" s="122">
        <f>VLOOKUP($A122,'RevPAR Raw Data'!$B$6:$BE$43,'RevPAR Raw Data'!N$1,FALSE)</f>
        <v>112.66473257795199</v>
      </c>
      <c r="AE122" s="122">
        <f>VLOOKUP($A122,'RevPAR Raw Data'!$B$6:$BE$43,'RevPAR Raw Data'!O$1,FALSE)</f>
        <v>115.929457332526</v>
      </c>
      <c r="AF122" s="123">
        <f>VLOOKUP($A122,'RevPAR Raw Data'!$B$6:$BE$43,'RevPAR Raw Data'!P$1,FALSE)</f>
        <v>114.297094955239</v>
      </c>
      <c r="AG122" s="124">
        <f>VLOOKUP($A122,'RevPAR Raw Data'!$B$6:$BE$43,'RevPAR Raw Data'!R$1,FALSE)</f>
        <v>82.750880513888205</v>
      </c>
      <c r="AH122" s="104"/>
    </row>
    <row r="123" spans="1:34" x14ac:dyDescent="0.25">
      <c r="A123" s="101" t="s">
        <v>129</v>
      </c>
      <c r="B123" s="89">
        <f>(VLOOKUP($A122,'Occupancy Raw Data'!$B$8:$BE$51,'Occupancy Raw Data'!T$3,FALSE))/100</f>
        <v>2.0361961799910698E-2</v>
      </c>
      <c r="C123" s="90">
        <f>(VLOOKUP($A122,'Occupancy Raw Data'!$B$8:$BE$51,'Occupancy Raw Data'!U$3,FALSE))/100</f>
        <v>3.7826042533315798E-2</v>
      </c>
      <c r="D123" s="90">
        <f>(VLOOKUP($A122,'Occupancy Raw Data'!$B$8:$BE$51,'Occupancy Raw Data'!V$3,FALSE))/100</f>
        <v>6.37480141254331E-2</v>
      </c>
      <c r="E123" s="90">
        <f>(VLOOKUP($A122,'Occupancy Raw Data'!$B$8:$BE$51,'Occupancy Raw Data'!W$3,FALSE))/100</f>
        <v>3.1492756506270696E-2</v>
      </c>
      <c r="F123" s="90">
        <f>(VLOOKUP($A122,'Occupancy Raw Data'!$B$8:$BE$51,'Occupancy Raw Data'!X$3,FALSE))/100</f>
        <v>-0.15653099471394699</v>
      </c>
      <c r="G123" s="90">
        <f>(VLOOKUP($A122,'Occupancy Raw Data'!$B$8:$BE$51,'Occupancy Raw Data'!Y$3,FALSE))/100</f>
        <v>-8.9444338627356207E-3</v>
      </c>
      <c r="H123" s="91">
        <f>(VLOOKUP($A122,'Occupancy Raw Data'!$B$8:$BE$51,'Occupancy Raw Data'!AA$3,FALSE))/100</f>
        <v>-7.3751709722813003E-2</v>
      </c>
      <c r="I123" s="91">
        <f>(VLOOKUP($A122,'Occupancy Raw Data'!$B$8:$BE$51,'Occupancy Raw Data'!AB$3,FALSE))/100</f>
        <v>-7.10528361226027E-2</v>
      </c>
      <c r="J123" s="90">
        <f>(VLOOKUP($A122,'Occupancy Raw Data'!$B$8:$BE$51,'Occupancy Raw Data'!AC$3,FALSE))/100</f>
        <v>-7.2392769610167593E-2</v>
      </c>
      <c r="K123" s="92">
        <f>(VLOOKUP($A122,'Occupancy Raw Data'!$B$8:$BE$51,'Occupancy Raw Data'!AE$3,FALSE))/100</f>
        <v>-3.1720375051354999E-2</v>
      </c>
      <c r="M123" s="89">
        <f>(VLOOKUP($A122,'ADR Raw Data'!$B$6:$BE$49,'ADR Raw Data'!T$1,FALSE))/100</f>
        <v>-9.5445217977631995E-3</v>
      </c>
      <c r="N123" s="90">
        <f>(VLOOKUP($A122,'ADR Raw Data'!$B$6:$BE$49,'ADR Raw Data'!U$1,FALSE))/100</f>
        <v>1.4890766702331299E-2</v>
      </c>
      <c r="O123" s="90">
        <f>(VLOOKUP($A122,'ADR Raw Data'!$B$6:$BE$49,'ADR Raw Data'!V$1,FALSE))/100</f>
        <v>4.7572803116976703E-2</v>
      </c>
      <c r="P123" s="90">
        <f>(VLOOKUP($A122,'ADR Raw Data'!$B$6:$BE$49,'ADR Raw Data'!W$1,FALSE))/100</f>
        <v>6.4930829871805594E-3</v>
      </c>
      <c r="Q123" s="90">
        <f>(VLOOKUP($A122,'ADR Raw Data'!$B$6:$BE$49,'ADR Raw Data'!X$1,FALSE))/100</f>
        <v>-0.14049240260491899</v>
      </c>
      <c r="R123" s="90">
        <f>(VLOOKUP($A122,'ADR Raw Data'!$B$6:$BE$49,'ADR Raw Data'!Y$1,FALSE))/100</f>
        <v>-2.59559493548474E-2</v>
      </c>
      <c r="S123" s="91">
        <f>(VLOOKUP($A122,'ADR Raw Data'!$B$6:$BE$49,'ADR Raw Data'!AA$1,FALSE))/100</f>
        <v>-8.8531409546470097E-2</v>
      </c>
      <c r="T123" s="91">
        <f>(VLOOKUP($A122,'ADR Raw Data'!$B$6:$BE$49,'ADR Raw Data'!AB$1,FALSE))/100</f>
        <v>-8.71336572061292E-2</v>
      </c>
      <c r="U123" s="90">
        <f>(VLOOKUP($A122,'ADR Raw Data'!$B$6:$BE$49,'ADR Raw Data'!AC$1,FALSE))/100</f>
        <v>-8.7816427703926406E-2</v>
      </c>
      <c r="V123" s="92">
        <f>(VLOOKUP($A122,'ADR Raw Data'!$B$6:$BE$49,'ADR Raw Data'!AE$1,FALSE))/100</f>
        <v>-5.5545486005305393E-2</v>
      </c>
      <c r="X123" s="89">
        <f>(VLOOKUP($A122,'RevPAR Raw Data'!$B$6:$BE$43,'RevPAR Raw Data'!T$1,FALSE))/100</f>
        <v>1.0623094813903E-2</v>
      </c>
      <c r="Y123" s="90">
        <f>(VLOOKUP($A122,'RevPAR Raw Data'!$B$6:$BE$43,'RevPAR Raw Data'!U$1,FALSE))/100</f>
        <v>5.3280068010283205E-2</v>
      </c>
      <c r="Z123" s="90">
        <f>(VLOOKUP($A122,'RevPAR Raw Data'!$B$6:$BE$43,'RevPAR Raw Data'!V$1,FALSE))/100</f>
        <v>0.114353488967497</v>
      </c>
      <c r="AA123" s="90">
        <f>(VLOOKUP($A122,'RevPAR Raw Data'!$B$6:$BE$43,'RevPAR Raw Data'!W$1,FALSE))/100</f>
        <v>3.8190324574941502E-2</v>
      </c>
      <c r="AB123" s="90">
        <f>(VLOOKUP($A122,'RevPAR Raw Data'!$B$6:$BE$43,'RevPAR Raw Data'!X$1,FALSE))/100</f>
        <v>-0.275031981789366</v>
      </c>
      <c r="AC123" s="90">
        <f>(VLOOKUP($A122,'RevPAR Raw Data'!$B$6:$BE$43,'RevPAR Raw Data'!Y$1,FALSE))/100</f>
        <v>-3.4668221945234098E-2</v>
      </c>
      <c r="AD123" s="91">
        <f>(VLOOKUP($A122,'RevPAR Raw Data'!$B$6:$BE$43,'RevPAR Raw Data'!AA$1,FALSE))/100</f>
        <v>-0.15575377645106001</v>
      </c>
      <c r="AE123" s="91">
        <f>(VLOOKUP($A122,'RevPAR Raw Data'!$B$6:$BE$43,'RevPAR Raw Data'!AB$1,FALSE))/100</f>
        <v>-0.15199539986250099</v>
      </c>
      <c r="AF123" s="90">
        <f>(VLOOKUP($A122,'RevPAR Raw Data'!$B$6:$BE$43,'RevPAR Raw Data'!AC$1,FALSE))/100</f>
        <v>-0.153851922895335</v>
      </c>
      <c r="AG123" s="92">
        <f>(VLOOKUP($A122,'RevPAR Raw Data'!$B$6:$BE$43,'RevPAR Raw Data'!AE$1,FALSE))/100</f>
        <v>-8.5503937408162395E-2</v>
      </c>
      <c r="AH123" s="104"/>
    </row>
    <row r="124" spans="1:34" x14ac:dyDescent="0.25">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5">
      <c r="A125" s="116" t="s">
        <v>45</v>
      </c>
      <c r="B125" s="117">
        <f>(VLOOKUP($A125,'Occupancy Raw Data'!$B$8:$BE$45,'Occupancy Raw Data'!G$3,FALSE))/100</f>
        <v>0.56704761904761902</v>
      </c>
      <c r="C125" s="118">
        <f>(VLOOKUP($A125,'Occupancy Raw Data'!$B$8:$BE$45,'Occupancy Raw Data'!H$3,FALSE))/100</f>
        <v>0.66209523809523807</v>
      </c>
      <c r="D125" s="118">
        <f>(VLOOKUP($A125,'Occupancy Raw Data'!$B$8:$BE$45,'Occupancy Raw Data'!I$3,FALSE))/100</f>
        <v>0.70057142857142796</v>
      </c>
      <c r="E125" s="118">
        <f>(VLOOKUP($A125,'Occupancy Raw Data'!$B$8:$BE$45,'Occupancy Raw Data'!J$3,FALSE))/100</f>
        <v>0.70514285714285707</v>
      </c>
      <c r="F125" s="118">
        <f>(VLOOKUP($A125,'Occupancy Raw Data'!$B$8:$BE$45,'Occupancy Raw Data'!K$3,FALSE))/100</f>
        <v>0.66038095238095196</v>
      </c>
      <c r="G125" s="119">
        <f>(VLOOKUP($A125,'Occupancy Raw Data'!$B$8:$BE$45,'Occupancy Raw Data'!L$3,FALSE))/100</f>
        <v>0.65904761904761899</v>
      </c>
      <c r="H125" s="99">
        <f>(VLOOKUP($A125,'Occupancy Raw Data'!$B$8:$BE$45,'Occupancy Raw Data'!N$3,FALSE))/100</f>
        <v>0.76171428571428512</v>
      </c>
      <c r="I125" s="99">
        <f>(VLOOKUP($A125,'Occupancy Raw Data'!$B$8:$BE$45,'Occupancy Raw Data'!O$3,FALSE))/100</f>
        <v>0.76076190476190408</v>
      </c>
      <c r="J125" s="119">
        <f>(VLOOKUP($A125,'Occupancy Raw Data'!$B$8:$BE$45,'Occupancy Raw Data'!P$3,FALSE))/100</f>
        <v>0.76123809523809494</v>
      </c>
      <c r="K125" s="120">
        <f>(VLOOKUP($A125,'Occupancy Raw Data'!$B$8:$BE$45,'Occupancy Raw Data'!R$3,FALSE))/100</f>
        <v>0.68824489795918298</v>
      </c>
      <c r="M125" s="121">
        <f>VLOOKUP($A125,'ADR Raw Data'!$B$6:$BE$43,'ADR Raw Data'!G$1,FALSE)</f>
        <v>89.654306046355302</v>
      </c>
      <c r="N125" s="122">
        <f>VLOOKUP($A125,'ADR Raw Data'!$B$6:$BE$43,'ADR Raw Data'!H$1,FALSE)</f>
        <v>97.582111708860694</v>
      </c>
      <c r="O125" s="122">
        <f>VLOOKUP($A125,'ADR Raw Data'!$B$6:$BE$43,'ADR Raw Data'!I$1,FALSE)</f>
        <v>98.841660549211497</v>
      </c>
      <c r="P125" s="122">
        <f>VLOOKUP($A125,'ADR Raw Data'!$B$6:$BE$43,'ADR Raw Data'!J$1,FALSE)</f>
        <v>97.160692787682294</v>
      </c>
      <c r="Q125" s="122">
        <f>VLOOKUP($A125,'ADR Raw Data'!$B$6:$BE$43,'ADR Raw Data'!K$1,FALSE)</f>
        <v>93.776067118546194</v>
      </c>
      <c r="R125" s="123">
        <f>VLOOKUP($A125,'ADR Raw Data'!$B$6:$BE$43,'ADR Raw Data'!L$1,FALSE)</f>
        <v>95.632741404624198</v>
      </c>
      <c r="S125" s="122">
        <f>VLOOKUP($A125,'ADR Raw Data'!$B$6:$BE$43,'ADR Raw Data'!N$1,FALSE)</f>
        <v>108.295409677419</v>
      </c>
      <c r="T125" s="122">
        <f>VLOOKUP($A125,'ADR Raw Data'!$B$6:$BE$43,'ADR Raw Data'!O$1,FALSE)</f>
        <v>108.308853755633</v>
      </c>
      <c r="U125" s="123">
        <f>VLOOKUP($A125,'ADR Raw Data'!$B$6:$BE$43,'ADR Raw Data'!P$1,FALSE)</f>
        <v>108.302127511572</v>
      </c>
      <c r="V125" s="124">
        <f>VLOOKUP($A125,'ADR Raw Data'!$B$6:$BE$43,'ADR Raw Data'!R$1,FALSE)</f>
        <v>99.636473787213802</v>
      </c>
      <c r="X125" s="121">
        <f>VLOOKUP($A125,'RevPAR Raw Data'!$B$6:$BE$43,'RevPAR Raw Data'!G$1,FALSE)</f>
        <v>50.838260780952297</v>
      </c>
      <c r="Y125" s="122">
        <f>VLOOKUP($A125,'RevPAR Raw Data'!$B$6:$BE$43,'RevPAR Raw Data'!H$1,FALSE)</f>
        <v>64.608651485714205</v>
      </c>
      <c r="Z125" s="122">
        <f>VLOOKUP($A125,'RevPAR Raw Data'!$B$6:$BE$43,'RevPAR Raw Data'!I$1,FALSE)</f>
        <v>69.245643333333305</v>
      </c>
      <c r="AA125" s="122">
        <f>VLOOKUP($A125,'RevPAR Raw Data'!$B$6:$BE$43,'RevPAR Raw Data'!J$1,FALSE)</f>
        <v>68.512168514285705</v>
      </c>
      <c r="AB125" s="122">
        <f>VLOOKUP($A125,'RevPAR Raw Data'!$B$6:$BE$43,'RevPAR Raw Data'!K$1,FALSE)</f>
        <v>61.927928514285703</v>
      </c>
      <c r="AC125" s="123">
        <f>VLOOKUP($A125,'RevPAR Raw Data'!$B$6:$BE$43,'RevPAR Raw Data'!L$1,FALSE)</f>
        <v>63.0265305257142</v>
      </c>
      <c r="AD125" s="122">
        <f>VLOOKUP($A125,'RevPAR Raw Data'!$B$6:$BE$43,'RevPAR Raw Data'!N$1,FALSE)</f>
        <v>82.490160628571402</v>
      </c>
      <c r="AE125" s="122">
        <f>VLOOKUP($A125,'RevPAR Raw Data'!$B$6:$BE$43,'RevPAR Raw Data'!O$1,FALSE)</f>
        <v>82.397249885714203</v>
      </c>
      <c r="AF125" s="123">
        <f>VLOOKUP($A125,'RevPAR Raw Data'!$B$6:$BE$43,'RevPAR Raw Data'!P$1,FALSE)</f>
        <v>82.443705257142796</v>
      </c>
      <c r="AG125" s="124">
        <f>VLOOKUP($A125,'RevPAR Raw Data'!$B$6:$BE$43,'RevPAR Raw Data'!R$1,FALSE)</f>
        <v>68.574294734693794</v>
      </c>
    </row>
    <row r="126" spans="1:34" x14ac:dyDescent="0.25">
      <c r="A126" s="101" t="s">
        <v>129</v>
      </c>
      <c r="B126" s="89">
        <f>(VLOOKUP($A125,'Occupancy Raw Data'!$B$8:$BE$51,'Occupancy Raw Data'!T$3,FALSE))/100</f>
        <v>-4.4056952196442005E-2</v>
      </c>
      <c r="C126" s="90">
        <f>(VLOOKUP($A125,'Occupancy Raw Data'!$B$8:$BE$51,'Occupancy Raw Data'!U$3,FALSE))/100</f>
        <v>-3.0894522541284501E-2</v>
      </c>
      <c r="D126" s="90">
        <f>(VLOOKUP($A125,'Occupancy Raw Data'!$B$8:$BE$51,'Occupancy Raw Data'!V$3,FALSE))/100</f>
        <v>-7.9513348056879304E-3</v>
      </c>
      <c r="E126" s="90">
        <f>(VLOOKUP($A125,'Occupancy Raw Data'!$B$8:$BE$51,'Occupancy Raw Data'!W$3,FALSE))/100</f>
        <v>1.7846518424898199E-2</v>
      </c>
      <c r="F126" s="90">
        <f>(VLOOKUP($A125,'Occupancy Raw Data'!$B$8:$BE$51,'Occupancy Raw Data'!X$3,FALSE))/100</f>
        <v>-0.12313098871288</v>
      </c>
      <c r="G126" s="90">
        <f>(VLOOKUP($A125,'Occupancy Raw Data'!$B$8:$BE$51,'Occupancy Raw Data'!Y$3,FALSE))/100</f>
        <v>-3.8858206969938802E-2</v>
      </c>
      <c r="H126" s="91">
        <f>(VLOOKUP($A125,'Occupancy Raw Data'!$B$8:$BE$51,'Occupancy Raw Data'!AA$3,FALSE))/100</f>
        <v>-7.9844913069346199E-2</v>
      </c>
      <c r="I126" s="91">
        <f>(VLOOKUP($A125,'Occupancy Raw Data'!$B$8:$BE$51,'Occupancy Raw Data'!AB$3,FALSE))/100</f>
        <v>-0.108431446742557</v>
      </c>
      <c r="J126" s="90">
        <f>(VLOOKUP($A125,'Occupancy Raw Data'!$B$8:$BE$51,'Occupancy Raw Data'!AC$3,FALSE))/100</f>
        <v>-9.4354769229099814E-2</v>
      </c>
      <c r="K126" s="92">
        <f>(VLOOKUP($A125,'Occupancy Raw Data'!$B$8:$BE$51,'Occupancy Raw Data'!AE$3,FALSE))/100</f>
        <v>-5.71171313972978E-2</v>
      </c>
      <c r="M126" s="89">
        <f>(VLOOKUP($A125,'ADR Raw Data'!$B$6:$BE$49,'ADR Raw Data'!T$1,FALSE))/100</f>
        <v>-4.4479394913064602E-2</v>
      </c>
      <c r="N126" s="90">
        <f>(VLOOKUP($A125,'ADR Raw Data'!$B$6:$BE$49,'ADR Raw Data'!U$1,FALSE))/100</f>
        <v>-3.88878926943569E-3</v>
      </c>
      <c r="O126" s="90">
        <f>(VLOOKUP($A125,'ADR Raw Data'!$B$6:$BE$49,'ADR Raw Data'!V$1,FALSE))/100</f>
        <v>-5.0684806465666702E-3</v>
      </c>
      <c r="P126" s="90">
        <f>(VLOOKUP($A125,'ADR Raw Data'!$B$6:$BE$49,'ADR Raw Data'!W$1,FALSE))/100</f>
        <v>-8.07886934289276E-3</v>
      </c>
      <c r="Q126" s="90">
        <f>(VLOOKUP($A125,'ADR Raw Data'!$B$6:$BE$49,'ADR Raw Data'!X$1,FALSE))/100</f>
        <v>-0.101342294937305</v>
      </c>
      <c r="R126" s="90">
        <f>(VLOOKUP($A125,'ADR Raw Data'!$B$6:$BE$49,'ADR Raw Data'!Y$1,FALSE))/100</f>
        <v>-3.3361449784498599E-2</v>
      </c>
      <c r="S126" s="91">
        <f>(VLOOKUP($A125,'ADR Raw Data'!$B$6:$BE$49,'ADR Raw Data'!AA$1,FALSE))/100</f>
        <v>-5.7898958839232205E-2</v>
      </c>
      <c r="T126" s="91">
        <f>(VLOOKUP($A125,'ADR Raw Data'!$B$6:$BE$49,'ADR Raw Data'!AB$1,FALSE))/100</f>
        <v>-6.2343021829716398E-2</v>
      </c>
      <c r="U126" s="90">
        <f>(VLOOKUP($A125,'ADR Raw Data'!$B$6:$BE$49,'ADR Raw Data'!AC$1,FALSE))/100</f>
        <v>-6.0160971478916796E-2</v>
      </c>
      <c r="V126" s="92">
        <f>(VLOOKUP($A125,'ADR Raw Data'!$B$6:$BE$49,'ADR Raw Data'!AE$1,FALSE))/100</f>
        <v>-4.4681882808215098E-2</v>
      </c>
      <c r="X126" s="89">
        <f>(VLOOKUP($A125,'RevPAR Raw Data'!$B$6:$BE$43,'RevPAR Raw Data'!T$1,FALSE))/100</f>
        <v>-8.6576720534095097E-2</v>
      </c>
      <c r="Y126" s="90">
        <f>(VLOOKUP($A125,'RevPAR Raw Data'!$B$6:$BE$43,'RevPAR Raw Data'!U$1,FALSE))/100</f>
        <v>-3.4663169522977301E-2</v>
      </c>
      <c r="Z126" s="90">
        <f>(VLOOKUP($A125,'RevPAR Raw Data'!$B$6:$BE$43,'RevPAR Raw Data'!V$1,FALSE))/100</f>
        <v>-1.2979514265677601E-2</v>
      </c>
      <c r="AA126" s="90">
        <f>(VLOOKUP($A125,'RevPAR Raw Data'!$B$6:$BE$43,'RevPAR Raw Data'!W$1,FALSE))/100</f>
        <v>9.6234693914252507E-3</v>
      </c>
      <c r="AB126" s="90">
        <f>(VLOOKUP($A125,'RevPAR Raw Data'!$B$6:$BE$43,'RevPAR Raw Data'!X$1,FALSE))/100</f>
        <v>-0.21199490667612297</v>
      </c>
      <c r="AC126" s="90">
        <f>(VLOOKUP($A125,'RevPAR Raw Data'!$B$6:$BE$43,'RevPAR Raw Data'!Y$1,FALSE))/100</f>
        <v>-7.092329063389409E-2</v>
      </c>
      <c r="AD126" s="91">
        <f>(VLOOKUP($A125,'RevPAR Raw Data'!$B$6:$BE$43,'RevPAR Raw Data'!AA$1,FALSE))/100</f>
        <v>-0.133120934573254</v>
      </c>
      <c r="AE126" s="91">
        <f>(VLOOKUP($A125,'RevPAR Raw Data'!$B$6:$BE$43,'RevPAR Raw Data'!AB$1,FALSE))/100</f>
        <v>-0.16401452452097501</v>
      </c>
      <c r="AF126" s="90">
        <f>(VLOOKUP($A125,'RevPAR Raw Data'!$B$6:$BE$43,'RevPAR Raw Data'!AC$1,FALSE))/100</f>
        <v>-0.14883926612752499</v>
      </c>
      <c r="AG126" s="92">
        <f>(VLOOKUP($A125,'RevPAR Raw Data'!$B$6:$BE$43,'RevPAR Raw Data'!AE$1,FALSE))/100</f>
        <v>-9.9246913234077402E-2</v>
      </c>
    </row>
    <row r="127" spans="1:34" x14ac:dyDescent="0.25">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5">
      <c r="A128" s="116" t="s">
        <v>105</v>
      </c>
      <c r="B128" s="117">
        <f>(VLOOKUP($A128,'Occupancy Raw Data'!$B$8:$BE$45,'Occupancy Raw Data'!G$3,FALSE))/100</f>
        <v>0.41355140186915795</v>
      </c>
      <c r="C128" s="118">
        <f>(VLOOKUP($A128,'Occupancy Raw Data'!$B$8:$BE$45,'Occupancy Raw Data'!H$3,FALSE))/100</f>
        <v>0.579439252336448</v>
      </c>
      <c r="D128" s="118">
        <f>(VLOOKUP($A128,'Occupancy Raw Data'!$B$8:$BE$45,'Occupancy Raw Data'!I$3,FALSE))/100</f>
        <v>0.78371161548731605</v>
      </c>
      <c r="E128" s="118">
        <f>(VLOOKUP($A128,'Occupancy Raw Data'!$B$8:$BE$45,'Occupancy Raw Data'!J$3,FALSE))/100</f>
        <v>0.63985313751668793</v>
      </c>
      <c r="F128" s="118">
        <f>(VLOOKUP($A128,'Occupancy Raw Data'!$B$8:$BE$45,'Occupancy Raw Data'!K$3,FALSE))/100</f>
        <v>0.62616822429906493</v>
      </c>
      <c r="G128" s="119">
        <f>(VLOOKUP($A128,'Occupancy Raw Data'!$B$8:$BE$45,'Occupancy Raw Data'!L$3,FALSE))/100</f>
        <v>0.60854472630173495</v>
      </c>
      <c r="H128" s="99">
        <f>(VLOOKUP($A128,'Occupancy Raw Data'!$B$8:$BE$45,'Occupancy Raw Data'!N$3,FALSE))/100</f>
        <v>0.85013351134846404</v>
      </c>
      <c r="I128" s="99">
        <f>(VLOOKUP($A128,'Occupancy Raw Data'!$B$8:$BE$45,'Occupancy Raw Data'!O$3,FALSE))/100</f>
        <v>0.88518024032042708</v>
      </c>
      <c r="J128" s="119">
        <f>(VLOOKUP($A128,'Occupancy Raw Data'!$B$8:$BE$45,'Occupancy Raw Data'!P$3,FALSE))/100</f>
        <v>0.86765687583444506</v>
      </c>
      <c r="K128" s="120">
        <f>(VLOOKUP($A128,'Occupancy Raw Data'!$B$8:$BE$45,'Occupancy Raw Data'!R$3,FALSE))/100</f>
        <v>0.68257676902536701</v>
      </c>
      <c r="M128" s="121">
        <f>VLOOKUP($A128,'ADR Raw Data'!$B$6:$BE$43,'ADR Raw Data'!G$1,FALSE)</f>
        <v>159.89058918482601</v>
      </c>
      <c r="N128" s="122">
        <f>VLOOKUP($A128,'ADR Raw Data'!$B$6:$BE$43,'ADR Raw Data'!H$1,FALSE)</f>
        <v>168.14917626728101</v>
      </c>
      <c r="O128" s="122">
        <f>VLOOKUP($A128,'ADR Raw Data'!$B$6:$BE$43,'ADR Raw Data'!I$1,FALSE)</f>
        <v>196.615464224872</v>
      </c>
      <c r="P128" s="122">
        <f>VLOOKUP($A128,'ADR Raw Data'!$B$6:$BE$43,'ADR Raw Data'!J$1,FALSE)</f>
        <v>182.801731872717</v>
      </c>
      <c r="Q128" s="122">
        <f>VLOOKUP($A128,'ADR Raw Data'!$B$6:$BE$43,'ADR Raw Data'!K$1,FALSE)</f>
        <v>173.92143390191799</v>
      </c>
      <c r="R128" s="123">
        <f>VLOOKUP($A128,'ADR Raw Data'!$B$6:$BE$43,'ADR Raw Data'!L$1,FALSE)</f>
        <v>178.62791246160501</v>
      </c>
      <c r="S128" s="122">
        <f>VLOOKUP($A128,'ADR Raw Data'!$B$6:$BE$43,'ADR Raw Data'!N$1,FALSE)</f>
        <v>195.27912053396099</v>
      </c>
      <c r="T128" s="122">
        <f>VLOOKUP($A128,'ADR Raw Data'!$B$6:$BE$43,'ADR Raw Data'!O$1,FALSE)</f>
        <v>202.00213423830999</v>
      </c>
      <c r="U128" s="123">
        <f>VLOOKUP($A128,'ADR Raw Data'!$B$6:$BE$43,'ADR Raw Data'!P$1,FALSE)</f>
        <v>198.708517022504</v>
      </c>
      <c r="V128" s="124">
        <f>VLOOKUP($A128,'ADR Raw Data'!$B$6:$BE$43,'ADR Raw Data'!R$1,FALSE)</f>
        <v>185.92089626266099</v>
      </c>
      <c r="X128" s="121">
        <f>VLOOKUP($A128,'RevPAR Raw Data'!$B$6:$BE$43,'RevPAR Raw Data'!G$1,FALSE)</f>
        <v>66.122977303070698</v>
      </c>
      <c r="Y128" s="122">
        <f>VLOOKUP($A128,'RevPAR Raw Data'!$B$6:$BE$43,'RevPAR Raw Data'!H$1,FALSE)</f>
        <v>97.432232977303002</v>
      </c>
      <c r="Z128" s="122">
        <f>VLOOKUP($A128,'RevPAR Raw Data'!$B$6:$BE$43,'RevPAR Raw Data'!I$1,FALSE)</f>
        <v>154.08982309746301</v>
      </c>
      <c r="AA128" s="122">
        <f>VLOOKUP($A128,'RevPAR Raw Data'!$B$6:$BE$43,'RevPAR Raw Data'!J$1,FALSE)</f>
        <v>116.96626168224201</v>
      </c>
      <c r="AB128" s="122">
        <f>VLOOKUP($A128,'RevPAR Raw Data'!$B$6:$BE$43,'RevPAR Raw Data'!K$1,FALSE)</f>
        <v>108.904075433911</v>
      </c>
      <c r="AC128" s="123">
        <f>VLOOKUP($A128,'RevPAR Raw Data'!$B$6:$BE$43,'RevPAR Raw Data'!L$1,FALSE)</f>
        <v>108.703074098798</v>
      </c>
      <c r="AD128" s="122">
        <f>VLOOKUP($A128,'RevPAR Raw Data'!$B$6:$BE$43,'RevPAR Raw Data'!N$1,FALSE)</f>
        <v>166.01332443257601</v>
      </c>
      <c r="AE128" s="122">
        <f>VLOOKUP($A128,'RevPAR Raw Data'!$B$6:$BE$43,'RevPAR Raw Data'!O$1,FALSE)</f>
        <v>178.808297730307</v>
      </c>
      <c r="AF128" s="123">
        <f>VLOOKUP($A128,'RevPAR Raw Data'!$B$6:$BE$43,'RevPAR Raw Data'!P$1,FALSE)</f>
        <v>172.41081108144101</v>
      </c>
      <c r="AG128" s="124">
        <f>VLOOKUP($A128,'RevPAR Raw Data'!$B$6:$BE$43,'RevPAR Raw Data'!R$1,FALSE)</f>
        <v>126.905284665267</v>
      </c>
    </row>
    <row r="129" spans="1:33" x14ac:dyDescent="0.25">
      <c r="A129" s="101" t="s">
        <v>129</v>
      </c>
      <c r="B129" s="89">
        <f>(VLOOKUP($A128,'Occupancy Raw Data'!$B$8:$BE$51,'Occupancy Raw Data'!T$3,FALSE))/100</f>
        <v>0.23161033797216601</v>
      </c>
      <c r="C129" s="90">
        <f>(VLOOKUP($A128,'Occupancy Raw Data'!$B$8:$BE$51,'Occupancy Raw Data'!U$3,FALSE))/100</f>
        <v>0.34469403563129297</v>
      </c>
      <c r="D129" s="90">
        <f>(VLOOKUP($A128,'Occupancy Raw Data'!$B$8:$BE$51,'Occupancy Raw Data'!V$3,FALSE))/100</f>
        <v>0.478589420654911</v>
      </c>
      <c r="E129" s="90">
        <f>(VLOOKUP($A128,'Occupancy Raw Data'!$B$8:$BE$51,'Occupancy Raw Data'!W$3,FALSE))/100</f>
        <v>0.15830815709969701</v>
      </c>
      <c r="F129" s="90">
        <f>(VLOOKUP($A128,'Occupancy Raw Data'!$B$8:$BE$51,'Occupancy Raw Data'!X$3,FALSE))/100</f>
        <v>-0.126629422718808</v>
      </c>
      <c r="G129" s="90">
        <f>(VLOOKUP($A128,'Occupancy Raw Data'!$B$8:$BE$51,'Occupancy Raw Data'!Y$3,FALSE))/100</f>
        <v>0.185744016649323</v>
      </c>
      <c r="H129" s="91">
        <f>(VLOOKUP($A128,'Occupancy Raw Data'!$B$8:$BE$51,'Occupancy Raw Data'!AA$3,FALSE))/100</f>
        <v>-8.905579399141629E-2</v>
      </c>
      <c r="I129" s="91">
        <f>(VLOOKUP($A128,'Occupancy Raw Data'!$B$8:$BE$51,'Occupancy Raw Data'!AB$3,FALSE))/100</f>
        <v>-7.4668527564549794E-2</v>
      </c>
      <c r="J129" s="90">
        <f>(VLOOKUP($A128,'Occupancy Raw Data'!$B$8:$BE$51,'Occupancy Raw Data'!AC$3,FALSE))/100</f>
        <v>-8.1773225008830788E-2</v>
      </c>
      <c r="K129" s="92">
        <f>(VLOOKUP($A128,'Occupancy Raw Data'!$B$8:$BE$51,'Occupancy Raw Data'!AE$3,FALSE))/100</f>
        <v>7.2284644194756498E-2</v>
      </c>
      <c r="M129" s="89">
        <f>(VLOOKUP($A128,'ADR Raw Data'!$B$6:$BE$49,'ADR Raw Data'!T$1,FALSE))/100</f>
        <v>-1.93858714940987E-3</v>
      </c>
      <c r="N129" s="90">
        <f>(VLOOKUP($A128,'ADR Raw Data'!$B$6:$BE$49,'ADR Raw Data'!U$1,FALSE))/100</f>
        <v>4.0014216368843905E-2</v>
      </c>
      <c r="O129" s="90">
        <f>(VLOOKUP($A128,'ADR Raw Data'!$B$6:$BE$49,'ADR Raw Data'!V$1,FALSE))/100</f>
        <v>0.14789325088106001</v>
      </c>
      <c r="P129" s="90">
        <f>(VLOOKUP($A128,'ADR Raw Data'!$B$6:$BE$49,'ADR Raw Data'!W$1,FALSE))/100</f>
        <v>4.6002805329296396E-2</v>
      </c>
      <c r="Q129" s="90">
        <f>(VLOOKUP($A128,'ADR Raw Data'!$B$6:$BE$49,'ADR Raw Data'!X$1,FALSE))/100</f>
        <v>-7.0572834144561197E-2</v>
      </c>
      <c r="R129" s="90">
        <f>(VLOOKUP($A128,'ADR Raw Data'!$B$6:$BE$49,'ADR Raw Data'!Y$1,FALSE))/100</f>
        <v>3.0171353087902402E-2</v>
      </c>
      <c r="S129" s="91">
        <f>(VLOOKUP($A128,'ADR Raw Data'!$B$6:$BE$49,'ADR Raw Data'!AA$1,FALSE))/100</f>
        <v>-0.157561971702533</v>
      </c>
      <c r="T129" s="91">
        <f>(VLOOKUP($A128,'ADR Raw Data'!$B$6:$BE$49,'ADR Raw Data'!AB$1,FALSE))/100</f>
        <v>-0.14166755774211201</v>
      </c>
      <c r="U129" s="90">
        <f>(VLOOKUP($A128,'ADR Raw Data'!$B$6:$BE$49,'ADR Raw Data'!AC$1,FALSE))/100</f>
        <v>-0.149343579997612</v>
      </c>
      <c r="V129" s="92">
        <f>(VLOOKUP($A128,'ADR Raw Data'!$B$6:$BE$49,'ADR Raw Data'!AE$1,FALSE))/100</f>
        <v>-6.5383573340664497E-2</v>
      </c>
      <c r="X129" s="89">
        <f>(VLOOKUP($A128,'RevPAR Raw Data'!$B$6:$BE$43,'RevPAR Raw Data'!T$1,FALSE))/100</f>
        <v>0.22922275399789299</v>
      </c>
      <c r="Y129" s="90">
        <f>(VLOOKUP($A128,'RevPAR Raw Data'!$B$6:$BE$43,'RevPAR Raw Data'!U$1,FALSE))/100</f>
        <v>0.39850091372293794</v>
      </c>
      <c r="Z129" s="90">
        <f>(VLOOKUP($A128,'RevPAR Raw Data'!$B$6:$BE$43,'RevPAR Raw Data'!V$1,FALSE))/100</f>
        <v>0.69726281679390889</v>
      </c>
      <c r="AA129" s="90">
        <f>(VLOOKUP($A128,'RevPAR Raw Data'!$B$6:$BE$43,'RevPAR Raw Data'!W$1,FALSE))/100</f>
        <v>0.211593581762091</v>
      </c>
      <c r="AB129" s="90">
        <f>(VLOOKUP($A128,'RevPAR Raw Data'!$B$6:$BE$43,'RevPAR Raw Data'!X$1,FALSE))/100</f>
        <v>-0.18826565961601299</v>
      </c>
      <c r="AC129" s="90">
        <f>(VLOOKUP($A128,'RevPAR Raw Data'!$B$6:$BE$43,'RevPAR Raw Data'!Y$1,FALSE))/100</f>
        <v>0.22151951804751799</v>
      </c>
      <c r="AD129" s="91">
        <f>(VLOOKUP($A128,'RevPAR Raw Data'!$B$6:$BE$43,'RevPAR Raw Data'!AA$1,FALSE))/100</f>
        <v>-0.23258595920112801</v>
      </c>
      <c r="AE129" s="91">
        <f>(VLOOKUP($A128,'RevPAR Raw Data'!$B$6:$BE$43,'RevPAR Raw Data'!AB$1,FALSE))/100</f>
        <v>-0.20575797736639298</v>
      </c>
      <c r="AF129" s="90">
        <f>(VLOOKUP($A128,'RevPAR Raw Data'!$B$6:$BE$43,'RevPAR Raw Data'!AC$1,FALSE))/100</f>
        <v>-0.21890449883567398</v>
      </c>
      <c r="AG129" s="92">
        <f>(VLOOKUP($A128,'RevPAR Raw Data'!$B$6:$BE$43,'RevPAR Raw Data'!AE$1,FALSE))/100</f>
        <v>2.17484251898026E-3</v>
      </c>
    </row>
    <row r="130" spans="1:33" x14ac:dyDescent="0.25">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5">
      <c r="A131" s="116" t="s">
        <v>90</v>
      </c>
      <c r="B131" s="117">
        <f>(VLOOKUP($A131,'Occupancy Raw Data'!$B$8:$BE$45,'Occupancy Raw Data'!G$3,FALSE))/100</f>
        <v>0.44630372492836601</v>
      </c>
      <c r="C131" s="118">
        <f>(VLOOKUP($A131,'Occupancy Raw Data'!$B$8:$BE$45,'Occupancy Raw Data'!H$3,FALSE))/100</f>
        <v>0.58842406876790798</v>
      </c>
      <c r="D131" s="118">
        <f>(VLOOKUP($A131,'Occupancy Raw Data'!$B$8:$BE$45,'Occupancy Raw Data'!I$3,FALSE))/100</f>
        <v>0.6758739255014321</v>
      </c>
      <c r="E131" s="118">
        <f>(VLOOKUP($A131,'Occupancy Raw Data'!$B$8:$BE$45,'Occupancy Raw Data'!J$3,FALSE))/100</f>
        <v>0.67514901421366302</v>
      </c>
      <c r="F131" s="118">
        <f>(VLOOKUP($A131,'Occupancy Raw Data'!$B$8:$BE$45,'Occupancy Raw Data'!K$3,FALSE))/100</f>
        <v>0.65130674002750988</v>
      </c>
      <c r="G131" s="119">
        <f>(VLOOKUP($A131,'Occupancy Raw Data'!$B$8:$BE$45,'Occupancy Raw Data'!L$3,FALSE))/100</f>
        <v>0.60740893565320997</v>
      </c>
      <c r="H131" s="99">
        <f>(VLOOKUP($A131,'Occupancy Raw Data'!$B$8:$BE$45,'Occupancy Raw Data'!N$3,FALSE))/100</f>
        <v>0.83596973865199398</v>
      </c>
      <c r="I131" s="99">
        <f>(VLOOKUP($A131,'Occupancy Raw Data'!$B$8:$BE$45,'Occupancy Raw Data'!O$3,FALSE))/100</f>
        <v>0.86038514442915992</v>
      </c>
      <c r="J131" s="119">
        <f>(VLOOKUP($A131,'Occupancy Raw Data'!$B$8:$BE$45,'Occupancy Raw Data'!P$3,FALSE))/100</f>
        <v>0.84817744154057706</v>
      </c>
      <c r="K131" s="120">
        <f>(VLOOKUP($A131,'Occupancy Raw Data'!$B$8:$BE$45,'Occupancy Raw Data'!R$3,FALSE))/100</f>
        <v>0.67619655810450097</v>
      </c>
      <c r="M131" s="121">
        <f>VLOOKUP($A131,'ADR Raw Data'!$B$6:$BE$43,'ADR Raw Data'!G$1,FALSE)</f>
        <v>94.180752439650703</v>
      </c>
      <c r="N131" s="122">
        <f>VLOOKUP($A131,'ADR Raw Data'!$B$6:$BE$43,'ADR Raw Data'!H$1,FALSE)</f>
        <v>106.319372808726</v>
      </c>
      <c r="O131" s="122">
        <f>VLOOKUP($A131,'ADR Raw Data'!$B$6:$BE$43,'ADR Raw Data'!I$1,FALSE)</f>
        <v>110.605752077327</v>
      </c>
      <c r="P131" s="122">
        <f>VLOOKUP($A131,'ADR Raw Data'!$B$6:$BE$43,'ADR Raw Data'!J$1,FALSE)</f>
        <v>108.50987096774099</v>
      </c>
      <c r="Q131" s="122">
        <f>VLOOKUP($A131,'ADR Raw Data'!$B$6:$BE$43,'ADR Raw Data'!K$1,FALSE)</f>
        <v>105.414820485744</v>
      </c>
      <c r="R131" s="123">
        <f>VLOOKUP($A131,'ADR Raw Data'!$B$6:$BE$43,'ADR Raw Data'!L$1,FALSE)</f>
        <v>105.78238215647001</v>
      </c>
      <c r="S131" s="122">
        <f>VLOOKUP($A131,'ADR Raw Data'!$B$6:$BE$43,'ADR Raw Data'!N$1,FALSE)</f>
        <v>139.386758535582</v>
      </c>
      <c r="T131" s="122">
        <f>VLOOKUP($A131,'ADR Raw Data'!$B$6:$BE$43,'ADR Raw Data'!O$1,FALSE)</f>
        <v>141.86607780442301</v>
      </c>
      <c r="U131" s="123">
        <f>VLOOKUP($A131,'ADR Raw Data'!$B$6:$BE$43,'ADR Raw Data'!P$1,FALSE)</f>
        <v>140.64426042300099</v>
      </c>
      <c r="V131" s="124">
        <f>VLOOKUP($A131,'ADR Raw Data'!$B$6:$BE$43,'ADR Raw Data'!R$1,FALSE)</f>
        <v>118.27562451569101</v>
      </c>
      <c r="X131" s="121">
        <f>VLOOKUP($A131,'RevPAR Raw Data'!$B$6:$BE$43,'RevPAR Raw Data'!G$1,FALSE)</f>
        <v>42.033220630372398</v>
      </c>
      <c r="Y131" s="122">
        <f>VLOOKUP($A131,'RevPAR Raw Data'!$B$6:$BE$43,'RevPAR Raw Data'!H$1,FALSE)</f>
        <v>62.560877936962697</v>
      </c>
      <c r="Z131" s="122">
        <f>VLOOKUP($A131,'RevPAR Raw Data'!$B$6:$BE$43,'RevPAR Raw Data'!I$1,FALSE)</f>
        <v>74.755543839541502</v>
      </c>
      <c r="AA131" s="122">
        <f>VLOOKUP($A131,'RevPAR Raw Data'!$B$6:$BE$43,'RevPAR Raw Data'!J$1,FALSE)</f>
        <v>73.260332416322697</v>
      </c>
      <c r="AB131" s="122">
        <f>VLOOKUP($A131,'RevPAR Raw Data'!$B$6:$BE$43,'RevPAR Raw Data'!K$1,FALSE)</f>
        <v>68.657383081155402</v>
      </c>
      <c r="AC131" s="123">
        <f>VLOOKUP($A131,'RevPAR Raw Data'!$B$6:$BE$43,'RevPAR Raw Data'!L$1,FALSE)</f>
        <v>64.253164156522899</v>
      </c>
      <c r="AD131" s="122">
        <f>VLOOKUP($A131,'RevPAR Raw Data'!$B$6:$BE$43,'RevPAR Raw Data'!N$1,FALSE)</f>
        <v>116.523112104539</v>
      </c>
      <c r="AE131" s="122">
        <f>VLOOKUP($A131,'RevPAR Raw Data'!$B$6:$BE$43,'RevPAR Raw Data'!O$1,FALSE)</f>
        <v>122.059465841357</v>
      </c>
      <c r="AF131" s="123">
        <f>VLOOKUP($A131,'RevPAR Raw Data'!$B$6:$BE$43,'RevPAR Raw Data'!P$1,FALSE)</f>
        <v>119.291288972948</v>
      </c>
      <c r="AG131" s="124">
        <f>VLOOKUP($A131,'RevPAR Raw Data'!$B$6:$BE$43,'RevPAR Raw Data'!R$1,FALSE)</f>
        <v>79.977570205171006</v>
      </c>
    </row>
    <row r="132" spans="1:33" x14ac:dyDescent="0.25">
      <c r="A132" s="101" t="s">
        <v>129</v>
      </c>
      <c r="B132" s="89">
        <f>(VLOOKUP($A131,'Occupancy Raw Data'!$B$8:$BE$51,'Occupancy Raw Data'!T$3,FALSE))/100</f>
        <v>-3.5784228229724601E-3</v>
      </c>
      <c r="C132" s="90">
        <f>(VLOOKUP($A131,'Occupancy Raw Data'!$B$8:$BE$51,'Occupancy Raw Data'!U$3,FALSE))/100</f>
        <v>-2.68735609909149E-2</v>
      </c>
      <c r="D132" s="90">
        <f>(VLOOKUP($A131,'Occupancy Raw Data'!$B$8:$BE$51,'Occupancy Raw Data'!V$3,FALSE))/100</f>
        <v>-4.2919653236854295E-2</v>
      </c>
      <c r="E132" s="90">
        <f>(VLOOKUP($A131,'Occupancy Raw Data'!$B$8:$BE$51,'Occupancy Raw Data'!W$3,FALSE))/100</f>
        <v>-6.9291224701432994E-2</v>
      </c>
      <c r="F132" s="90">
        <f>(VLOOKUP($A131,'Occupancy Raw Data'!$B$8:$BE$51,'Occupancy Raw Data'!X$3,FALSE))/100</f>
        <v>-0.217212379159446</v>
      </c>
      <c r="G132" s="90">
        <f>(VLOOKUP($A131,'Occupancy Raw Data'!$B$8:$BE$51,'Occupancy Raw Data'!Y$3,FALSE))/100</f>
        <v>-8.41826662029697E-2</v>
      </c>
      <c r="H132" s="91">
        <f>(VLOOKUP($A131,'Occupancy Raw Data'!$B$8:$BE$51,'Occupancy Raw Data'!AA$3,FALSE))/100</f>
        <v>-8.5685919493505389E-2</v>
      </c>
      <c r="I132" s="91">
        <f>(VLOOKUP($A131,'Occupancy Raw Data'!$B$8:$BE$51,'Occupancy Raw Data'!AB$3,FALSE))/100</f>
        <v>-6.5575102890946896E-2</v>
      </c>
      <c r="J132" s="90">
        <f>(VLOOKUP($A131,'Occupancy Raw Data'!$B$8:$BE$51,'Occupancy Raw Data'!AC$3,FALSE))/100</f>
        <v>-7.55951635342062E-2</v>
      </c>
      <c r="K132" s="92">
        <f>(VLOOKUP($A131,'Occupancy Raw Data'!$B$8:$BE$51,'Occupancy Raw Data'!AE$3,FALSE))/100</f>
        <v>-8.1128075757718493E-2</v>
      </c>
      <c r="M132" s="89">
        <f>(VLOOKUP($A131,'ADR Raw Data'!$B$6:$BE$49,'ADR Raw Data'!T$1,FALSE))/100</f>
        <v>-1.3092885465112801E-2</v>
      </c>
      <c r="N132" s="90">
        <f>(VLOOKUP($A131,'ADR Raw Data'!$B$6:$BE$49,'ADR Raw Data'!U$1,FALSE))/100</f>
        <v>-1.5534640216968701E-4</v>
      </c>
      <c r="O132" s="90">
        <f>(VLOOKUP($A131,'ADR Raw Data'!$B$6:$BE$49,'ADR Raw Data'!V$1,FALSE))/100</f>
        <v>-2.4958793087918402E-2</v>
      </c>
      <c r="P132" s="90">
        <f>(VLOOKUP($A131,'ADR Raw Data'!$B$6:$BE$49,'ADR Raw Data'!W$1,FALSE))/100</f>
        <v>-3.1349902193090598E-2</v>
      </c>
      <c r="Q132" s="90">
        <f>(VLOOKUP($A131,'ADR Raw Data'!$B$6:$BE$49,'ADR Raw Data'!X$1,FALSE))/100</f>
        <v>-0.18155512057738099</v>
      </c>
      <c r="R132" s="90">
        <f>(VLOOKUP($A131,'ADR Raw Data'!$B$6:$BE$49,'ADR Raw Data'!Y$1,FALSE))/100</f>
        <v>-6.59788541397726E-2</v>
      </c>
      <c r="S132" s="91">
        <f>(VLOOKUP($A131,'ADR Raw Data'!$B$6:$BE$49,'ADR Raw Data'!AA$1,FALSE))/100</f>
        <v>-7.6741432600233694E-2</v>
      </c>
      <c r="T132" s="91">
        <f>(VLOOKUP($A131,'ADR Raw Data'!$B$6:$BE$49,'ADR Raw Data'!AB$1,FALSE))/100</f>
        <v>-6.4869176984839697E-2</v>
      </c>
      <c r="U132" s="90">
        <f>(VLOOKUP($A131,'ADR Raw Data'!$B$6:$BE$49,'ADR Raw Data'!AC$1,FALSE))/100</f>
        <v>-7.0680931322990498E-2</v>
      </c>
      <c r="V132" s="92">
        <f>(VLOOKUP($A131,'ADR Raw Data'!$B$6:$BE$49,'ADR Raw Data'!AE$1,FALSE))/100</f>
        <v>-6.7392937092226601E-2</v>
      </c>
      <c r="X132" s="89">
        <f>(VLOOKUP($A131,'RevPAR Raw Data'!$B$6:$BE$43,'RevPAR Raw Data'!T$1,FALSE))/100</f>
        <v>-1.66244564079184E-2</v>
      </c>
      <c r="Y132" s="90">
        <f>(VLOOKUP($A131,'RevPAR Raw Data'!$B$6:$BE$43,'RevPAR Raw Data'!U$1,FALSE))/100</f>
        <v>-2.7024732682071104E-2</v>
      </c>
      <c r="Z132" s="90">
        <f>(VLOOKUP($A131,'RevPAR Raw Data'!$B$6:$BE$43,'RevPAR Raw Data'!V$1,FALSE))/100</f>
        <v>-6.6807223580228892E-2</v>
      </c>
      <c r="AA132" s="90">
        <f>(VLOOKUP($A131,'RevPAR Raw Data'!$B$6:$BE$43,'RevPAR Raw Data'!W$1,FALSE))/100</f>
        <v>-9.8468853777294307E-2</v>
      </c>
      <c r="AB132" s="90">
        <f>(VLOOKUP($A131,'RevPAR Raw Data'!$B$6:$BE$43,'RevPAR Raw Data'!X$1,FALSE))/100</f>
        <v>-0.35933148004763404</v>
      </c>
      <c r="AC132" s="90">
        <f>(VLOOKUP($A131,'RevPAR Raw Data'!$B$6:$BE$43,'RevPAR Raw Data'!Y$1,FALSE))/100</f>
        <v>-0.144607244488239</v>
      </c>
      <c r="AD132" s="91">
        <f>(VLOOKUP($A131,'RevPAR Raw Data'!$B$6:$BE$43,'RevPAR Raw Data'!AA$1,FALSE))/100</f>
        <v>-0.15585169187813899</v>
      </c>
      <c r="AE132" s="91">
        <f>(VLOOKUP($A131,'RevPAR Raw Data'!$B$6:$BE$43,'RevPAR Raw Data'!AB$1,FALSE))/100</f>
        <v>-0.12619047692055399</v>
      </c>
      <c r="AF132" s="90">
        <f>(VLOOKUP($A131,'RevPAR Raw Data'!$B$6:$BE$43,'RevPAR Raw Data'!AC$1,FALSE))/100</f>
        <v>-0.14093295829508501</v>
      </c>
      <c r="AG132" s="92">
        <f>(VLOOKUP($A131,'RevPAR Raw Data'!$B$6:$BE$43,'RevPAR Raw Data'!AE$1,FALSE))/100</f>
        <v>-0.14305355354399102</v>
      </c>
    </row>
    <row r="133" spans="1:33" x14ac:dyDescent="0.25">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5">
      <c r="A134" s="116" t="s">
        <v>44</v>
      </c>
      <c r="B134" s="117">
        <f>(VLOOKUP($A134,'Occupancy Raw Data'!$B$8:$BE$45,'Occupancy Raw Data'!G$3,FALSE))/100</f>
        <v>0.45187927107061499</v>
      </c>
      <c r="C134" s="118">
        <f>(VLOOKUP($A134,'Occupancy Raw Data'!$B$8:$BE$45,'Occupancy Raw Data'!H$3,FALSE))/100</f>
        <v>0.56349658314350703</v>
      </c>
      <c r="D134" s="118">
        <f>(VLOOKUP($A134,'Occupancy Raw Data'!$B$8:$BE$45,'Occupancy Raw Data'!I$3,FALSE))/100</f>
        <v>0.61674259681093302</v>
      </c>
      <c r="E134" s="118">
        <f>(VLOOKUP($A134,'Occupancy Raw Data'!$B$8:$BE$45,'Occupancy Raw Data'!J$3,FALSE))/100</f>
        <v>0.68280182232346209</v>
      </c>
      <c r="F134" s="118">
        <f>(VLOOKUP($A134,'Occupancy Raw Data'!$B$8:$BE$45,'Occupancy Raw Data'!K$3,FALSE))/100</f>
        <v>0.674544419134396</v>
      </c>
      <c r="G134" s="119">
        <f>(VLOOKUP($A134,'Occupancy Raw Data'!$B$8:$BE$45,'Occupancy Raw Data'!L$3,FALSE))/100</f>
        <v>0.59789293849658298</v>
      </c>
      <c r="H134" s="99">
        <f>(VLOOKUP($A134,'Occupancy Raw Data'!$B$8:$BE$45,'Occupancy Raw Data'!N$3,FALSE))/100</f>
        <v>0.808656036446469</v>
      </c>
      <c r="I134" s="99">
        <f>(VLOOKUP($A134,'Occupancy Raw Data'!$B$8:$BE$45,'Occupancy Raw Data'!O$3,FALSE))/100</f>
        <v>0.81121867881548892</v>
      </c>
      <c r="J134" s="119">
        <f>(VLOOKUP($A134,'Occupancy Raw Data'!$B$8:$BE$45,'Occupancy Raw Data'!P$3,FALSE))/100</f>
        <v>0.80993735763097907</v>
      </c>
      <c r="K134" s="120">
        <f>(VLOOKUP($A134,'Occupancy Raw Data'!$B$8:$BE$45,'Occupancy Raw Data'!R$3,FALSE))/100</f>
        <v>0.65847705824926706</v>
      </c>
      <c r="M134" s="121">
        <f>VLOOKUP($A134,'ADR Raw Data'!$B$6:$BE$43,'ADR Raw Data'!G$1,FALSE)</f>
        <v>81.017027977315607</v>
      </c>
      <c r="N134" s="122">
        <f>VLOOKUP($A134,'ADR Raw Data'!$B$6:$BE$43,'ADR Raw Data'!H$1,FALSE)</f>
        <v>86.120241637190503</v>
      </c>
      <c r="O134" s="122">
        <f>VLOOKUP($A134,'ADR Raw Data'!$B$6:$BE$43,'ADR Raw Data'!I$1,FALSE)</f>
        <v>91.876929916897495</v>
      </c>
      <c r="P134" s="122">
        <f>VLOOKUP($A134,'ADR Raw Data'!$B$6:$BE$43,'ADR Raw Data'!J$1,FALSE)</f>
        <v>97.180371059216</v>
      </c>
      <c r="Q134" s="122">
        <f>VLOOKUP($A134,'ADR Raw Data'!$B$6:$BE$43,'ADR Raw Data'!K$1,FALSE)</f>
        <v>95.2743445757703</v>
      </c>
      <c r="R134" s="123">
        <f>VLOOKUP($A134,'ADR Raw Data'!$B$6:$BE$43,'ADR Raw Data'!L$1,FALSE)</f>
        <v>91.128189722830697</v>
      </c>
      <c r="S134" s="122">
        <f>VLOOKUP($A134,'ADR Raw Data'!$B$6:$BE$43,'ADR Raw Data'!N$1,FALSE)</f>
        <v>126.42184792253499</v>
      </c>
      <c r="T134" s="122">
        <f>VLOOKUP($A134,'ADR Raw Data'!$B$6:$BE$43,'ADR Raw Data'!O$1,FALSE)</f>
        <v>122.41491049491</v>
      </c>
      <c r="U134" s="123">
        <f>VLOOKUP($A134,'ADR Raw Data'!$B$6:$BE$43,'ADR Raw Data'!P$1,FALSE)</f>
        <v>124.415209720513</v>
      </c>
      <c r="V134" s="124">
        <f>VLOOKUP($A134,'ADR Raw Data'!$B$6:$BE$43,'ADR Raw Data'!R$1,FALSE)</f>
        <v>102.826352359772</v>
      </c>
      <c r="X134" s="121">
        <f>VLOOKUP($A134,'RevPAR Raw Data'!$B$6:$BE$43,'RevPAR Raw Data'!G$1,FALSE)</f>
        <v>36.609915546697003</v>
      </c>
      <c r="Y134" s="122">
        <f>VLOOKUP($A134,'RevPAR Raw Data'!$B$6:$BE$43,'RevPAR Raw Data'!H$1,FALSE)</f>
        <v>48.528461902050097</v>
      </c>
      <c r="Z134" s="122">
        <f>VLOOKUP($A134,'RevPAR Raw Data'!$B$6:$BE$43,'RevPAR Raw Data'!I$1,FALSE)</f>
        <v>56.664416343963502</v>
      </c>
      <c r="AA134" s="122">
        <f>VLOOKUP($A134,'RevPAR Raw Data'!$B$6:$BE$43,'RevPAR Raw Data'!J$1,FALSE)</f>
        <v>66.354934453302903</v>
      </c>
      <c r="AB134" s="122">
        <f>VLOOKUP($A134,'RevPAR Raw Data'!$B$6:$BE$43,'RevPAR Raw Data'!K$1,FALSE)</f>
        <v>64.2667774202733</v>
      </c>
      <c r="AC134" s="123">
        <f>VLOOKUP($A134,'RevPAR Raw Data'!$B$6:$BE$43,'RevPAR Raw Data'!L$1,FALSE)</f>
        <v>54.484901133257402</v>
      </c>
      <c r="AD134" s="122">
        <f>VLOOKUP($A134,'RevPAR Raw Data'!$B$6:$BE$43,'RevPAR Raw Data'!N$1,FALSE)</f>
        <v>102.231790461275</v>
      </c>
      <c r="AE134" s="122">
        <f>VLOOKUP($A134,'RevPAR Raw Data'!$B$6:$BE$43,'RevPAR Raw Data'!O$1,FALSE)</f>
        <v>99.305261958997704</v>
      </c>
      <c r="AF134" s="123">
        <f>VLOOKUP($A134,'RevPAR Raw Data'!$B$6:$BE$43,'RevPAR Raw Data'!P$1,FALSE)</f>
        <v>100.768526210136</v>
      </c>
      <c r="AG134" s="124">
        <f>VLOOKUP($A134,'RevPAR Raw Data'!$B$6:$BE$43,'RevPAR Raw Data'!R$1,FALSE)</f>
        <v>67.708794012365701</v>
      </c>
    </row>
    <row r="135" spans="1:33" ht="16" thickBot="1" x14ac:dyDescent="0.3">
      <c r="A135" s="105" t="s">
        <v>129</v>
      </c>
      <c r="B135" s="95">
        <f>(VLOOKUP($A134,'Occupancy Raw Data'!$B$8:$BE$51,'Occupancy Raw Data'!T$3,FALSE))/100</f>
        <v>-5.6480380499405403E-2</v>
      </c>
      <c r="C135" s="96">
        <f>(VLOOKUP($A134,'Occupancy Raw Data'!$B$8:$BE$51,'Occupancy Raw Data'!U$3,FALSE))/100</f>
        <v>-3.6044812469556702E-2</v>
      </c>
      <c r="D135" s="96">
        <f>(VLOOKUP($A134,'Occupancy Raw Data'!$B$8:$BE$51,'Occupancy Raw Data'!V$3,FALSE))/100</f>
        <v>3.0937648738695801E-2</v>
      </c>
      <c r="E135" s="96">
        <f>(VLOOKUP($A134,'Occupancy Raw Data'!$B$8:$BE$51,'Occupancy Raw Data'!W$3,FALSE))/100</f>
        <v>9.8991750687442703E-2</v>
      </c>
      <c r="F135" s="96">
        <f>(VLOOKUP($A134,'Occupancy Raw Data'!$B$8:$BE$51,'Occupancy Raw Data'!X$3,FALSE))/100</f>
        <v>-0.158735795454545</v>
      </c>
      <c r="G135" s="96">
        <f>(VLOOKUP($A134,'Occupancy Raw Data'!$B$8:$BE$51,'Occupancy Raw Data'!Y$3,FALSE))/100</f>
        <v>-3.0921174081594904E-2</v>
      </c>
      <c r="H135" s="97">
        <f>(VLOOKUP($A134,'Occupancy Raw Data'!$B$8:$BE$51,'Occupancy Raw Data'!AA$3,FALSE))/100</f>
        <v>-8.9451747354921396E-2</v>
      </c>
      <c r="I135" s="97">
        <f>(VLOOKUP($A134,'Occupancy Raw Data'!$B$8:$BE$51,'Occupancy Raw Data'!AB$3,FALSE))/100</f>
        <v>-9.2964024196115796E-2</v>
      </c>
      <c r="J135" s="96">
        <f>(VLOOKUP($A134,'Occupancy Raw Data'!$B$8:$BE$51,'Occupancy Raw Data'!AC$3,FALSE))/100</f>
        <v>-9.1214057507987209E-2</v>
      </c>
      <c r="K135" s="98">
        <f>(VLOOKUP($A134,'Occupancy Raw Data'!$B$8:$BE$51,'Occupancy Raw Data'!AE$3,FALSE))/100</f>
        <v>-5.3001053001052997E-2</v>
      </c>
      <c r="M135" s="95">
        <f>(VLOOKUP($A134,'ADR Raw Data'!$B$6:$BE$49,'ADR Raw Data'!T$1,FALSE))/100</f>
        <v>-8.1079281273448808E-2</v>
      </c>
      <c r="N135" s="96">
        <f>(VLOOKUP($A134,'ADR Raw Data'!$B$6:$BE$49,'ADR Raw Data'!U$1,FALSE))/100</f>
        <v>-7.6481739147895703E-2</v>
      </c>
      <c r="O135" s="96">
        <f>(VLOOKUP($A134,'ADR Raw Data'!$B$6:$BE$49,'ADR Raw Data'!V$1,FALSE))/100</f>
        <v>-1.2616828604919502E-2</v>
      </c>
      <c r="P135" s="96">
        <f>(VLOOKUP($A134,'ADR Raw Data'!$B$6:$BE$49,'ADR Raw Data'!W$1,FALSE))/100</f>
        <v>3.5030413272272201E-2</v>
      </c>
      <c r="Q135" s="96">
        <f>(VLOOKUP($A134,'ADR Raw Data'!$B$6:$BE$49,'ADR Raw Data'!X$1,FALSE))/100</f>
        <v>-0.16533216751764102</v>
      </c>
      <c r="R135" s="96">
        <f>(VLOOKUP($A134,'ADR Raw Data'!$B$6:$BE$49,'ADR Raw Data'!Y$1,FALSE))/100</f>
        <v>-6.9959762126113489E-2</v>
      </c>
      <c r="S135" s="97">
        <f>(VLOOKUP($A134,'ADR Raw Data'!$B$6:$BE$49,'ADR Raw Data'!AA$1,FALSE))/100</f>
        <v>-3.8937640303335498E-2</v>
      </c>
      <c r="T135" s="97">
        <f>(VLOOKUP($A134,'ADR Raw Data'!$B$6:$BE$49,'ADR Raw Data'!AB$1,FALSE))/100</f>
        <v>-8.6595228298757002E-2</v>
      </c>
      <c r="U135" s="96">
        <f>(VLOOKUP($A134,'ADR Raw Data'!$B$6:$BE$49,'ADR Raw Data'!AC$1,FALSE))/100</f>
        <v>-6.3043233494284492E-2</v>
      </c>
      <c r="V135" s="98">
        <f>(VLOOKUP($A134,'ADR Raw Data'!$B$6:$BE$49,'ADR Raw Data'!AE$1,FALSE))/100</f>
        <v>-7.13645829942674E-2</v>
      </c>
      <c r="X135" s="95">
        <f>(VLOOKUP($A134,'RevPAR Raw Data'!$B$6:$BE$43,'RevPAR Raw Data'!T$1,FALSE))/100</f>
        <v>-0.13298027311591101</v>
      </c>
      <c r="Y135" s="96">
        <f>(VLOOKUP($A134,'RevPAR Raw Data'!$B$6:$BE$43,'RevPAR Raw Data'!U$1,FALSE))/100</f>
        <v>-0.10976978167252099</v>
      </c>
      <c r="Z135" s="96">
        <f>(VLOOKUP($A134,'RevPAR Raw Data'!$B$6:$BE$43,'RevPAR Raw Data'!V$1,FALSE))/100</f>
        <v>1.7930485122201002E-2</v>
      </c>
      <c r="AA135" s="96">
        <f>(VLOOKUP($A134,'RevPAR Raw Data'!$B$6:$BE$43,'RevPAR Raw Data'!W$1,FALSE))/100</f>
        <v>0.137489885896841</v>
      </c>
      <c r="AB135" s="96">
        <f>(VLOOKUP($A134,'RevPAR Raw Data'!$B$6:$BE$43,'RevPAR Raw Data'!X$1,FALSE))/100</f>
        <v>-0.29782382984704997</v>
      </c>
      <c r="AC135" s="96">
        <f>(VLOOKUP($A134,'RevPAR Raw Data'!$B$6:$BE$43,'RevPAR Raw Data'!Y$1,FALSE))/100</f>
        <v>-9.8717698224299891E-2</v>
      </c>
      <c r="AD135" s="97">
        <f>(VLOOKUP($A134,'RevPAR Raw Data'!$B$6:$BE$43,'RevPAR Raw Data'!AA$1,FALSE))/100</f>
        <v>-0.124906347695246</v>
      </c>
      <c r="AE135" s="97">
        <f>(VLOOKUP($A134,'RevPAR Raw Data'!$B$6:$BE$43,'RevPAR Raw Data'!AB$1,FALSE))/100</f>
        <v>-0.17150901159603901</v>
      </c>
      <c r="AF135" s="96">
        <f>(VLOOKUP($A134,'RevPAR Raw Data'!$B$6:$BE$43,'RevPAR Raw Data'!AC$1,FALSE))/100</f>
        <v>-0.14850686187683401</v>
      </c>
      <c r="AG135" s="98">
        <f>(VLOOKUP($A134,'RevPAR Raw Data'!$B$6:$BE$43,'RevPAR Raw Data'!AE$1,FALSE))/100</f>
        <v>-0.120583237949643</v>
      </c>
    </row>
    <row r="136" spans="1:33" ht="14.25" customHeight="1" x14ac:dyDescent="0.25">
      <c r="A136" s="203" t="s">
        <v>118</v>
      </c>
      <c r="B136" s="204"/>
      <c r="C136" s="204"/>
      <c r="D136" s="204"/>
      <c r="E136" s="204"/>
      <c r="F136" s="204"/>
      <c r="G136" s="204"/>
      <c r="H136" s="204"/>
      <c r="I136" s="204"/>
      <c r="J136" s="204"/>
      <c r="K136" s="204"/>
      <c r="AG136" s="144"/>
    </row>
    <row r="137" spans="1:33" x14ac:dyDescent="0.25">
      <c r="A137" s="203"/>
      <c r="B137" s="204"/>
      <c r="C137" s="204"/>
      <c r="D137" s="204"/>
      <c r="E137" s="204"/>
      <c r="F137" s="204"/>
      <c r="G137" s="204"/>
      <c r="H137" s="204"/>
      <c r="I137" s="204"/>
      <c r="J137" s="204"/>
      <c r="K137" s="204"/>
      <c r="AG137" s="144"/>
    </row>
    <row r="138" spans="1:33" ht="16" thickBot="1" x14ac:dyDescent="0.3">
      <c r="A138" s="205"/>
      <c r="B138" s="206"/>
      <c r="C138" s="206"/>
      <c r="D138" s="206"/>
      <c r="E138" s="206"/>
      <c r="F138" s="206"/>
      <c r="G138" s="206"/>
      <c r="H138" s="206"/>
      <c r="I138" s="206"/>
      <c r="J138" s="206"/>
      <c r="K138" s="206"/>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FQSQlJSp59HDGss8obxYLe2eosBZ/nNmpW2sgY3O5Q7k2R+oxaGdzXyYJt0QPxAuNP3eeLX+5eZ8vPoFOVoDdg==" saltValue="/CGgvgifgWzS01k7S0li+g==" spinCount="100000" sheet="1" formatColumns="0" formatRows="0"/>
  <mergeCells count="14">
    <mergeCell ref="M1:V1"/>
    <mergeCell ref="R2:R3"/>
    <mergeCell ref="U2:U3"/>
    <mergeCell ref="V2:V3"/>
    <mergeCell ref="X1:AG1"/>
    <mergeCell ref="AC2:AC3"/>
    <mergeCell ref="AF2:AF3"/>
    <mergeCell ref="AG2:AG3"/>
    <mergeCell ref="A136:K138"/>
    <mergeCell ref="A1:A3"/>
    <mergeCell ref="G2:G3"/>
    <mergeCell ref="J2:J3"/>
    <mergeCell ref="K2:K3"/>
    <mergeCell ref="B1:K1"/>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sqref="A1:A3"/>
    </sheetView>
  </sheetViews>
  <sheetFormatPr defaultColWidth="9.1796875" defaultRowHeight="15.5" x14ac:dyDescent="0.25"/>
  <cols>
    <col min="1" max="1" width="44.7265625" style="102" customWidth="1"/>
    <col min="2" max="6" width="8.81640625" style="102" customWidth="1"/>
    <col min="7" max="7" width="8.81640625" style="108" customWidth="1"/>
    <col min="8" max="9" width="8.81640625" style="102" customWidth="1"/>
    <col min="10" max="10" width="8.08984375" style="108" customWidth="1"/>
    <col min="11" max="11" width="8.81640625" style="108" customWidth="1"/>
    <col min="12" max="12" width="2.7265625" style="102" customWidth="1"/>
    <col min="13" max="22" width="8.7265625" style="102" customWidth="1"/>
    <col min="23" max="23" width="2.7265625" style="102" customWidth="1"/>
    <col min="24" max="31" width="8.81640625" style="102" customWidth="1"/>
    <col min="32" max="32" width="8.26953125" style="102" customWidth="1"/>
    <col min="33" max="33" width="8.81640625" style="102" customWidth="1"/>
    <col min="34" max="16384" width="9.1796875" style="102"/>
  </cols>
  <sheetData>
    <row r="1" spans="1:33" x14ac:dyDescent="0.25">
      <c r="A1" s="207" t="str">
        <f>'Occupancy Raw Data'!B2</f>
        <v>February 16 - March 15, 2025
Rolling-28 Day Period</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row>
    <row r="2" spans="1:33" x14ac:dyDescent="0.25">
      <c r="A2" s="208"/>
      <c r="B2" s="107"/>
      <c r="C2" s="108"/>
      <c r="D2" s="108"/>
      <c r="E2" s="108"/>
      <c r="F2" s="109"/>
      <c r="G2" s="210" t="s">
        <v>64</v>
      </c>
      <c r="H2" s="108"/>
      <c r="I2" s="108"/>
      <c r="J2" s="210" t="s">
        <v>65</v>
      </c>
      <c r="K2" s="212" t="s">
        <v>56</v>
      </c>
      <c r="L2" s="103"/>
      <c r="M2" s="110"/>
      <c r="N2" s="111"/>
      <c r="O2" s="111"/>
      <c r="P2" s="111"/>
      <c r="Q2" s="111"/>
      <c r="R2" s="217" t="s">
        <v>64</v>
      </c>
      <c r="S2" s="112"/>
      <c r="T2" s="112"/>
      <c r="U2" s="217" t="s">
        <v>65</v>
      </c>
      <c r="V2" s="218" t="s">
        <v>56</v>
      </c>
      <c r="W2" s="103"/>
      <c r="X2" s="110"/>
      <c r="Y2" s="111"/>
      <c r="Z2" s="111"/>
      <c r="AA2" s="111"/>
      <c r="AB2" s="111"/>
      <c r="AC2" s="217" t="s">
        <v>64</v>
      </c>
      <c r="AD2" s="112"/>
      <c r="AE2" s="112"/>
      <c r="AF2" s="217" t="s">
        <v>65</v>
      </c>
      <c r="AG2" s="218" t="s">
        <v>56</v>
      </c>
    </row>
    <row r="3" spans="1:33" x14ac:dyDescent="0.25">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5" t="s">
        <v>62</v>
      </c>
      <c r="T3" s="115" t="s">
        <v>63</v>
      </c>
      <c r="U3" s="211"/>
      <c r="V3" s="213"/>
      <c r="W3" s="103"/>
      <c r="X3" s="113" t="s">
        <v>57</v>
      </c>
      <c r="Y3" s="114" t="s">
        <v>58</v>
      </c>
      <c r="Z3" s="114" t="s">
        <v>59</v>
      </c>
      <c r="AA3" s="114" t="s">
        <v>60</v>
      </c>
      <c r="AB3" s="114" t="s">
        <v>61</v>
      </c>
      <c r="AC3" s="211"/>
      <c r="AD3" s="115" t="s">
        <v>62</v>
      </c>
      <c r="AE3" s="115" t="s">
        <v>63</v>
      </c>
      <c r="AF3" s="211"/>
      <c r="AG3" s="213"/>
    </row>
    <row r="4" spans="1:33" x14ac:dyDescent="0.25">
      <c r="A4" s="134" t="s">
        <v>15</v>
      </c>
      <c r="B4" s="117">
        <f>(VLOOKUP($A4,'Occupancy Raw Data'!$B$8:$BE$45,'Occupancy Raw Data'!AG$3,FALSE))/100</f>
        <v>0.50636304991710901</v>
      </c>
      <c r="C4" s="118">
        <f>(VLOOKUP($A4,'Occupancy Raw Data'!$B$8:$BE$45,'Occupancy Raw Data'!AH$3,FALSE))/100</f>
        <v>0.588860787479485</v>
      </c>
      <c r="D4" s="118">
        <f>(VLOOKUP($A4,'Occupancy Raw Data'!$B$8:$BE$45,'Occupancy Raw Data'!AI$3,FALSE))/100</f>
        <v>0.63855159740738898</v>
      </c>
      <c r="E4" s="118">
        <f>(VLOOKUP($A4,'Occupancy Raw Data'!$B$8:$BE$45,'Occupancy Raw Data'!AJ$3,FALSE))/100</f>
        <v>0.63913063117784197</v>
      </c>
      <c r="F4" s="118">
        <f>(VLOOKUP($A4,'Occupancy Raw Data'!$B$8:$BE$45,'Occupancy Raw Data'!AK$3,FALSE))/100</f>
        <v>0.61827425792939894</v>
      </c>
      <c r="G4" s="119">
        <f>(VLOOKUP($A4,'Occupancy Raw Data'!$B$8:$BE$45,'Occupancy Raw Data'!AL$3,FALSE))/100</f>
        <v>0.59823575973052701</v>
      </c>
      <c r="H4" s="99">
        <f>(VLOOKUP($A4,'Occupancy Raw Data'!$B$8:$BE$45,'Occupancy Raw Data'!AN$3,FALSE))/100</f>
        <v>0.67927795800516899</v>
      </c>
      <c r="I4" s="99">
        <f>(VLOOKUP($A4,'Occupancy Raw Data'!$B$8:$BE$45,'Occupancy Raw Data'!AO$3,FALSE))/100</f>
        <v>0.69801708922578398</v>
      </c>
      <c r="J4" s="119">
        <f>(VLOOKUP($A4,'Occupancy Raw Data'!$B$8:$BE$45,'Occupancy Raw Data'!AP$3,FALSE))/100</f>
        <v>0.6886494628266191</v>
      </c>
      <c r="K4" s="120">
        <f>(VLOOKUP($A4,'Occupancy Raw Data'!$B$8:$BE$45,'Occupancy Raw Data'!AR$3,FALSE))/100</f>
        <v>0.62407368734443802</v>
      </c>
      <c r="M4" s="121">
        <f>VLOOKUP($A4,'ADR Raw Data'!$B$6:$BE$43,'ADR Raw Data'!AG$1,FALSE)</f>
        <v>154.83643636814099</v>
      </c>
      <c r="N4" s="122">
        <f>VLOOKUP($A4,'ADR Raw Data'!$B$6:$BE$43,'ADR Raw Data'!AH$1,FALSE)</f>
        <v>157.786979361585</v>
      </c>
      <c r="O4" s="122">
        <f>VLOOKUP($A4,'ADR Raw Data'!$B$6:$BE$43,'ADR Raw Data'!AI$1,FALSE)</f>
        <v>162.51518255335299</v>
      </c>
      <c r="P4" s="122">
        <f>VLOOKUP($A4,'ADR Raw Data'!$B$6:$BE$43,'ADR Raw Data'!AJ$1,FALSE)</f>
        <v>160.35740148395701</v>
      </c>
      <c r="Q4" s="122">
        <f>VLOOKUP($A4,'ADR Raw Data'!$B$6:$BE$43,'ADR Raw Data'!AK$1,FALSE)</f>
        <v>155.63525060574301</v>
      </c>
      <c r="R4" s="123">
        <f>VLOOKUP($A4,'ADR Raw Data'!$B$6:$BE$43,'ADR Raw Data'!AL$1,FALSE)</f>
        <v>158.40126933051999</v>
      </c>
      <c r="S4" s="122">
        <f>VLOOKUP($A4,'ADR Raw Data'!$B$6:$BE$43,'ADR Raw Data'!AN$1,FALSE)</f>
        <v>163.916473517095</v>
      </c>
      <c r="T4" s="122">
        <f>VLOOKUP($A4,'ADR Raw Data'!$B$6:$BE$43,'ADR Raw Data'!AO$1,FALSE)</f>
        <v>167.02187319355599</v>
      </c>
      <c r="U4" s="123">
        <f>VLOOKUP($A4,'ADR Raw Data'!$B$6:$BE$43,'ADR Raw Data'!AP$1,FALSE)</f>
        <v>165.49062030076101</v>
      </c>
      <c r="V4" s="124">
        <f>VLOOKUP($A4,'ADR Raw Data'!$B$6:$BE$43,'ADR Raw Data'!AR$1,FALSE)</f>
        <v>160.63685974376699</v>
      </c>
      <c r="X4" s="121">
        <f>VLOOKUP($A4,'RevPAR Raw Data'!$B$6:$BE$43,'RevPAR Raw Data'!AG$1,FALSE)</f>
        <v>78.403450157668502</v>
      </c>
      <c r="Y4" s="122">
        <f>VLOOKUP($A4,'RevPAR Raw Data'!$B$6:$BE$43,'RevPAR Raw Data'!AH$1,FALSE)</f>
        <v>92.914564920872493</v>
      </c>
      <c r="Z4" s="122">
        <f>VLOOKUP($A4,'RevPAR Raw Data'!$B$6:$BE$43,'RevPAR Raw Data'!AI$1,FALSE)</f>
        <v>103.774329422397</v>
      </c>
      <c r="AA4" s="122">
        <f>VLOOKUP($A4,'RevPAR Raw Data'!$B$6:$BE$43,'RevPAR Raw Data'!AJ$1,FALSE)</f>
        <v>102.48932722447999</v>
      </c>
      <c r="AB4" s="122">
        <f>VLOOKUP($A4,'RevPAR Raw Data'!$B$6:$BE$43,'RevPAR Raw Data'!AK$1,FALSE)</f>
        <v>96.225269075921901</v>
      </c>
      <c r="AC4" s="123">
        <f>VLOOKUP($A4,'RevPAR Raw Data'!$B$6:$BE$43,'RevPAR Raw Data'!AL$1,FALSE)</f>
        <v>94.761303700224005</v>
      </c>
      <c r="AD4" s="122">
        <f>VLOOKUP($A4,'RevPAR Raw Data'!$B$6:$BE$43,'RevPAR Raw Data'!AN$1,FALSE)</f>
        <v>111.344847414101</v>
      </c>
      <c r="AE4" s="122">
        <f>VLOOKUP($A4,'RevPAR Raw Data'!$B$6:$BE$43,'RevPAR Raw Data'!AO$1,FALSE)</f>
        <v>116.584121763604</v>
      </c>
      <c r="AF4" s="123">
        <f>VLOOKUP($A4,'RevPAR Raw Data'!$B$6:$BE$43,'RevPAR Raw Data'!AP$1,FALSE)</f>
        <v>113.965026772963</v>
      </c>
      <c r="AG4" s="124">
        <f>VLOOKUP($A4,'RevPAR Raw Data'!$B$6:$BE$43,'RevPAR Raw Data'!AR$1,FALSE)</f>
        <v>100.24923738372399</v>
      </c>
    </row>
    <row r="5" spans="1:33" x14ac:dyDescent="0.25">
      <c r="A5" s="101" t="s">
        <v>129</v>
      </c>
      <c r="B5" s="89">
        <f>(VLOOKUP($A4,'Occupancy Raw Data'!$B$8:$BE$45,'Occupancy Raw Data'!AT$3,FALSE))/100</f>
        <v>-1.9207564910106101E-2</v>
      </c>
      <c r="C5" s="90">
        <f>(VLOOKUP($A4,'Occupancy Raw Data'!$B$8:$BE$45,'Occupancy Raw Data'!AU$3,FALSE))/100</f>
        <v>-1.37179739903004E-2</v>
      </c>
      <c r="D5" s="90">
        <f>(VLOOKUP($A4,'Occupancy Raw Data'!$B$8:$BE$45,'Occupancy Raw Data'!AV$3,FALSE))/100</f>
        <v>-1.6202398808959198E-2</v>
      </c>
      <c r="E5" s="90">
        <f>(VLOOKUP($A4,'Occupancy Raw Data'!$B$8:$BE$45,'Occupancy Raw Data'!AW$3,FALSE))/100</f>
        <v>-2.5387835220971499E-2</v>
      </c>
      <c r="F5" s="90">
        <f>(VLOOKUP($A4,'Occupancy Raw Data'!$B$8:$BE$45,'Occupancy Raw Data'!AX$3,FALSE))/100</f>
        <v>-2.78617537276242E-2</v>
      </c>
      <c r="G5" s="90">
        <f>(VLOOKUP($A4,'Occupancy Raw Data'!$B$8:$BE$45,'Occupancy Raw Data'!AY$3,FALSE))/100</f>
        <v>-2.0624813323005999E-2</v>
      </c>
      <c r="H5" s="91">
        <f>(VLOOKUP($A4,'Occupancy Raw Data'!$B$8:$BE$45,'Occupancy Raw Data'!BA$3,FALSE))/100</f>
        <v>-1.5834314909564998E-2</v>
      </c>
      <c r="I5" s="91">
        <f>(VLOOKUP($A4,'Occupancy Raw Data'!$B$8:$BE$45,'Occupancy Raw Data'!BB$3,FALSE))/100</f>
        <v>-1.4212603370113399E-2</v>
      </c>
      <c r="J5" s="90">
        <f>(VLOOKUP($A4,'Occupancy Raw Data'!$B$8:$BE$45,'Occupancy Raw Data'!BC$3,FALSE))/100</f>
        <v>-1.5010387012720202E-2</v>
      </c>
      <c r="K5" s="92">
        <f>(VLOOKUP($A4,'Occupancy Raw Data'!$B$8:$BE$45,'Occupancy Raw Data'!BE$3,FALSE))/100</f>
        <v>-1.88665178435557E-2</v>
      </c>
      <c r="M5" s="89">
        <f>(VLOOKUP($A4,'ADR Raw Data'!$B$6:$BE$49,'ADR Raw Data'!AT$1,FALSE))/100</f>
        <v>1.8896399685719201E-2</v>
      </c>
      <c r="N5" s="90">
        <f>(VLOOKUP($A4,'ADR Raw Data'!$B$6:$BE$49,'ADR Raw Data'!AU$1,FALSE))/100</f>
        <v>2.4111026450630502E-2</v>
      </c>
      <c r="O5" s="90">
        <f>(VLOOKUP($A4,'ADR Raw Data'!$B$6:$BE$49,'ADR Raw Data'!AV$1,FALSE))/100</f>
        <v>2.4854819539710096E-2</v>
      </c>
      <c r="P5" s="90">
        <f>(VLOOKUP($A4,'ADR Raw Data'!$B$6:$BE$49,'ADR Raw Data'!AW$1,FALSE))/100</f>
        <v>1.8843551155206899E-2</v>
      </c>
      <c r="Q5" s="90">
        <f>(VLOOKUP($A4,'ADR Raw Data'!$B$6:$BE$49,'ADR Raw Data'!AX$1,FALSE))/100</f>
        <v>1.2590078946862E-2</v>
      </c>
      <c r="R5" s="90">
        <f>(VLOOKUP($A4,'ADR Raw Data'!$B$6:$BE$49,'ADR Raw Data'!AY$1,FALSE))/100</f>
        <v>1.9917936608493999E-2</v>
      </c>
      <c r="S5" s="91">
        <f>(VLOOKUP($A4,'ADR Raw Data'!$B$6:$BE$49,'ADR Raw Data'!BA$1,FALSE))/100</f>
        <v>5.8646549189273799E-3</v>
      </c>
      <c r="T5" s="91">
        <f>(VLOOKUP($A4,'ADR Raw Data'!$B$6:$BE$49,'ADR Raw Data'!BB$1,FALSE))/100</f>
        <v>9.7912556184070396E-3</v>
      </c>
      <c r="U5" s="90">
        <f>(VLOOKUP($A4,'ADR Raw Data'!$B$6:$BE$49,'ADR Raw Data'!BC$1,FALSE))/100</f>
        <v>7.8773467855139702E-3</v>
      </c>
      <c r="V5" s="92">
        <f>(VLOOKUP($A4,'ADR Raw Data'!$B$6:$BE$49,'ADR Raw Data'!BE$1,FALSE))/100</f>
        <v>1.6042939977136197E-2</v>
      </c>
      <c r="X5" s="89">
        <f>(VLOOKUP($A4,'RevPAR Raw Data'!$B$6:$BE$49,'RevPAR Raw Data'!AT$1,FALSE))/100</f>
        <v>-6.7411904791762705E-4</v>
      </c>
      <c r="Y5" s="90">
        <f>(VLOOKUP($A4,'RevPAR Raw Data'!$B$6:$BE$49,'RevPAR Raw Data'!AU$1,FALSE))/100</f>
        <v>1.0062298026600899E-2</v>
      </c>
      <c r="Z5" s="90">
        <f>(VLOOKUP($A4,'RevPAR Raw Data'!$B$6:$BE$49,'RevPAR Raw Data'!AV$1,FALSE))/100</f>
        <v>8.2497130322437898E-3</v>
      </c>
      <c r="AA5" s="90">
        <f>(VLOOKUP($A4,'RevPAR Raw Data'!$B$6:$BE$49,'RevPAR Raw Data'!AW$1,FALSE))/100</f>
        <v>-7.0226810374708704E-3</v>
      </c>
      <c r="AB5" s="90">
        <f>(VLOOKUP($A4,'RevPAR Raw Data'!$B$6:$BE$49,'RevPAR Raw Data'!AX$1,FALSE))/100</f>
        <v>-1.5622456459791E-2</v>
      </c>
      <c r="AC5" s="90">
        <f>(VLOOKUP($A4,'RevPAR Raw Data'!$B$6:$BE$49,'RevPAR Raw Data'!AY$1,FALSE))/100</f>
        <v>-1.1176804388416601E-3</v>
      </c>
      <c r="AD5" s="91">
        <f>(VLOOKUP($A4,'RevPAR Raw Data'!$B$6:$BE$49,'RevPAR Raw Data'!BA$1,FALSE))/100</f>
        <v>-1.00625227834598E-2</v>
      </c>
      <c r="AE5" s="91">
        <f>(VLOOKUP($A4,'RevPAR Raw Data'!$B$6:$BE$49,'RevPAR Raw Data'!BB$1,FALSE))/100</f>
        <v>-4.5605069843061806E-3</v>
      </c>
      <c r="AF5" s="90">
        <f>(VLOOKUP($A4,'RevPAR Raw Data'!$B$6:$BE$49,'RevPAR Raw Data'!BC$1,FALSE))/100</f>
        <v>-7.2512822510902696E-3</v>
      </c>
      <c r="AG5" s="92">
        <f>(VLOOKUP($A4,'RevPAR Raw Data'!$B$6:$BE$49,'RevPAR Raw Data'!BE$1,FALSE))/100</f>
        <v>-3.1262522797612003E-3</v>
      </c>
    </row>
    <row r="6" spans="1:33" x14ac:dyDescent="0.25">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5">
      <c r="A7" s="134" t="s">
        <v>69</v>
      </c>
      <c r="B7" s="125">
        <f>(VLOOKUP($A7,'Occupancy Raw Data'!$B$8:$BE$45,'Occupancy Raw Data'!AG$3,FALSE))/100</f>
        <v>0.47853160971959802</v>
      </c>
      <c r="C7" s="126">
        <f>(VLOOKUP($A7,'Occupancy Raw Data'!$B$8:$BE$45,'Occupancy Raw Data'!AH$3,FALSE))/100</f>
        <v>0.58224834507728096</v>
      </c>
      <c r="D7" s="126">
        <f>(VLOOKUP($A7,'Occupancy Raw Data'!$B$8:$BE$45,'Occupancy Raw Data'!AI$3,FALSE))/100</f>
        <v>0.626468114319642</v>
      </c>
      <c r="E7" s="126">
        <f>(VLOOKUP($A7,'Occupancy Raw Data'!$B$8:$BE$45,'Occupancy Raw Data'!AJ$3,FALSE))/100</f>
        <v>0.626532477151034</v>
      </c>
      <c r="F7" s="126">
        <f>(VLOOKUP($A7,'Occupancy Raw Data'!$B$8:$BE$45,'Occupancy Raw Data'!AK$3,FALSE))/100</f>
        <v>0.58444801444768901</v>
      </c>
      <c r="G7" s="127">
        <f>(VLOOKUP($A7,'Occupancy Raw Data'!$B$8:$BE$45,'Occupancy Raw Data'!AL$3,FALSE))/100</f>
        <v>0.57964234538605597</v>
      </c>
      <c r="H7" s="99">
        <f>(VLOOKUP($A7,'Occupancy Raw Data'!$B$8:$BE$45,'Occupancy Raw Data'!AN$3,FALSE))/100</f>
        <v>0.64629754757269797</v>
      </c>
      <c r="I7" s="99">
        <f>(VLOOKUP($A7,'Occupancy Raw Data'!$B$8:$BE$45,'Occupancy Raw Data'!AO$3,FALSE))/100</f>
        <v>0.66488530624923603</v>
      </c>
      <c r="J7" s="127">
        <f>(VLOOKUP($A7,'Occupancy Raw Data'!$B$8:$BE$45,'Occupancy Raw Data'!AP$3,FALSE))/100</f>
        <v>0.65559375429929001</v>
      </c>
      <c r="K7" s="128">
        <f>(VLOOKUP($A7,'Occupancy Raw Data'!$B$8:$BE$45,'Occupancy Raw Data'!AR$3,FALSE))/100</f>
        <v>0.60134556126451399</v>
      </c>
      <c r="M7" s="121">
        <f>VLOOKUP($A7,'ADR Raw Data'!$B$6:$BE$43,'ADR Raw Data'!AG$1,FALSE)</f>
        <v>113.41787654890101</v>
      </c>
      <c r="N7" s="122">
        <f>VLOOKUP($A7,'ADR Raw Data'!$B$6:$BE$43,'ADR Raw Data'!AH$1,FALSE)</f>
        <v>123.797760808428</v>
      </c>
      <c r="O7" s="122">
        <f>VLOOKUP($A7,'ADR Raw Data'!$B$6:$BE$43,'ADR Raw Data'!AI$1,FALSE)</f>
        <v>131.48293342522899</v>
      </c>
      <c r="P7" s="122">
        <f>VLOOKUP($A7,'ADR Raw Data'!$B$6:$BE$43,'ADR Raw Data'!AJ$1,FALSE)</f>
        <v>128.85798175430801</v>
      </c>
      <c r="Q7" s="122">
        <f>VLOOKUP($A7,'ADR Raw Data'!$B$6:$BE$43,'ADR Raw Data'!AK$1,FALSE)</f>
        <v>120.50887771898699</v>
      </c>
      <c r="R7" s="123">
        <f>VLOOKUP($A7,'ADR Raw Data'!$B$6:$BE$43,'ADR Raw Data'!AL$1,FALSE)</f>
        <v>124.17547783124201</v>
      </c>
      <c r="S7" s="122">
        <f>VLOOKUP($A7,'ADR Raw Data'!$B$6:$BE$43,'ADR Raw Data'!AN$1,FALSE)</f>
        <v>127.695116374036</v>
      </c>
      <c r="T7" s="122">
        <f>VLOOKUP($A7,'ADR Raw Data'!$B$6:$BE$43,'ADR Raw Data'!AO$1,FALSE)</f>
        <v>129.33497900694499</v>
      </c>
      <c r="U7" s="123">
        <f>VLOOKUP($A7,'ADR Raw Data'!$B$6:$BE$43,'ADR Raw Data'!AP$1,FALSE)</f>
        <v>128.52687659260101</v>
      </c>
      <c r="V7" s="124">
        <f>VLOOKUP($A7,'ADR Raw Data'!$B$6:$BE$43,'ADR Raw Data'!AR$1,FALSE)</f>
        <v>125.531066211099</v>
      </c>
      <c r="X7" s="121">
        <f>VLOOKUP($A7,'RevPAR Raw Data'!$B$6:$BE$43,'RevPAR Raw Data'!AG$1,FALSE)</f>
        <v>54.274039035924403</v>
      </c>
      <c r="Y7" s="122">
        <f>VLOOKUP($A7,'RevPAR Raw Data'!$B$6:$BE$43,'RevPAR Raw Data'!AH$1,FALSE)</f>
        <v>72.081041354980499</v>
      </c>
      <c r="Z7" s="122">
        <f>VLOOKUP($A7,'RevPAR Raw Data'!$B$6:$BE$43,'RevPAR Raw Data'!AI$1,FALSE)</f>
        <v>82.369865368118596</v>
      </c>
      <c r="AA7" s="122">
        <f>VLOOKUP($A7,'RevPAR Raw Data'!$B$6:$BE$43,'RevPAR Raw Data'!AJ$1,FALSE)</f>
        <v>80.733710509209899</v>
      </c>
      <c r="AB7" s="122">
        <f>VLOOKUP($A7,'RevPAR Raw Data'!$B$6:$BE$43,'RevPAR Raw Data'!AK$1,FALSE)</f>
        <v>70.431174306181504</v>
      </c>
      <c r="AC7" s="123">
        <f>VLOOKUP($A7,'RevPAR Raw Data'!$B$6:$BE$43,'RevPAR Raw Data'!AL$1,FALSE)</f>
        <v>71.977365209535805</v>
      </c>
      <c r="AD7" s="122">
        <f>VLOOKUP($A7,'RevPAR Raw Data'!$B$6:$BE$43,'RevPAR Raw Data'!AN$1,FALSE)</f>
        <v>82.529040549550203</v>
      </c>
      <c r="AE7" s="122">
        <f>VLOOKUP($A7,'RevPAR Raw Data'!$B$6:$BE$43,'RevPAR Raw Data'!AO$1,FALSE)</f>
        <v>85.992927125771303</v>
      </c>
      <c r="AF7" s="123">
        <f>VLOOKUP($A7,'RevPAR Raw Data'!$B$6:$BE$43,'RevPAR Raw Data'!AP$1,FALSE)</f>
        <v>84.2614175537053</v>
      </c>
      <c r="AG7" s="124">
        <f>VLOOKUP($A7,'RevPAR Raw Data'!$B$6:$BE$43,'RevPAR Raw Data'!AR$1,FALSE)</f>
        <v>75.487549466846403</v>
      </c>
    </row>
    <row r="8" spans="1:33" x14ac:dyDescent="0.25">
      <c r="A8" s="101" t="s">
        <v>129</v>
      </c>
      <c r="B8" s="89">
        <f>(VLOOKUP($A7,'Occupancy Raw Data'!$B$8:$BE$45,'Occupancy Raw Data'!AT$3,FALSE))/100</f>
        <v>9.55426862954626E-3</v>
      </c>
      <c r="C8" s="90">
        <f>(VLOOKUP($A7,'Occupancy Raw Data'!$B$8:$BE$45,'Occupancy Raw Data'!AU$3,FALSE))/100</f>
        <v>7.0256401902018392E-3</v>
      </c>
      <c r="D8" s="90">
        <f>(VLOOKUP($A7,'Occupancy Raw Data'!$B$8:$BE$45,'Occupancy Raw Data'!AV$3,FALSE))/100</f>
        <v>-1.3206688147184301E-2</v>
      </c>
      <c r="E8" s="90">
        <f>(VLOOKUP($A7,'Occupancy Raw Data'!$B$8:$BE$45,'Occupancy Raw Data'!AW$3,FALSE))/100</f>
        <v>-2.3622202795151002E-2</v>
      </c>
      <c r="F8" s="90">
        <f>(VLOOKUP($A7,'Occupancy Raw Data'!$B$8:$BE$45,'Occupancy Raw Data'!AX$3,FALSE))/100</f>
        <v>-4.1126207652685001E-2</v>
      </c>
      <c r="G8" s="90">
        <f>(VLOOKUP($A7,'Occupancy Raw Data'!$B$8:$BE$45,'Occupancy Raw Data'!AY$3,FALSE))/100</f>
        <v>-1.36256207164192E-2</v>
      </c>
      <c r="H8" s="91">
        <f>(VLOOKUP($A7,'Occupancy Raw Data'!$B$8:$BE$45,'Occupancy Raw Data'!BA$3,FALSE))/100</f>
        <v>-3.8684707706577198E-2</v>
      </c>
      <c r="I8" s="91">
        <f>(VLOOKUP($A7,'Occupancy Raw Data'!$B$8:$BE$45,'Occupancy Raw Data'!BB$3,FALSE))/100</f>
        <v>-4.14539557409557E-2</v>
      </c>
      <c r="J8" s="90">
        <f>(VLOOKUP($A7,'Occupancy Raw Data'!$B$8:$BE$45,'Occupancy Raw Data'!BC$3,FALSE))/100</f>
        <v>-4.0086855059019794E-2</v>
      </c>
      <c r="K8" s="92">
        <f>(VLOOKUP($A7,'Occupancy Raw Data'!$B$8:$BE$45,'Occupancy Raw Data'!BE$3,FALSE))/100</f>
        <v>-2.20271507787166E-2</v>
      </c>
      <c r="M8" s="89">
        <f>(VLOOKUP($A7,'ADR Raw Data'!$B$6:$BE$49,'ADR Raw Data'!AT$1,FALSE))/100</f>
        <v>3.07640387113287E-3</v>
      </c>
      <c r="N8" s="90">
        <f>(VLOOKUP($A7,'ADR Raw Data'!$B$6:$BE$49,'ADR Raw Data'!AU$1,FALSE))/100</f>
        <v>6.5533996866568899E-3</v>
      </c>
      <c r="O8" s="90">
        <f>(VLOOKUP($A7,'ADR Raw Data'!$B$6:$BE$49,'ADR Raw Data'!AV$1,FALSE))/100</f>
        <v>1.56209738806038E-2</v>
      </c>
      <c r="P8" s="90">
        <f>(VLOOKUP($A7,'ADR Raw Data'!$B$6:$BE$49,'ADR Raw Data'!AW$1,FALSE))/100</f>
        <v>1.0298966152223199E-2</v>
      </c>
      <c r="Q8" s="90">
        <f>(VLOOKUP($A7,'ADR Raw Data'!$B$6:$BE$49,'ADR Raw Data'!AX$1,FALSE))/100</f>
        <v>-6.00529286352493E-6</v>
      </c>
      <c r="R8" s="90">
        <f>(VLOOKUP($A7,'ADR Raw Data'!$B$6:$BE$49,'ADR Raw Data'!AY$1,FALSE))/100</f>
        <v>7.3599983882665894E-3</v>
      </c>
      <c r="S8" s="91">
        <f>(VLOOKUP($A7,'ADR Raw Data'!$B$6:$BE$49,'ADR Raw Data'!BA$1,FALSE))/100</f>
        <v>-9.7891170796901295E-3</v>
      </c>
      <c r="T8" s="91">
        <f>(VLOOKUP($A7,'ADR Raw Data'!$B$6:$BE$49,'ADR Raw Data'!BB$1,FALSE))/100</f>
        <v>-1.49112955089522E-2</v>
      </c>
      <c r="U8" s="90">
        <f>(VLOOKUP($A7,'ADR Raw Data'!$B$6:$BE$49,'ADR Raw Data'!BC$1,FALSE))/100</f>
        <v>-1.2420276106491199E-2</v>
      </c>
      <c r="V8" s="92">
        <f>(VLOOKUP($A7,'ADR Raw Data'!$B$6:$BE$49,'ADR Raw Data'!BE$1,FALSE))/100</f>
        <v>6.4258266831175896E-4</v>
      </c>
      <c r="X8" s="89">
        <f>(VLOOKUP($A7,'RevPAR Raw Data'!$B$6:$BE$49,'RevPAR Raw Data'!AT$1,FALSE))/100</f>
        <v>1.26600652896769E-2</v>
      </c>
      <c r="Y8" s="90">
        <f>(VLOOKUP($A7,'RevPAR Raw Data'!$B$6:$BE$49,'RevPAR Raw Data'!AU$1,FALSE))/100</f>
        <v>1.36250817050797E-2</v>
      </c>
      <c r="Z8" s="90">
        <f>(VLOOKUP($A7,'RevPAR Raw Data'!$B$6:$BE$49,'RevPAR Raw Data'!AV$1,FALSE))/100</f>
        <v>2.2079844028230801E-3</v>
      </c>
      <c r="AA8" s="90">
        <f>(VLOOKUP($A7,'RevPAR Raw Data'!$B$6:$BE$49,'RevPAR Raw Data'!AW$1,FALSE))/100</f>
        <v>-1.3566520909955899E-2</v>
      </c>
      <c r="AB8" s="90">
        <f>(VLOOKUP($A7,'RevPAR Raw Data'!$B$6:$BE$49,'RevPAR Raw Data'!AX$1,FALSE))/100</f>
        <v>-4.1131965970627196E-2</v>
      </c>
      <c r="AC8" s="90">
        <f>(VLOOKUP($A7,'RevPAR Raw Data'!$B$6:$BE$49,'RevPAR Raw Data'!AY$1,FALSE))/100</f>
        <v>-6.36590687466463E-3</v>
      </c>
      <c r="AD8" s="91">
        <f>(VLOOKUP($A7,'RevPAR Raw Data'!$B$6:$BE$49,'RevPAR Raw Data'!BA$1,FALSE))/100</f>
        <v>-4.8095135653334099E-2</v>
      </c>
      <c r="AE8" s="91">
        <f>(VLOOKUP($A7,'RevPAR Raw Data'!$B$6:$BE$49,'RevPAR Raw Data'!BB$1,FALSE))/100</f>
        <v>-5.5747119065839498E-2</v>
      </c>
      <c r="AF8" s="90">
        <f>(VLOOKUP($A7,'RevPAR Raw Data'!$B$6:$BE$49,'RevPAR Raw Data'!BC$1,FALSE))/100</f>
        <v>-5.2009241357437098E-2</v>
      </c>
      <c r="AG8" s="92">
        <f>(VLOOKUP($A7,'RevPAR Raw Data'!$B$6:$BE$49,'RevPAR Raw Data'!BE$1,FALSE))/100</f>
        <v>-2.13987223757275E-2</v>
      </c>
    </row>
    <row r="9" spans="1:33" x14ac:dyDescent="0.25">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5">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5">
      <c r="A11" s="116" t="s">
        <v>112</v>
      </c>
      <c r="B11" s="93">
        <f>(VLOOKUP($A11,'Occupancy Raw Data'!$B$8:$BE$51,'Occupancy Raw Data'!AG$3,FALSE))/100</f>
        <v>0.47718598195697404</v>
      </c>
      <c r="C11" s="99">
        <f>(VLOOKUP($A11,'Occupancy Raw Data'!$B$8:$BE$51,'Occupancy Raw Data'!AH$3,FALSE))/100</f>
        <v>0.56011450381679306</v>
      </c>
      <c r="D11" s="99">
        <f>(VLOOKUP($A11,'Occupancy Raw Data'!$B$8:$BE$51,'Occupancy Raw Data'!AI$3,FALSE))/100</f>
        <v>0.610860513532269</v>
      </c>
      <c r="E11" s="99">
        <f>(VLOOKUP($A11,'Occupancy Raw Data'!$B$8:$BE$51,'Occupancy Raw Data'!AJ$3,FALSE))/100</f>
        <v>0.60019083969465603</v>
      </c>
      <c r="F11" s="99">
        <f>(VLOOKUP($A11,'Occupancy Raw Data'!$B$8:$BE$51,'Occupancy Raw Data'!AK$3,FALSE))/100</f>
        <v>0.54961832061068694</v>
      </c>
      <c r="G11" s="100">
        <f>(VLOOKUP($A11,'Occupancy Raw Data'!$B$8:$BE$51,'Occupancy Raw Data'!AL$3,FALSE))/100</f>
        <v>0.55959403192227597</v>
      </c>
      <c r="H11" s="99">
        <f>(VLOOKUP($A11,'Occupancy Raw Data'!$B$8:$BE$51,'Occupancy Raw Data'!AN$3,FALSE))/100</f>
        <v>0.55586398334489895</v>
      </c>
      <c r="I11" s="99">
        <f>(VLOOKUP($A11,'Occupancy Raw Data'!$B$8:$BE$51,'Occupancy Raw Data'!AO$3,FALSE))/100</f>
        <v>0.60929909784871594</v>
      </c>
      <c r="J11" s="100">
        <f>(VLOOKUP($A11,'Occupancy Raw Data'!$B$8:$BE$51,'Occupancy Raw Data'!AP$3,FALSE))/100</f>
        <v>0.582581540596807</v>
      </c>
      <c r="K11" s="94">
        <f>(VLOOKUP($A11,'Occupancy Raw Data'!$B$8:$BE$51,'Occupancy Raw Data'!AR$3,FALSE))/100</f>
        <v>0.56616189154357</v>
      </c>
      <c r="M11" s="121">
        <f>VLOOKUP($A11,'ADR Raw Data'!$B$6:$BE$49,'ADR Raw Data'!AG$1,FALSE)</f>
        <v>276.91325213597497</v>
      </c>
      <c r="N11" s="122">
        <f>VLOOKUP($A11,'ADR Raw Data'!$B$6:$BE$49,'ADR Raw Data'!AH$1,FALSE)</f>
        <v>273.21200712405101</v>
      </c>
      <c r="O11" s="122">
        <f>VLOOKUP($A11,'ADR Raw Data'!$B$6:$BE$49,'ADR Raw Data'!AI$1,FALSE)</f>
        <v>280.15613320079501</v>
      </c>
      <c r="P11" s="122">
        <f>VLOOKUP($A11,'ADR Raw Data'!$B$6:$BE$49,'ADR Raw Data'!AJ$1,FALSE)</f>
        <v>278.01851134557</v>
      </c>
      <c r="Q11" s="122">
        <f>VLOOKUP($A11,'ADR Raw Data'!$B$6:$BE$49,'ADR Raw Data'!AK$1,FALSE)</f>
        <v>274.46876893939299</v>
      </c>
      <c r="R11" s="123">
        <f>VLOOKUP($A11,'ADR Raw Data'!$B$6:$BE$49,'ADR Raw Data'!AL$1,FALSE)</f>
        <v>276.63721655557202</v>
      </c>
      <c r="S11" s="122">
        <f>VLOOKUP($A11,'ADR Raw Data'!$B$6:$BE$49,'ADR Raw Data'!AN$1,FALSE)</f>
        <v>337.83254369538002</v>
      </c>
      <c r="T11" s="122">
        <f>VLOOKUP($A11,'ADR Raw Data'!$B$6:$BE$49,'ADR Raw Data'!AO$1,FALSE)</f>
        <v>335.70370017084201</v>
      </c>
      <c r="U11" s="123">
        <f>VLOOKUP($A11,'ADR Raw Data'!$B$6:$BE$49,'ADR Raw Data'!AP$1,FALSE)</f>
        <v>336.71930687909401</v>
      </c>
      <c r="V11" s="124">
        <f>VLOOKUP($A11,'ADR Raw Data'!$B$6:$BE$49,'ADR Raw Data'!AR$1,FALSE)</f>
        <v>294.30138004246197</v>
      </c>
      <c r="X11" s="121">
        <f>VLOOKUP($A11,'RevPAR Raw Data'!$B$6:$BE$49,'RevPAR Raw Data'!AG$1,FALSE)</f>
        <v>132.139122137404</v>
      </c>
      <c r="Y11" s="122">
        <f>VLOOKUP($A11,'RevPAR Raw Data'!$B$6:$BE$49,'RevPAR Raw Data'!AH$1,FALSE)</f>
        <v>153.03000780707799</v>
      </c>
      <c r="Z11" s="122">
        <f>VLOOKUP($A11,'RevPAR Raw Data'!$B$6:$BE$49,'RevPAR Raw Data'!AI$1,FALSE)</f>
        <v>171.13631939625199</v>
      </c>
      <c r="AA11" s="122">
        <f>VLOOKUP($A11,'RevPAR Raw Data'!$B$6:$BE$49,'RevPAR Raw Data'!AJ$1,FALSE)</f>
        <v>166.86416377515599</v>
      </c>
      <c r="AB11" s="122">
        <f>VLOOKUP($A11,'RevPAR Raw Data'!$B$6:$BE$49,'RevPAR Raw Data'!AK$1,FALSE)</f>
        <v>150.853063844552</v>
      </c>
      <c r="AC11" s="123">
        <f>VLOOKUP($A11,'RevPAR Raw Data'!$B$6:$BE$49,'RevPAR Raw Data'!AL$1,FALSE)</f>
        <v>154.80453539208801</v>
      </c>
      <c r="AD11" s="122">
        <f>VLOOKUP($A11,'RevPAR Raw Data'!$B$6:$BE$49,'RevPAR Raw Data'!AN$1,FALSE)</f>
        <v>187.78894344205401</v>
      </c>
      <c r="AE11" s="122">
        <f>VLOOKUP($A11,'RevPAR Raw Data'!$B$6:$BE$49,'RevPAR Raw Data'!AO$1,FALSE)</f>
        <v>204.54396165857</v>
      </c>
      <c r="AF11" s="123">
        <f>VLOOKUP($A11,'RevPAR Raw Data'!$B$6:$BE$49,'RevPAR Raw Data'!AP$1,FALSE)</f>
        <v>196.16645255031199</v>
      </c>
      <c r="AG11" s="124">
        <f>VLOOKUP($A11,'RevPAR Raw Data'!$B$6:$BE$49,'RevPAR Raw Data'!AR$1,FALSE)</f>
        <v>166.622226008724</v>
      </c>
    </row>
    <row r="12" spans="1:33" x14ac:dyDescent="0.25">
      <c r="A12" s="101" t="s">
        <v>129</v>
      </c>
      <c r="B12" s="89">
        <f>(VLOOKUP($A11,'Occupancy Raw Data'!$B$8:$BE$51,'Occupancy Raw Data'!AT$3,FALSE))/100</f>
        <v>-1.0440506942497102E-2</v>
      </c>
      <c r="C12" s="90">
        <f>(VLOOKUP($A11,'Occupancy Raw Data'!$B$8:$BE$51,'Occupancy Raw Data'!AU$3,FALSE))/100</f>
        <v>-1.39408671229102E-2</v>
      </c>
      <c r="D12" s="90">
        <f>(VLOOKUP($A11,'Occupancy Raw Data'!$B$8:$BE$51,'Occupancy Raw Data'!AV$3,FALSE))/100</f>
        <v>-6.5224000391485792E-2</v>
      </c>
      <c r="E12" s="90">
        <f>(VLOOKUP($A11,'Occupancy Raw Data'!$B$8:$BE$51,'Occupancy Raw Data'!AW$3,FALSE))/100</f>
        <v>-5.9487730377555996E-2</v>
      </c>
      <c r="F12" s="90">
        <f>(VLOOKUP($A11,'Occupancy Raw Data'!$B$8:$BE$51,'Occupancy Raw Data'!AX$3,FALSE))/100</f>
        <v>-2.1006242298882798E-2</v>
      </c>
      <c r="G12" s="90">
        <f>(VLOOKUP($A11,'Occupancy Raw Data'!$B$8:$BE$51,'Occupancy Raw Data'!AY$3,FALSE))/100</f>
        <v>-3.62799775180946E-2</v>
      </c>
      <c r="H12" s="91">
        <f>(VLOOKUP($A11,'Occupancy Raw Data'!$B$8:$BE$51,'Occupancy Raw Data'!BA$3,FALSE))/100</f>
        <v>-4.7287849441204795E-2</v>
      </c>
      <c r="I12" s="91">
        <f>(VLOOKUP($A11,'Occupancy Raw Data'!$B$8:$BE$51,'Occupancy Raw Data'!BB$3,FALSE))/100</f>
        <v>-5.8728523726983298E-2</v>
      </c>
      <c r="J12" s="90">
        <f>(VLOOKUP($A11,'Occupancy Raw Data'!$B$8:$BE$51,'Occupancy Raw Data'!BC$3,FALSE))/100</f>
        <v>-5.3304996530187304E-2</v>
      </c>
      <c r="K12" s="92">
        <f>(VLOOKUP($A11,'Occupancy Raw Data'!$B$8:$BE$51,'Occupancy Raw Data'!BE$3,FALSE))/100</f>
        <v>-4.1348557365289799E-2</v>
      </c>
      <c r="M12" s="89">
        <f>(VLOOKUP($A11,'ADR Raw Data'!$B$6:$BE$49,'ADR Raw Data'!AT$1,FALSE))/100</f>
        <v>3.2582352426616598E-2</v>
      </c>
      <c r="N12" s="90">
        <f>(VLOOKUP($A11,'ADR Raw Data'!$B$6:$BE$49,'ADR Raw Data'!AU$1,FALSE))/100</f>
        <v>4.6336733218262698E-2</v>
      </c>
      <c r="O12" s="90">
        <f>(VLOOKUP($A11,'ADR Raw Data'!$B$6:$BE$49,'ADR Raw Data'!AV$1,FALSE))/100</f>
        <v>3.7572414697936797E-2</v>
      </c>
      <c r="P12" s="90">
        <f>(VLOOKUP($A11,'ADR Raw Data'!$B$6:$BE$49,'ADR Raw Data'!AW$1,FALSE))/100</f>
        <v>2.9163108792738299E-2</v>
      </c>
      <c r="Q12" s="90">
        <f>(VLOOKUP($A11,'ADR Raw Data'!$B$6:$BE$49,'ADR Raw Data'!AX$1,FALSE))/100</f>
        <v>-4.6334780758199101E-3</v>
      </c>
      <c r="R12" s="90">
        <f>(VLOOKUP($A11,'ADR Raw Data'!$B$6:$BE$49,'ADR Raw Data'!AY$1,FALSE))/100</f>
        <v>2.7998508962270102E-2</v>
      </c>
      <c r="S12" s="91">
        <f>(VLOOKUP($A11,'ADR Raw Data'!$B$6:$BE$49,'ADR Raw Data'!BA$1,FALSE))/100</f>
        <v>4.7932098191291697E-2</v>
      </c>
      <c r="T12" s="91">
        <f>(VLOOKUP($A11,'ADR Raw Data'!$B$6:$BE$49,'ADR Raw Data'!BB$1,FALSE))/100</f>
        <v>1.11924338667891E-2</v>
      </c>
      <c r="U12" s="90">
        <f>(VLOOKUP($A11,'ADR Raw Data'!$B$6:$BE$49,'ADR Raw Data'!BC$1,FALSE))/100</f>
        <v>2.8359920023045899E-2</v>
      </c>
      <c r="V12" s="92">
        <f>(VLOOKUP($A11,'ADR Raw Data'!$B$6:$BE$49,'ADR Raw Data'!BE$1,FALSE))/100</f>
        <v>2.7342724591877601E-2</v>
      </c>
      <c r="X12" s="89">
        <f>(VLOOKUP($A11,'RevPAR Raw Data'!$B$6:$BE$49,'RevPAR Raw Data'!AT$1,FALSE))/100</f>
        <v>2.18016692074064E-2</v>
      </c>
      <c r="Y12" s="90">
        <f>(VLOOKUP($A11,'RevPAR Raw Data'!$B$6:$BE$49,'RevPAR Raw Data'!AU$1,FALSE))/100</f>
        <v>3.17498918546468E-2</v>
      </c>
      <c r="Z12" s="90">
        <f>(VLOOKUP($A11,'RevPAR Raw Data'!$B$6:$BE$49,'RevPAR Raw Data'!AV$1,FALSE))/100</f>
        <v>-3.0102208884516202E-2</v>
      </c>
      <c r="AA12" s="90">
        <f>(VLOOKUP($A11,'RevPAR Raw Data'!$B$6:$BE$49,'RevPAR Raw Data'!AW$1,FALSE))/100</f>
        <v>-3.2059468737651399E-2</v>
      </c>
      <c r="AB12" s="90">
        <f>(VLOOKUP($A11,'RevPAR Raw Data'!$B$6:$BE$49,'RevPAR Raw Data'!AX$1,FALSE))/100</f>
        <v>-2.5542388411555497E-2</v>
      </c>
      <c r="AC12" s="90">
        <f>(VLOOKUP($A11,'RevPAR Raw Data'!$B$6:$BE$49,'RevPAR Raw Data'!AY$1,FALSE))/100</f>
        <v>-9.2972538315157904E-3</v>
      </c>
      <c r="AD12" s="91">
        <f>(VLOOKUP($A11,'RevPAR Raw Data'!$B$6:$BE$49,'RevPAR Raw Data'!BA$1,FALSE))/100</f>
        <v>-1.6223570925839202E-3</v>
      </c>
      <c r="AE12" s="91">
        <f>(VLOOKUP($A11,'RevPAR Raw Data'!$B$6:$BE$49,'RevPAR Raw Data'!BB$1,FALSE))/100</f>
        <v>-4.8193404978102504E-2</v>
      </c>
      <c r="AF12" s="90">
        <f>(VLOOKUP($A11,'RevPAR Raw Data'!$B$6:$BE$49,'RevPAR Raw Data'!BC$1,FALSE))/100</f>
        <v>-2.6456801945566301E-2</v>
      </c>
      <c r="AG12" s="92">
        <f>(VLOOKUP($A11,'RevPAR Raw Data'!$B$6:$BE$49,'RevPAR Raw Data'!BE$1,FALSE))/100</f>
        <v>-1.51364149897227E-2</v>
      </c>
    </row>
    <row r="13" spans="1:33" x14ac:dyDescent="0.25">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5">
      <c r="A14" s="116" t="s">
        <v>113</v>
      </c>
      <c r="B14" s="93">
        <f>(VLOOKUP($A14,'Occupancy Raw Data'!$B$8:$BE$51,'Occupancy Raw Data'!AG$3,FALSE))/100</f>
        <v>0.50028231608473095</v>
      </c>
      <c r="C14" s="99">
        <f>(VLOOKUP($A14,'Occupancy Raw Data'!$B$8:$BE$51,'Occupancy Raw Data'!AH$3,FALSE))/100</f>
        <v>0.63053020782106595</v>
      </c>
      <c r="D14" s="99">
        <f>(VLOOKUP($A14,'Occupancy Raw Data'!$B$8:$BE$51,'Occupancy Raw Data'!AI$3,FALSE))/100</f>
        <v>0.72736462488388598</v>
      </c>
      <c r="E14" s="99">
        <f>(VLOOKUP($A14,'Occupancy Raw Data'!$B$8:$BE$51,'Occupancy Raw Data'!AJ$3,FALSE))/100</f>
        <v>0.7133398903520749</v>
      </c>
      <c r="F14" s="99">
        <f>(VLOOKUP($A14,'Occupancy Raw Data'!$B$8:$BE$51,'Occupancy Raw Data'!AK$3,FALSE))/100</f>
        <v>0.63701437079940904</v>
      </c>
      <c r="G14" s="100">
        <f>(VLOOKUP($A14,'Occupancy Raw Data'!$B$8:$BE$51,'Occupancy Raw Data'!AL$3,FALSE))/100</f>
        <v>0.64170628198823298</v>
      </c>
      <c r="H14" s="99">
        <f>(VLOOKUP($A14,'Occupancy Raw Data'!$B$8:$BE$51,'Occupancy Raw Data'!AN$3,FALSE))/100</f>
        <v>0.66692166183997204</v>
      </c>
      <c r="I14" s="99">
        <f>(VLOOKUP($A14,'Occupancy Raw Data'!$B$8:$BE$51,'Occupancy Raw Data'!AO$3,FALSE))/100</f>
        <v>0.69736159995634395</v>
      </c>
      <c r="J14" s="100">
        <f>(VLOOKUP($A14,'Occupancy Raw Data'!$B$8:$BE$51,'Occupancy Raw Data'!AP$3,FALSE))/100</f>
        <v>0.68215181175742501</v>
      </c>
      <c r="K14" s="94">
        <f>(VLOOKUP($A14,'Occupancy Raw Data'!$B$8:$BE$51,'Occupancy Raw Data'!AR$3,FALSE))/100</f>
        <v>0.65326767162381305</v>
      </c>
      <c r="M14" s="121">
        <f>VLOOKUP($A14,'ADR Raw Data'!$B$6:$BE$49,'ADR Raw Data'!AG$1,FALSE)</f>
        <v>172.75603451414401</v>
      </c>
      <c r="N14" s="122">
        <f>VLOOKUP($A14,'ADR Raw Data'!$B$6:$BE$49,'ADR Raw Data'!AH$1,FALSE)</f>
        <v>191.06019296319801</v>
      </c>
      <c r="O14" s="122">
        <f>VLOOKUP($A14,'ADR Raw Data'!$B$6:$BE$49,'ADR Raw Data'!AI$1,FALSE)</f>
        <v>202.31478809049801</v>
      </c>
      <c r="P14" s="122">
        <f>VLOOKUP($A14,'ADR Raw Data'!$B$6:$BE$49,'ADR Raw Data'!AJ$1,FALSE)</f>
        <v>196.81217275849301</v>
      </c>
      <c r="Q14" s="122">
        <f>VLOOKUP($A14,'ADR Raw Data'!$B$6:$BE$49,'ADR Raw Data'!AK$1,FALSE)</f>
        <v>180.19913063990299</v>
      </c>
      <c r="R14" s="123">
        <f>VLOOKUP($A14,'ADR Raw Data'!$B$6:$BE$49,'ADR Raw Data'!AL$1,FALSE)</f>
        <v>189.88003042723</v>
      </c>
      <c r="S14" s="122">
        <f>VLOOKUP($A14,'ADR Raw Data'!$B$6:$BE$49,'ADR Raw Data'!AN$1,FALSE)</f>
        <v>179.48184154467901</v>
      </c>
      <c r="T14" s="122">
        <f>VLOOKUP($A14,'ADR Raw Data'!$B$6:$BE$49,'ADR Raw Data'!AO$1,FALSE)</f>
        <v>184.15014319809001</v>
      </c>
      <c r="U14" s="123">
        <f>VLOOKUP($A14,'ADR Raw Data'!$B$6:$BE$49,'ADR Raw Data'!AP$1,FALSE)</f>
        <v>181.86963257709601</v>
      </c>
      <c r="V14" s="124">
        <f>VLOOKUP($A14,'ADR Raw Data'!$B$6:$BE$49,'ADR Raw Data'!AR$1,FALSE)</f>
        <v>187.489009009905</v>
      </c>
      <c r="X14" s="121">
        <f>VLOOKUP($A14,'RevPAR Raw Data'!$B$6:$BE$49,'RevPAR Raw Data'!AG$1,FALSE)</f>
        <v>86.426789064349805</v>
      </c>
      <c r="Y14" s="122">
        <f>VLOOKUP($A14,'RevPAR Raw Data'!$B$6:$BE$49,'RevPAR Raw Data'!AH$1,FALSE)</f>
        <v>120.46922317541799</v>
      </c>
      <c r="Z14" s="122">
        <f>VLOOKUP($A14,'RevPAR Raw Data'!$B$6:$BE$49,'RevPAR Raw Data'!AI$1,FALSE)</f>
        <v>147.15661994790801</v>
      </c>
      <c r="AA14" s="122">
        <f>VLOOKUP($A14,'RevPAR Raw Data'!$B$6:$BE$49,'RevPAR Raw Data'!AJ$1,FALSE)</f>
        <v>140.39397373549701</v>
      </c>
      <c r="AB14" s="122">
        <f>VLOOKUP($A14,'RevPAR Raw Data'!$B$6:$BE$49,'RevPAR Raw Data'!AK$1,FALSE)</f>
        <v>114.78943582317901</v>
      </c>
      <c r="AC14" s="123">
        <f>VLOOKUP($A14,'RevPAR Raw Data'!$B$6:$BE$49,'RevPAR Raw Data'!AL$1,FALSE)</f>
        <v>121.84720834927001</v>
      </c>
      <c r="AD14" s="122">
        <f>VLOOKUP($A14,'RevPAR Raw Data'!$B$6:$BE$49,'RevPAR Raw Data'!AN$1,FALSE)</f>
        <v>119.700328033076</v>
      </c>
      <c r="AE14" s="122">
        <f>VLOOKUP($A14,'RevPAR Raw Data'!$B$6:$BE$49,'RevPAR Raw Data'!AO$1,FALSE)</f>
        <v>128.41923849281</v>
      </c>
      <c r="AF14" s="123">
        <f>VLOOKUP($A14,'RevPAR Raw Data'!$B$6:$BE$49,'RevPAR Raw Data'!AP$1,FALSE)</f>
        <v>124.062699366123</v>
      </c>
      <c r="AG14" s="124">
        <f>VLOOKUP($A14,'RevPAR Raw Data'!$B$6:$BE$49,'RevPAR Raw Data'!AR$1,FALSE)</f>
        <v>122.480508370957</v>
      </c>
    </row>
    <row r="15" spans="1:33" x14ac:dyDescent="0.25">
      <c r="A15" s="101" t="s">
        <v>129</v>
      </c>
      <c r="B15" s="89">
        <f>(VLOOKUP($A14,'Occupancy Raw Data'!$B$8:$BE$51,'Occupancy Raw Data'!AT$3,FALSE))/100</f>
        <v>-4.7871650810658002E-3</v>
      </c>
      <c r="C15" s="90">
        <f>(VLOOKUP($A14,'Occupancy Raw Data'!$B$8:$BE$51,'Occupancy Raw Data'!AU$3,FALSE))/100</f>
        <v>-2.8506812737508599E-2</v>
      </c>
      <c r="D15" s="90">
        <f>(VLOOKUP($A14,'Occupancy Raw Data'!$B$8:$BE$51,'Occupancy Raw Data'!AV$3,FALSE))/100</f>
        <v>-4.9175365037615403E-2</v>
      </c>
      <c r="E15" s="90">
        <f>(VLOOKUP($A14,'Occupancy Raw Data'!$B$8:$BE$51,'Occupancy Raw Data'!AW$3,FALSE))/100</f>
        <v>-5.4339566442391699E-2</v>
      </c>
      <c r="F15" s="90">
        <f>(VLOOKUP($A14,'Occupancy Raw Data'!$B$8:$BE$51,'Occupancy Raw Data'!AX$3,FALSE))/100</f>
        <v>-5.6821717661594405E-2</v>
      </c>
      <c r="G15" s="90">
        <f>(VLOOKUP($A14,'Occupancy Raw Data'!$B$8:$BE$51,'Occupancy Raw Data'!AY$3,FALSE))/100</f>
        <v>-4.1206200196672101E-2</v>
      </c>
      <c r="H15" s="91">
        <f>(VLOOKUP($A14,'Occupancy Raw Data'!$B$8:$BE$51,'Occupancy Raw Data'!BA$3,FALSE))/100</f>
        <v>-4.09876261721379E-2</v>
      </c>
      <c r="I15" s="91">
        <f>(VLOOKUP($A14,'Occupancy Raw Data'!$B$8:$BE$51,'Occupancy Raw Data'!BB$3,FALSE))/100</f>
        <v>-3.4734558957090697E-2</v>
      </c>
      <c r="J15" s="90">
        <f>(VLOOKUP($A14,'Occupancy Raw Data'!$B$8:$BE$51,'Occupancy Raw Data'!BC$3,FALSE))/100</f>
        <v>-3.7787128121836905E-2</v>
      </c>
      <c r="K15" s="92">
        <f>(VLOOKUP($A14,'Occupancy Raw Data'!$B$8:$BE$51,'Occupancy Raw Data'!BE$3,FALSE))/100</f>
        <v>-4.0194725268210905E-2</v>
      </c>
      <c r="M15" s="89">
        <f>(VLOOKUP($A14,'ADR Raw Data'!$B$6:$BE$49,'ADR Raw Data'!AT$1,FALSE))/100</f>
        <v>-4.9235822998021104E-3</v>
      </c>
      <c r="N15" s="90">
        <f>(VLOOKUP($A14,'ADR Raw Data'!$B$6:$BE$49,'ADR Raw Data'!AU$1,FALSE))/100</f>
        <v>6.5442835430416305E-3</v>
      </c>
      <c r="O15" s="90">
        <f>(VLOOKUP($A14,'ADR Raw Data'!$B$6:$BE$49,'ADR Raw Data'!AV$1,FALSE))/100</f>
        <v>2.3279127302781203E-2</v>
      </c>
      <c r="P15" s="90">
        <f>(VLOOKUP($A14,'ADR Raw Data'!$B$6:$BE$49,'ADR Raw Data'!AW$1,FALSE))/100</f>
        <v>1.7184220375210599E-2</v>
      </c>
      <c r="Q15" s="90">
        <f>(VLOOKUP($A14,'ADR Raw Data'!$B$6:$BE$49,'ADR Raw Data'!AX$1,FALSE))/100</f>
        <v>2.0167791413266301E-2</v>
      </c>
      <c r="R15" s="90">
        <f>(VLOOKUP($A14,'ADR Raw Data'!$B$6:$BE$49,'ADR Raw Data'!AY$1,FALSE))/100</f>
        <v>1.3478338382796001E-2</v>
      </c>
      <c r="S15" s="91">
        <f>(VLOOKUP($A14,'ADR Raw Data'!$B$6:$BE$49,'ADR Raw Data'!BA$1,FALSE))/100</f>
        <v>8.57296449466898E-3</v>
      </c>
      <c r="T15" s="91">
        <f>(VLOOKUP($A14,'ADR Raw Data'!$B$6:$BE$49,'ADR Raw Data'!BB$1,FALSE))/100</f>
        <v>-1.2957764589687801E-3</v>
      </c>
      <c r="U15" s="90">
        <f>(VLOOKUP($A14,'ADR Raw Data'!$B$6:$BE$49,'ADR Raw Data'!BC$1,FALSE))/100</f>
        <v>3.5074305096376101E-3</v>
      </c>
      <c r="V15" s="92">
        <f>(VLOOKUP($A14,'ADR Raw Data'!$B$6:$BE$49,'ADR Raw Data'!BE$1,FALSE))/100</f>
        <v>1.05501646905122E-2</v>
      </c>
      <c r="X15" s="89">
        <f>(VLOOKUP($A14,'RevPAR Raw Data'!$B$6:$BE$49,'RevPAR Raw Data'!AT$1,FALSE))/100</f>
        <v>-9.6871773796085511E-3</v>
      </c>
      <c r="Y15" s="90">
        <f>(VLOOKUP($A14,'RevPAR Raw Data'!$B$6:$BE$49,'RevPAR Raw Data'!AU$1,FALSE))/100</f>
        <v>-2.2149085859929599E-2</v>
      </c>
      <c r="Z15" s="90">
        <f>(VLOOKUP($A14,'RevPAR Raw Data'!$B$6:$BE$49,'RevPAR Raw Data'!AV$1,FALSE))/100</f>
        <v>-2.7040997317705501E-2</v>
      </c>
      <c r="AA15" s="90">
        <f>(VLOOKUP($A14,'RevPAR Raw Data'!$B$6:$BE$49,'RevPAR Raw Data'!AW$1,FALSE))/100</f>
        <v>-3.8089129152020396E-2</v>
      </c>
      <c r="AB15" s="90">
        <f>(VLOOKUP($A14,'RevPAR Raw Data'!$B$6:$BE$49,'RevPAR Raw Data'!AX$1,FALSE))/100</f>
        <v>-3.7799894797870597E-2</v>
      </c>
      <c r="AC15" s="90">
        <f>(VLOOKUP($A14,'RevPAR Raw Data'!$B$6:$BE$49,'RevPAR Raw Data'!AY$1,FALSE))/100</f>
        <v>-2.8283252923596E-2</v>
      </c>
      <c r="AD15" s="91">
        <f>(VLOOKUP($A14,'RevPAR Raw Data'!$B$6:$BE$49,'RevPAR Raw Data'!BA$1,FALSE))/100</f>
        <v>-3.27660471413634E-2</v>
      </c>
      <c r="AE15" s="91">
        <f>(VLOOKUP($A14,'RevPAR Raw Data'!$B$6:$BE$49,'RevPAR Raw Data'!BB$1,FALSE))/100</f>
        <v>-3.5985327192250199E-2</v>
      </c>
      <c r="AF15" s="90">
        <f>(VLOOKUP($A14,'RevPAR Raw Data'!$B$6:$BE$49,'RevPAR Raw Data'!BC$1,FALSE))/100</f>
        <v>-3.4412233338245397E-2</v>
      </c>
      <c r="AG15" s="92">
        <f>(VLOOKUP($A14,'RevPAR Raw Data'!$B$6:$BE$49,'RevPAR Raw Data'!BE$1,FALSE))/100</f>
        <v>-3.0068621548968201E-2</v>
      </c>
    </row>
    <row r="16" spans="1:33" x14ac:dyDescent="0.25">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5">
      <c r="A17" s="116" t="s">
        <v>114</v>
      </c>
      <c r="B17" s="93">
        <f>(VLOOKUP($A17,'Occupancy Raw Data'!$B$8:$BE$51,'Occupancy Raw Data'!AG$3,FALSE))/100</f>
        <v>0.50065087606421899</v>
      </c>
      <c r="C17" s="99">
        <f>(VLOOKUP($A17,'Occupancy Raw Data'!$B$8:$BE$51,'Occupancy Raw Data'!AH$3,FALSE))/100</f>
        <v>0.64710547184773903</v>
      </c>
      <c r="D17" s="99">
        <f>(VLOOKUP($A17,'Occupancy Raw Data'!$B$8:$BE$51,'Occupancy Raw Data'!AI$3,FALSE))/100</f>
        <v>0.72005750396837198</v>
      </c>
      <c r="E17" s="99">
        <f>(VLOOKUP($A17,'Occupancy Raw Data'!$B$8:$BE$51,'Occupancy Raw Data'!AJ$3,FALSE))/100</f>
        <v>0.71319147024469098</v>
      </c>
      <c r="F17" s="99">
        <f>(VLOOKUP($A17,'Occupancy Raw Data'!$B$8:$BE$51,'Occupancy Raw Data'!AK$3,FALSE))/100</f>
        <v>0.63943214831231798</v>
      </c>
      <c r="G17" s="100">
        <f>(VLOOKUP($A17,'Occupancy Raw Data'!$B$8:$BE$51,'Occupancy Raw Data'!AL$3,FALSE))/100</f>
        <v>0.64406437125748495</v>
      </c>
      <c r="H17" s="99">
        <f>(VLOOKUP($A17,'Occupancy Raw Data'!$B$8:$BE$51,'Occupancy Raw Data'!AN$3,FALSE))/100</f>
        <v>0.70312078828356606</v>
      </c>
      <c r="I17" s="99">
        <f>(VLOOKUP($A17,'Occupancy Raw Data'!$B$8:$BE$51,'Occupancy Raw Data'!AO$3,FALSE))/100</f>
        <v>0.72312330734816599</v>
      </c>
      <c r="J17" s="100">
        <f>(VLOOKUP($A17,'Occupancy Raw Data'!$B$8:$BE$51,'Occupancy Raw Data'!AP$3,FALSE))/100</f>
        <v>0.71312616476188295</v>
      </c>
      <c r="K17" s="94">
        <f>(VLOOKUP($A17,'Occupancy Raw Data'!$B$8:$BE$51,'Occupancy Raw Data'!AR$3,FALSE))/100</f>
        <v>0.66379747268562894</v>
      </c>
      <c r="M17" s="121">
        <f>VLOOKUP($A17,'ADR Raw Data'!$B$6:$BE$49,'ADR Raw Data'!AG$1,FALSE)</f>
        <v>131.00795756126701</v>
      </c>
      <c r="N17" s="122">
        <f>VLOOKUP($A17,'ADR Raw Data'!$B$6:$BE$49,'ADR Raw Data'!AH$1,FALSE)</f>
        <v>145.107123450795</v>
      </c>
      <c r="O17" s="122">
        <f>VLOOKUP($A17,'ADR Raw Data'!$B$6:$BE$49,'ADR Raw Data'!AI$1,FALSE)</f>
        <v>154.18160479577401</v>
      </c>
      <c r="P17" s="122">
        <f>VLOOKUP($A17,'ADR Raw Data'!$B$6:$BE$49,'ADR Raw Data'!AJ$1,FALSE)</f>
        <v>151.160517684853</v>
      </c>
      <c r="Q17" s="122">
        <f>VLOOKUP($A17,'ADR Raw Data'!$B$6:$BE$49,'ADR Raw Data'!AK$1,FALSE)</f>
        <v>140.072275526932</v>
      </c>
      <c r="R17" s="123">
        <f>VLOOKUP($A17,'ADR Raw Data'!$B$6:$BE$49,'ADR Raw Data'!AL$1,FALSE)</f>
        <v>145.28324669076201</v>
      </c>
      <c r="S17" s="122">
        <f>VLOOKUP($A17,'ADR Raw Data'!$B$6:$BE$49,'ADR Raw Data'!AN$1,FALSE)</f>
        <v>144.818410751176</v>
      </c>
      <c r="T17" s="122">
        <f>VLOOKUP($A17,'ADR Raw Data'!$B$6:$BE$49,'ADR Raw Data'!AO$1,FALSE)</f>
        <v>144.59251838976999</v>
      </c>
      <c r="U17" s="123">
        <f>VLOOKUP($A17,'ADR Raw Data'!$B$6:$BE$49,'ADR Raw Data'!AP$1,FALSE)</f>
        <v>144.70383406012701</v>
      </c>
      <c r="V17" s="124">
        <f>VLOOKUP($A17,'ADR Raw Data'!$B$6:$BE$49,'ADR Raw Data'!AR$1,FALSE)</f>
        <v>145.10538753346401</v>
      </c>
      <c r="X17" s="121">
        <f>VLOOKUP($A17,'RevPAR Raw Data'!$B$6:$BE$49,'RevPAR Raw Data'!AG$1,FALSE)</f>
        <v>65.589248724432494</v>
      </c>
      <c r="Y17" s="122">
        <f>VLOOKUP($A17,'RevPAR Raw Data'!$B$6:$BE$49,'RevPAR Raw Data'!AH$1,FALSE)</f>
        <v>93.899613589095196</v>
      </c>
      <c r="Z17" s="122">
        <f>VLOOKUP($A17,'RevPAR Raw Data'!$B$6:$BE$49,'RevPAR Raw Data'!AI$1,FALSE)</f>
        <v>111.019621507083</v>
      </c>
      <c r="AA17" s="122">
        <f>VLOOKUP($A17,'RevPAR Raw Data'!$B$6:$BE$49,'RevPAR Raw Data'!AJ$1,FALSE)</f>
        <v>107.806391850609</v>
      </c>
      <c r="AB17" s="122">
        <f>VLOOKUP($A17,'RevPAR Raw Data'!$B$6:$BE$49,'RevPAR Raw Data'!AK$1,FALSE)</f>
        <v>89.566716059181104</v>
      </c>
      <c r="AC17" s="123">
        <f>VLOOKUP($A17,'RevPAR Raw Data'!$B$6:$BE$49,'RevPAR Raw Data'!AL$1,FALSE)</f>
        <v>93.571762934131698</v>
      </c>
      <c r="AD17" s="122">
        <f>VLOOKUP($A17,'RevPAR Raw Data'!$B$6:$BE$49,'RevPAR Raw Data'!AN$1,FALSE)</f>
        <v>101.82483512534</v>
      </c>
      <c r="AE17" s="122">
        <f>VLOOKUP($A17,'RevPAR Raw Data'!$B$6:$BE$49,'RevPAR Raw Data'!AO$1,FALSE)</f>
        <v>104.558220115811</v>
      </c>
      <c r="AF17" s="123">
        <f>VLOOKUP($A17,'RevPAR Raw Data'!$B$6:$BE$49,'RevPAR Raw Data'!AP$1,FALSE)</f>
        <v>103.192090209638</v>
      </c>
      <c r="AG17" s="124">
        <f>VLOOKUP($A17,'RevPAR Raw Data'!$B$6:$BE$49,'RevPAR Raw Data'!AR$1,FALSE)</f>
        <v>96.320589517782906</v>
      </c>
    </row>
    <row r="18" spans="1:33" x14ac:dyDescent="0.25">
      <c r="A18" s="101" t="s">
        <v>129</v>
      </c>
      <c r="B18" s="89">
        <f>(VLOOKUP($A17,'Occupancy Raw Data'!$B$8:$BE$51,'Occupancy Raw Data'!AT$3,FALSE))/100</f>
        <v>-7.924121690426689E-3</v>
      </c>
      <c r="C18" s="90">
        <f>(VLOOKUP($A17,'Occupancy Raw Data'!$B$8:$BE$51,'Occupancy Raw Data'!AU$3,FALSE))/100</f>
        <v>-9.8367732608217202E-3</v>
      </c>
      <c r="D18" s="90">
        <f>(VLOOKUP($A17,'Occupancy Raw Data'!$B$8:$BE$51,'Occupancy Raw Data'!AV$3,FALSE))/100</f>
        <v>-2.2011449834000999E-2</v>
      </c>
      <c r="E18" s="90">
        <f>(VLOOKUP($A17,'Occupancy Raw Data'!$B$8:$BE$51,'Occupancy Raw Data'!AW$3,FALSE))/100</f>
        <v>-3.8097754690300197E-2</v>
      </c>
      <c r="F18" s="90">
        <f>(VLOOKUP($A17,'Occupancy Raw Data'!$B$8:$BE$51,'Occupancy Raw Data'!AX$3,FALSE))/100</f>
        <v>-5.7869125785368701E-2</v>
      </c>
      <c r="G18" s="90">
        <f>(VLOOKUP($A17,'Occupancy Raw Data'!$B$8:$BE$51,'Occupancy Raw Data'!AY$3,FALSE))/100</f>
        <v>-2.8441736550730397E-2</v>
      </c>
      <c r="H18" s="91">
        <f>(VLOOKUP($A17,'Occupancy Raw Data'!$B$8:$BE$51,'Occupancy Raw Data'!BA$3,FALSE))/100</f>
        <v>-5.9738822714411596E-2</v>
      </c>
      <c r="I18" s="91">
        <f>(VLOOKUP($A17,'Occupancy Raw Data'!$B$8:$BE$51,'Occupancy Raw Data'!BB$3,FALSE))/100</f>
        <v>-6.1675619117990493E-2</v>
      </c>
      <c r="J18" s="90">
        <f>(VLOOKUP($A17,'Occupancy Raw Data'!$B$8:$BE$51,'Occupancy Raw Data'!BC$3,FALSE))/100</f>
        <v>-6.0716377944464196E-2</v>
      </c>
      <c r="K18" s="92">
        <f>(VLOOKUP($A17,'Occupancy Raw Data'!$B$8:$BE$51,'Occupancy Raw Data'!BE$3,FALSE))/100</f>
        <v>-3.85801154412155E-2</v>
      </c>
      <c r="M18" s="89">
        <f>(VLOOKUP($A17,'ADR Raw Data'!$B$6:$BE$49,'ADR Raw Data'!AT$1,FALSE))/100</f>
        <v>2.40076757958227E-3</v>
      </c>
      <c r="N18" s="90">
        <f>(VLOOKUP($A17,'ADR Raw Data'!$B$6:$BE$49,'ADR Raw Data'!AU$1,FALSE))/100</f>
        <v>1.55007082418451E-2</v>
      </c>
      <c r="O18" s="90">
        <f>(VLOOKUP($A17,'ADR Raw Data'!$B$6:$BE$49,'ADR Raw Data'!AV$1,FALSE))/100</f>
        <v>3.5801977741712697E-2</v>
      </c>
      <c r="P18" s="90">
        <f>(VLOOKUP($A17,'ADR Raw Data'!$B$6:$BE$49,'ADR Raw Data'!AW$1,FALSE))/100</f>
        <v>2.60179672185047E-2</v>
      </c>
      <c r="Q18" s="90">
        <f>(VLOOKUP($A17,'ADR Raw Data'!$B$6:$BE$49,'ADR Raw Data'!AX$1,FALSE))/100</f>
        <v>-6.7524605695321895E-4</v>
      </c>
      <c r="R18" s="90">
        <f>(VLOOKUP($A17,'ADR Raw Data'!$B$6:$BE$49,'ADR Raw Data'!AY$1,FALSE))/100</f>
        <v>1.7439372713585498E-2</v>
      </c>
      <c r="S18" s="91">
        <f>(VLOOKUP($A17,'ADR Raw Data'!$B$6:$BE$49,'ADR Raw Data'!BA$1,FALSE))/100</f>
        <v>-1.4672764316132701E-2</v>
      </c>
      <c r="T18" s="91">
        <f>(VLOOKUP($A17,'ADR Raw Data'!$B$6:$BE$49,'ADR Raw Data'!BB$1,FALSE))/100</f>
        <v>-2.0186240431234598E-2</v>
      </c>
      <c r="U18" s="90">
        <f>(VLOOKUP($A17,'ADR Raw Data'!$B$6:$BE$49,'ADR Raw Data'!BC$1,FALSE))/100</f>
        <v>-1.7476112532214001E-2</v>
      </c>
      <c r="V18" s="92">
        <f>(VLOOKUP($A17,'ADR Raw Data'!$B$6:$BE$49,'ADR Raw Data'!BE$1,FALSE))/100</f>
        <v>6.2646331313242097E-3</v>
      </c>
      <c r="X18" s="89">
        <f>(VLOOKUP($A17,'RevPAR Raw Data'!$B$6:$BE$49,'RevPAR Raw Data'!AT$1,FALSE))/100</f>
        <v>-5.5423780852954596E-3</v>
      </c>
      <c r="Y18" s="90">
        <f>(VLOOKUP($A17,'RevPAR Raw Data'!$B$6:$BE$49,'RevPAR Raw Data'!AU$1,FALSE))/100</f>
        <v>5.5114580286662199E-3</v>
      </c>
      <c r="Z18" s="90">
        <f>(VLOOKUP($A17,'RevPAR Raw Data'!$B$6:$BE$49,'RevPAR Raw Data'!AV$1,FALSE))/100</f>
        <v>1.30024744706919E-2</v>
      </c>
      <c r="AA18" s="90">
        <f>(VLOOKUP($A17,'RevPAR Raw Data'!$B$6:$BE$49,'RevPAR Raw Data'!AW$1,FALSE))/100</f>
        <v>-1.3071013604426401E-2</v>
      </c>
      <c r="AB18" s="90">
        <f>(VLOOKUP($A17,'RevPAR Raw Data'!$B$6:$BE$49,'RevPAR Raw Data'!AX$1,FALSE))/100</f>
        <v>-5.8505295943316001E-2</v>
      </c>
      <c r="AC18" s="90">
        <f>(VLOOKUP($A17,'RevPAR Raw Data'!$B$6:$BE$49,'RevPAR Raw Data'!AY$1,FALSE))/100</f>
        <v>-1.14983698814746E-2</v>
      </c>
      <c r="AD18" s="91">
        <f>(VLOOKUP($A17,'RevPAR Raw Data'!$B$6:$BE$49,'RevPAR Raw Data'!BA$1,FALSE))/100</f>
        <v>-7.3535053364332595E-2</v>
      </c>
      <c r="AE18" s="91">
        <f>(VLOOKUP($A17,'RevPAR Raw Data'!$B$6:$BE$49,'RevPAR Raw Data'!BB$1,FALSE))/100</f>
        <v>-8.0616860672964211E-2</v>
      </c>
      <c r="AF18" s="90">
        <f>(VLOOKUP($A17,'RevPAR Raw Data'!$B$6:$BE$49,'RevPAR Raw Data'!BC$1,FALSE))/100</f>
        <v>-7.7131404223172398E-2</v>
      </c>
      <c r="AG18" s="92">
        <f>(VLOOKUP($A17,'RevPAR Raw Data'!$B$6:$BE$49,'RevPAR Raw Data'!BE$1,FALSE))/100</f>
        <v>-3.2557172579294601E-2</v>
      </c>
    </row>
    <row r="19" spans="1:33" x14ac:dyDescent="0.25">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5">
      <c r="A20" s="116" t="s">
        <v>115</v>
      </c>
      <c r="B20" s="93">
        <f>(VLOOKUP($A20,'Occupancy Raw Data'!$B$8:$BE$51,'Occupancy Raw Data'!AG$3,FALSE))/100</f>
        <v>0.45906723939335697</v>
      </c>
      <c r="C20" s="99">
        <f>(VLOOKUP($A20,'Occupancy Raw Data'!$B$8:$BE$51,'Occupancy Raw Data'!AH$3,FALSE))/100</f>
        <v>0.59282011902476395</v>
      </c>
      <c r="D20" s="99">
        <f>(VLOOKUP($A20,'Occupancy Raw Data'!$B$8:$BE$51,'Occupancy Raw Data'!AI$3,FALSE))/100</f>
        <v>0.62848555384910698</v>
      </c>
      <c r="E20" s="99">
        <f>(VLOOKUP($A20,'Occupancy Raw Data'!$B$8:$BE$51,'Occupancy Raw Data'!AJ$3,FALSE))/100</f>
        <v>0.63195311000191901</v>
      </c>
      <c r="F20" s="99">
        <f>(VLOOKUP($A20,'Occupancy Raw Data'!$B$8:$BE$51,'Occupancy Raw Data'!AK$3,FALSE))/100</f>
        <v>0.58744480706469504</v>
      </c>
      <c r="G20" s="100">
        <f>(VLOOKUP($A20,'Occupancy Raw Data'!$B$8:$BE$51,'Occupancy Raw Data'!AL$3,FALSE))/100</f>
        <v>0.57995416586676907</v>
      </c>
      <c r="H20" s="99">
        <f>(VLOOKUP($A20,'Occupancy Raw Data'!$B$8:$BE$51,'Occupancy Raw Data'!AN$3,FALSE))/100</f>
        <v>0.67590348435400205</v>
      </c>
      <c r="I20" s="99">
        <f>(VLOOKUP($A20,'Occupancy Raw Data'!$B$8:$BE$51,'Occupancy Raw Data'!AO$3,FALSE))/100</f>
        <v>0.69697278748320202</v>
      </c>
      <c r="J20" s="100">
        <f>(VLOOKUP($A20,'Occupancy Raw Data'!$B$8:$BE$51,'Occupancy Raw Data'!AP$3,FALSE))/100</f>
        <v>0.68643813591860192</v>
      </c>
      <c r="K20" s="94">
        <f>(VLOOKUP($A20,'Occupancy Raw Data'!$B$8:$BE$51,'Occupancy Raw Data'!AR$3,FALSE))/100</f>
        <v>0.61037815731014999</v>
      </c>
      <c r="M20" s="121">
        <f>VLOOKUP($A20,'ADR Raw Data'!$B$6:$BE$49,'ADR Raw Data'!AG$1,FALSE)</f>
        <v>106.006403340259</v>
      </c>
      <c r="N20" s="122">
        <f>VLOOKUP($A20,'ADR Raw Data'!$B$6:$BE$49,'ADR Raw Data'!AH$1,FALSE)</f>
        <v>111.43930385767401</v>
      </c>
      <c r="O20" s="122">
        <f>VLOOKUP($A20,'ADR Raw Data'!$B$6:$BE$49,'ADR Raw Data'!AI$1,FALSE)</f>
        <v>114.82442225637401</v>
      </c>
      <c r="P20" s="122">
        <f>VLOOKUP($A20,'ADR Raw Data'!$B$6:$BE$49,'ADR Raw Data'!AJ$1,FALSE)</f>
        <v>114.412397212808</v>
      </c>
      <c r="Q20" s="122">
        <f>VLOOKUP($A20,'ADR Raw Data'!$B$6:$BE$49,'ADR Raw Data'!AK$1,FALSE)</f>
        <v>111.756364481209</v>
      </c>
      <c r="R20" s="123">
        <f>VLOOKUP($A20,'ADR Raw Data'!$B$6:$BE$49,'ADR Raw Data'!AL$1,FALSE)</f>
        <v>112.02505448353899</v>
      </c>
      <c r="S20" s="122">
        <f>VLOOKUP($A20,'ADR Raw Data'!$B$6:$BE$49,'ADR Raw Data'!AN$1,FALSE)</f>
        <v>126.814570363466</v>
      </c>
      <c r="T20" s="122">
        <f>VLOOKUP($A20,'ADR Raw Data'!$B$6:$BE$49,'ADR Raw Data'!AO$1,FALSE)</f>
        <v>127.428533272506</v>
      </c>
      <c r="U20" s="123">
        <f>VLOOKUP($A20,'ADR Raw Data'!$B$6:$BE$49,'ADR Raw Data'!AP$1,FALSE)</f>
        <v>127.12626301116001</v>
      </c>
      <c r="V20" s="124">
        <f>VLOOKUP($A20,'ADR Raw Data'!$B$6:$BE$49,'ADR Raw Data'!AR$1,FALSE)</f>
        <v>116.877337008336</v>
      </c>
      <c r="X20" s="121">
        <f>VLOOKUP($A20,'RevPAR Raw Data'!$B$6:$BE$49,'RevPAR Raw Data'!AG$1,FALSE)</f>
        <v>48.664066939431699</v>
      </c>
      <c r="Y20" s="122">
        <f>VLOOKUP($A20,'RevPAR Raw Data'!$B$6:$BE$49,'RevPAR Raw Data'!AH$1,FALSE)</f>
        <v>66.063461376943707</v>
      </c>
      <c r="Z20" s="122">
        <f>VLOOKUP($A20,'RevPAR Raw Data'!$B$6:$BE$49,'RevPAR Raw Data'!AI$1,FALSE)</f>
        <v>72.165490617200902</v>
      </c>
      <c r="AA20" s="122">
        <f>VLOOKUP($A20,'RevPAR Raw Data'!$B$6:$BE$49,'RevPAR Raw Data'!AJ$1,FALSE)</f>
        <v>72.303270241408995</v>
      </c>
      <c r="AB20" s="122">
        <f>VLOOKUP($A20,'RevPAR Raw Data'!$B$6:$BE$49,'RevPAR Raw Data'!AK$1,FALSE)</f>
        <v>65.650695970915706</v>
      </c>
      <c r="AC20" s="123">
        <f>VLOOKUP($A20,'RevPAR Raw Data'!$B$6:$BE$49,'RevPAR Raw Data'!AL$1,FALSE)</f>
        <v>64.9693970291802</v>
      </c>
      <c r="AD20" s="122">
        <f>VLOOKUP($A20,'RevPAR Raw Data'!$B$6:$BE$49,'RevPAR Raw Data'!AN$1,FALSE)</f>
        <v>85.714409975523097</v>
      </c>
      <c r="AE20" s="122">
        <f>VLOOKUP($A20,'RevPAR Raw Data'!$B$6:$BE$49,'RevPAR Raw Data'!AO$1,FALSE)</f>
        <v>88.814220039834893</v>
      </c>
      <c r="AF20" s="123">
        <f>VLOOKUP($A20,'RevPAR Raw Data'!$B$6:$BE$49,'RevPAR Raw Data'!AP$1,FALSE)</f>
        <v>87.264315007679002</v>
      </c>
      <c r="AG20" s="124">
        <f>VLOOKUP($A20,'RevPAR Raw Data'!$B$6:$BE$49,'RevPAR Raw Data'!AR$1,FALSE)</f>
        <v>71.339373594465599</v>
      </c>
    </row>
    <row r="21" spans="1:33" x14ac:dyDescent="0.25">
      <c r="A21" s="101" t="s">
        <v>129</v>
      </c>
      <c r="B21" s="89">
        <f>(VLOOKUP($A20,'Occupancy Raw Data'!$B$8:$BE$51,'Occupancy Raw Data'!AT$3,FALSE))/100</f>
        <v>5.61970996498807E-3</v>
      </c>
      <c r="C21" s="90">
        <f>(VLOOKUP($A20,'Occupancy Raw Data'!$B$8:$BE$51,'Occupancy Raw Data'!AU$3,FALSE))/100</f>
        <v>1.2718182317256702E-2</v>
      </c>
      <c r="D21" s="90">
        <f>(VLOOKUP($A20,'Occupancy Raw Data'!$B$8:$BE$51,'Occupancy Raw Data'!AV$3,FALSE))/100</f>
        <v>-2.1159293518513901E-2</v>
      </c>
      <c r="E21" s="90">
        <f>(VLOOKUP($A20,'Occupancy Raw Data'!$B$8:$BE$51,'Occupancy Raw Data'!AW$3,FALSE))/100</f>
        <v>-3.4086763263251899E-2</v>
      </c>
      <c r="F21" s="90">
        <f>(VLOOKUP($A20,'Occupancy Raw Data'!$B$8:$BE$51,'Occupancy Raw Data'!AX$3,FALSE))/100</f>
        <v>-6.5242845229573895E-2</v>
      </c>
      <c r="G21" s="90">
        <f>(VLOOKUP($A20,'Occupancy Raw Data'!$B$8:$BE$51,'Occupancy Raw Data'!AY$3,FALSE))/100</f>
        <v>-2.2543450409381501E-2</v>
      </c>
      <c r="H21" s="91">
        <f>(VLOOKUP($A20,'Occupancy Raw Data'!$B$8:$BE$51,'Occupancy Raw Data'!BA$3,FALSE))/100</f>
        <v>-5.4403631971804998E-2</v>
      </c>
      <c r="I21" s="91">
        <f>(VLOOKUP($A20,'Occupancy Raw Data'!$B$8:$BE$51,'Occupancy Raw Data'!BB$3,FALSE))/100</f>
        <v>-4.9764922195866201E-2</v>
      </c>
      <c r="J21" s="90">
        <f>(VLOOKUP($A20,'Occupancy Raw Data'!$B$8:$BE$51,'Occupancy Raw Data'!BC$3,FALSE))/100</f>
        <v>-5.2054356192289396E-2</v>
      </c>
      <c r="K21" s="92">
        <f>(VLOOKUP($A20,'Occupancy Raw Data'!$B$8:$BE$51,'Occupancy Raw Data'!BE$3,FALSE))/100</f>
        <v>-3.2203397404182203E-2</v>
      </c>
      <c r="M21" s="89">
        <f>(VLOOKUP($A20,'ADR Raw Data'!$B$6:$BE$49,'ADR Raw Data'!AT$1,FALSE))/100</f>
        <v>1.14984080163394E-2</v>
      </c>
      <c r="N21" s="90">
        <f>(VLOOKUP($A20,'ADR Raw Data'!$B$6:$BE$49,'ADR Raw Data'!AU$1,FALSE))/100</f>
        <v>1.1238287878095801E-2</v>
      </c>
      <c r="O21" s="90">
        <f>(VLOOKUP($A20,'ADR Raw Data'!$B$6:$BE$49,'ADR Raw Data'!AV$1,FALSE))/100</f>
        <v>1.4557547037915902E-2</v>
      </c>
      <c r="P21" s="90">
        <f>(VLOOKUP($A20,'ADR Raw Data'!$B$6:$BE$49,'ADR Raw Data'!AW$1,FALSE))/100</f>
        <v>1.5062535745464001E-2</v>
      </c>
      <c r="Q21" s="90">
        <f>(VLOOKUP($A20,'ADR Raw Data'!$B$6:$BE$49,'ADR Raw Data'!AX$1,FALSE))/100</f>
        <v>-3.19280092073531E-4</v>
      </c>
      <c r="R21" s="90">
        <f>(VLOOKUP($A20,'ADR Raw Data'!$B$6:$BE$49,'ADR Raw Data'!AY$1,FALSE))/100</f>
        <v>1.0094353100358999E-2</v>
      </c>
      <c r="S21" s="91">
        <f>(VLOOKUP($A20,'ADR Raw Data'!$B$6:$BE$49,'ADR Raw Data'!BA$1,FALSE))/100</f>
        <v>-1.9710017938427499E-2</v>
      </c>
      <c r="T21" s="91">
        <f>(VLOOKUP($A20,'ADR Raw Data'!$B$6:$BE$49,'ADR Raw Data'!BB$1,FALSE))/100</f>
        <v>-2.1646168955622703E-2</v>
      </c>
      <c r="U21" s="90">
        <f>(VLOOKUP($A20,'ADR Raw Data'!$B$6:$BE$49,'ADR Raw Data'!BC$1,FALSE))/100</f>
        <v>-2.0688091077043998E-2</v>
      </c>
      <c r="V21" s="92">
        <f>(VLOOKUP($A20,'ADR Raw Data'!$B$6:$BE$49,'ADR Raw Data'!BE$1,FALSE))/100</f>
        <v>-1.9476954470984699E-3</v>
      </c>
      <c r="X21" s="89">
        <f>(VLOOKUP($A20,'RevPAR Raw Data'!$B$6:$BE$49,'RevPAR Raw Data'!AT$1,FALSE))/100</f>
        <v>1.7182735699438401E-2</v>
      </c>
      <c r="Y21" s="90">
        <f>(VLOOKUP($A20,'RevPAR Raw Data'!$B$6:$BE$49,'RevPAR Raw Data'!AU$1,FALSE))/100</f>
        <v>2.4099400789519998E-2</v>
      </c>
      <c r="Z21" s="90">
        <f>(VLOOKUP($A20,'RevPAR Raw Data'!$B$6:$BE$49,'RevPAR Raw Data'!AV$1,FALSE))/100</f>
        <v>-6.9097738912828003E-3</v>
      </c>
      <c r="AA21" s="90">
        <f>(VLOOKUP($A20,'RevPAR Raw Data'!$B$6:$BE$49,'RevPAR Raw Data'!AW$1,FALSE))/100</f>
        <v>-1.95376606078877E-2</v>
      </c>
      <c r="AB21" s="90">
        <f>(VLOOKUP($A20,'RevPAR Raw Data'!$B$6:$BE$49,'RevPAR Raw Data'!AX$1,FALSE))/100</f>
        <v>-6.5541294580015397E-2</v>
      </c>
      <c r="AC21" s="90">
        <f>(VLOOKUP($A20,'RevPAR Raw Data'!$B$6:$BE$49,'RevPAR Raw Data'!AY$1,FALSE))/100</f>
        <v>-1.2676658857555201E-2</v>
      </c>
      <c r="AD21" s="91">
        <f>(VLOOKUP($A20,'RevPAR Raw Data'!$B$6:$BE$49,'RevPAR Raw Data'!BA$1,FALSE))/100</f>
        <v>-7.3041353348152704E-2</v>
      </c>
      <c r="AE21" s="91">
        <f>(VLOOKUP($A20,'RevPAR Raw Data'!$B$6:$BE$49,'RevPAR Raw Data'!BB$1,FALSE))/100</f>
        <v>-7.0333871237573703E-2</v>
      </c>
      <c r="AF21" s="90">
        <f>(VLOOKUP($A20,'RevPAR Raw Data'!$B$6:$BE$49,'RevPAR Raw Data'!BC$1,FALSE))/100</f>
        <v>-7.1665542007470398E-2</v>
      </c>
      <c r="AG21" s="92">
        <f>(VLOOKUP($A20,'RevPAR Raw Data'!$B$6:$BE$49,'RevPAR Raw Data'!BE$1,FALSE))/100</f>
        <v>-3.4088370440775499E-2</v>
      </c>
    </row>
    <row r="22" spans="1:33" x14ac:dyDescent="0.25">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5">
      <c r="A23" s="116" t="s">
        <v>116</v>
      </c>
      <c r="B23" s="93">
        <f>(VLOOKUP($A23,'Occupancy Raw Data'!$B$8:$BE$51,'Occupancy Raw Data'!AG$3,FALSE))/100</f>
        <v>0.484010065195013</v>
      </c>
      <c r="C23" s="99">
        <f>(VLOOKUP($A23,'Occupancy Raw Data'!$B$8:$BE$51,'Occupancy Raw Data'!AH$3,FALSE))/100</f>
        <v>0.55484387510007993</v>
      </c>
      <c r="D23" s="99">
        <f>(VLOOKUP($A23,'Occupancy Raw Data'!$B$8:$BE$51,'Occupancy Raw Data'!AI$3,FALSE))/100</f>
        <v>0.56866064279995399</v>
      </c>
      <c r="E23" s="99">
        <f>(VLOOKUP($A23,'Occupancy Raw Data'!$B$8:$BE$51,'Occupancy Raw Data'!AJ$3,FALSE))/100</f>
        <v>0.57428800183003503</v>
      </c>
      <c r="F23" s="99">
        <f>(VLOOKUP($A23,'Occupancy Raw Data'!$B$8:$BE$51,'Occupancy Raw Data'!AK$3,FALSE))/100</f>
        <v>0.55862976095161798</v>
      </c>
      <c r="G23" s="100">
        <f>(VLOOKUP($A23,'Occupancy Raw Data'!$B$8:$BE$51,'Occupancy Raw Data'!AL$3,FALSE))/100</f>
        <v>0.54808646917533999</v>
      </c>
      <c r="H23" s="99">
        <f>(VLOOKUP($A23,'Occupancy Raw Data'!$B$8:$BE$51,'Occupancy Raw Data'!AN$3,FALSE))/100</f>
        <v>0.61701932974951301</v>
      </c>
      <c r="I23" s="99">
        <f>(VLOOKUP($A23,'Occupancy Raw Data'!$B$8:$BE$51,'Occupancy Raw Data'!AO$3,FALSE))/100</f>
        <v>0.622385619046529</v>
      </c>
      <c r="J23" s="100">
        <f>(VLOOKUP($A23,'Occupancy Raw Data'!$B$8:$BE$51,'Occupancy Raw Data'!AP$3,FALSE))/100</f>
        <v>0.61970276591243001</v>
      </c>
      <c r="K23" s="94">
        <f>(VLOOKUP($A23,'Occupancy Raw Data'!$B$8:$BE$51,'Occupancy Raw Data'!AR$3,FALSE))/100</f>
        <v>0.56854985629765897</v>
      </c>
      <c r="M23" s="121">
        <f>VLOOKUP($A23,'ADR Raw Data'!$B$6:$BE$49,'ADR Raw Data'!AG$1,FALSE)</f>
        <v>79.185319847815194</v>
      </c>
      <c r="N23" s="122">
        <f>VLOOKUP($A23,'ADR Raw Data'!$B$6:$BE$49,'ADR Raw Data'!AH$1,FALSE)</f>
        <v>81.680332714904097</v>
      </c>
      <c r="O23" s="122">
        <f>VLOOKUP($A23,'ADR Raw Data'!$B$6:$BE$49,'ADR Raw Data'!AI$1,FALSE)</f>
        <v>82.847715515507403</v>
      </c>
      <c r="P23" s="122">
        <f>VLOOKUP($A23,'ADR Raw Data'!$B$6:$BE$49,'ADR Raw Data'!AJ$1,FALSE)</f>
        <v>83.427898028281206</v>
      </c>
      <c r="Q23" s="122">
        <f>VLOOKUP($A23,'ADR Raw Data'!$B$6:$BE$49,'ADR Raw Data'!AK$1,FALSE)</f>
        <v>82.501519215413197</v>
      </c>
      <c r="R23" s="123">
        <f>VLOOKUP($A23,'ADR Raw Data'!$B$6:$BE$49,'ADR Raw Data'!AL$1,FALSE)</f>
        <v>82.015527387769396</v>
      </c>
      <c r="S23" s="122">
        <f>VLOOKUP($A23,'ADR Raw Data'!$B$6:$BE$49,'ADR Raw Data'!AN$1,FALSE)</f>
        <v>92.083258814369898</v>
      </c>
      <c r="T23" s="122">
        <f>VLOOKUP($A23,'ADR Raw Data'!$B$6:$BE$49,'ADR Raw Data'!AO$1,FALSE)</f>
        <v>92.522552042184898</v>
      </c>
      <c r="U23" s="123">
        <f>VLOOKUP($A23,'ADR Raw Data'!$B$6:$BE$49,'ADR Raw Data'!AP$1,FALSE)</f>
        <v>92.303880302289301</v>
      </c>
      <c r="V23" s="124">
        <f>VLOOKUP($A23,'ADR Raw Data'!$B$6:$BE$49,'ADR Raw Data'!AR$1,FALSE)</f>
        <v>85.219777393963199</v>
      </c>
      <c r="X23" s="121">
        <f>VLOOKUP($A23,'RevPAR Raw Data'!$B$6:$BE$49,'RevPAR Raw Data'!AG$1,FALSE)</f>
        <v>38.326491822028999</v>
      </c>
      <c r="Y23" s="122">
        <f>VLOOKUP($A23,'RevPAR Raw Data'!$B$6:$BE$49,'RevPAR Raw Data'!AH$1,FALSE)</f>
        <v>45.319832323001201</v>
      </c>
      <c r="Z23" s="122">
        <f>VLOOKUP($A23,'RevPAR Raw Data'!$B$6:$BE$49,'RevPAR Raw Data'!AI$1,FALSE)</f>
        <v>47.112235159556199</v>
      </c>
      <c r="AA23" s="122">
        <f>VLOOKUP($A23,'RevPAR Raw Data'!$B$6:$BE$49,'RevPAR Raw Data'!AJ$1,FALSE)</f>
        <v>47.911640855541499</v>
      </c>
      <c r="AB23" s="122">
        <f>VLOOKUP($A23,'RevPAR Raw Data'!$B$6:$BE$49,'RevPAR Raw Data'!AK$1,FALSE)</f>
        <v>46.087803957451598</v>
      </c>
      <c r="AC23" s="123">
        <f>VLOOKUP($A23,'RevPAR Raw Data'!$B$6:$BE$49,'RevPAR Raw Data'!AL$1,FALSE)</f>
        <v>44.951600823515903</v>
      </c>
      <c r="AD23" s="122">
        <f>VLOOKUP($A23,'RevPAR Raw Data'!$B$6:$BE$49,'RevPAR Raw Data'!AN$1,FALSE)</f>
        <v>56.817150634793499</v>
      </c>
      <c r="AE23" s="122">
        <f>VLOOKUP($A23,'RevPAR Raw Data'!$B$6:$BE$49,'RevPAR Raw Data'!AO$1,FALSE)</f>
        <v>57.584705828540002</v>
      </c>
      <c r="AF23" s="123">
        <f>VLOOKUP($A23,'RevPAR Raw Data'!$B$6:$BE$49,'RevPAR Raw Data'!AP$1,FALSE)</f>
        <v>57.200969927778601</v>
      </c>
      <c r="AG23" s="124">
        <f>VLOOKUP($A23,'RevPAR Raw Data'!$B$6:$BE$49,'RevPAR Raw Data'!AR$1,FALSE)</f>
        <v>48.451692191056303</v>
      </c>
    </row>
    <row r="24" spans="1:33" x14ac:dyDescent="0.25">
      <c r="A24" s="101" t="s">
        <v>129</v>
      </c>
      <c r="B24" s="89">
        <f>(VLOOKUP($A23,'Occupancy Raw Data'!$B$8:$BE$51,'Occupancy Raw Data'!AT$3,FALSE))/100</f>
        <v>1.86205923610443E-2</v>
      </c>
      <c r="C24" s="90">
        <f>(VLOOKUP($A23,'Occupancy Raw Data'!$B$8:$BE$51,'Occupancy Raw Data'!AU$3,FALSE))/100</f>
        <v>1.27767103248478E-2</v>
      </c>
      <c r="D24" s="90">
        <f>(VLOOKUP($A23,'Occupancy Raw Data'!$B$8:$BE$51,'Occupancy Raw Data'!AV$3,FALSE))/100</f>
        <v>-2.3984331507451301E-3</v>
      </c>
      <c r="E24" s="90">
        <f>(VLOOKUP($A23,'Occupancy Raw Data'!$B$8:$BE$51,'Occupancy Raw Data'!AW$3,FALSE))/100</f>
        <v>-1.8645524986721201E-2</v>
      </c>
      <c r="F24" s="90">
        <f>(VLOOKUP($A23,'Occupancy Raw Data'!$B$8:$BE$51,'Occupancy Raw Data'!AX$3,FALSE))/100</f>
        <v>-3.8470768749264E-2</v>
      </c>
      <c r="G24" s="90">
        <f>(VLOOKUP($A23,'Occupancy Raw Data'!$B$8:$BE$51,'Occupancy Raw Data'!AY$3,FALSE))/100</f>
        <v>-6.8069527135790897E-3</v>
      </c>
      <c r="H24" s="91">
        <f>(VLOOKUP($A23,'Occupancy Raw Data'!$B$8:$BE$51,'Occupancy Raw Data'!BA$3,FALSE))/100</f>
        <v>-3.56193206162531E-2</v>
      </c>
      <c r="I24" s="91">
        <f>(VLOOKUP($A23,'Occupancy Raw Data'!$B$8:$BE$51,'Occupancy Raw Data'!BB$3,FALSE))/100</f>
        <v>-4.7956349642197901E-2</v>
      </c>
      <c r="J24" s="90">
        <f>(VLOOKUP($A23,'Occupancy Raw Data'!$B$8:$BE$51,'Occupancy Raw Data'!BC$3,FALSE))/100</f>
        <v>-4.1853800526052393E-2</v>
      </c>
      <c r="K24" s="92">
        <f>(VLOOKUP($A23,'Occupancy Raw Data'!$B$8:$BE$51,'Occupancy Raw Data'!BE$3,FALSE))/100</f>
        <v>-1.7972053364235501E-2</v>
      </c>
      <c r="M24" s="89">
        <f>(VLOOKUP($A23,'ADR Raw Data'!$B$6:$BE$49,'ADR Raw Data'!AT$1,FALSE))/100</f>
        <v>2.8559760390596E-2</v>
      </c>
      <c r="N24" s="90">
        <f>(VLOOKUP($A23,'ADR Raw Data'!$B$6:$BE$49,'ADR Raw Data'!AU$1,FALSE))/100</f>
        <v>3.4630215674826104E-2</v>
      </c>
      <c r="O24" s="90">
        <f>(VLOOKUP($A23,'ADR Raw Data'!$B$6:$BE$49,'ADR Raw Data'!AV$1,FALSE))/100</f>
        <v>3.3977123020234395E-2</v>
      </c>
      <c r="P24" s="90">
        <f>(VLOOKUP($A23,'ADR Raw Data'!$B$6:$BE$49,'ADR Raw Data'!AW$1,FALSE))/100</f>
        <v>3.0106681504244E-2</v>
      </c>
      <c r="Q24" s="90">
        <f>(VLOOKUP($A23,'ADR Raw Data'!$B$6:$BE$49,'ADR Raw Data'!AX$1,FALSE))/100</f>
        <v>1.1414806763905501E-2</v>
      </c>
      <c r="R24" s="90">
        <f>(VLOOKUP($A23,'ADR Raw Data'!$B$6:$BE$49,'ADR Raw Data'!AY$1,FALSE))/100</f>
        <v>2.72704865239973E-2</v>
      </c>
      <c r="S24" s="91">
        <f>(VLOOKUP($A23,'ADR Raw Data'!$B$6:$BE$49,'ADR Raw Data'!BA$1,FALSE))/100</f>
        <v>1.8546780116603201E-3</v>
      </c>
      <c r="T24" s="91">
        <f>(VLOOKUP($A23,'ADR Raw Data'!$B$6:$BE$49,'ADR Raw Data'!BB$1,FALSE))/100</f>
        <v>-4.3404513789432001E-3</v>
      </c>
      <c r="U24" s="90">
        <f>(VLOOKUP($A23,'ADR Raw Data'!$B$6:$BE$49,'ADR Raw Data'!BC$1,FALSE))/100</f>
        <v>-1.30825263667569E-3</v>
      </c>
      <c r="V24" s="92">
        <f>(VLOOKUP($A23,'ADR Raw Data'!$B$6:$BE$49,'ADR Raw Data'!BE$1,FALSE))/100</f>
        <v>1.6286478969761601E-2</v>
      </c>
      <c r="X24" s="89">
        <f>(VLOOKUP($A23,'RevPAR Raw Data'!$B$6:$BE$49,'RevPAR Raw Data'!AT$1,FALSE))/100</f>
        <v>4.7712152407802799E-2</v>
      </c>
      <c r="Y24" s="90">
        <f>(VLOOKUP($A23,'RevPAR Raw Data'!$B$6:$BE$49,'RevPAR Raw Data'!AU$1,FALSE))/100</f>
        <v>4.7849386233838193E-2</v>
      </c>
      <c r="Z24" s="90">
        <f>(VLOOKUP($A23,'RevPAR Raw Data'!$B$6:$BE$49,'RevPAR Raw Data'!AV$1,FALSE))/100</f>
        <v>3.1497198011270502E-2</v>
      </c>
      <c r="AA24" s="90">
        <f>(VLOOKUP($A23,'RevPAR Raw Data'!$B$6:$BE$49,'RevPAR Raw Data'!AW$1,FALSE))/100</f>
        <v>1.0899801635268101E-2</v>
      </c>
      <c r="AB24" s="90">
        <f>(VLOOKUP($A23,'RevPAR Raw Data'!$B$6:$BE$49,'RevPAR Raw Data'!AX$1,FALSE))/100</f>
        <v>-2.7495098376690202E-2</v>
      </c>
      <c r="AC24" s="90">
        <f>(VLOOKUP($A23,'RevPAR Raw Data'!$B$6:$BE$49,'RevPAR Raw Data'!AY$1,FALSE))/100</f>
        <v>2.0277904898173001E-2</v>
      </c>
      <c r="AD24" s="91">
        <f>(VLOOKUP($A23,'RevPAR Raw Data'!$B$6:$BE$49,'RevPAR Raw Data'!BA$1,FALSE))/100</f>
        <v>-3.383070497533E-2</v>
      </c>
      <c r="AE24" s="91">
        <f>(VLOOKUP($A23,'RevPAR Raw Data'!$B$6:$BE$49,'RevPAR Raw Data'!BB$1,FALSE))/100</f>
        <v>-5.2088648817207595E-2</v>
      </c>
      <c r="AF24" s="90">
        <f>(VLOOKUP($A23,'RevPAR Raw Data'!$B$6:$BE$49,'RevPAR Raw Data'!BC$1,FALSE))/100</f>
        <v>-4.3107297817835004E-2</v>
      </c>
      <c r="AG24" s="92">
        <f>(VLOOKUP($A23,'RevPAR Raw Data'!$B$6:$BE$49,'RevPAR Raw Data'!BE$1,FALSE))/100</f>
        <v>-1.9782758636339003E-3</v>
      </c>
    </row>
    <row r="25" spans="1:33" x14ac:dyDescent="0.25">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5">
      <c r="A26" s="116" t="s">
        <v>117</v>
      </c>
      <c r="B26" s="93">
        <f>(VLOOKUP($A26,'Occupancy Raw Data'!$B$8:$BE$51,'Occupancy Raw Data'!AG$3,FALSE))/100</f>
        <v>0.459917235370988</v>
      </c>
      <c r="C26" s="99">
        <f>(VLOOKUP($A26,'Occupancy Raw Data'!$B$8:$BE$51,'Occupancy Raw Data'!AH$3,FALSE))/100</f>
        <v>0.48727312327573602</v>
      </c>
      <c r="D26" s="99">
        <f>(VLOOKUP($A26,'Occupancy Raw Data'!$B$8:$BE$51,'Occupancy Raw Data'!AI$3,FALSE))/100</f>
        <v>0.490845070422535</v>
      </c>
      <c r="E26" s="99">
        <f>(VLOOKUP($A26,'Occupancy Raw Data'!$B$8:$BE$51,'Occupancy Raw Data'!AJ$3,FALSE))/100</f>
        <v>0.50210906134065103</v>
      </c>
      <c r="F26" s="99">
        <f>(VLOOKUP($A26,'Occupancy Raw Data'!$B$8:$BE$51,'Occupancy Raw Data'!AK$3,FALSE))/100</f>
        <v>0.50490420287645399</v>
      </c>
      <c r="G26" s="100">
        <f>(VLOOKUP($A26,'Occupancy Raw Data'!$B$8:$BE$51,'Occupancy Raw Data'!AL$3,FALSE))/100</f>
        <v>0.48900969655785198</v>
      </c>
      <c r="H26" s="99">
        <f>(VLOOKUP($A26,'Occupancy Raw Data'!$B$8:$BE$51,'Occupancy Raw Data'!AN$3,FALSE))/100</f>
        <v>0.565083237136903</v>
      </c>
      <c r="I26" s="99">
        <f>(VLOOKUP($A26,'Occupancy Raw Data'!$B$8:$BE$51,'Occupancy Raw Data'!AO$3,FALSE))/100</f>
        <v>0.57527923534150505</v>
      </c>
      <c r="J26" s="100">
        <f>(VLOOKUP($A26,'Occupancy Raw Data'!$B$8:$BE$51,'Occupancy Raw Data'!AP$3,FALSE))/100</f>
        <v>0.57018212437301696</v>
      </c>
      <c r="K26" s="94">
        <f>(VLOOKUP($A26,'Occupancy Raw Data'!$B$8:$BE$51,'Occupancy Raw Data'!AR$3,FALSE))/100</f>
        <v>0.51220463294836005</v>
      </c>
      <c r="M26" s="121">
        <f>VLOOKUP($A26,'ADR Raw Data'!$B$6:$BE$49,'ADR Raw Data'!AG$1,FALSE)</f>
        <v>61.002744363762602</v>
      </c>
      <c r="N26" s="122">
        <f>VLOOKUP($A26,'ADR Raw Data'!$B$6:$BE$49,'ADR Raw Data'!AH$1,FALSE)</f>
        <v>61.2116134332583</v>
      </c>
      <c r="O26" s="122">
        <f>VLOOKUP($A26,'ADR Raw Data'!$B$6:$BE$49,'ADR Raw Data'!AI$1,FALSE)</f>
        <v>61.612001317871801</v>
      </c>
      <c r="P26" s="122">
        <f>VLOOKUP($A26,'ADR Raw Data'!$B$6:$BE$49,'ADR Raw Data'!AJ$1,FALSE)</f>
        <v>61.240335030364299</v>
      </c>
      <c r="Q26" s="122">
        <f>VLOOKUP($A26,'ADR Raw Data'!$B$6:$BE$49,'ADR Raw Data'!AK$1,FALSE)</f>
        <v>61.4384289165288</v>
      </c>
      <c r="R26" s="123">
        <f>VLOOKUP($A26,'ADR Raw Data'!$B$6:$BE$49,'ADR Raw Data'!AL$1,FALSE)</f>
        <v>61.3054386195736</v>
      </c>
      <c r="S26" s="122">
        <f>VLOOKUP($A26,'ADR Raw Data'!$B$6:$BE$49,'ADR Raw Data'!AN$1,FALSE)</f>
        <v>66.967642653596101</v>
      </c>
      <c r="T26" s="122">
        <f>VLOOKUP($A26,'ADR Raw Data'!$B$6:$BE$49,'ADR Raw Data'!AO$1,FALSE)</f>
        <v>67.489179827416507</v>
      </c>
      <c r="U26" s="123">
        <f>VLOOKUP($A26,'ADR Raw Data'!$B$6:$BE$49,'ADR Raw Data'!AP$1,FALSE)</f>
        <v>67.230788201782303</v>
      </c>
      <c r="V26" s="124">
        <f>VLOOKUP($A26,'ADR Raw Data'!$B$6:$BE$49,'ADR Raw Data'!AR$1,FALSE)</f>
        <v>63.190253593585403</v>
      </c>
      <c r="X26" s="121">
        <f>VLOOKUP($A26,'RevPAR Raw Data'!$B$6:$BE$49,'RevPAR Raw Data'!AG$1,FALSE)</f>
        <v>28.056213537824799</v>
      </c>
      <c r="Y26" s="122">
        <f>VLOOKUP($A26,'RevPAR Raw Data'!$B$6:$BE$49,'RevPAR Raw Data'!AH$1,FALSE)</f>
        <v>29.826774058370798</v>
      </c>
      <c r="Z26" s="122">
        <f>VLOOKUP($A26,'RevPAR Raw Data'!$B$6:$BE$49,'RevPAR Raw Data'!AI$1,FALSE)</f>
        <v>30.241947125744101</v>
      </c>
      <c r="AA26" s="122">
        <f>VLOOKUP($A26,'RevPAR Raw Data'!$B$6:$BE$49,'RevPAR Raw Data'!AJ$1,FALSE)</f>
        <v>30.749327138283199</v>
      </c>
      <c r="AB26" s="122">
        <f>VLOOKUP($A26,'RevPAR Raw Data'!$B$6:$BE$49,'RevPAR Raw Data'!AK$1,FALSE)</f>
        <v>31.020520978081699</v>
      </c>
      <c r="AC26" s="123">
        <f>VLOOKUP($A26,'RevPAR Raw Data'!$B$6:$BE$49,'RevPAR Raw Data'!AL$1,FALSE)</f>
        <v>29.9789539367037</v>
      </c>
      <c r="AD26" s="122">
        <f>VLOOKUP($A26,'RevPAR Raw Data'!$B$6:$BE$49,'RevPAR Raw Data'!AN$1,FALSE)</f>
        <v>37.8422922941214</v>
      </c>
      <c r="AE26" s="122">
        <f>VLOOKUP($A26,'RevPAR Raw Data'!$B$6:$BE$49,'RevPAR Raw Data'!AO$1,FALSE)</f>
        <v>38.825123764941502</v>
      </c>
      <c r="AF26" s="123">
        <f>VLOOKUP($A26,'RevPAR Raw Data'!$B$6:$BE$49,'RevPAR Raw Data'!AP$1,FALSE)</f>
        <v>38.3337936401646</v>
      </c>
      <c r="AG26" s="124">
        <f>VLOOKUP($A26,'RevPAR Raw Data'!$B$6:$BE$49,'RevPAR Raw Data'!AR$1,FALSE)</f>
        <v>32.366340647816202</v>
      </c>
    </row>
    <row r="27" spans="1:33" x14ac:dyDescent="0.25">
      <c r="A27" s="101" t="s">
        <v>129</v>
      </c>
      <c r="B27" s="89">
        <f>(VLOOKUP($A26,'Occupancy Raw Data'!$B$8:$BE$51,'Occupancy Raw Data'!AT$3,FALSE))/100</f>
        <v>4.1462614179911997E-2</v>
      </c>
      <c r="C27" s="90">
        <f>(VLOOKUP($A26,'Occupancy Raw Data'!$B$8:$BE$51,'Occupancy Raw Data'!AU$3,FALSE))/100</f>
        <v>5.2977428992820597E-2</v>
      </c>
      <c r="D27" s="90">
        <f>(VLOOKUP($A26,'Occupancy Raw Data'!$B$8:$BE$51,'Occupancy Raw Data'!AV$3,FALSE))/100</f>
        <v>4.9616782233024501E-2</v>
      </c>
      <c r="E27" s="90">
        <f>(VLOOKUP($A26,'Occupancy Raw Data'!$B$8:$BE$51,'Occupancy Raw Data'!AW$3,FALSE))/100</f>
        <v>4.6016453393538506E-2</v>
      </c>
      <c r="F27" s="90">
        <f>(VLOOKUP($A26,'Occupancy Raw Data'!$B$8:$BE$51,'Occupancy Raw Data'!AX$3,FALSE))/100</f>
        <v>2.62563909771843E-2</v>
      </c>
      <c r="G27" s="90">
        <f>(VLOOKUP($A26,'Occupancy Raw Data'!$B$8:$BE$51,'Occupancy Raw Data'!AY$3,FALSE))/100</f>
        <v>4.3103504239386498E-2</v>
      </c>
      <c r="H27" s="91">
        <f>(VLOOKUP($A26,'Occupancy Raw Data'!$B$8:$BE$51,'Occupancy Raw Data'!BA$3,FALSE))/100</f>
        <v>8.2006205187731395E-3</v>
      </c>
      <c r="I27" s="91">
        <f>(VLOOKUP($A26,'Occupancy Raw Data'!$B$8:$BE$51,'Occupancy Raw Data'!BB$3,FALSE))/100</f>
        <v>-8.4830447819057297E-3</v>
      </c>
      <c r="J27" s="90">
        <f>(VLOOKUP($A26,'Occupancy Raw Data'!$B$8:$BE$51,'Occupancy Raw Data'!BC$3,FALSE))/100</f>
        <v>-2.8014617051896201E-4</v>
      </c>
      <c r="K27" s="92">
        <f>(VLOOKUP($A26,'Occupancy Raw Data'!$B$8:$BE$51,'Occupancy Raw Data'!BE$3,FALSE))/100</f>
        <v>2.8854550319689899E-2</v>
      </c>
      <c r="M27" s="89">
        <f>(VLOOKUP($A26,'ADR Raw Data'!$B$6:$BE$49,'ADR Raw Data'!AT$1,FALSE))/100</f>
        <v>1.1423950080634701E-3</v>
      </c>
      <c r="N27" s="90">
        <f>(VLOOKUP($A26,'ADR Raw Data'!$B$6:$BE$49,'ADR Raw Data'!AU$1,FALSE))/100</f>
        <v>8.6315110339006598E-4</v>
      </c>
      <c r="O27" s="90">
        <f>(VLOOKUP($A26,'ADR Raw Data'!$B$6:$BE$49,'ADR Raw Data'!AV$1,FALSE))/100</f>
        <v>3.22534701870782E-3</v>
      </c>
      <c r="P27" s="90">
        <f>(VLOOKUP($A26,'ADR Raw Data'!$B$6:$BE$49,'ADR Raw Data'!AW$1,FALSE))/100</f>
        <v>-6.7461271515693502E-3</v>
      </c>
      <c r="Q27" s="90">
        <f>(VLOOKUP($A26,'ADR Raw Data'!$B$6:$BE$49,'ADR Raw Data'!AX$1,FALSE))/100</f>
        <v>-1.3386759880029998E-2</v>
      </c>
      <c r="R27" s="90">
        <f>(VLOOKUP($A26,'ADR Raw Data'!$B$6:$BE$49,'ADR Raw Data'!AY$1,FALSE))/100</f>
        <v>-3.2077549507030299E-3</v>
      </c>
      <c r="S27" s="91">
        <f>(VLOOKUP($A26,'ADR Raw Data'!$B$6:$BE$49,'ADR Raw Data'!BA$1,FALSE))/100</f>
        <v>-2.21559041693189E-2</v>
      </c>
      <c r="T27" s="91">
        <f>(VLOOKUP($A26,'ADR Raw Data'!$B$6:$BE$49,'ADR Raw Data'!BB$1,FALSE))/100</f>
        <v>-3.4159527400411102E-2</v>
      </c>
      <c r="U27" s="90">
        <f>(VLOOKUP($A26,'ADR Raw Data'!$B$6:$BE$49,'ADR Raw Data'!BC$1,FALSE))/100</f>
        <v>-2.8350461422248202E-2</v>
      </c>
      <c r="V27" s="92">
        <f>(VLOOKUP($A26,'ADR Raw Data'!$B$6:$BE$49,'ADR Raw Data'!BE$1,FALSE))/100</f>
        <v>-1.2991378273228001E-2</v>
      </c>
      <c r="X27" s="89">
        <f>(VLOOKUP($A26,'RevPAR Raw Data'!$B$6:$BE$49,'RevPAR Raw Data'!AT$1,FALSE))/100</f>
        <v>4.2652375871435798E-2</v>
      </c>
      <c r="Y27" s="90">
        <f>(VLOOKUP($A26,'RevPAR Raw Data'!$B$6:$BE$49,'RevPAR Raw Data'!AU$1,FALSE))/100</f>
        <v>5.3886307622500601E-2</v>
      </c>
      <c r="Z27" s="90">
        <f>(VLOOKUP($A26,'RevPAR Raw Data'!$B$6:$BE$49,'RevPAR Raw Data'!AV$1,FALSE))/100</f>
        <v>5.3002160592385501E-2</v>
      </c>
      <c r="AA27" s="90">
        <f>(VLOOKUP($A26,'RevPAR Raw Data'!$B$6:$BE$49,'RevPAR Raw Data'!AW$1,FALSE))/100</f>
        <v>3.8959893396311999E-2</v>
      </c>
      <c r="AB27" s="90">
        <f>(VLOOKUP($A26,'RevPAR Raw Data'!$B$6:$BE$49,'RevPAR Raw Data'!AX$1,FALSE))/100</f>
        <v>1.25181430958265E-2</v>
      </c>
      <c r="AC27" s="90">
        <f>(VLOOKUP($A26,'RevPAR Raw Data'!$B$6:$BE$49,'RevPAR Raw Data'!AY$1,FALSE))/100</f>
        <v>3.9757483809567E-2</v>
      </c>
      <c r="AD27" s="91">
        <f>(VLOOKUP($A26,'RevPAR Raw Data'!$B$6:$BE$49,'RevPAR Raw Data'!BA$1,FALSE))/100</f>
        <v>-1.41369758128886E-2</v>
      </c>
      <c r="AE27" s="91">
        <f>(VLOOKUP($A26,'RevPAR Raw Data'!$B$6:$BE$49,'RevPAR Raw Data'!BB$1,FALSE))/100</f>
        <v>-4.2352795381650397E-2</v>
      </c>
      <c r="AF27" s="90">
        <f>(VLOOKUP($A26,'RevPAR Raw Data'!$B$6:$BE$49,'RevPAR Raw Data'!BC$1,FALSE))/100</f>
        <v>-2.8622665319567302E-2</v>
      </c>
      <c r="AG27" s="92">
        <f>(VLOOKUP($A26,'RevPAR Raw Data'!$B$6:$BE$49,'RevPAR Raw Data'!BE$1,FALSE))/100</f>
        <v>1.5488311668354899E-2</v>
      </c>
    </row>
    <row r="28" spans="1:33" x14ac:dyDescent="0.25">
      <c r="A28" s="155" t="s">
        <v>130</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5">
      <c r="A29" s="116" t="s">
        <v>73</v>
      </c>
      <c r="B29" s="117">
        <f>(VLOOKUP($A29,'Occupancy Raw Data'!$B$8:$BE$45,'Occupancy Raw Data'!AG$3,FALSE))/100</f>
        <v>0.46678122291327595</v>
      </c>
      <c r="C29" s="118">
        <f>(VLOOKUP($A29,'Occupancy Raw Data'!$B$8:$BE$45,'Occupancy Raw Data'!AH$3,FALSE))/100</f>
        <v>0.59444807712778003</v>
      </c>
      <c r="D29" s="118">
        <f>(VLOOKUP($A29,'Occupancy Raw Data'!$B$8:$BE$45,'Occupancy Raw Data'!AI$3,FALSE))/100</f>
        <v>0.63496601329055202</v>
      </c>
      <c r="E29" s="118">
        <f>(VLOOKUP($A29,'Occupancy Raw Data'!$B$8:$BE$45,'Occupancy Raw Data'!AJ$3,FALSE))/100</f>
        <v>0.64905984595615906</v>
      </c>
      <c r="F29" s="118">
        <f>(VLOOKUP($A29,'Occupancy Raw Data'!$B$8:$BE$45,'Occupancy Raw Data'!AK$3,FALSE))/100</f>
        <v>0.61243451616091693</v>
      </c>
      <c r="G29" s="119">
        <f>(VLOOKUP($A29,'Occupancy Raw Data'!$B$8:$BE$45,'Occupancy Raw Data'!AL$3,FALSE))/100</f>
        <v>0.59153781584165599</v>
      </c>
      <c r="H29" s="99">
        <f>(VLOOKUP($A29,'Occupancy Raw Data'!$B$8:$BE$45,'Occupancy Raw Data'!AN$3,FALSE))/100</f>
        <v>0.71107275644193702</v>
      </c>
      <c r="I29" s="99">
        <f>(VLOOKUP($A29,'Occupancy Raw Data'!$B$8:$BE$45,'Occupancy Raw Data'!AO$3,FALSE))/100</f>
        <v>0.71830258078244202</v>
      </c>
      <c r="J29" s="119">
        <f>(VLOOKUP($A29,'Occupancy Raw Data'!$B$8:$BE$45,'Occupancy Raw Data'!AP$3,FALSE))/100</f>
        <v>0.714688589139862</v>
      </c>
      <c r="K29" s="120">
        <f>(VLOOKUP($A29,'Occupancy Raw Data'!$B$8:$BE$45,'Occupancy Raw Data'!AR$3,FALSE))/100</f>
        <v>0.62673003756854695</v>
      </c>
      <c r="M29" s="121">
        <f>VLOOKUP($A29,'ADR Raw Data'!$B$6:$BE$43,'ADR Raw Data'!AG$1,FALSE)</f>
        <v>105.257866823038</v>
      </c>
      <c r="N29" s="122">
        <f>VLOOKUP($A29,'ADR Raw Data'!$B$6:$BE$43,'ADR Raw Data'!AH$1,FALSE)</f>
        <v>111.510733407518</v>
      </c>
      <c r="O29" s="122">
        <f>VLOOKUP($A29,'ADR Raw Data'!$B$6:$BE$43,'ADR Raw Data'!AI$1,FALSE)</f>
        <v>116.247065571414</v>
      </c>
      <c r="P29" s="122">
        <f>VLOOKUP($A29,'ADR Raw Data'!$B$6:$BE$43,'ADR Raw Data'!AJ$1,FALSE)</f>
        <v>115.77546066889199</v>
      </c>
      <c r="Q29" s="122">
        <f>VLOOKUP($A29,'ADR Raw Data'!$B$6:$BE$43,'ADR Raw Data'!AK$1,FALSE)</f>
        <v>116.53971631822</v>
      </c>
      <c r="R29" s="123">
        <f>VLOOKUP($A29,'ADR Raw Data'!$B$6:$BE$43,'ADR Raw Data'!AL$1,FALSE)</f>
        <v>113.51792503855999</v>
      </c>
      <c r="S29" s="122">
        <f>VLOOKUP($A29,'ADR Raw Data'!$B$6:$BE$43,'ADR Raw Data'!AN$1,FALSE)</f>
        <v>135.521014852279</v>
      </c>
      <c r="T29" s="122">
        <f>VLOOKUP($A29,'ADR Raw Data'!$B$6:$BE$43,'ADR Raw Data'!AO$1,FALSE)</f>
        <v>135.99667890393499</v>
      </c>
      <c r="U29" s="123">
        <f>VLOOKUP($A29,'ADR Raw Data'!$B$6:$BE$43,'ADR Raw Data'!AP$1,FALSE)</f>
        <v>135.76011040145499</v>
      </c>
      <c r="V29" s="124">
        <f>VLOOKUP($A29,'ADR Raw Data'!$B$6:$BE$43,'ADR Raw Data'!AR$1,FALSE)</f>
        <v>120.76601101134899</v>
      </c>
      <c r="X29" s="121">
        <f>VLOOKUP($A29,'RevPAR Raw Data'!$B$6:$BE$43,'RevPAR Raw Data'!AG$1,FALSE)</f>
        <v>49.132395796900802</v>
      </c>
      <c r="Y29" s="122">
        <f>VLOOKUP($A29,'RevPAR Raw Data'!$B$6:$BE$43,'RevPAR Raw Data'!AH$1,FALSE)</f>
        <v>66.287341053207797</v>
      </c>
      <c r="Z29" s="122">
        <f>VLOOKUP($A29,'RevPAR Raw Data'!$B$6:$BE$43,'RevPAR Raw Data'!AI$1,FALSE)</f>
        <v>73.812935782606701</v>
      </c>
      <c r="AA29" s="122">
        <f>VLOOKUP($A29,'RevPAR Raw Data'!$B$6:$BE$43,'RevPAR Raw Data'!AJ$1,FALSE)</f>
        <v>75.145202667254594</v>
      </c>
      <c r="AB29" s="122">
        <f>VLOOKUP($A29,'RevPAR Raw Data'!$B$6:$BE$43,'RevPAR Raw Data'!AK$1,FALSE)</f>
        <v>71.372944776879706</v>
      </c>
      <c r="AC29" s="123">
        <f>VLOOKUP($A29,'RevPAR Raw Data'!$B$6:$BE$43,'RevPAR Raw Data'!AL$1,FALSE)</f>
        <v>67.150145436186904</v>
      </c>
      <c r="AD29" s="122">
        <f>VLOOKUP($A29,'RevPAR Raw Data'!$B$6:$BE$43,'RevPAR Raw Data'!AN$1,FALSE)</f>
        <v>96.365301586818802</v>
      </c>
      <c r="AE29" s="122">
        <f>VLOOKUP($A29,'RevPAR Raw Data'!$B$6:$BE$43,'RevPAR Raw Data'!AO$1,FALSE)</f>
        <v>97.686765434538103</v>
      </c>
      <c r="AF29" s="123">
        <f>VLOOKUP($A29,'RevPAR Raw Data'!$B$6:$BE$43,'RevPAR Raw Data'!AP$1,FALSE)</f>
        <v>97.026201764287805</v>
      </c>
      <c r="AG29" s="124">
        <f>VLOOKUP($A29,'RevPAR Raw Data'!$B$6:$BE$43,'RevPAR Raw Data'!AR$1,FALSE)</f>
        <v>75.6876866181465</v>
      </c>
    </row>
    <row r="30" spans="1:33" x14ac:dyDescent="0.25">
      <c r="A30" s="101" t="s">
        <v>129</v>
      </c>
      <c r="B30" s="89">
        <f>(VLOOKUP($A29,'Occupancy Raw Data'!$B$8:$BE$51,'Occupancy Raw Data'!AT$3,FALSE))/100</f>
        <v>8.7484707881732102E-3</v>
      </c>
      <c r="C30" s="90">
        <f>(VLOOKUP($A29,'Occupancy Raw Data'!$B$8:$BE$51,'Occupancy Raw Data'!AU$3,FALSE))/100</f>
        <v>1.9375768340939601E-2</v>
      </c>
      <c r="D30" s="90">
        <f>(VLOOKUP($A29,'Occupancy Raw Data'!$B$8:$BE$51,'Occupancy Raw Data'!AV$3,FALSE))/100</f>
        <v>-1.4141884917326999E-2</v>
      </c>
      <c r="E30" s="90">
        <f>(VLOOKUP($A29,'Occupancy Raw Data'!$B$8:$BE$51,'Occupancy Raw Data'!AW$3,FALSE))/100</f>
        <v>6.7723922282485706E-3</v>
      </c>
      <c r="F30" s="90">
        <f>(VLOOKUP($A29,'Occupancy Raw Data'!$B$8:$BE$51,'Occupancy Raw Data'!AX$3,FALSE))/100</f>
        <v>-5.5390456810383897E-2</v>
      </c>
      <c r="G30" s="90">
        <f>(VLOOKUP($A29,'Occupancy Raw Data'!$B$8:$BE$51,'Occupancy Raw Data'!AY$3,FALSE))/100</f>
        <v>-8.4840706535277994E-3</v>
      </c>
      <c r="H30" s="91">
        <f>(VLOOKUP($A29,'Occupancy Raw Data'!$B$8:$BE$51,'Occupancy Raw Data'!BA$3,FALSE))/100</f>
        <v>-7.6857735794243695E-2</v>
      </c>
      <c r="I30" s="91">
        <f>(VLOOKUP($A29,'Occupancy Raw Data'!$B$8:$BE$51,'Occupancy Raw Data'!BB$3,FALSE))/100</f>
        <v>-8.2649629451435794E-2</v>
      </c>
      <c r="J30" s="90">
        <f>(VLOOKUP($A29,'Occupancy Raw Data'!$B$8:$BE$51,'Occupancy Raw Data'!BC$3,FALSE))/100</f>
        <v>-7.9774512138369197E-2</v>
      </c>
      <c r="K30" s="92">
        <f>(VLOOKUP($A29,'Occupancy Raw Data'!$B$8:$BE$51,'Occupancy Raw Data'!BE$3,FALSE))/100</f>
        <v>-3.2887179375196599E-2</v>
      </c>
      <c r="M30" s="89">
        <f>(VLOOKUP($A29,'ADR Raw Data'!$B$6:$BE$49,'ADR Raw Data'!AT$1,FALSE))/100</f>
        <v>-3.4133287772859099E-3</v>
      </c>
      <c r="N30" s="90">
        <f>(VLOOKUP($A29,'ADR Raw Data'!$B$6:$BE$49,'ADR Raw Data'!AU$1,FALSE))/100</f>
        <v>4.3134373151805698E-3</v>
      </c>
      <c r="O30" s="90">
        <f>(VLOOKUP($A29,'ADR Raw Data'!$B$6:$BE$49,'ADR Raw Data'!AV$1,FALSE))/100</f>
        <v>2.7869621407332202E-3</v>
      </c>
      <c r="P30" s="90">
        <f>(VLOOKUP($A29,'ADR Raw Data'!$B$6:$BE$49,'ADR Raw Data'!AW$1,FALSE))/100</f>
        <v>1.8394733903657402E-2</v>
      </c>
      <c r="Q30" s="90">
        <f>(VLOOKUP($A29,'ADR Raw Data'!$B$6:$BE$49,'ADR Raw Data'!AX$1,FALSE))/100</f>
        <v>-1.07379848377695E-2</v>
      </c>
      <c r="R30" s="90">
        <f>(VLOOKUP($A29,'ADR Raw Data'!$B$6:$BE$49,'ADR Raw Data'!AY$1,FALSE))/100</f>
        <v>1.9793109705616698E-3</v>
      </c>
      <c r="S30" s="91">
        <f>(VLOOKUP($A29,'ADR Raw Data'!$B$6:$BE$49,'ADR Raw Data'!BA$1,FALSE))/100</f>
        <v>-3.9655859951038999E-2</v>
      </c>
      <c r="T30" s="91">
        <f>(VLOOKUP($A29,'ADR Raw Data'!$B$6:$BE$49,'ADR Raw Data'!BB$1,FALSE))/100</f>
        <v>-4.4747145129498803E-2</v>
      </c>
      <c r="U30" s="90">
        <f>(VLOOKUP($A29,'ADR Raw Data'!$B$6:$BE$49,'ADR Raw Data'!BC$1,FALSE))/100</f>
        <v>-4.2237489430819501E-2</v>
      </c>
      <c r="V30" s="92">
        <f>(VLOOKUP($A29,'ADR Raw Data'!$B$6:$BE$49,'ADR Raw Data'!BE$1,FALSE))/100</f>
        <v>-1.8456073240497299E-2</v>
      </c>
      <c r="X30" s="89">
        <f>(VLOOKUP($A29,'RevPAR Raw Data'!$B$6:$BE$49,'RevPAR Raw Data'!AT$1,FALSE))/100</f>
        <v>5.3052806037887801E-3</v>
      </c>
      <c r="Y30" s="90">
        <f>(VLOOKUP($A29,'RevPAR Raw Data'!$B$6:$BE$49,'RevPAR Raw Data'!AU$1,FALSE))/100</f>
        <v>2.3772781818292298E-2</v>
      </c>
      <c r="Z30" s="90">
        <f>(VLOOKUP($A29,'RevPAR Raw Data'!$B$6:$BE$49,'RevPAR Raw Data'!AV$1,FALSE))/100</f>
        <v>-1.1394335674456999E-2</v>
      </c>
      <c r="AA30" s="90">
        <f>(VLOOKUP($A29,'RevPAR Raw Data'!$B$6:$BE$49,'RevPAR Raw Data'!AW$1,FALSE))/100</f>
        <v>2.5291702484835799E-2</v>
      </c>
      <c r="AB30" s="90">
        <f>(VLOOKUP($A29,'RevPAR Raw Data'!$B$6:$BE$49,'RevPAR Raw Data'!AX$1,FALSE))/100</f>
        <v>-6.55336597627664E-2</v>
      </c>
      <c r="AC30" s="90">
        <f>(VLOOKUP($A29,'RevPAR Raw Data'!$B$6:$BE$49,'RevPAR Raw Data'!AY$1,FALSE))/100</f>
        <v>-6.5215522970856702E-3</v>
      </c>
      <c r="AD30" s="91">
        <f>(VLOOKUP($A29,'RevPAR Raw Data'!$B$6:$BE$49,'RevPAR Raw Data'!BA$1,FALSE))/100</f>
        <v>-0.113465736138472</v>
      </c>
      <c r="AE30" s="91">
        <f>(VLOOKUP($A29,'RevPAR Raw Data'!$B$6:$BE$49,'RevPAR Raw Data'!BB$1,FALSE))/100</f>
        <v>-0.123698439616971</v>
      </c>
      <c r="AF30" s="90">
        <f>(VLOOKUP($A29,'RevPAR Raw Data'!$B$6:$BE$49,'RevPAR Raw Data'!BC$1,FALSE))/100</f>
        <v>-0.118642526455895</v>
      </c>
      <c r="AG30" s="92">
        <f>(VLOOKUP($A29,'RevPAR Raw Data'!$B$6:$BE$49,'RevPAR Raw Data'!BE$1,FALSE))/100</f>
        <v>-5.0736284424471902E-2</v>
      </c>
    </row>
    <row r="31" spans="1:33" x14ac:dyDescent="0.25">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5">
      <c r="A32" s="116" t="s">
        <v>74</v>
      </c>
      <c r="B32" s="117">
        <f>(VLOOKUP($A32,'Occupancy Raw Data'!$B$8:$BE$45,'Occupancy Raw Data'!AG$3,FALSE))/100</f>
        <v>0.408131352619233</v>
      </c>
      <c r="C32" s="118">
        <f>(VLOOKUP($A32,'Occupancy Raw Data'!$B$8:$BE$45,'Occupancy Raw Data'!AH$3,FALSE))/100</f>
        <v>0.57681782642689594</v>
      </c>
      <c r="D32" s="118">
        <f>(VLOOKUP($A32,'Occupancy Raw Data'!$B$8:$BE$45,'Occupancy Raw Data'!AI$3,FALSE))/100</f>
        <v>0.59577795152462798</v>
      </c>
      <c r="E32" s="118">
        <f>(VLOOKUP($A32,'Occupancy Raw Data'!$B$8:$BE$45,'Occupancy Raw Data'!AJ$3,FALSE))/100</f>
        <v>0.57642689601250896</v>
      </c>
      <c r="F32" s="118">
        <f>(VLOOKUP($A32,'Occupancy Raw Data'!$B$8:$BE$45,'Occupancy Raw Data'!AK$3,FALSE))/100</f>
        <v>0.50566849100860001</v>
      </c>
      <c r="G32" s="119">
        <f>(VLOOKUP($A32,'Occupancy Raw Data'!$B$8:$BE$45,'Occupancy Raw Data'!AL$3,FALSE))/100</f>
        <v>0.53256450351837303</v>
      </c>
      <c r="H32" s="99">
        <f>(VLOOKUP($A32,'Occupancy Raw Data'!$B$8:$BE$45,'Occupancy Raw Data'!AN$3,FALSE))/100</f>
        <v>0.50762314308053103</v>
      </c>
      <c r="I32" s="99">
        <f>(VLOOKUP($A32,'Occupancy Raw Data'!$B$8:$BE$45,'Occupancy Raw Data'!AO$3,FALSE))/100</f>
        <v>0.50586395621579294</v>
      </c>
      <c r="J32" s="119">
        <f>(VLOOKUP($A32,'Occupancy Raw Data'!$B$8:$BE$45,'Occupancy Raw Data'!AP$3,FALSE))/100</f>
        <v>0.50674354964816204</v>
      </c>
      <c r="K32" s="120">
        <f>(VLOOKUP($A32,'Occupancy Raw Data'!$B$8:$BE$45,'Occupancy Raw Data'!AR$3,FALSE))/100</f>
        <v>0.52518708812688397</v>
      </c>
      <c r="M32" s="121">
        <f>VLOOKUP($A32,'ADR Raw Data'!$B$6:$BE$43,'ADR Raw Data'!AG$1,FALSE)</f>
        <v>93.723989463601498</v>
      </c>
      <c r="N32" s="122">
        <f>VLOOKUP($A32,'ADR Raw Data'!$B$6:$BE$43,'ADR Raw Data'!AH$1,FALSE)</f>
        <v>99.662317858353106</v>
      </c>
      <c r="O32" s="122">
        <f>VLOOKUP($A32,'ADR Raw Data'!$B$6:$BE$43,'ADR Raw Data'!AI$1,FALSE)</f>
        <v>100.14592519685</v>
      </c>
      <c r="P32" s="122">
        <f>VLOOKUP($A32,'ADR Raw Data'!$B$6:$BE$43,'ADR Raw Data'!AJ$1,FALSE)</f>
        <v>98.488996269921998</v>
      </c>
      <c r="Q32" s="122">
        <f>VLOOKUP($A32,'ADR Raw Data'!$B$6:$BE$43,'ADR Raw Data'!AK$1,FALSE)</f>
        <v>98.092079628913694</v>
      </c>
      <c r="R32" s="123">
        <f>VLOOKUP($A32,'ADR Raw Data'!$B$6:$BE$43,'ADR Raw Data'!AL$1,FALSE)</f>
        <v>98.308172208764503</v>
      </c>
      <c r="S32" s="122">
        <f>VLOOKUP($A32,'ADR Raw Data'!$B$6:$BE$43,'ADR Raw Data'!AN$1,FALSE)</f>
        <v>109.076753946861</v>
      </c>
      <c r="T32" s="122">
        <f>VLOOKUP($A32,'ADR Raw Data'!$B$6:$BE$43,'ADR Raw Data'!AO$1,FALSE)</f>
        <v>108.227851622874</v>
      </c>
      <c r="U32" s="123">
        <f>VLOOKUP($A32,'ADR Raw Data'!$B$6:$BE$43,'ADR Raw Data'!AP$1,FALSE)</f>
        <v>108.65303953712601</v>
      </c>
      <c r="V32" s="124">
        <f>VLOOKUP($A32,'ADR Raw Data'!$B$6:$BE$43,'ADR Raw Data'!AR$1,FALSE)</f>
        <v>101.160051042109</v>
      </c>
      <c r="X32" s="121">
        <f>VLOOKUP($A32,'RevPAR Raw Data'!$B$6:$BE$43,'RevPAR Raw Data'!AG$1,FALSE)</f>
        <v>38.251698592650499</v>
      </c>
      <c r="Y32" s="122">
        <f>VLOOKUP($A32,'RevPAR Raw Data'!$B$6:$BE$43,'RevPAR Raw Data'!AH$1,FALSE)</f>
        <v>57.487001563721599</v>
      </c>
      <c r="Z32" s="122">
        <f>VLOOKUP($A32,'RevPAR Raw Data'!$B$6:$BE$43,'RevPAR Raw Data'!AI$1,FALSE)</f>
        <v>59.664734167318201</v>
      </c>
      <c r="AA32" s="122">
        <f>VLOOKUP($A32,'RevPAR Raw Data'!$B$6:$BE$43,'RevPAR Raw Data'!AJ$1,FALSE)</f>
        <v>56.771706411258698</v>
      </c>
      <c r="AB32" s="122">
        <f>VLOOKUP($A32,'RevPAR Raw Data'!$B$6:$BE$43,'RevPAR Raw Data'!AK$1,FALSE)</f>
        <v>49.602073885848299</v>
      </c>
      <c r="AC32" s="123">
        <f>VLOOKUP($A32,'RevPAR Raw Data'!$B$6:$BE$43,'RevPAR Raw Data'!AL$1,FALSE)</f>
        <v>52.355442924159398</v>
      </c>
      <c r="AD32" s="122">
        <f>VLOOKUP($A32,'RevPAR Raw Data'!$B$6:$BE$43,'RevPAR Raw Data'!AN$1,FALSE)</f>
        <v>55.3698846755277</v>
      </c>
      <c r="AE32" s="122">
        <f>VLOOKUP($A32,'RevPAR Raw Data'!$B$6:$BE$43,'RevPAR Raw Data'!AO$1,FALSE)</f>
        <v>54.748569194683299</v>
      </c>
      <c r="AF32" s="123">
        <f>VLOOKUP($A32,'RevPAR Raw Data'!$B$6:$BE$43,'RevPAR Raw Data'!AP$1,FALSE)</f>
        <v>55.059226935105499</v>
      </c>
      <c r="AG32" s="124">
        <f>VLOOKUP($A32,'RevPAR Raw Data'!$B$6:$BE$43,'RevPAR Raw Data'!AR$1,FALSE)</f>
        <v>53.127952641572598</v>
      </c>
    </row>
    <row r="33" spans="1:33" x14ac:dyDescent="0.25">
      <c r="A33" s="101" t="s">
        <v>129</v>
      </c>
      <c r="B33" s="89">
        <f>(VLOOKUP($A32,'Occupancy Raw Data'!$B$8:$BE$51,'Occupancy Raw Data'!AT$3,FALSE))/100</f>
        <v>-0.11186729051467401</v>
      </c>
      <c r="C33" s="90">
        <f>(VLOOKUP($A32,'Occupancy Raw Data'!$B$8:$BE$51,'Occupancy Raw Data'!AU$3,FALSE))/100</f>
        <v>1.5834767641996501E-2</v>
      </c>
      <c r="D33" s="90">
        <f>(VLOOKUP($A32,'Occupancy Raw Data'!$B$8:$BE$51,'Occupancy Raw Data'!AV$3,FALSE))/100</f>
        <v>4.9455984174085E-3</v>
      </c>
      <c r="E33" s="90">
        <f>(VLOOKUP($A32,'Occupancy Raw Data'!$B$8:$BE$51,'Occupancy Raw Data'!AW$3,FALSE))/100</f>
        <v>-1.7327557480839698E-2</v>
      </c>
      <c r="F33" s="90">
        <f>(VLOOKUP($A32,'Occupancy Raw Data'!$B$8:$BE$51,'Occupancy Raw Data'!AX$3,FALSE))/100</f>
        <v>-6.0297856883399899E-2</v>
      </c>
      <c r="G33" s="90">
        <f>(VLOOKUP($A32,'Occupancy Raw Data'!$B$8:$BE$51,'Occupancy Raw Data'!AY$3,FALSE))/100</f>
        <v>-2.9908139286477203E-2</v>
      </c>
      <c r="H33" s="91">
        <f>(VLOOKUP($A32,'Occupancy Raw Data'!$B$8:$BE$51,'Occupancy Raw Data'!BA$3,FALSE))/100</f>
        <v>-5.3226394458621901E-2</v>
      </c>
      <c r="I33" s="91">
        <f>(VLOOKUP($A32,'Occupancy Raw Data'!$B$8:$BE$51,'Occupancy Raw Data'!BB$3,FALSE))/100</f>
        <v>-7.07360861759425E-2</v>
      </c>
      <c r="J33" s="90">
        <f>(VLOOKUP($A32,'Occupancy Raw Data'!$B$8:$BE$51,'Occupancy Raw Data'!BC$3,FALSE))/100</f>
        <v>-6.20477568740955E-2</v>
      </c>
      <c r="K33" s="92">
        <f>(VLOOKUP($A32,'Occupancy Raw Data'!$B$8:$BE$51,'Occupancy Raw Data'!BE$3,FALSE))/100</f>
        <v>-3.8986255173470902E-2</v>
      </c>
      <c r="M33" s="89">
        <f>(VLOOKUP($A32,'ADR Raw Data'!$B$6:$BE$49,'ADR Raw Data'!AT$1,FALSE))/100</f>
        <v>6.3446990575462599E-3</v>
      </c>
      <c r="N33" s="90">
        <f>(VLOOKUP($A32,'ADR Raw Data'!$B$6:$BE$49,'ADR Raw Data'!AU$1,FALSE))/100</f>
        <v>2.7657260459046703E-2</v>
      </c>
      <c r="O33" s="90">
        <f>(VLOOKUP($A32,'ADR Raw Data'!$B$6:$BE$49,'ADR Raw Data'!AV$1,FALSE))/100</f>
        <v>3.8621491936740103E-2</v>
      </c>
      <c r="P33" s="90">
        <f>(VLOOKUP($A32,'ADR Raw Data'!$B$6:$BE$49,'ADR Raw Data'!AW$1,FALSE))/100</f>
        <v>5.3430489501626703E-3</v>
      </c>
      <c r="Q33" s="90">
        <f>(VLOOKUP($A32,'ADR Raw Data'!$B$6:$BE$49,'ADR Raw Data'!AX$1,FALSE))/100</f>
        <v>-7.7734070063065E-3</v>
      </c>
      <c r="R33" s="90">
        <f>(VLOOKUP($A32,'ADR Raw Data'!$B$6:$BE$49,'ADR Raw Data'!AY$1,FALSE))/100</f>
        <v>1.56353407594533E-2</v>
      </c>
      <c r="S33" s="91">
        <f>(VLOOKUP($A32,'ADR Raw Data'!$B$6:$BE$49,'ADR Raw Data'!BA$1,FALSE))/100</f>
        <v>-2.2261076231971502E-2</v>
      </c>
      <c r="T33" s="91">
        <f>(VLOOKUP($A32,'ADR Raw Data'!$B$6:$BE$49,'ADR Raw Data'!BB$1,FALSE))/100</f>
        <v>-2.9227263695555301E-2</v>
      </c>
      <c r="U33" s="90">
        <f>(VLOOKUP($A32,'ADR Raw Data'!$B$6:$BE$49,'ADR Raw Data'!BC$1,FALSE))/100</f>
        <v>-2.5733956532166199E-2</v>
      </c>
      <c r="V33" s="92">
        <f>(VLOOKUP($A32,'ADR Raw Data'!$B$6:$BE$49,'ADR Raw Data'!BE$1,FALSE))/100</f>
        <v>2.0324445717415001E-3</v>
      </c>
      <c r="X33" s="89">
        <f>(VLOOKUP($A32,'RevPAR Raw Data'!$B$6:$BE$49,'RevPAR Raw Data'!AT$1,FALSE))/100</f>
        <v>-0.10623235574982701</v>
      </c>
      <c r="Y33" s="90">
        <f>(VLOOKUP($A32,'RevPAR Raw Data'!$B$6:$BE$49,'RevPAR Raw Data'!AU$1,FALSE))/100</f>
        <v>4.3929974394026398E-2</v>
      </c>
      <c r="Z33" s="90">
        <f>(VLOOKUP($A32,'RevPAR Raw Data'!$B$6:$BE$49,'RevPAR Raw Data'!AV$1,FALSE))/100</f>
        <v>4.3758096743548906E-2</v>
      </c>
      <c r="AA33" s="90">
        <f>(VLOOKUP($A32,'RevPAR Raw Data'!$B$6:$BE$49,'RevPAR Raw Data'!AW$1,FALSE))/100</f>
        <v>-1.20770905184839E-2</v>
      </c>
      <c r="AB33" s="90">
        <f>(VLOOKUP($A32,'RevPAR Raw Data'!$B$6:$BE$49,'RevPAR Raw Data'!AX$1,FALSE))/100</f>
        <v>-6.7602544106543705E-2</v>
      </c>
      <c r="AC33" s="90">
        <f>(VLOOKUP($A32,'RevPAR Raw Data'!$B$6:$BE$49,'RevPAR Raw Data'!AY$1,FALSE))/100</f>
        <v>-1.47404224762491E-2</v>
      </c>
      <c r="AD33" s="91">
        <f>(VLOOKUP($A32,'RevPAR Raw Data'!$B$6:$BE$49,'RevPAR Raw Data'!BA$1,FALSE))/100</f>
        <v>-7.4302593865997094E-2</v>
      </c>
      <c r="AE33" s="91">
        <f>(VLOOKUP($A32,'RevPAR Raw Data'!$B$6:$BE$49,'RevPAR Raw Data'!BB$1,FALSE))/100</f>
        <v>-9.7895927628041987E-2</v>
      </c>
      <c r="AF33" s="90">
        <f>(VLOOKUP($A32,'RevPAR Raw Data'!$B$6:$BE$49,'RevPAR Raw Data'!BC$1,FALSE))/100</f>
        <v>-8.6184979127945288E-2</v>
      </c>
      <c r="AG33" s="92">
        <f>(VLOOKUP($A32,'RevPAR Raw Data'!$B$6:$BE$49,'RevPAR Raw Data'!BE$1,FALSE))/100</f>
        <v>-3.7033048004429296E-2</v>
      </c>
    </row>
    <row r="34" spans="1:33" x14ac:dyDescent="0.25">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5">
      <c r="A35" s="116" t="s">
        <v>75</v>
      </c>
      <c r="B35" s="117">
        <f>(VLOOKUP($A35,'Occupancy Raw Data'!$B$8:$BE$45,'Occupancy Raw Data'!AG$3,FALSE))/100</f>
        <v>0.31680236861583999</v>
      </c>
      <c r="C35" s="118">
        <f>(VLOOKUP($A35,'Occupancy Raw Data'!$B$8:$BE$45,'Occupancy Raw Data'!AH$3,FALSE))/100</f>
        <v>0.41099185788304898</v>
      </c>
      <c r="D35" s="118">
        <f>(VLOOKUP($A35,'Occupancy Raw Data'!$B$8:$BE$45,'Occupancy Raw Data'!AI$3,FALSE))/100</f>
        <v>0.42579570688378898</v>
      </c>
      <c r="E35" s="118">
        <f>(VLOOKUP($A35,'Occupancy Raw Data'!$B$8:$BE$45,'Occupancy Raw Data'!AJ$3,FALSE))/100</f>
        <v>0.42931162102146503</v>
      </c>
      <c r="F35" s="118">
        <f>(VLOOKUP($A35,'Occupancy Raw Data'!$B$8:$BE$45,'Occupancy Raw Data'!AK$3,FALSE))/100</f>
        <v>0.39637305699481801</v>
      </c>
      <c r="G35" s="119">
        <f>(VLOOKUP($A35,'Occupancy Raw Data'!$B$8:$BE$45,'Occupancy Raw Data'!AL$3,FALSE))/100</f>
        <v>0.39585492227979202</v>
      </c>
      <c r="H35" s="99">
        <f>(VLOOKUP($A35,'Occupancy Raw Data'!$B$8:$BE$45,'Occupancy Raw Data'!AN$3,FALSE))/100</f>
        <v>0.45947446336047298</v>
      </c>
      <c r="I35" s="99">
        <f>(VLOOKUP($A35,'Occupancy Raw Data'!$B$8:$BE$45,'Occupancy Raw Data'!AO$3,FALSE))/100</f>
        <v>0.46535200884629502</v>
      </c>
      <c r="J35" s="119">
        <f>(VLOOKUP($A35,'Occupancy Raw Data'!$B$8:$BE$45,'Occupancy Raw Data'!AP$3,FALSE))/100</f>
        <v>0.46241920590950997</v>
      </c>
      <c r="K35" s="120">
        <f>(VLOOKUP($A35,'Occupancy Raw Data'!$B$8:$BE$45,'Occupancy Raw Data'!AR$3,FALSE))/100</f>
        <v>0.41490092470277401</v>
      </c>
      <c r="M35" s="121">
        <f>VLOOKUP($A35,'ADR Raw Data'!$B$6:$BE$43,'ADR Raw Data'!AG$1,FALSE)</f>
        <v>94.607844626168202</v>
      </c>
      <c r="N35" s="122">
        <f>VLOOKUP($A35,'ADR Raw Data'!$B$6:$BE$43,'ADR Raw Data'!AH$1,FALSE)</f>
        <v>96.115366951823503</v>
      </c>
      <c r="O35" s="122">
        <f>VLOOKUP($A35,'ADR Raw Data'!$B$6:$BE$43,'ADR Raw Data'!AI$1,FALSE)</f>
        <v>97.671773142112102</v>
      </c>
      <c r="P35" s="122">
        <f>VLOOKUP($A35,'ADR Raw Data'!$B$6:$BE$43,'ADR Raw Data'!AJ$1,FALSE)</f>
        <v>96.731400862068895</v>
      </c>
      <c r="Q35" s="122">
        <f>VLOOKUP($A35,'ADR Raw Data'!$B$6:$BE$43,'ADR Raw Data'!AK$1,FALSE)</f>
        <v>96.642464985994295</v>
      </c>
      <c r="R35" s="123">
        <f>VLOOKUP($A35,'ADR Raw Data'!$B$6:$BE$43,'ADR Raw Data'!AL$1,FALSE)</f>
        <v>96.448075916230295</v>
      </c>
      <c r="S35" s="122">
        <f>VLOOKUP($A35,'ADR Raw Data'!$B$6:$BE$43,'ADR Raw Data'!AN$1,FALSE)</f>
        <v>106.48416834474401</v>
      </c>
      <c r="T35" s="122">
        <f>VLOOKUP($A35,'ADR Raw Data'!$B$6:$BE$43,'ADR Raw Data'!AO$1,FALSE)</f>
        <v>105.857291089108</v>
      </c>
      <c r="U35" s="123">
        <f>VLOOKUP($A35,'ADR Raw Data'!$B$6:$BE$43,'ADR Raw Data'!AP$1,FALSE)</f>
        <v>106.16810103833799</v>
      </c>
      <c r="V35" s="124">
        <f>VLOOKUP($A35,'ADR Raw Data'!$B$6:$BE$43,'ADR Raw Data'!AR$1,FALSE)</f>
        <v>99.547788461538403</v>
      </c>
      <c r="X35" s="121">
        <f>VLOOKUP($A35,'RevPAR Raw Data'!$B$6:$BE$43,'RevPAR Raw Data'!AG$1,FALSE)</f>
        <v>29.971989267209398</v>
      </c>
      <c r="Y35" s="122">
        <f>VLOOKUP($A35,'RevPAR Raw Data'!$B$6:$BE$43,'RevPAR Raw Data'!AH$1,FALSE)</f>
        <v>39.502633234641003</v>
      </c>
      <c r="Z35" s="122">
        <f>VLOOKUP($A35,'RevPAR Raw Data'!$B$6:$BE$43,'RevPAR Raw Data'!AI$1,FALSE)</f>
        <v>41.588221687638701</v>
      </c>
      <c r="AA35" s="122">
        <f>VLOOKUP($A35,'RevPAR Raw Data'!$B$6:$BE$43,'RevPAR Raw Data'!AJ$1,FALSE)</f>
        <v>41.527914507772003</v>
      </c>
      <c r="AB35" s="122">
        <f>VLOOKUP($A35,'RevPAR Raw Data'!$B$6:$BE$43,'RevPAR Raw Data'!AK$1,FALSE)</f>
        <v>38.306469282013303</v>
      </c>
      <c r="AC35" s="123">
        <f>VLOOKUP($A35,'RevPAR Raw Data'!$B$6:$BE$43,'RevPAR Raw Data'!AL$1,FALSE)</f>
        <v>38.179445595854901</v>
      </c>
      <c r="AD35" s="122">
        <f>VLOOKUP($A35,'RevPAR Raw Data'!$B$6:$BE$43,'RevPAR Raw Data'!AN$1,FALSE)</f>
        <v>48.926756106587703</v>
      </c>
      <c r="AE35" s="122">
        <f>VLOOKUP($A35,'RevPAR Raw Data'!$B$6:$BE$43,'RevPAR Raw Data'!AO$1,FALSE)</f>
        <v>49.260903059343804</v>
      </c>
      <c r="AF35" s="123">
        <f>VLOOKUP($A35,'RevPAR Raw Data'!$B$6:$BE$43,'RevPAR Raw Data'!AP$1,FALSE)</f>
        <v>49.094168975069202</v>
      </c>
      <c r="AG35" s="124">
        <f>VLOOKUP($A35,'RevPAR Raw Data'!$B$6:$BE$43,'RevPAR Raw Data'!AR$1,FALSE)</f>
        <v>41.302469484808398</v>
      </c>
    </row>
    <row r="36" spans="1:33" x14ac:dyDescent="0.25">
      <c r="A36" s="101" t="s">
        <v>129</v>
      </c>
      <c r="B36" s="89">
        <f>(VLOOKUP($A35,'Occupancy Raw Data'!$B$8:$BE$51,'Occupancy Raw Data'!AT$3,FALSE))/100</f>
        <v>-0.23081573246554701</v>
      </c>
      <c r="C36" s="90">
        <f>(VLOOKUP($A35,'Occupancy Raw Data'!$B$8:$BE$51,'Occupancy Raw Data'!AU$3,FALSE))/100</f>
        <v>-0.171617260261199</v>
      </c>
      <c r="D36" s="90">
        <f>(VLOOKUP($A35,'Occupancy Raw Data'!$B$8:$BE$51,'Occupancy Raw Data'!AV$3,FALSE))/100</f>
        <v>-0.18393931816619499</v>
      </c>
      <c r="E36" s="90">
        <f>(VLOOKUP($A35,'Occupancy Raw Data'!$B$8:$BE$51,'Occupancy Raw Data'!AW$3,FALSE))/100</f>
        <v>-0.18078425683810098</v>
      </c>
      <c r="F36" s="90">
        <f>(VLOOKUP($A35,'Occupancy Raw Data'!$B$8:$BE$51,'Occupancy Raw Data'!AX$3,FALSE))/100</f>
        <v>-0.210303975990735</v>
      </c>
      <c r="G36" s="90">
        <f>(VLOOKUP($A35,'Occupancy Raw Data'!$B$8:$BE$51,'Occupancy Raw Data'!AY$3,FALSE))/100</f>
        <v>-0.19402715280751298</v>
      </c>
      <c r="H36" s="91">
        <f>(VLOOKUP($A35,'Occupancy Raw Data'!$B$8:$BE$51,'Occupancy Raw Data'!BA$3,FALSE))/100</f>
        <v>-0.15358409101314702</v>
      </c>
      <c r="I36" s="91">
        <f>(VLOOKUP($A35,'Occupancy Raw Data'!$B$8:$BE$51,'Occupancy Raw Data'!BB$3,FALSE))/100</f>
        <v>-0.15527530584662899</v>
      </c>
      <c r="J36" s="90">
        <f>(VLOOKUP($A35,'Occupancy Raw Data'!$B$8:$BE$51,'Occupancy Raw Data'!BC$3,FALSE))/100</f>
        <v>-0.15442500179386498</v>
      </c>
      <c r="K36" s="92">
        <f>(VLOOKUP($A35,'Occupancy Raw Data'!$B$8:$BE$51,'Occupancy Raw Data'!BE$3,FALSE))/100</f>
        <v>-0.18184046485347602</v>
      </c>
      <c r="M36" s="89">
        <f>(VLOOKUP($A35,'ADR Raw Data'!$B$6:$BE$49,'ADR Raw Data'!AT$1,FALSE))/100</f>
        <v>1.7012324809907099E-2</v>
      </c>
      <c r="N36" s="90">
        <f>(VLOOKUP($A35,'ADR Raw Data'!$B$6:$BE$49,'ADR Raw Data'!AU$1,FALSE))/100</f>
        <v>9.2601285433526505E-3</v>
      </c>
      <c r="O36" s="90">
        <f>(VLOOKUP($A35,'ADR Raw Data'!$B$6:$BE$49,'ADR Raw Data'!AV$1,FALSE))/100</f>
        <v>1.07212932166585E-2</v>
      </c>
      <c r="P36" s="90">
        <f>(VLOOKUP($A35,'ADR Raw Data'!$B$6:$BE$49,'ADR Raw Data'!AW$1,FALSE))/100</f>
        <v>3.8091812339770899E-3</v>
      </c>
      <c r="Q36" s="90">
        <f>(VLOOKUP($A35,'ADR Raw Data'!$B$6:$BE$49,'ADR Raw Data'!AX$1,FALSE))/100</f>
        <v>-8.5925054586170804E-3</v>
      </c>
      <c r="R36" s="90">
        <f>(VLOOKUP($A35,'ADR Raw Data'!$B$6:$BE$49,'ADR Raw Data'!AY$1,FALSE))/100</f>
        <v>6.1183649452110399E-3</v>
      </c>
      <c r="S36" s="91">
        <f>(VLOOKUP($A35,'ADR Raw Data'!$B$6:$BE$49,'ADR Raw Data'!BA$1,FALSE))/100</f>
        <v>-1.4840252287445399E-2</v>
      </c>
      <c r="T36" s="91">
        <f>(VLOOKUP($A35,'ADR Raw Data'!$B$6:$BE$49,'ADR Raw Data'!BB$1,FALSE))/100</f>
        <v>-4.5355835332105202E-2</v>
      </c>
      <c r="U36" s="90">
        <f>(VLOOKUP($A35,'ADR Raw Data'!$B$6:$BE$49,'ADR Raw Data'!BC$1,FALSE))/100</f>
        <v>-3.0408181805096399E-2</v>
      </c>
      <c r="V36" s="92">
        <f>(VLOOKUP($A35,'ADR Raw Data'!$B$6:$BE$49,'ADR Raw Data'!BE$1,FALSE))/100</f>
        <v>-5.2643045820429E-3</v>
      </c>
      <c r="X36" s="89">
        <f>(VLOOKUP($A35,'RevPAR Raw Data'!$B$6:$BE$49,'RevPAR Raw Data'!AT$1,FALSE))/100</f>
        <v>-0.21773011986758001</v>
      </c>
      <c r="Y36" s="90">
        <f>(VLOOKUP($A35,'RevPAR Raw Data'!$B$6:$BE$49,'RevPAR Raw Data'!AU$1,FALSE))/100</f>
        <v>-0.163946329608123</v>
      </c>
      <c r="Z36" s="90">
        <f>(VLOOKUP($A35,'RevPAR Raw Data'!$B$6:$BE$49,'RevPAR Raw Data'!AV$1,FALSE))/100</f>
        <v>-0.175190092313669</v>
      </c>
      <c r="AA36" s="90">
        <f>(VLOOKUP($A35,'RevPAR Raw Data'!$B$6:$BE$49,'RevPAR Raw Data'!AW$1,FALSE))/100</f>
        <v>-0.17766371560267</v>
      </c>
      <c r="AB36" s="90">
        <f>(VLOOKUP($A35,'RevPAR Raw Data'!$B$6:$BE$49,'RevPAR Raw Data'!AX$1,FALSE))/100</f>
        <v>-0.21708944338768302</v>
      </c>
      <c r="AC36" s="90">
        <f>(VLOOKUP($A35,'RevPAR Raw Data'!$B$6:$BE$49,'RevPAR Raw Data'!AY$1,FALSE))/100</f>
        <v>-0.18909591679245899</v>
      </c>
      <c r="AD36" s="91">
        <f>(VLOOKUP($A35,'RevPAR Raw Data'!$B$6:$BE$49,'RevPAR Raw Data'!BA$1,FALSE))/100</f>
        <v>-0.16614511664261999</v>
      </c>
      <c r="AE36" s="91">
        <f>(VLOOKUP($A35,'RevPAR Raw Data'!$B$6:$BE$49,'RevPAR Raw Data'!BB$1,FALSE))/100</f>
        <v>-0.19358849997561201</v>
      </c>
      <c r="AF36" s="90">
        <f>(VLOOKUP($A35,'RevPAR Raw Data'!$B$6:$BE$49,'RevPAR Raw Data'!BC$1,FALSE))/100</f>
        <v>-0.18013740006916101</v>
      </c>
      <c r="AG36" s="92">
        <f>(VLOOKUP($A35,'RevPAR Raw Data'!$B$6:$BE$49,'RevPAR Raw Data'!BE$1,FALSE))/100</f>
        <v>-0.18614750584319001</v>
      </c>
    </row>
    <row r="37" spans="1:33" x14ac:dyDescent="0.25">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5">
      <c r="A38" s="116" t="s">
        <v>76</v>
      </c>
      <c r="B38" s="117">
        <f>(VLOOKUP($A38,'Occupancy Raw Data'!$B$8:$BE$45,'Occupancy Raw Data'!AG$3,FALSE))/100</f>
        <v>0.46174319304560901</v>
      </c>
      <c r="C38" s="118">
        <f>(VLOOKUP($A38,'Occupancy Raw Data'!$B$8:$BE$45,'Occupancy Raw Data'!AH$3,FALSE))/100</f>
        <v>0.51422663041396999</v>
      </c>
      <c r="D38" s="118">
        <f>(VLOOKUP($A38,'Occupancy Raw Data'!$B$8:$BE$45,'Occupancy Raw Data'!AI$3,FALSE))/100</f>
        <v>0.54048081344846899</v>
      </c>
      <c r="E38" s="118">
        <f>(VLOOKUP($A38,'Occupancy Raw Data'!$B$8:$BE$45,'Occupancy Raw Data'!AJ$3,FALSE))/100</f>
        <v>0.55610341832302801</v>
      </c>
      <c r="F38" s="118">
        <f>(VLOOKUP($A38,'Occupancy Raw Data'!$B$8:$BE$45,'Occupancy Raw Data'!AK$3,FALSE))/100</f>
        <v>0.56170481835368602</v>
      </c>
      <c r="G38" s="119">
        <f>(VLOOKUP($A38,'Occupancy Raw Data'!$B$8:$BE$45,'Occupancy Raw Data'!AL$3,FALSE))/100</f>
        <v>0.52684085510688805</v>
      </c>
      <c r="H38" s="99">
        <f>(VLOOKUP($A38,'Occupancy Raw Data'!$B$8:$BE$45,'Occupancy Raw Data'!AN$3,FALSE))/100</f>
        <v>0.69138010321393806</v>
      </c>
      <c r="I38" s="99">
        <f>(VLOOKUP($A38,'Occupancy Raw Data'!$B$8:$BE$45,'Occupancy Raw Data'!AO$3,FALSE))/100</f>
        <v>0.712145371976732</v>
      </c>
      <c r="J38" s="119">
        <f>(VLOOKUP($A38,'Occupancy Raw Data'!$B$8:$BE$45,'Occupancy Raw Data'!AP$3,FALSE))/100</f>
        <v>0.70176989455947292</v>
      </c>
      <c r="K38" s="120">
        <f>(VLOOKUP($A38,'Occupancy Raw Data'!$B$8:$BE$45,'Occupancy Raw Data'!AR$3,FALSE))/100</f>
        <v>0.57683516780188393</v>
      </c>
      <c r="M38" s="121">
        <f>VLOOKUP($A38,'ADR Raw Data'!$B$6:$BE$43,'ADR Raw Data'!AG$1,FALSE)</f>
        <v>97.555565001036598</v>
      </c>
      <c r="N38" s="122">
        <f>VLOOKUP($A38,'ADR Raw Data'!$B$6:$BE$43,'ADR Raw Data'!AH$1,FALSE)</f>
        <v>98.651107263429594</v>
      </c>
      <c r="O38" s="122">
        <f>VLOOKUP($A38,'ADR Raw Data'!$B$6:$BE$43,'ADR Raw Data'!AI$1,FALSE)</f>
        <v>101.810087447708</v>
      </c>
      <c r="P38" s="122">
        <f>VLOOKUP($A38,'ADR Raw Data'!$B$6:$BE$43,'ADR Raw Data'!AJ$1,FALSE)</f>
        <v>103.384751343777</v>
      </c>
      <c r="Q38" s="122">
        <f>VLOOKUP($A38,'ADR Raw Data'!$B$6:$BE$43,'ADR Raw Data'!AK$1,FALSE)</f>
        <v>104.532027289783</v>
      </c>
      <c r="R38" s="123">
        <f>VLOOKUP($A38,'ADR Raw Data'!$B$6:$BE$43,'ADR Raw Data'!AL$1,FALSE)</f>
        <v>101.359661542414</v>
      </c>
      <c r="S38" s="122">
        <f>VLOOKUP($A38,'ADR Raw Data'!$B$6:$BE$43,'ADR Raw Data'!AN$1,FALSE)</f>
        <v>128.27875554282701</v>
      </c>
      <c r="T38" s="122">
        <f>VLOOKUP($A38,'ADR Raw Data'!$B$6:$BE$43,'ADR Raw Data'!AO$1,FALSE)</f>
        <v>132.820623807689</v>
      </c>
      <c r="U38" s="123">
        <f>VLOOKUP($A38,'ADR Raw Data'!$B$6:$BE$43,'ADR Raw Data'!AP$1,FALSE)</f>
        <v>130.584853365832</v>
      </c>
      <c r="V38" s="124">
        <f>VLOOKUP($A38,'ADR Raw Data'!$B$6:$BE$43,'ADR Raw Data'!AR$1,FALSE)</f>
        <v>111.52119062564699</v>
      </c>
      <c r="X38" s="121">
        <f>VLOOKUP($A38,'RevPAR Raw Data'!$B$6:$BE$43,'RevPAR Raw Data'!AG$1,FALSE)</f>
        <v>45.045618082947101</v>
      </c>
      <c r="Y38" s="122">
        <f>VLOOKUP($A38,'RevPAR Raw Data'!$B$6:$BE$43,'RevPAR Raw Data'!AH$1,FALSE)</f>
        <v>50.729026474680502</v>
      </c>
      <c r="Z38" s="122">
        <f>VLOOKUP($A38,'RevPAR Raw Data'!$B$6:$BE$43,'RevPAR Raw Data'!AI$1,FALSE)</f>
        <v>55.026398880997299</v>
      </c>
      <c r="AA38" s="122">
        <f>VLOOKUP($A38,'RevPAR Raw Data'!$B$6:$BE$43,'RevPAR Raw Data'!AJ$1,FALSE)</f>
        <v>57.492613624750902</v>
      </c>
      <c r="AB38" s="122">
        <f>VLOOKUP($A38,'RevPAR Raw Data'!$B$6:$BE$43,'RevPAR Raw Data'!AK$1,FALSE)</f>
        <v>58.716143400950301</v>
      </c>
      <c r="AC38" s="123">
        <f>VLOOKUP($A38,'RevPAR Raw Data'!$B$6:$BE$43,'RevPAR Raw Data'!AL$1,FALSE)</f>
        <v>53.400410760350397</v>
      </c>
      <c r="AD38" s="122">
        <f>VLOOKUP($A38,'RevPAR Raw Data'!$B$6:$BE$43,'RevPAR Raw Data'!AN$1,FALSE)</f>
        <v>88.689379247355703</v>
      </c>
      <c r="AE38" s="122">
        <f>VLOOKUP($A38,'RevPAR Raw Data'!$B$6:$BE$43,'RevPAR Raw Data'!AO$1,FALSE)</f>
        <v>94.587592547708894</v>
      </c>
      <c r="AF38" s="123">
        <f>VLOOKUP($A38,'RevPAR Raw Data'!$B$6:$BE$43,'RevPAR Raw Data'!AP$1,FALSE)</f>
        <v>91.640518777604697</v>
      </c>
      <c r="AG38" s="124">
        <f>VLOOKUP($A38,'RevPAR Raw Data'!$B$6:$BE$43,'RevPAR Raw Data'!AR$1,FALSE)</f>
        <v>64.329344708011206</v>
      </c>
    </row>
    <row r="39" spans="1:33" x14ac:dyDescent="0.25">
      <c r="A39" s="101" t="s">
        <v>129</v>
      </c>
      <c r="B39" s="89">
        <f>(VLOOKUP($A38,'Occupancy Raw Data'!$B$8:$BE$51,'Occupancy Raw Data'!AT$3,FALSE))/100</f>
        <v>1.58855161500961E-3</v>
      </c>
      <c r="C39" s="90">
        <f>(VLOOKUP($A38,'Occupancy Raw Data'!$B$8:$BE$51,'Occupancy Raw Data'!AU$3,FALSE))/100</f>
        <v>-8.577831163289161E-3</v>
      </c>
      <c r="D39" s="90">
        <f>(VLOOKUP($A38,'Occupancy Raw Data'!$B$8:$BE$51,'Occupancy Raw Data'!AV$3,FALSE))/100</f>
        <v>-2.2915206171211403E-2</v>
      </c>
      <c r="E39" s="90">
        <f>(VLOOKUP($A38,'Occupancy Raw Data'!$B$8:$BE$51,'Occupancy Raw Data'!AW$3,FALSE))/100</f>
        <v>-2.6051230307187902E-2</v>
      </c>
      <c r="F39" s="90">
        <f>(VLOOKUP($A38,'Occupancy Raw Data'!$B$8:$BE$51,'Occupancy Raw Data'!AX$3,FALSE))/100</f>
        <v>-4.4203159659783407E-2</v>
      </c>
      <c r="G39" s="90">
        <f>(VLOOKUP($A38,'Occupancy Raw Data'!$B$8:$BE$51,'Occupancy Raw Data'!AY$3,FALSE))/100</f>
        <v>-2.1288904772036901E-2</v>
      </c>
      <c r="H39" s="91">
        <f>(VLOOKUP($A38,'Occupancy Raw Data'!$B$8:$BE$51,'Occupancy Raw Data'!BA$3,FALSE))/100</f>
        <v>-1.9683520718450399E-2</v>
      </c>
      <c r="I39" s="91">
        <f>(VLOOKUP($A38,'Occupancy Raw Data'!$B$8:$BE$51,'Occupancy Raw Data'!BB$3,FALSE))/100</f>
        <v>-1.9589730483206801E-2</v>
      </c>
      <c r="J39" s="90">
        <f>(VLOOKUP($A38,'Occupancy Raw Data'!$B$8:$BE$51,'Occupancy Raw Data'!BC$3,FALSE))/100</f>
        <v>-1.96259357322035E-2</v>
      </c>
      <c r="K39" s="92">
        <f>(VLOOKUP($A38,'Occupancy Raw Data'!$B$8:$BE$51,'Occupancy Raw Data'!BE$3,FALSE))/100</f>
        <v>-2.0769852237390099E-2</v>
      </c>
      <c r="M39" s="89">
        <f>(VLOOKUP($A38,'ADR Raw Data'!$B$6:$BE$49,'ADR Raw Data'!AT$1,FALSE))/100</f>
        <v>-9.0641304929349898E-3</v>
      </c>
      <c r="N39" s="90">
        <f>(VLOOKUP($A38,'ADR Raw Data'!$B$6:$BE$49,'ADR Raw Data'!AU$1,FALSE))/100</f>
        <v>-2.93299230077625E-3</v>
      </c>
      <c r="O39" s="90">
        <f>(VLOOKUP($A38,'ADR Raw Data'!$B$6:$BE$49,'ADR Raw Data'!AV$1,FALSE))/100</f>
        <v>-2.6522427016998102E-3</v>
      </c>
      <c r="P39" s="90">
        <f>(VLOOKUP($A38,'ADR Raw Data'!$B$6:$BE$49,'ADR Raw Data'!AW$1,FALSE))/100</f>
        <v>2.8870659373067E-4</v>
      </c>
      <c r="Q39" s="90">
        <f>(VLOOKUP($A38,'ADR Raw Data'!$B$6:$BE$49,'ADR Raw Data'!AX$1,FALSE))/100</f>
        <v>-2.58850605053713E-3</v>
      </c>
      <c r="R39" s="90">
        <f>(VLOOKUP($A38,'ADR Raw Data'!$B$6:$BE$49,'ADR Raw Data'!AY$1,FALSE))/100</f>
        <v>-3.52567287462025E-3</v>
      </c>
      <c r="S39" s="91">
        <f>(VLOOKUP($A38,'ADR Raw Data'!$B$6:$BE$49,'ADR Raw Data'!BA$1,FALSE))/100</f>
        <v>7.5216168746533195E-3</v>
      </c>
      <c r="T39" s="91">
        <f>(VLOOKUP($A38,'ADR Raw Data'!$B$6:$BE$49,'ADR Raw Data'!BB$1,FALSE))/100</f>
        <v>4.7309382288286198E-3</v>
      </c>
      <c r="U39" s="90">
        <f>(VLOOKUP($A38,'ADR Raw Data'!$B$6:$BE$49,'ADR Raw Data'!BC$1,FALSE))/100</f>
        <v>6.0924010737225497E-3</v>
      </c>
      <c r="V39" s="92">
        <f>(VLOOKUP($A38,'ADR Raw Data'!$B$6:$BE$49,'ADR Raw Data'!BE$1,FALSE))/100</f>
        <v>4.0939601846984698E-4</v>
      </c>
      <c r="X39" s="89">
        <f>(VLOOKUP($A38,'RevPAR Raw Data'!$B$6:$BE$49,'RevPAR Raw Data'!AT$1,FALSE))/100</f>
        <v>-7.4899777170585905E-3</v>
      </c>
      <c r="Y39" s="90">
        <f>(VLOOKUP($A38,'RevPAR Raw Data'!$B$6:$BE$49,'RevPAR Raw Data'!AU$1,FALSE))/100</f>
        <v>-1.14856647513061E-2</v>
      </c>
      <c r="Z39" s="90">
        <f>(VLOOKUP($A38,'RevPAR Raw Data'!$B$6:$BE$49,'RevPAR Raw Data'!AV$1,FALSE))/100</f>
        <v>-2.5506672184585702E-2</v>
      </c>
      <c r="AA39" s="90">
        <f>(VLOOKUP($A38,'RevPAR Raw Data'!$B$6:$BE$49,'RevPAR Raw Data'!AW$1,FALSE))/100</f>
        <v>-2.5770044875421699E-2</v>
      </c>
      <c r="AB39" s="90">
        <f>(VLOOKUP($A38,'RevPAR Raw Data'!$B$6:$BE$49,'RevPAR Raw Data'!AX$1,FALSE))/100</f>
        <v>-4.6677245564088296E-2</v>
      </c>
      <c r="AC39" s="90">
        <f>(VLOOKUP($A38,'RevPAR Raw Data'!$B$6:$BE$49,'RevPAR Raw Data'!AY$1,FALSE))/100</f>
        <v>-2.4739519932572E-2</v>
      </c>
      <c r="AD39" s="91">
        <f>(VLOOKUP($A38,'RevPAR Raw Data'!$B$6:$BE$49,'RevPAR Raw Data'!BA$1,FALSE))/100</f>
        <v>-1.23099557453856E-2</v>
      </c>
      <c r="AE39" s="91">
        <f>(VLOOKUP($A38,'RevPAR Raw Data'!$B$6:$BE$49,'RevPAR Raw Data'!BB$1,FALSE))/100</f>
        <v>-1.4951470059213701E-2</v>
      </c>
      <c r="AF39" s="90">
        <f>(VLOOKUP($A38,'RevPAR Raw Data'!$B$6:$BE$49,'RevPAR Raw Data'!BC$1,FALSE))/100</f>
        <v>-1.36531037304086E-2</v>
      </c>
      <c r="AG39" s="92">
        <f>(VLOOKUP($A38,'RevPAR Raw Data'!$B$6:$BE$49,'RevPAR Raw Data'!BE$1,FALSE))/100</f>
        <v>-2.0368959313730502E-2</v>
      </c>
    </row>
    <row r="40" spans="1:33" x14ac:dyDescent="0.25">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5">
      <c r="A41" s="116" t="s">
        <v>77</v>
      </c>
      <c r="B41" s="117">
        <f>(VLOOKUP($A41,'Occupancy Raw Data'!$B$8:$BE$45,'Occupancy Raw Data'!AG$3,FALSE))/100</f>
        <v>0.53608969537420004</v>
      </c>
      <c r="C41" s="118">
        <f>(VLOOKUP($A41,'Occupancy Raw Data'!$B$8:$BE$45,'Occupancy Raw Data'!AH$3,FALSE))/100</f>
        <v>0.66103328318916799</v>
      </c>
      <c r="D41" s="118">
        <f>(VLOOKUP($A41,'Occupancy Raw Data'!$B$8:$BE$45,'Occupancy Raw Data'!AI$3,FALSE))/100</f>
        <v>0.74111508085746491</v>
      </c>
      <c r="E41" s="118">
        <f>(VLOOKUP($A41,'Occupancy Raw Data'!$B$8:$BE$45,'Occupancy Raw Data'!AJ$3,FALSE))/100</f>
        <v>0.73315156073711907</v>
      </c>
      <c r="F41" s="118">
        <f>(VLOOKUP($A41,'Occupancy Raw Data'!$B$8:$BE$45,'Occupancy Raw Data'!AK$3,FALSE))/100</f>
        <v>0.63600037608123305</v>
      </c>
      <c r="G41" s="119">
        <f>(VLOOKUP($A41,'Occupancy Raw Data'!$B$8:$BE$45,'Occupancy Raw Data'!AL$3,FALSE))/100</f>
        <v>0.66147799924783701</v>
      </c>
      <c r="H41" s="99">
        <f>(VLOOKUP($A41,'Occupancy Raw Data'!$B$8:$BE$45,'Occupancy Raw Data'!AN$3,FALSE))/100</f>
        <v>0.61232606242948395</v>
      </c>
      <c r="I41" s="99">
        <f>(VLOOKUP($A41,'Occupancy Raw Data'!$B$8:$BE$45,'Occupancy Raw Data'!AO$3,FALSE))/100</f>
        <v>0.64987777359909704</v>
      </c>
      <c r="J41" s="119">
        <f>(VLOOKUP($A41,'Occupancy Raw Data'!$B$8:$BE$45,'Occupancy Raw Data'!AP$3,FALSE))/100</f>
        <v>0.63110191801429105</v>
      </c>
      <c r="K41" s="120">
        <f>(VLOOKUP($A41,'Occupancy Raw Data'!$B$8:$BE$45,'Occupancy Raw Data'!AR$3,FALSE))/100</f>
        <v>0.6527991188953951</v>
      </c>
      <c r="M41" s="121">
        <f>VLOOKUP($A41,'ADR Raw Data'!$B$6:$BE$43,'ADR Raw Data'!AG$1,FALSE)</f>
        <v>135.00227522646099</v>
      </c>
      <c r="N41" s="122">
        <f>VLOOKUP($A41,'ADR Raw Data'!$B$6:$BE$43,'ADR Raw Data'!AH$1,FALSE)</f>
        <v>157.45532148063799</v>
      </c>
      <c r="O41" s="122">
        <f>VLOOKUP($A41,'ADR Raw Data'!$B$6:$BE$43,'ADR Raw Data'!AI$1,FALSE)</f>
        <v>169.90750161750699</v>
      </c>
      <c r="P41" s="122">
        <f>VLOOKUP($A41,'ADR Raw Data'!$B$6:$BE$43,'ADR Raw Data'!AJ$1,FALSE)</f>
        <v>163.78348412372699</v>
      </c>
      <c r="Q41" s="122">
        <f>VLOOKUP($A41,'ADR Raw Data'!$B$6:$BE$43,'ADR Raw Data'!AK$1,FALSE)</f>
        <v>144.10111612092501</v>
      </c>
      <c r="R41" s="123">
        <f>VLOOKUP($A41,'ADR Raw Data'!$B$6:$BE$43,'ADR Raw Data'!AL$1,FALSE)</f>
        <v>155.44100639899401</v>
      </c>
      <c r="S41" s="122">
        <f>VLOOKUP($A41,'ADR Raw Data'!$B$6:$BE$43,'ADR Raw Data'!AN$1,FALSE)</f>
        <v>128.52710949375799</v>
      </c>
      <c r="T41" s="122">
        <f>VLOOKUP($A41,'ADR Raw Data'!$B$6:$BE$43,'ADR Raw Data'!AO$1,FALSE)</f>
        <v>129.572026952735</v>
      </c>
      <c r="U41" s="123">
        <f>VLOOKUP($A41,'ADR Raw Data'!$B$6:$BE$43,'ADR Raw Data'!AP$1,FALSE)</f>
        <v>129.06511184524101</v>
      </c>
      <c r="V41" s="124">
        <f>VLOOKUP($A41,'ADR Raw Data'!$B$6:$BE$43,'ADR Raw Data'!AR$1,FALSE)</f>
        <v>148.155510902798</v>
      </c>
      <c r="X41" s="121">
        <f>VLOOKUP($A41,'RevPAR Raw Data'!$B$6:$BE$43,'RevPAR Raw Data'!AG$1,FALSE)</f>
        <v>72.3733286009778</v>
      </c>
      <c r="Y41" s="122">
        <f>VLOOKUP($A41,'RevPAR Raw Data'!$B$6:$BE$43,'RevPAR Raw Data'!AH$1,FALSE)</f>
        <v>104.083208113952</v>
      </c>
      <c r="Z41" s="122">
        <f>VLOOKUP($A41,'RevPAR Raw Data'!$B$6:$BE$43,'RevPAR Raw Data'!AI$1,FALSE)</f>
        <v>125.921011799548</v>
      </c>
      <c r="AA41" s="122">
        <f>VLOOKUP($A41,'RevPAR Raw Data'!$B$6:$BE$43,'RevPAR Raw Data'!AJ$1,FALSE)</f>
        <v>120.078117008273</v>
      </c>
      <c r="AB41" s="122">
        <f>VLOOKUP($A41,'RevPAR Raw Data'!$B$6:$BE$43,'RevPAR Raw Data'!AK$1,FALSE)</f>
        <v>91.648364046634001</v>
      </c>
      <c r="AC41" s="123">
        <f>VLOOKUP($A41,'RevPAR Raw Data'!$B$6:$BE$43,'RevPAR Raw Data'!AL$1,FALSE)</f>
        <v>102.820805913877</v>
      </c>
      <c r="AD41" s="122">
        <f>VLOOKUP($A41,'RevPAR Raw Data'!$B$6:$BE$43,'RevPAR Raw Data'!AN$1,FALSE)</f>
        <v>78.700498871756196</v>
      </c>
      <c r="AE41" s="122">
        <f>VLOOKUP($A41,'RevPAR Raw Data'!$B$6:$BE$43,'RevPAR Raw Data'!AO$1,FALSE)</f>
        <v>84.205980396765696</v>
      </c>
      <c r="AF41" s="123">
        <f>VLOOKUP($A41,'RevPAR Raw Data'!$B$6:$BE$43,'RevPAR Raw Data'!AP$1,FALSE)</f>
        <v>81.453239634260996</v>
      </c>
      <c r="AG41" s="124">
        <f>VLOOKUP($A41,'RevPAR Raw Data'!$B$6:$BE$43,'RevPAR Raw Data'!AR$1,FALSE)</f>
        <v>96.7157869768441</v>
      </c>
    </row>
    <row r="42" spans="1:33" x14ac:dyDescent="0.25">
      <c r="A42" s="101" t="s">
        <v>129</v>
      </c>
      <c r="B42" s="89">
        <f>(VLOOKUP($A41,'Occupancy Raw Data'!$B$8:$BE$51,'Occupancy Raw Data'!AT$3,FALSE))/100</f>
        <v>-1.40015810863131E-2</v>
      </c>
      <c r="C42" s="90">
        <f>(VLOOKUP($A41,'Occupancy Raw Data'!$B$8:$BE$51,'Occupancy Raw Data'!AU$3,FALSE))/100</f>
        <v>-2.3316541175500399E-2</v>
      </c>
      <c r="D42" s="90">
        <f>(VLOOKUP($A41,'Occupancy Raw Data'!$B$8:$BE$51,'Occupancy Raw Data'!AV$3,FALSE))/100</f>
        <v>-3.4669569897381201E-2</v>
      </c>
      <c r="E42" s="90">
        <f>(VLOOKUP($A41,'Occupancy Raw Data'!$B$8:$BE$51,'Occupancy Raw Data'!AW$3,FALSE))/100</f>
        <v>-4.53391185180963E-2</v>
      </c>
      <c r="F42" s="90">
        <f>(VLOOKUP($A41,'Occupancy Raw Data'!$B$8:$BE$51,'Occupancy Raw Data'!AX$3,FALSE))/100</f>
        <v>-4.40968277542284E-2</v>
      </c>
      <c r="G42" s="90">
        <f>(VLOOKUP($A41,'Occupancy Raw Data'!$B$8:$BE$51,'Occupancy Raw Data'!AY$3,FALSE))/100</f>
        <v>-3.3367562074761402E-2</v>
      </c>
      <c r="H42" s="91">
        <f>(VLOOKUP($A41,'Occupancy Raw Data'!$B$8:$BE$51,'Occupancy Raw Data'!BA$3,FALSE))/100</f>
        <v>-5.5290786879185899E-2</v>
      </c>
      <c r="I42" s="91">
        <f>(VLOOKUP($A41,'Occupancy Raw Data'!$B$8:$BE$51,'Occupancy Raw Data'!BB$3,FALSE))/100</f>
        <v>-4.7858886825911495E-2</v>
      </c>
      <c r="J42" s="90">
        <f>(VLOOKUP($A41,'Occupancy Raw Data'!$B$8:$BE$51,'Occupancy Raw Data'!BC$3,FALSE))/100</f>
        <v>-5.1478831943039698E-2</v>
      </c>
      <c r="K42" s="92">
        <f>(VLOOKUP($A41,'Occupancy Raw Data'!$B$8:$BE$51,'Occupancy Raw Data'!BE$3,FALSE))/100</f>
        <v>-3.8441191532133198E-2</v>
      </c>
      <c r="M42" s="89">
        <f>(VLOOKUP($A41,'ADR Raw Data'!$B$6:$BE$49,'ADR Raw Data'!AT$1,FALSE))/100</f>
        <v>5.92824479215775E-3</v>
      </c>
      <c r="N42" s="90">
        <f>(VLOOKUP($A41,'ADR Raw Data'!$B$6:$BE$49,'ADR Raw Data'!AU$1,FALSE))/100</f>
        <v>1.29096788601386E-2</v>
      </c>
      <c r="O42" s="90">
        <f>(VLOOKUP($A41,'ADR Raw Data'!$B$6:$BE$49,'ADR Raw Data'!AV$1,FALSE))/100</f>
        <v>3.0078726954564899E-2</v>
      </c>
      <c r="P42" s="90">
        <f>(VLOOKUP($A41,'ADR Raw Data'!$B$6:$BE$49,'ADR Raw Data'!AW$1,FALSE))/100</f>
        <v>1.6314505712523499E-2</v>
      </c>
      <c r="Q42" s="90">
        <f>(VLOOKUP($A41,'ADR Raw Data'!$B$6:$BE$49,'ADR Raw Data'!AX$1,FALSE))/100</f>
        <v>6.9256585949899196E-3</v>
      </c>
      <c r="R42" s="90">
        <f>(VLOOKUP($A41,'ADR Raw Data'!$B$6:$BE$49,'ADR Raw Data'!AY$1,FALSE))/100</f>
        <v>1.5386535959506899E-2</v>
      </c>
      <c r="S42" s="91">
        <f>(VLOOKUP($A41,'ADR Raw Data'!$B$6:$BE$49,'ADR Raw Data'!BA$1,FALSE))/100</f>
        <v>-6.1233333807177801E-3</v>
      </c>
      <c r="T42" s="91">
        <f>(VLOOKUP($A41,'ADR Raw Data'!$B$6:$BE$49,'ADR Raw Data'!BB$1,FALSE))/100</f>
        <v>-8.4594322435342095E-3</v>
      </c>
      <c r="U42" s="90">
        <f>(VLOOKUP($A41,'ADR Raw Data'!$B$6:$BE$49,'ADR Raw Data'!BC$1,FALSE))/100</f>
        <v>-7.3119265401747598E-3</v>
      </c>
      <c r="V42" s="92">
        <f>(VLOOKUP($A41,'ADR Raw Data'!$B$6:$BE$49,'ADR Raw Data'!BE$1,FALSE))/100</f>
        <v>1.04208559931388E-2</v>
      </c>
      <c r="X42" s="89">
        <f>(VLOOKUP($A41,'RevPAR Raw Data'!$B$6:$BE$49,'RevPAR Raw Data'!AT$1,FALSE))/100</f>
        <v>-8.1563410943123211E-3</v>
      </c>
      <c r="Y42" s="90">
        <f>(VLOOKUP($A41,'RevPAR Raw Data'!$B$6:$BE$49,'RevPAR Raw Data'!AU$1,FALSE))/100</f>
        <v>-1.07078713740666E-2</v>
      </c>
      <c r="Z42" s="90">
        <f>(VLOOKUP($A41,'RevPAR Raw Data'!$B$6:$BE$49,'RevPAR Raw Data'!AV$1,FALSE))/100</f>
        <v>-5.6336594693918197E-3</v>
      </c>
      <c r="AA42" s="90">
        <f>(VLOOKUP($A41,'RevPAR Raw Data'!$B$6:$BE$49,'RevPAR Raw Data'!AW$1,FALSE))/100</f>
        <v>-2.9764298113637001E-2</v>
      </c>
      <c r="AB42" s="90">
        <f>(VLOOKUP($A41,'RevPAR Raw Data'!$B$6:$BE$49,'RevPAR Raw Data'!AX$1,FALSE))/100</f>
        <v>-3.7476568733386298E-2</v>
      </c>
      <c r="AC42" s="90">
        <f>(VLOOKUP($A41,'RevPAR Raw Data'!$B$6:$BE$49,'RevPAR Raw Data'!AY$1,FALSE))/100</f>
        <v>-1.8494437308998798E-2</v>
      </c>
      <c r="AD42" s="91">
        <f>(VLOOKUP($A41,'RevPAR Raw Data'!$B$6:$BE$49,'RevPAR Raw Data'!BA$1,FALSE))/100</f>
        <v>-6.1075556338960196E-2</v>
      </c>
      <c r="AE42" s="91">
        <f>(VLOOKUP($A41,'RevPAR Raw Data'!$B$6:$BE$49,'RevPAR Raw Data'!BB$1,FALSE))/100</f>
        <v>-5.5913460059090994E-2</v>
      </c>
      <c r="AF42" s="90">
        <f>(VLOOKUP($A41,'RevPAR Raw Data'!$B$6:$BE$49,'RevPAR Raw Data'!BC$1,FALSE))/100</f>
        <v>-5.8414349045672997E-2</v>
      </c>
      <c r="AG42" s="92">
        <f>(VLOOKUP($A41,'RevPAR Raw Data'!$B$6:$BE$49,'RevPAR Raw Data'!BE$1,FALSE))/100</f>
        <v>-2.8420925660155399E-2</v>
      </c>
    </row>
    <row r="43" spans="1:33" x14ac:dyDescent="0.25">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5">
      <c r="A44" s="116" t="s">
        <v>78</v>
      </c>
      <c r="B44" s="117">
        <f>(VLOOKUP($A44,'Occupancy Raw Data'!$B$8:$BE$45,'Occupancy Raw Data'!AG$3,FALSE))/100</f>
        <v>0.38242610785512499</v>
      </c>
      <c r="C44" s="118">
        <f>(VLOOKUP($A44,'Occupancy Raw Data'!$B$8:$BE$45,'Occupancy Raw Data'!AH$3,FALSE))/100</f>
        <v>0.47409031496394904</v>
      </c>
      <c r="D44" s="118">
        <f>(VLOOKUP($A44,'Occupancy Raw Data'!$B$8:$BE$45,'Occupancy Raw Data'!AI$3,FALSE))/100</f>
        <v>0.48893198971201995</v>
      </c>
      <c r="E44" s="118">
        <f>(VLOOKUP($A44,'Occupancy Raw Data'!$B$8:$BE$45,'Occupancy Raw Data'!AJ$3,FALSE))/100</f>
        <v>0.49278998186954504</v>
      </c>
      <c r="F44" s="118">
        <f>(VLOOKUP($A44,'Occupancy Raw Data'!$B$8:$BE$45,'Occupancy Raw Data'!AK$3,FALSE))/100</f>
        <v>0.48836277775435299</v>
      </c>
      <c r="G44" s="119">
        <f>(VLOOKUP($A44,'Occupancy Raw Data'!$B$8:$BE$45,'Occupancy Raw Data'!AL$3,FALSE))/100</f>
        <v>0.46532023443099801</v>
      </c>
      <c r="H44" s="99">
        <f>(VLOOKUP($A44,'Occupancy Raw Data'!$B$8:$BE$45,'Occupancy Raw Data'!AN$3,FALSE))/100</f>
        <v>0.57825610321710097</v>
      </c>
      <c r="I44" s="99">
        <f>(VLOOKUP($A44,'Occupancy Raw Data'!$B$8:$BE$45,'Occupancy Raw Data'!AO$3,FALSE))/100</f>
        <v>0.57547468020989101</v>
      </c>
      <c r="J44" s="119">
        <f>(VLOOKUP($A44,'Occupancy Raw Data'!$B$8:$BE$45,'Occupancy Raw Data'!AP$3,FALSE))/100</f>
        <v>0.57686511323995904</v>
      </c>
      <c r="K44" s="120">
        <f>(VLOOKUP($A44,'Occupancy Raw Data'!$B$8:$BE$45,'Occupancy Raw Data'!AR$3,FALSE))/100</f>
        <v>0.49719475873118102</v>
      </c>
      <c r="M44" s="121">
        <f>VLOOKUP($A44,'ADR Raw Data'!$B$6:$BE$43,'ADR Raw Data'!AG$1,FALSE)</f>
        <v>90.573734840132303</v>
      </c>
      <c r="N44" s="122">
        <f>VLOOKUP($A44,'ADR Raw Data'!$B$6:$BE$43,'ADR Raw Data'!AH$1,FALSE)</f>
        <v>91.845084934187099</v>
      </c>
      <c r="O44" s="122">
        <f>VLOOKUP($A44,'ADR Raw Data'!$B$6:$BE$43,'ADR Raw Data'!AI$1,FALSE)</f>
        <v>93.248036391859202</v>
      </c>
      <c r="P44" s="122">
        <f>VLOOKUP($A44,'ADR Raw Data'!$B$6:$BE$43,'ADR Raw Data'!AJ$1,FALSE)</f>
        <v>92.639347593582798</v>
      </c>
      <c r="Q44" s="122">
        <f>VLOOKUP($A44,'ADR Raw Data'!$B$6:$BE$43,'ADR Raw Data'!AK$1,FALSE)</f>
        <v>92.972918195553603</v>
      </c>
      <c r="R44" s="123">
        <f>VLOOKUP($A44,'ADR Raw Data'!$B$6:$BE$43,'ADR Raw Data'!AL$1,FALSE)</f>
        <v>92.335906850308007</v>
      </c>
      <c r="S44" s="122">
        <f>VLOOKUP($A44,'ADR Raw Data'!$B$6:$BE$43,'ADR Raw Data'!AN$1,FALSE)</f>
        <v>105.399530788581</v>
      </c>
      <c r="T44" s="122">
        <f>VLOOKUP($A44,'ADR Raw Data'!$B$6:$BE$43,'ADR Raw Data'!AO$1,FALSE)</f>
        <v>105.19462391973001</v>
      </c>
      <c r="U44" s="123">
        <f>VLOOKUP($A44,'ADR Raw Data'!$B$6:$BE$43,'ADR Raw Data'!AP$1,FALSE)</f>
        <v>105.2973038347</v>
      </c>
      <c r="V44" s="124">
        <f>VLOOKUP($A44,'ADR Raw Data'!$B$6:$BE$43,'ADR Raw Data'!AR$1,FALSE)</f>
        <v>96.633186550936699</v>
      </c>
      <c r="X44" s="121">
        <f>VLOOKUP($A44,'RevPAR Raw Data'!$B$6:$BE$43,'RevPAR Raw Data'!AG$1,FALSE)</f>
        <v>34.637760888813901</v>
      </c>
      <c r="Y44" s="122">
        <f>VLOOKUP($A44,'RevPAR Raw Data'!$B$6:$BE$43,'RevPAR Raw Data'!AH$1,FALSE)</f>
        <v>43.542865244339502</v>
      </c>
      <c r="Z44" s="122">
        <f>VLOOKUP($A44,'RevPAR Raw Data'!$B$6:$BE$43,'RevPAR Raw Data'!AI$1,FALSE)</f>
        <v>45.591947969810597</v>
      </c>
      <c r="AA44" s="122">
        <f>VLOOKUP($A44,'RevPAR Raw Data'!$B$6:$BE$43,'RevPAR Raw Data'!AJ$1,FALSE)</f>
        <v>45.651742421048098</v>
      </c>
      <c r="AB44" s="122">
        <f>VLOOKUP($A44,'RevPAR Raw Data'!$B$6:$BE$43,'RevPAR Raw Data'!AK$1,FALSE)</f>
        <v>45.404512585908797</v>
      </c>
      <c r="AC44" s="123">
        <f>VLOOKUP($A44,'RevPAR Raw Data'!$B$6:$BE$43,'RevPAR Raw Data'!AL$1,FALSE)</f>
        <v>42.965765821984199</v>
      </c>
      <c r="AD44" s="122">
        <f>VLOOKUP($A44,'RevPAR Raw Data'!$B$6:$BE$43,'RevPAR Raw Data'!AN$1,FALSE)</f>
        <v>60.947921954716001</v>
      </c>
      <c r="AE44" s="122">
        <f>VLOOKUP($A44,'RevPAR Raw Data'!$B$6:$BE$43,'RevPAR Raw Data'!AO$1,FALSE)</f>
        <v>60.536842560006697</v>
      </c>
      <c r="AF44" s="123">
        <f>VLOOKUP($A44,'RevPAR Raw Data'!$B$6:$BE$43,'RevPAR Raw Data'!AP$1,FALSE)</f>
        <v>60.742341100466803</v>
      </c>
      <c r="AG44" s="124">
        <f>VLOOKUP($A44,'RevPAR Raw Data'!$B$6:$BE$43,'RevPAR Raw Data'!AR$1,FALSE)</f>
        <v>48.045513872618201</v>
      </c>
    </row>
    <row r="45" spans="1:33" x14ac:dyDescent="0.25">
      <c r="A45" s="101" t="s">
        <v>129</v>
      </c>
      <c r="B45" s="89">
        <f>(VLOOKUP($A44,'Occupancy Raw Data'!$B$8:$BE$51,'Occupancy Raw Data'!AT$3,FALSE))/100</f>
        <v>1.7046964067707501E-2</v>
      </c>
      <c r="C45" s="90">
        <f>(VLOOKUP($A44,'Occupancy Raw Data'!$B$8:$BE$51,'Occupancy Raw Data'!AU$3,FALSE))/100</f>
        <v>5.4656246752639498E-2</v>
      </c>
      <c r="D45" s="90">
        <f>(VLOOKUP($A44,'Occupancy Raw Data'!$B$8:$BE$51,'Occupancy Raw Data'!AV$3,FALSE))/100</f>
        <v>3.2998255319808496E-2</v>
      </c>
      <c r="E45" s="90">
        <f>(VLOOKUP($A44,'Occupancy Raw Data'!$B$8:$BE$51,'Occupancy Raw Data'!AW$3,FALSE))/100</f>
        <v>9.1606924104385007E-3</v>
      </c>
      <c r="F45" s="90">
        <f>(VLOOKUP($A44,'Occupancy Raw Data'!$B$8:$BE$51,'Occupancy Raw Data'!AX$3,FALSE))/100</f>
        <v>1.4014711089967999E-2</v>
      </c>
      <c r="G45" s="90">
        <f>(VLOOKUP($A44,'Occupancy Raw Data'!$B$8:$BE$51,'Occupancy Raw Data'!AY$3,FALSE))/100</f>
        <v>2.54853116927416E-2</v>
      </c>
      <c r="H45" s="91">
        <f>(VLOOKUP($A44,'Occupancy Raw Data'!$B$8:$BE$51,'Occupancy Raw Data'!BA$3,FALSE))/100</f>
        <v>-4.4956728875436905E-3</v>
      </c>
      <c r="I45" s="91">
        <f>(VLOOKUP($A44,'Occupancy Raw Data'!$B$8:$BE$51,'Occupancy Raw Data'!BB$3,FALSE))/100</f>
        <v>-1.7899988197185299E-3</v>
      </c>
      <c r="J45" s="90">
        <f>(VLOOKUP($A44,'Occupancy Raw Data'!$B$8:$BE$51,'Occupancy Raw Data'!BC$3,FALSE))/100</f>
        <v>-3.1484144210400201E-3</v>
      </c>
      <c r="K45" s="92">
        <f>(VLOOKUP($A44,'Occupancy Raw Data'!$B$8:$BE$51,'Occupancy Raw Data'!BE$3,FALSE))/100</f>
        <v>1.5800601118387301E-2</v>
      </c>
      <c r="M45" s="89">
        <f>(VLOOKUP($A44,'ADR Raw Data'!$B$6:$BE$49,'ADR Raw Data'!AT$1,FALSE))/100</f>
        <v>-1.8245577223552599E-2</v>
      </c>
      <c r="N45" s="90">
        <f>(VLOOKUP($A44,'ADR Raw Data'!$B$6:$BE$49,'ADR Raw Data'!AU$1,FALSE))/100</f>
        <v>-4.4965880352317803E-3</v>
      </c>
      <c r="O45" s="90">
        <f>(VLOOKUP($A44,'ADR Raw Data'!$B$6:$BE$49,'ADR Raw Data'!AV$1,FALSE))/100</f>
        <v>1.1025087613523699E-3</v>
      </c>
      <c r="P45" s="90">
        <f>(VLOOKUP($A44,'ADR Raw Data'!$B$6:$BE$49,'ADR Raw Data'!AW$1,FALSE))/100</f>
        <v>-8.1553824378453391E-3</v>
      </c>
      <c r="Q45" s="90">
        <f>(VLOOKUP($A44,'ADR Raw Data'!$B$6:$BE$49,'ADR Raw Data'!AX$1,FALSE))/100</f>
        <v>-4.2287435803115194E-3</v>
      </c>
      <c r="R45" s="90">
        <f>(VLOOKUP($A44,'ADR Raw Data'!$B$6:$BE$49,'ADR Raw Data'!AY$1,FALSE))/100</f>
        <v>-6.3388124914462397E-3</v>
      </c>
      <c r="S45" s="91">
        <f>(VLOOKUP($A44,'ADR Raw Data'!$B$6:$BE$49,'ADR Raw Data'!BA$1,FALSE))/100</f>
        <v>-1.8923897407834001E-2</v>
      </c>
      <c r="T45" s="91">
        <f>(VLOOKUP($A44,'ADR Raw Data'!$B$6:$BE$49,'ADR Raw Data'!BB$1,FALSE))/100</f>
        <v>-1.6697315373421798E-2</v>
      </c>
      <c r="U45" s="90">
        <f>(VLOOKUP($A44,'ADR Raw Data'!$B$6:$BE$49,'ADR Raw Data'!BC$1,FALSE))/100</f>
        <v>-1.7818634486824702E-2</v>
      </c>
      <c r="V45" s="92">
        <f>(VLOOKUP($A44,'ADR Raw Data'!$B$6:$BE$49,'ADR Raw Data'!BE$1,FALSE))/100</f>
        <v>-1.1435243934492601E-2</v>
      </c>
      <c r="X45" s="89">
        <f>(VLOOKUP($A44,'RevPAR Raw Data'!$B$6:$BE$49,'RevPAR Raw Data'!AT$1,FALSE))/100</f>
        <v>-1.5096448551696301E-3</v>
      </c>
      <c r="Y45" s="90">
        <f>(VLOOKUP($A44,'RevPAR Raw Data'!$B$6:$BE$49,'RevPAR Raw Data'!AU$1,FALSE))/100</f>
        <v>4.9913892092209207E-2</v>
      </c>
      <c r="Z45" s="90">
        <f>(VLOOKUP($A44,'RevPAR Raw Data'!$B$6:$BE$49,'RevPAR Raw Data'!AV$1,FALSE))/100</f>
        <v>3.4137144946760303E-2</v>
      </c>
      <c r="AA45" s="90">
        <f>(VLOOKUP($A44,'RevPAR Raw Data'!$B$6:$BE$49,'RevPAR Raw Data'!AW$1,FALSE))/100</f>
        <v>9.30601022590566E-4</v>
      </c>
      <c r="AB45" s="90">
        <f>(VLOOKUP($A44,'RevPAR Raw Data'!$B$6:$BE$49,'RevPAR Raw Data'!AX$1,FALSE))/100</f>
        <v>9.7267028901048998E-3</v>
      </c>
      <c r="AC45" s="90">
        <f>(VLOOKUP($A44,'RevPAR Raw Data'!$B$6:$BE$49,'RevPAR Raw Data'!AY$1,FALSE))/100</f>
        <v>1.8984952589188999E-2</v>
      </c>
      <c r="AD45" s="91">
        <f>(VLOOKUP($A44,'RevPAR Raw Data'!$B$6:$BE$49,'RevPAR Raw Data'!BA$1,FALSE))/100</f>
        <v>-2.3334494642874598E-2</v>
      </c>
      <c r="AE45" s="91">
        <f>(VLOOKUP($A44,'RevPAR Raw Data'!$B$6:$BE$49,'RevPAR Raw Data'!BB$1,FALSE))/100</f>
        <v>-1.84574260183295E-2</v>
      </c>
      <c r="AF45" s="90">
        <f>(VLOOKUP($A44,'RevPAR Raw Data'!$B$6:$BE$49,'RevPAR Raw Data'!BC$1,FALSE))/100</f>
        <v>-2.09109484620832E-2</v>
      </c>
      <c r="AG45" s="92">
        <f>(VLOOKUP($A44,'RevPAR Raw Data'!$B$6:$BE$49,'RevPAR Raw Data'!BE$1,FALSE))/100</f>
        <v>4.1846734557943899E-3</v>
      </c>
    </row>
    <row r="46" spans="1:33" x14ac:dyDescent="0.25">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5">
      <c r="A47" s="116" t="s">
        <v>79</v>
      </c>
      <c r="B47" s="117">
        <f>(VLOOKUP($A47,'Occupancy Raw Data'!$B$8:$BE$45,'Occupancy Raw Data'!AG$3,FALSE))/100</f>
        <v>0.46741061514545801</v>
      </c>
      <c r="C47" s="118">
        <f>(VLOOKUP($A47,'Occupancy Raw Data'!$B$8:$BE$45,'Occupancy Raw Data'!AH$3,FALSE))/100</f>
        <v>0.64118365534088295</v>
      </c>
      <c r="D47" s="118">
        <f>(VLOOKUP($A47,'Occupancy Raw Data'!$B$8:$BE$45,'Occupancy Raw Data'!AI$3,FALSE))/100</f>
        <v>0.65928270042194004</v>
      </c>
      <c r="E47" s="118">
        <f>(VLOOKUP($A47,'Occupancy Raw Data'!$B$8:$BE$45,'Occupancy Raw Data'!AJ$3,FALSE))/100</f>
        <v>0.64362647124139405</v>
      </c>
      <c r="F47" s="118">
        <f>(VLOOKUP($A47,'Occupancy Raw Data'!$B$8:$BE$45,'Occupancy Raw Data'!AK$3,FALSE))/100</f>
        <v>0.596990894958916</v>
      </c>
      <c r="G47" s="119">
        <f>(VLOOKUP($A47,'Occupancy Raw Data'!$B$8:$BE$45,'Occupancy Raw Data'!AL$3,FALSE))/100</f>
        <v>0.60169886742171796</v>
      </c>
      <c r="H47" s="99">
        <f>(VLOOKUP($A47,'Occupancy Raw Data'!$B$8:$BE$45,'Occupancy Raw Data'!AN$3,FALSE))/100</f>
        <v>0.62691538974017302</v>
      </c>
      <c r="I47" s="99">
        <f>(VLOOKUP($A47,'Occupancy Raw Data'!$B$8:$BE$45,'Occupancy Raw Data'!AO$3,FALSE))/100</f>
        <v>0.62419498112369498</v>
      </c>
      <c r="J47" s="119">
        <f>(VLOOKUP($A47,'Occupancy Raw Data'!$B$8:$BE$45,'Occupancy Raw Data'!AP$3,FALSE))/100</f>
        <v>0.625555185431934</v>
      </c>
      <c r="K47" s="120">
        <f>(VLOOKUP($A47,'Occupancy Raw Data'!$B$8:$BE$45,'Occupancy Raw Data'!AR$3,FALSE))/100</f>
        <v>0.60851495828178004</v>
      </c>
      <c r="M47" s="121">
        <f>VLOOKUP($A47,'ADR Raw Data'!$B$6:$BE$43,'ADR Raw Data'!AG$1,FALSE)</f>
        <v>97.146273904264106</v>
      </c>
      <c r="N47" s="122">
        <f>VLOOKUP($A47,'ADR Raw Data'!$B$6:$BE$43,'ADR Raw Data'!AH$1,FALSE)</f>
        <v>106.960261494501</v>
      </c>
      <c r="O47" s="122">
        <f>VLOOKUP($A47,'ADR Raw Data'!$B$6:$BE$43,'ADR Raw Data'!AI$1,FALSE)</f>
        <v>109.50780968421</v>
      </c>
      <c r="P47" s="122">
        <f>VLOOKUP($A47,'ADR Raw Data'!$B$6:$BE$43,'ADR Raw Data'!AJ$1,FALSE)</f>
        <v>107.74772362632601</v>
      </c>
      <c r="Q47" s="122">
        <f>VLOOKUP($A47,'ADR Raw Data'!$B$6:$BE$43,'ADR Raw Data'!AK$1,FALSE)</f>
        <v>104.73029759136899</v>
      </c>
      <c r="R47" s="123">
        <f>VLOOKUP($A47,'ADR Raw Data'!$B$6:$BE$43,'ADR Raw Data'!AL$1,FALSE)</f>
        <v>105.719759176216</v>
      </c>
      <c r="S47" s="122">
        <f>VLOOKUP($A47,'ADR Raw Data'!$B$6:$BE$43,'ADR Raw Data'!AN$1,FALSE)</f>
        <v>108.12598034006299</v>
      </c>
      <c r="T47" s="122">
        <f>VLOOKUP($A47,'ADR Raw Data'!$B$6:$BE$43,'ADR Raw Data'!AO$1,FALSE)</f>
        <v>106.74868807257801</v>
      </c>
      <c r="U47" s="123">
        <f>VLOOKUP($A47,'ADR Raw Data'!$B$6:$BE$43,'ADR Raw Data'!AP$1,FALSE)</f>
        <v>107.43883159529599</v>
      </c>
      <c r="V47" s="124">
        <f>VLOOKUP($A47,'ADR Raw Data'!$B$6:$BE$43,'ADR Raw Data'!AR$1,FALSE)</f>
        <v>106.22467676346299</v>
      </c>
      <c r="X47" s="121">
        <f>VLOOKUP($A47,'RevPAR Raw Data'!$B$6:$BE$43,'RevPAR Raw Data'!AG$1,FALSE)</f>
        <v>45.407199644681299</v>
      </c>
      <c r="Y47" s="122">
        <f>VLOOKUP($A47,'RevPAR Raw Data'!$B$6:$BE$43,'RevPAR Raw Data'!AH$1,FALSE)</f>
        <v>68.581171441261304</v>
      </c>
      <c r="Z47" s="122">
        <f>VLOOKUP($A47,'RevPAR Raw Data'!$B$6:$BE$43,'RevPAR Raw Data'!AI$1,FALSE)</f>
        <v>72.196604485898206</v>
      </c>
      <c r="AA47" s="122">
        <f>VLOOKUP($A47,'RevPAR Raw Data'!$B$6:$BE$43,'RevPAR Raw Data'!AJ$1,FALSE)</f>
        <v>69.349287141905293</v>
      </c>
      <c r="AB47" s="122">
        <f>VLOOKUP($A47,'RevPAR Raw Data'!$B$6:$BE$43,'RevPAR Raw Data'!AK$1,FALSE)</f>
        <v>62.523034088385501</v>
      </c>
      <c r="AC47" s="123">
        <f>VLOOKUP($A47,'RevPAR Raw Data'!$B$6:$BE$43,'RevPAR Raw Data'!AL$1,FALSE)</f>
        <v>63.611459360426302</v>
      </c>
      <c r="AD47" s="122">
        <f>VLOOKUP($A47,'RevPAR Raw Data'!$B$6:$BE$43,'RevPAR Raw Data'!AN$1,FALSE)</f>
        <v>67.785841105929293</v>
      </c>
      <c r="AE47" s="122">
        <f>VLOOKUP($A47,'RevPAR Raw Data'!$B$6:$BE$43,'RevPAR Raw Data'!AO$1,FALSE)</f>
        <v>66.631995336442301</v>
      </c>
      <c r="AF47" s="123">
        <f>VLOOKUP($A47,'RevPAR Raw Data'!$B$6:$BE$43,'RevPAR Raw Data'!AP$1,FALSE)</f>
        <v>67.208918221185797</v>
      </c>
      <c r="AG47" s="124">
        <f>VLOOKUP($A47,'RevPAR Raw Data'!$B$6:$BE$43,'RevPAR Raw Data'!AR$1,FALSE)</f>
        <v>64.639304749214801</v>
      </c>
    </row>
    <row r="48" spans="1:33" x14ac:dyDescent="0.25">
      <c r="A48" s="101" t="s">
        <v>129</v>
      </c>
      <c r="B48" s="89">
        <f>(VLOOKUP($A47,'Occupancy Raw Data'!$B$8:$BE$51,'Occupancy Raw Data'!AT$3,FALSE))/100</f>
        <v>4.2224140549413001E-2</v>
      </c>
      <c r="C48" s="90">
        <f>(VLOOKUP($A47,'Occupancy Raw Data'!$B$8:$BE$51,'Occupancy Raw Data'!AU$3,FALSE))/100</f>
        <v>7.4102387633568703E-2</v>
      </c>
      <c r="D48" s="90">
        <f>(VLOOKUP($A47,'Occupancy Raw Data'!$B$8:$BE$51,'Occupancy Raw Data'!AV$3,FALSE))/100</f>
        <v>6.9208833652790791E-2</v>
      </c>
      <c r="E48" s="90">
        <f>(VLOOKUP($A47,'Occupancy Raw Data'!$B$8:$BE$51,'Occupancy Raw Data'!AW$3,FALSE))/100</f>
        <v>2.4798642305490903E-2</v>
      </c>
      <c r="F48" s="90">
        <f>(VLOOKUP($A47,'Occupancy Raw Data'!$B$8:$BE$51,'Occupancy Raw Data'!AX$3,FALSE))/100</f>
        <v>2.1870904078345799E-2</v>
      </c>
      <c r="G48" s="90">
        <f>(VLOOKUP($A47,'Occupancy Raw Data'!$B$8:$BE$51,'Occupancy Raw Data'!AY$3,FALSE))/100</f>
        <v>4.6689197278991498E-2</v>
      </c>
      <c r="H48" s="91">
        <f>(VLOOKUP($A47,'Occupancy Raw Data'!$B$8:$BE$51,'Occupancy Raw Data'!BA$3,FALSE))/100</f>
        <v>5.6431788090639895E-2</v>
      </c>
      <c r="I48" s="91">
        <f>(VLOOKUP($A47,'Occupancy Raw Data'!$B$8:$BE$51,'Occupancy Raw Data'!BB$3,FALSE))/100</f>
        <v>2.8355649071620199E-2</v>
      </c>
      <c r="J48" s="90">
        <f>(VLOOKUP($A47,'Occupancy Raw Data'!$B$8:$BE$51,'Occupancy Raw Data'!BC$3,FALSE))/100</f>
        <v>4.2235185505759894E-2</v>
      </c>
      <c r="K48" s="92">
        <f>(VLOOKUP($A47,'Occupancy Raw Data'!$B$8:$BE$51,'Occupancy Raw Data'!BE$3,FALSE))/100</f>
        <v>4.5377042960130794E-2</v>
      </c>
      <c r="M48" s="89">
        <f>(VLOOKUP($A47,'ADR Raw Data'!$B$6:$BE$49,'ADR Raw Data'!AT$1,FALSE))/100</f>
        <v>2.2392213109078098E-2</v>
      </c>
      <c r="N48" s="90">
        <f>(VLOOKUP($A47,'ADR Raw Data'!$B$6:$BE$49,'ADR Raw Data'!AU$1,FALSE))/100</f>
        <v>2.7680960577055699E-2</v>
      </c>
      <c r="O48" s="90">
        <f>(VLOOKUP($A47,'ADR Raw Data'!$B$6:$BE$49,'ADR Raw Data'!AV$1,FALSE))/100</f>
        <v>3.5033607421479103E-2</v>
      </c>
      <c r="P48" s="90">
        <f>(VLOOKUP($A47,'ADR Raw Data'!$B$6:$BE$49,'ADR Raw Data'!AW$1,FALSE))/100</f>
        <v>2.0521865194871799E-2</v>
      </c>
      <c r="Q48" s="90">
        <f>(VLOOKUP($A47,'ADR Raw Data'!$B$6:$BE$49,'ADR Raw Data'!AX$1,FALSE))/100</f>
        <v>2.51932696161907E-2</v>
      </c>
      <c r="R48" s="90">
        <f>(VLOOKUP($A47,'ADR Raw Data'!$B$6:$BE$49,'ADR Raw Data'!AY$1,FALSE))/100</f>
        <v>2.66816401528308E-2</v>
      </c>
      <c r="S48" s="91">
        <f>(VLOOKUP($A47,'ADR Raw Data'!$B$6:$BE$49,'ADR Raw Data'!BA$1,FALSE))/100</f>
        <v>3.5916757789132801E-2</v>
      </c>
      <c r="T48" s="91">
        <f>(VLOOKUP($A47,'ADR Raw Data'!$B$6:$BE$49,'ADR Raw Data'!BB$1,FALSE))/100</f>
        <v>2.5593646050345403E-2</v>
      </c>
      <c r="U48" s="90">
        <f>(VLOOKUP($A47,'ADR Raw Data'!$B$6:$BE$49,'ADR Raw Data'!BC$1,FALSE))/100</f>
        <v>3.07931290425742E-2</v>
      </c>
      <c r="V48" s="92">
        <f>(VLOOKUP($A47,'ADR Raw Data'!$B$6:$BE$49,'ADR Raw Data'!BE$1,FALSE))/100</f>
        <v>2.7888550984044903E-2</v>
      </c>
      <c r="X48" s="89">
        <f>(VLOOKUP($A47,'RevPAR Raw Data'!$B$6:$BE$49,'RevPAR Raw Data'!AT$1,FALSE))/100</f>
        <v>6.5561845612021302E-2</v>
      </c>
      <c r="Y48" s="90">
        <f>(VLOOKUP($A47,'RevPAR Raw Data'!$B$6:$BE$49,'RevPAR Raw Data'!AU$1,FALSE))/100</f>
        <v>0.10383457348137499</v>
      </c>
      <c r="Z48" s="90">
        <f>(VLOOKUP($A47,'RevPAR Raw Data'!$B$6:$BE$49,'RevPAR Raw Data'!AV$1,FALSE))/100</f>
        <v>0.10666707618255999</v>
      </c>
      <c r="AA48" s="90">
        <f>(VLOOKUP($A47,'RevPAR Raw Data'!$B$6:$BE$49,'RevPAR Raw Data'!AW$1,FALSE))/100</f>
        <v>4.5829421894771898E-2</v>
      </c>
      <c r="AB48" s="90">
        <f>(VLOOKUP($A47,'RevPAR Raw Data'!$B$6:$BE$49,'RevPAR Raw Data'!AX$1,FALSE))/100</f>
        <v>4.7615173277732195E-2</v>
      </c>
      <c r="AC48" s="90">
        <f>(VLOOKUP($A47,'RevPAR Raw Data'!$B$6:$BE$49,'RevPAR Raw Data'!AY$1,FALSE))/100</f>
        <v>7.4616581792644909E-2</v>
      </c>
      <c r="AD48" s="91">
        <f>(VLOOKUP($A47,'RevPAR Raw Data'!$B$6:$BE$49,'RevPAR Raw Data'!BA$1,FALSE))/100</f>
        <v>9.4375392744231998E-2</v>
      </c>
      <c r="AE48" s="91">
        <f>(VLOOKUP($A47,'RevPAR Raw Data'!$B$6:$BE$49,'RevPAR Raw Data'!BB$1,FALSE))/100</f>
        <v>5.4675019567832502E-2</v>
      </c>
      <c r="AF48" s="90">
        <f>(VLOOKUP($A47,'RevPAR Raw Data'!$B$6:$BE$49,'RevPAR Raw Data'!BC$1,FALSE))/100</f>
        <v>7.4328868065750106E-2</v>
      </c>
      <c r="AG48" s="92">
        <f>(VLOOKUP($A47,'RevPAR Raw Data'!$B$6:$BE$49,'RevPAR Raw Data'!BE$1,FALSE))/100</f>
        <v>7.4531093920274599E-2</v>
      </c>
    </row>
    <row r="49" spans="1:33" x14ac:dyDescent="0.25">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5">
      <c r="A50" s="116" t="s">
        <v>80</v>
      </c>
      <c r="B50" s="117">
        <f>(VLOOKUP($A50,'Occupancy Raw Data'!$B$8:$BE$45,'Occupancy Raw Data'!AG$3,FALSE))/100</f>
        <v>0.45349559521120297</v>
      </c>
      <c r="C50" s="118">
        <f>(VLOOKUP($A50,'Occupancy Raw Data'!$B$8:$BE$45,'Occupancy Raw Data'!AH$3,FALSE))/100</f>
        <v>0.53379828326180201</v>
      </c>
      <c r="D50" s="118">
        <f>(VLOOKUP($A50,'Occupancy Raw Data'!$B$8:$BE$45,'Occupancy Raw Data'!AI$3,FALSE))/100</f>
        <v>0.54328552066862401</v>
      </c>
      <c r="E50" s="118">
        <f>(VLOOKUP($A50,'Occupancy Raw Data'!$B$8:$BE$45,'Occupancy Raw Data'!AJ$3,FALSE))/100</f>
        <v>0.51208493336345096</v>
      </c>
      <c r="F50" s="118">
        <f>(VLOOKUP($A50,'Occupancy Raw Data'!$B$8:$BE$45,'Occupancy Raw Data'!AK$3,FALSE))/100</f>
        <v>0.51346848881861296</v>
      </c>
      <c r="G50" s="119">
        <f>(VLOOKUP($A50,'Occupancy Raw Data'!$B$8:$BE$45,'Occupancy Raw Data'!AL$3,FALSE))/100</f>
        <v>0.511226564264739</v>
      </c>
      <c r="H50" s="99">
        <f>(VLOOKUP($A50,'Occupancy Raw Data'!$B$8:$BE$45,'Occupancy Raw Data'!AN$3,FALSE))/100</f>
        <v>0.61407273548678498</v>
      </c>
      <c r="I50" s="99">
        <f>(VLOOKUP($A50,'Occupancy Raw Data'!$B$8:$BE$45,'Occupancy Raw Data'!AO$3,FALSE))/100</f>
        <v>0.616501016489722</v>
      </c>
      <c r="J50" s="119">
        <f>(VLOOKUP($A50,'Occupancy Raw Data'!$B$8:$BE$45,'Occupancy Raw Data'!AP$3,FALSE))/100</f>
        <v>0.61528687598825305</v>
      </c>
      <c r="K50" s="120">
        <f>(VLOOKUP($A50,'Occupancy Raw Data'!$B$8:$BE$45,'Occupancy Raw Data'!AR$3,FALSE))/100</f>
        <v>0.54095808190002903</v>
      </c>
      <c r="M50" s="121">
        <f>VLOOKUP($A50,'ADR Raw Data'!$B$6:$BE$43,'ADR Raw Data'!AG$1,FALSE)</f>
        <v>102.967051864765</v>
      </c>
      <c r="N50" s="122">
        <f>VLOOKUP($A50,'ADR Raw Data'!$B$6:$BE$43,'ADR Raw Data'!AH$1,FALSE)</f>
        <v>101.99694683945999</v>
      </c>
      <c r="O50" s="122">
        <f>VLOOKUP($A50,'ADR Raw Data'!$B$6:$BE$43,'ADR Raw Data'!AI$1,FALSE)</f>
        <v>103.70159607089001</v>
      </c>
      <c r="P50" s="122">
        <f>VLOOKUP($A50,'ADR Raw Data'!$B$6:$BE$43,'ADR Raw Data'!AJ$1,FALSE)</f>
        <v>102.857166960741</v>
      </c>
      <c r="Q50" s="122">
        <f>VLOOKUP($A50,'ADR Raw Data'!$B$6:$BE$43,'ADR Raw Data'!AK$1,FALSE)</f>
        <v>102.99778553753001</v>
      </c>
      <c r="R50" s="123">
        <f>VLOOKUP($A50,'ADR Raw Data'!$B$6:$BE$43,'ADR Raw Data'!AL$1,FALSE)</f>
        <v>102.904745714033</v>
      </c>
      <c r="S50" s="122">
        <f>VLOOKUP($A50,'ADR Raw Data'!$B$6:$BE$43,'ADR Raw Data'!AN$1,FALSE)</f>
        <v>126.81121574397601</v>
      </c>
      <c r="T50" s="122">
        <f>VLOOKUP($A50,'ADR Raw Data'!$B$6:$BE$43,'ADR Raw Data'!AO$1,FALSE)</f>
        <v>126.909730695245</v>
      </c>
      <c r="U50" s="123">
        <f>VLOOKUP($A50,'ADR Raw Data'!$B$6:$BE$43,'ADR Raw Data'!AP$1,FALSE)</f>
        <v>126.86057041898</v>
      </c>
      <c r="V50" s="124">
        <f>VLOOKUP($A50,'ADR Raw Data'!$B$6:$BE$43,'ADR Raw Data'!AR$1,FALSE)</f>
        <v>110.68971888748</v>
      </c>
      <c r="X50" s="121">
        <f>VLOOKUP($A50,'RevPAR Raw Data'!$B$6:$BE$43,'RevPAR Raw Data'!AG$1,FALSE)</f>
        <v>46.695104472554704</v>
      </c>
      <c r="Y50" s="122">
        <f>VLOOKUP($A50,'RevPAR Raw Data'!$B$6:$BE$43,'RevPAR Raw Data'!AH$1,FALSE)</f>
        <v>54.445795120849297</v>
      </c>
      <c r="Z50" s="122">
        <f>VLOOKUP($A50,'RevPAR Raw Data'!$B$6:$BE$43,'RevPAR Raw Data'!AI$1,FALSE)</f>
        <v>56.339575615540902</v>
      </c>
      <c r="AA50" s="122">
        <f>VLOOKUP($A50,'RevPAR Raw Data'!$B$6:$BE$43,'RevPAR Raw Data'!AJ$1,FALSE)</f>
        <v>52.671605489044403</v>
      </c>
      <c r="AB50" s="122">
        <f>VLOOKUP($A50,'RevPAR Raw Data'!$B$6:$BE$43,'RevPAR Raw Data'!AK$1,FALSE)</f>
        <v>52.886117291619598</v>
      </c>
      <c r="AC50" s="123">
        <f>VLOOKUP($A50,'RevPAR Raw Data'!$B$6:$BE$43,'RevPAR Raw Data'!AL$1,FALSE)</f>
        <v>52.607639597921803</v>
      </c>
      <c r="AD50" s="122">
        <f>VLOOKUP($A50,'RevPAR Raw Data'!$B$6:$BE$43,'RevPAR Raw Data'!AN$1,FALSE)</f>
        <v>77.871310142308502</v>
      </c>
      <c r="AE50" s="122">
        <f>VLOOKUP($A50,'RevPAR Raw Data'!$B$6:$BE$43,'RevPAR Raw Data'!AO$1,FALSE)</f>
        <v>78.239977976055997</v>
      </c>
      <c r="AF50" s="123">
        <f>VLOOKUP($A50,'RevPAR Raw Data'!$B$6:$BE$43,'RevPAR Raw Data'!AP$1,FALSE)</f>
        <v>78.0556440591822</v>
      </c>
      <c r="AG50" s="124">
        <f>VLOOKUP($A50,'RevPAR Raw Data'!$B$6:$BE$43,'RevPAR Raw Data'!AR$1,FALSE)</f>
        <v>59.878498015424803</v>
      </c>
    </row>
    <row r="51" spans="1:33" x14ac:dyDescent="0.25">
      <c r="A51" s="101" t="s">
        <v>129</v>
      </c>
      <c r="B51" s="89">
        <f>(VLOOKUP($A50,'Occupancy Raw Data'!$B$8:$BE$51,'Occupancy Raw Data'!AT$3,FALSE))/100</f>
        <v>0.18314850220562298</v>
      </c>
      <c r="C51" s="90">
        <f>(VLOOKUP($A50,'Occupancy Raw Data'!$B$8:$BE$51,'Occupancy Raw Data'!AU$3,FALSE))/100</f>
        <v>0.127751846202109</v>
      </c>
      <c r="D51" s="90">
        <f>(VLOOKUP($A50,'Occupancy Raw Data'!$B$8:$BE$51,'Occupancy Raw Data'!AV$3,FALSE))/100</f>
        <v>8.9718018627736512E-2</v>
      </c>
      <c r="E51" s="90">
        <f>(VLOOKUP($A50,'Occupancy Raw Data'!$B$8:$BE$51,'Occupancy Raw Data'!AW$3,FALSE))/100</f>
        <v>1.2700999238359901E-2</v>
      </c>
      <c r="F51" s="90">
        <f>(VLOOKUP($A50,'Occupancy Raw Data'!$B$8:$BE$51,'Occupancy Raw Data'!AX$3,FALSE))/100</f>
        <v>1.41949337788035E-3</v>
      </c>
      <c r="G51" s="90">
        <f>(VLOOKUP($A50,'Occupancy Raw Data'!$B$8:$BE$51,'Occupancy Raw Data'!AY$3,FALSE))/100</f>
        <v>7.6908346742445496E-2</v>
      </c>
      <c r="H51" s="91">
        <f>(VLOOKUP($A50,'Occupancy Raw Data'!$B$8:$BE$51,'Occupancy Raw Data'!BA$3,FALSE))/100</f>
        <v>5.6765202562525194E-2</v>
      </c>
      <c r="I51" s="91">
        <f>(VLOOKUP($A50,'Occupancy Raw Data'!$B$8:$BE$51,'Occupancy Raw Data'!BB$3,FALSE))/100</f>
        <v>1.4528067018449699E-2</v>
      </c>
      <c r="J51" s="90">
        <f>(VLOOKUP($A50,'Occupancy Raw Data'!$B$8:$BE$51,'Occupancy Raw Data'!BC$3,FALSE))/100</f>
        <v>3.51743377666957E-2</v>
      </c>
      <c r="K51" s="92">
        <f>(VLOOKUP($A50,'Occupancy Raw Data'!$B$8:$BE$51,'Occupancy Raw Data'!BE$3,FALSE))/100</f>
        <v>6.2981642073430502E-2</v>
      </c>
      <c r="M51" s="89">
        <f>(VLOOKUP($A50,'ADR Raw Data'!$B$6:$BE$49,'ADR Raw Data'!AT$1,FALSE))/100</f>
        <v>5.23618435269829E-2</v>
      </c>
      <c r="N51" s="90">
        <f>(VLOOKUP($A50,'ADR Raw Data'!$B$6:$BE$49,'ADR Raw Data'!AU$1,FALSE))/100</f>
        <v>4.0895699543538201E-2</v>
      </c>
      <c r="O51" s="90">
        <f>(VLOOKUP($A50,'ADR Raw Data'!$B$6:$BE$49,'ADR Raw Data'!AV$1,FALSE))/100</f>
        <v>4.9684246930341895E-2</v>
      </c>
      <c r="P51" s="90">
        <f>(VLOOKUP($A50,'ADR Raw Data'!$B$6:$BE$49,'ADR Raw Data'!AW$1,FALSE))/100</f>
        <v>3.61173245533686E-2</v>
      </c>
      <c r="Q51" s="90">
        <f>(VLOOKUP($A50,'ADR Raw Data'!$B$6:$BE$49,'ADR Raw Data'!AX$1,FALSE))/100</f>
        <v>-1.8300096815468202E-2</v>
      </c>
      <c r="R51" s="90">
        <f>(VLOOKUP($A50,'ADR Raw Data'!$B$6:$BE$49,'ADR Raw Data'!AY$1,FALSE))/100</f>
        <v>3.0030156406639003E-2</v>
      </c>
      <c r="S51" s="91">
        <f>(VLOOKUP($A50,'ADR Raw Data'!$B$6:$BE$49,'ADR Raw Data'!BA$1,FALSE))/100</f>
        <v>-8.0240715615736598E-3</v>
      </c>
      <c r="T51" s="91">
        <f>(VLOOKUP($A50,'ADR Raw Data'!$B$6:$BE$49,'ADR Raw Data'!BB$1,FALSE))/100</f>
        <v>-4.4893556027369899E-2</v>
      </c>
      <c r="U51" s="90">
        <f>(VLOOKUP($A50,'ADR Raw Data'!$B$6:$BE$49,'ADR Raw Data'!BC$1,FALSE))/100</f>
        <v>-2.7234690395923699E-2</v>
      </c>
      <c r="V51" s="92">
        <f>(VLOOKUP($A50,'ADR Raw Data'!$B$6:$BE$49,'ADR Raw Data'!BE$1,FALSE))/100</f>
        <v>5.4925833727151293E-3</v>
      </c>
      <c r="X51" s="89">
        <f>(VLOOKUP($A50,'RevPAR Raw Data'!$B$6:$BE$49,'RevPAR Raw Data'!AT$1,FALSE))/100</f>
        <v>0.24510033894729802</v>
      </c>
      <c r="Y51" s="90">
        <f>(VLOOKUP($A50,'RevPAR Raw Data'!$B$6:$BE$49,'RevPAR Raw Data'!AU$1,FALSE))/100</f>
        <v>0.17387204686406099</v>
      </c>
      <c r="Z51" s="90">
        <f>(VLOOKUP($A50,'RevPAR Raw Data'!$B$6:$BE$49,'RevPAR Raw Data'!AV$1,FALSE))/100</f>
        <v>0.143859837749679</v>
      </c>
      <c r="AA51" s="90">
        <f>(VLOOKUP($A50,'RevPAR Raw Data'!$B$6:$BE$49,'RevPAR Raw Data'!AW$1,FALSE))/100</f>
        <v>4.9277049903372498E-2</v>
      </c>
      <c r="AB51" s="90">
        <f>(VLOOKUP($A50,'RevPAR Raw Data'!$B$6:$BE$49,'RevPAR Raw Data'!AX$1,FALSE))/100</f>
        <v>-1.6906580303831999E-2</v>
      </c>
      <c r="AC51" s="90">
        <f>(VLOOKUP($A50,'RevPAR Raw Data'!$B$6:$BE$49,'RevPAR Raw Data'!AY$1,FALSE))/100</f>
        <v>0.109248072830736</v>
      </c>
      <c r="AD51" s="91">
        <f>(VLOOKUP($A50,'RevPAR Raw Data'!$B$6:$BE$49,'RevPAR Raw Data'!BA$1,FALSE))/100</f>
        <v>4.8285642953382599E-2</v>
      </c>
      <c r="AE51" s="91">
        <f>(VLOOKUP($A50,'RevPAR Raw Data'!$B$6:$BE$49,'RevPAR Raw Data'!BB$1,FALSE))/100</f>
        <v>-3.10177055995823E-2</v>
      </c>
      <c r="AF51" s="90">
        <f>(VLOOKUP($A50,'RevPAR Raw Data'!$B$6:$BE$49,'RevPAR Raw Data'!BC$1,FALSE))/100</f>
        <v>6.9816851718143601E-3</v>
      </c>
      <c r="AG51" s="92">
        <f>(VLOOKUP($A50,'RevPAR Raw Data'!$B$6:$BE$49,'RevPAR Raw Data'!BE$1,FALSE))/100</f>
        <v>6.8820157366184492E-2</v>
      </c>
    </row>
    <row r="52" spans="1:33" x14ac:dyDescent="0.25">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5">
      <c r="A53" s="116" t="s">
        <v>81</v>
      </c>
      <c r="B53" s="117">
        <f>(VLOOKUP($A53,'Occupancy Raw Data'!$B$8:$BE$45,'Occupancy Raw Data'!AG$3,FALSE))/100</f>
        <v>0.41313993174061403</v>
      </c>
      <c r="C53" s="118">
        <f>(VLOOKUP($A53,'Occupancy Raw Data'!$B$8:$BE$45,'Occupancy Raw Data'!AH$3,FALSE))/100</f>
        <v>0.54436860068259296</v>
      </c>
      <c r="D53" s="118">
        <f>(VLOOKUP($A53,'Occupancy Raw Data'!$B$8:$BE$45,'Occupancy Raw Data'!AI$3,FALSE))/100</f>
        <v>0.55802047781569897</v>
      </c>
      <c r="E53" s="118">
        <f>(VLOOKUP($A53,'Occupancy Raw Data'!$B$8:$BE$45,'Occupancy Raw Data'!AJ$3,FALSE))/100</f>
        <v>0.55597269624573298</v>
      </c>
      <c r="F53" s="118">
        <f>(VLOOKUP($A53,'Occupancy Raw Data'!$B$8:$BE$45,'Occupancy Raw Data'!AK$3,FALSE))/100</f>
        <v>0.48856655290102302</v>
      </c>
      <c r="G53" s="119">
        <f>(VLOOKUP($A53,'Occupancy Raw Data'!$B$8:$BE$45,'Occupancy Raw Data'!AL$3,FALSE))/100</f>
        <v>0.51201365187713299</v>
      </c>
      <c r="H53" s="99">
        <f>(VLOOKUP($A53,'Occupancy Raw Data'!$B$8:$BE$45,'Occupancy Raw Data'!AN$3,FALSE))/100</f>
        <v>0.49829351535836103</v>
      </c>
      <c r="I53" s="99">
        <f>(VLOOKUP($A53,'Occupancy Raw Data'!$B$8:$BE$45,'Occupancy Raw Data'!AO$3,FALSE))/100</f>
        <v>0.463822525597269</v>
      </c>
      <c r="J53" s="119">
        <f>(VLOOKUP($A53,'Occupancy Raw Data'!$B$8:$BE$45,'Occupancy Raw Data'!AP$3,FALSE))/100</f>
        <v>0.48105802047781504</v>
      </c>
      <c r="K53" s="120">
        <f>(VLOOKUP($A53,'Occupancy Raw Data'!$B$8:$BE$45,'Occupancy Raw Data'!AR$3,FALSE))/100</f>
        <v>0.50316918576304193</v>
      </c>
      <c r="M53" s="121">
        <f>VLOOKUP($A53,'ADR Raw Data'!$B$6:$BE$43,'ADR Raw Data'!AG$1,FALSE)</f>
        <v>86.217562990499701</v>
      </c>
      <c r="N53" s="122">
        <f>VLOOKUP($A53,'ADR Raw Data'!$B$6:$BE$43,'ADR Raw Data'!AH$1,FALSE)</f>
        <v>89.522877742946704</v>
      </c>
      <c r="O53" s="122">
        <f>VLOOKUP($A53,'ADR Raw Data'!$B$6:$BE$43,'ADR Raw Data'!AI$1,FALSE)</f>
        <v>90.884311926605506</v>
      </c>
      <c r="P53" s="122">
        <f>VLOOKUP($A53,'ADR Raw Data'!$B$6:$BE$43,'ADR Raw Data'!AJ$1,FALSE)</f>
        <v>90.485386740331407</v>
      </c>
      <c r="Q53" s="122">
        <f>VLOOKUP($A53,'ADR Raw Data'!$B$6:$BE$43,'ADR Raw Data'!AK$1,FALSE)</f>
        <v>87.970314355571006</v>
      </c>
      <c r="R53" s="123">
        <f>VLOOKUP($A53,'ADR Raw Data'!$B$6:$BE$43,'ADR Raw Data'!AL$1,FALSE)</f>
        <v>89.198960138648104</v>
      </c>
      <c r="S53" s="122">
        <f>VLOOKUP($A53,'ADR Raw Data'!$B$6:$BE$43,'ADR Raw Data'!AN$1,FALSE)</f>
        <v>91.0007226027397</v>
      </c>
      <c r="T53" s="122">
        <f>VLOOKUP($A53,'ADR Raw Data'!$B$6:$BE$43,'ADR Raw Data'!AO$1,FALSE)</f>
        <v>88.771846946284001</v>
      </c>
      <c r="U53" s="123">
        <f>VLOOKUP($A53,'ADR Raw Data'!$B$6:$BE$43,'ADR Raw Data'!AP$1,FALSE)</f>
        <v>89.926213196168803</v>
      </c>
      <c r="V53" s="124">
        <f>VLOOKUP($A53,'ADR Raw Data'!$B$6:$BE$43,'ADR Raw Data'!AR$1,FALSE)</f>
        <v>89.397615794573596</v>
      </c>
      <c r="X53" s="121">
        <f>VLOOKUP($A53,'RevPAR Raw Data'!$B$6:$BE$43,'RevPAR Raw Data'!AG$1,FALSE)</f>
        <v>35.619918088737201</v>
      </c>
      <c r="Y53" s="122">
        <f>VLOOKUP($A53,'RevPAR Raw Data'!$B$6:$BE$43,'RevPAR Raw Data'!AH$1,FALSE)</f>
        <v>48.733443686006801</v>
      </c>
      <c r="Z53" s="122">
        <f>VLOOKUP($A53,'RevPAR Raw Data'!$B$6:$BE$43,'RevPAR Raw Data'!AI$1,FALSE)</f>
        <v>50.715307167235402</v>
      </c>
      <c r="AA53" s="122">
        <f>VLOOKUP($A53,'RevPAR Raw Data'!$B$6:$BE$43,'RevPAR Raw Data'!AJ$1,FALSE)</f>
        <v>50.307404436859997</v>
      </c>
      <c r="AB53" s="122">
        <f>VLOOKUP($A53,'RevPAR Raw Data'!$B$6:$BE$43,'RevPAR Raw Data'!AK$1,FALSE)</f>
        <v>42.979353242320798</v>
      </c>
      <c r="AC53" s="123">
        <f>VLOOKUP($A53,'RevPAR Raw Data'!$B$6:$BE$43,'RevPAR Raw Data'!AL$1,FALSE)</f>
        <v>45.671085324232003</v>
      </c>
      <c r="AD53" s="122">
        <f>VLOOKUP($A53,'RevPAR Raw Data'!$B$6:$BE$43,'RevPAR Raw Data'!AN$1,FALSE)</f>
        <v>45.345069965870302</v>
      </c>
      <c r="AE53" s="122">
        <f>VLOOKUP($A53,'RevPAR Raw Data'!$B$6:$BE$43,'RevPAR Raw Data'!AO$1,FALSE)</f>
        <v>41.174382252559703</v>
      </c>
      <c r="AF53" s="123">
        <f>VLOOKUP($A53,'RevPAR Raw Data'!$B$6:$BE$43,'RevPAR Raw Data'!AP$1,FALSE)</f>
        <v>43.259726109215002</v>
      </c>
      <c r="AG53" s="124">
        <f>VLOOKUP($A53,'RevPAR Raw Data'!$B$6:$BE$43,'RevPAR Raw Data'!AR$1,FALSE)</f>
        <v>44.982125548512897</v>
      </c>
    </row>
    <row r="54" spans="1:33" x14ac:dyDescent="0.25">
      <c r="A54" s="101" t="s">
        <v>129</v>
      </c>
      <c r="B54" s="89">
        <f>(VLOOKUP($A53,'Occupancy Raw Data'!$B$8:$BE$51,'Occupancy Raw Data'!AT$3,FALSE))/100</f>
        <v>7.6560544906593697E-2</v>
      </c>
      <c r="C54" s="90">
        <f>(VLOOKUP($A53,'Occupancy Raw Data'!$B$8:$BE$51,'Occupancy Raw Data'!AU$3,FALSE))/100</f>
        <v>-4.9566605268130896E-3</v>
      </c>
      <c r="D54" s="90">
        <f>(VLOOKUP($A53,'Occupancy Raw Data'!$B$8:$BE$51,'Occupancy Raw Data'!AV$3,FALSE))/100</f>
        <v>-1.0691614872198501E-2</v>
      </c>
      <c r="E54" s="90">
        <f>(VLOOKUP($A53,'Occupancy Raw Data'!$B$8:$BE$51,'Occupancy Raw Data'!AW$3,FALSE))/100</f>
        <v>-2.0973529747229703E-2</v>
      </c>
      <c r="F54" s="90">
        <f>(VLOOKUP($A53,'Occupancy Raw Data'!$B$8:$BE$51,'Occupancy Raw Data'!AX$3,FALSE))/100</f>
        <v>-6.5511280528345291E-3</v>
      </c>
      <c r="G54" s="90">
        <f>(VLOOKUP($A53,'Occupancy Raw Data'!$B$8:$BE$51,'Occupancy Raw Data'!AY$3,FALSE))/100</f>
        <v>2.1554440626792601E-3</v>
      </c>
      <c r="H54" s="91">
        <f>(VLOOKUP($A53,'Occupancy Raw Data'!$B$8:$BE$51,'Occupancy Raw Data'!BA$3,FALSE))/100</f>
        <v>6.6659556313993104E-2</v>
      </c>
      <c r="I54" s="91">
        <f>(VLOOKUP($A53,'Occupancy Raw Data'!$B$8:$BE$51,'Occupancy Raw Data'!BB$3,FALSE))/100</f>
        <v>-1.55896823109846E-2</v>
      </c>
      <c r="J54" s="90">
        <f>(VLOOKUP($A53,'Occupancy Raw Data'!$B$8:$BE$51,'Occupancy Raw Data'!BC$3,FALSE))/100</f>
        <v>2.5358985693671697E-2</v>
      </c>
      <c r="K54" s="92">
        <f>(VLOOKUP($A53,'Occupancy Raw Data'!$B$8:$BE$51,'Occupancy Raw Data'!BE$3,FALSE))/100</f>
        <v>8.3887971302600197E-3</v>
      </c>
      <c r="M54" s="89">
        <f>(VLOOKUP($A53,'ADR Raw Data'!$B$6:$BE$49,'ADR Raw Data'!AT$1,FALSE))/100</f>
        <v>5.6275339808515706E-2</v>
      </c>
      <c r="N54" s="90">
        <f>(VLOOKUP($A53,'ADR Raw Data'!$B$6:$BE$49,'ADR Raw Data'!AU$1,FALSE))/100</f>
        <v>1.7917242595490098E-2</v>
      </c>
      <c r="O54" s="90">
        <f>(VLOOKUP($A53,'ADR Raw Data'!$B$6:$BE$49,'ADR Raw Data'!AV$1,FALSE))/100</f>
        <v>2.7739250822361103E-2</v>
      </c>
      <c r="P54" s="90">
        <f>(VLOOKUP($A53,'ADR Raw Data'!$B$6:$BE$49,'ADR Raw Data'!AW$1,FALSE))/100</f>
        <v>1.97040301280231E-2</v>
      </c>
      <c r="Q54" s="90">
        <f>(VLOOKUP($A53,'ADR Raw Data'!$B$6:$BE$49,'ADR Raw Data'!AX$1,FALSE))/100</f>
        <v>3.8192810502720997E-2</v>
      </c>
      <c r="R54" s="90">
        <f>(VLOOKUP($A53,'ADR Raw Data'!$B$6:$BE$49,'ADR Raw Data'!AY$1,FALSE))/100</f>
        <v>2.9284033230944102E-2</v>
      </c>
      <c r="S54" s="91">
        <f>(VLOOKUP($A53,'ADR Raw Data'!$B$6:$BE$49,'ADR Raw Data'!BA$1,FALSE))/100</f>
        <v>3.9965731146948097E-2</v>
      </c>
      <c r="T54" s="91">
        <f>(VLOOKUP($A53,'ADR Raw Data'!$B$6:$BE$49,'ADR Raw Data'!BB$1,FALSE))/100</f>
        <v>4.8507980178263401E-3</v>
      </c>
      <c r="U54" s="90">
        <f>(VLOOKUP($A53,'ADR Raw Data'!$B$6:$BE$49,'ADR Raw Data'!BC$1,FALSE))/100</f>
        <v>2.2757652053777798E-2</v>
      </c>
      <c r="V54" s="92">
        <f>(VLOOKUP($A53,'ADR Raw Data'!$B$6:$BE$49,'ADR Raw Data'!BE$1,FALSE))/100</f>
        <v>2.7549959936159302E-2</v>
      </c>
      <c r="X54" s="89">
        <f>(VLOOKUP($A53,'RevPAR Raw Data'!$B$6:$BE$49,'RevPAR Raw Data'!AT$1,FALSE))/100</f>
        <v>0.13714435539565301</v>
      </c>
      <c r="Y54" s="90">
        <f>(VLOOKUP($A53,'RevPAR Raw Data'!$B$6:$BE$49,'RevPAR Raw Data'!AU$1,FALSE))/100</f>
        <v>1.28717723795546E-2</v>
      </c>
      <c r="Z54" s="90">
        <f>(VLOOKUP($A53,'RevPAR Raw Data'!$B$6:$BE$49,'RevPAR Raw Data'!AV$1,FALSE))/100</f>
        <v>1.6751058563526499E-2</v>
      </c>
      <c r="AA54" s="90">
        <f>(VLOOKUP($A53,'RevPAR Raw Data'!$B$6:$BE$49,'RevPAR Raw Data'!AW$1,FALSE))/100</f>
        <v>-1.6827626812369401E-3</v>
      </c>
      <c r="AB54" s="90">
        <f>(VLOOKUP($A53,'RevPAR Raw Data'!$B$6:$BE$49,'RevPAR Raw Data'!AX$1,FALSE))/100</f>
        <v>3.1391476457585499E-2</v>
      </c>
      <c r="AC54" s="90">
        <f>(VLOOKUP($A53,'RevPAR Raw Data'!$B$6:$BE$49,'RevPAR Raw Data'!AY$1,FALSE))/100</f>
        <v>3.1502597389182298E-2</v>
      </c>
      <c r="AD54" s="91">
        <f>(VLOOKUP($A53,'RevPAR Raw Data'!$B$6:$BE$49,'RevPAR Raw Data'!BA$1,FALSE))/100</f>
        <v>0.10928938536696099</v>
      </c>
      <c r="AE54" s="91">
        <f>(VLOOKUP($A53,'RevPAR Raw Data'!$B$6:$BE$49,'RevPAR Raw Data'!BB$1,FALSE))/100</f>
        <v>-1.0814506693210999E-2</v>
      </c>
      <c r="AF54" s="90">
        <f>(VLOOKUP($A53,'RevPAR Raw Data'!$B$6:$BE$49,'RevPAR Raw Data'!BC$1,FALSE))/100</f>
        <v>4.8693748720302799E-2</v>
      </c>
      <c r="AG54" s="92">
        <f>(VLOOKUP($A53,'RevPAR Raw Data'!$B$6:$BE$49,'RevPAR Raw Data'!BE$1,FALSE))/100</f>
        <v>3.6169868091270499E-2</v>
      </c>
    </row>
    <row r="55" spans="1:33" x14ac:dyDescent="0.25">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5">
      <c r="A56" s="116" t="s">
        <v>82</v>
      </c>
      <c r="B56" s="117">
        <f>(VLOOKUP($A56,'Occupancy Raw Data'!$B$8:$BE$45,'Occupancy Raw Data'!AG$3,FALSE))/100</f>
        <v>0.45380029806259303</v>
      </c>
      <c r="C56" s="118">
        <f>(VLOOKUP($A56,'Occupancy Raw Data'!$B$8:$BE$45,'Occupancy Raw Data'!AH$3,FALSE))/100</f>
        <v>0.55869800839994499</v>
      </c>
      <c r="D56" s="118">
        <f>(VLOOKUP($A56,'Occupancy Raw Data'!$B$8:$BE$45,'Occupancy Raw Data'!AI$3,FALSE))/100</f>
        <v>0.57502370952445403</v>
      </c>
      <c r="E56" s="118">
        <f>(VLOOKUP($A56,'Occupancy Raw Data'!$B$8:$BE$45,'Occupancy Raw Data'!AJ$3,FALSE))/100</f>
        <v>0.53302398049044797</v>
      </c>
      <c r="F56" s="118">
        <f>(VLOOKUP($A56,'Occupancy Raw Data'!$B$8:$BE$45,'Occupancy Raw Data'!AK$3,FALSE))/100</f>
        <v>0.50985638802330302</v>
      </c>
      <c r="G56" s="118">
        <f>(VLOOKUP($A56,'Occupancy Raw Data'!$B$8:$BE$45,'Occupancy Raw Data'!AL$3,FALSE))/100</f>
        <v>0.52608047690014903</v>
      </c>
      <c r="H56" s="99">
        <f>(VLOOKUP($A56,'Occupancy Raw Data'!$B$8:$BE$45,'Occupancy Raw Data'!AN$3,FALSE))/100</f>
        <v>0.61045251320959204</v>
      </c>
      <c r="I56" s="99">
        <f>(VLOOKUP($A56,'Occupancy Raw Data'!$B$8:$BE$45,'Occupancy Raw Data'!AO$3,FALSE))/100</f>
        <v>0.61563473784040101</v>
      </c>
      <c r="J56" s="118">
        <f>(VLOOKUP($A56,'Occupancy Raw Data'!$B$8:$BE$45,'Occupancy Raw Data'!AP$3,FALSE))/100</f>
        <v>0.61304362552499603</v>
      </c>
      <c r="K56" s="141">
        <f>(VLOOKUP($A56,'Occupancy Raw Data'!$B$8:$BE$45,'Occupancy Raw Data'!AR$3,FALSE))/100</f>
        <v>0.55092709079296198</v>
      </c>
      <c r="M56" s="121">
        <f>VLOOKUP($A56,'ADR Raw Data'!$B$6:$BE$43,'ADR Raw Data'!AG$1,FALSE)</f>
        <v>115.19016793551199</v>
      </c>
      <c r="N56" s="122">
        <f>VLOOKUP($A56,'ADR Raw Data'!$B$6:$BE$43,'ADR Raw Data'!AH$1,FALSE)</f>
        <v>111.13042982722</v>
      </c>
      <c r="O56" s="122">
        <f>VLOOKUP($A56,'ADR Raw Data'!$B$6:$BE$43,'ADR Raw Data'!AI$1,FALSE)</f>
        <v>112.678924427166</v>
      </c>
      <c r="P56" s="122">
        <f>VLOOKUP($A56,'ADR Raw Data'!$B$6:$BE$43,'ADR Raw Data'!AJ$1,FALSE)</f>
        <v>110.27392069644701</v>
      </c>
      <c r="Q56" s="122">
        <f>VLOOKUP($A56,'ADR Raw Data'!$B$6:$BE$43,'ADR Raw Data'!AK$1,FALSE)</f>
        <v>109.302323789277</v>
      </c>
      <c r="R56" s="123">
        <f>VLOOKUP($A56,'ADR Raw Data'!$B$6:$BE$43,'ADR Raw Data'!AL$1,FALSE)</f>
        <v>111.641423899047</v>
      </c>
      <c r="S56" s="122">
        <f>VLOOKUP($A56,'ADR Raw Data'!$B$6:$BE$43,'ADR Raw Data'!AN$1,FALSE)</f>
        <v>134.73860955445801</v>
      </c>
      <c r="T56" s="122">
        <f>VLOOKUP($A56,'ADR Raw Data'!$B$6:$BE$43,'ADR Raw Data'!AO$1,FALSE)</f>
        <v>135.285439590669</v>
      </c>
      <c r="U56" s="123">
        <f>VLOOKUP($A56,'ADR Raw Data'!$B$6:$BE$43,'ADR Raw Data'!AP$1,FALSE)</f>
        <v>135.01318019834801</v>
      </c>
      <c r="V56" s="124">
        <f>VLOOKUP($A56,'ADR Raw Data'!$B$6:$BE$43,'ADR Raw Data'!AR$1,FALSE)</f>
        <v>119.071966994264</v>
      </c>
      <c r="X56" s="121">
        <f>VLOOKUP($A56,'RevPAR Raw Data'!$B$6:$BE$43,'RevPAR Raw Data'!AG$1,FALSE)</f>
        <v>52.273332543015798</v>
      </c>
      <c r="Y56" s="122">
        <f>VLOOKUP($A56,'RevPAR Raw Data'!$B$6:$BE$43,'RevPAR Raw Data'!AH$1,FALSE)</f>
        <v>62.0883498170979</v>
      </c>
      <c r="Z56" s="122">
        <f>VLOOKUP($A56,'RevPAR Raw Data'!$B$6:$BE$43,'RevPAR Raw Data'!AI$1,FALSE)</f>
        <v>64.793053109334707</v>
      </c>
      <c r="AA56" s="122">
        <f>VLOOKUP($A56,'RevPAR Raw Data'!$B$6:$BE$43,'RevPAR Raw Data'!AJ$1,FALSE)</f>
        <v>58.778644153908601</v>
      </c>
      <c r="AB56" s="122">
        <f>VLOOKUP($A56,'RevPAR Raw Data'!$B$6:$BE$43,'RevPAR Raw Data'!AK$1,FALSE)</f>
        <v>55.728488009754699</v>
      </c>
      <c r="AC56" s="123">
        <f>VLOOKUP($A56,'RevPAR Raw Data'!$B$6:$BE$43,'RevPAR Raw Data'!AL$1,FALSE)</f>
        <v>58.732373526622403</v>
      </c>
      <c r="AD56" s="122">
        <f>VLOOKUP($A56,'RevPAR Raw Data'!$B$6:$BE$43,'RevPAR Raw Data'!AN$1,FALSE)</f>
        <v>82.251522828884902</v>
      </c>
      <c r="AE56" s="122">
        <f>VLOOKUP($A56,'RevPAR Raw Data'!$B$6:$BE$43,'RevPAR Raw Data'!AO$1,FALSE)</f>
        <v>83.286416136024897</v>
      </c>
      <c r="AF56" s="123">
        <f>VLOOKUP($A56,'RevPAR Raw Data'!$B$6:$BE$43,'RevPAR Raw Data'!AP$1,FALSE)</f>
        <v>82.768969482454906</v>
      </c>
      <c r="AG56" s="124">
        <f>VLOOKUP($A56,'RevPAR Raw Data'!$B$6:$BE$43,'RevPAR Raw Data'!AR$1,FALSE)</f>
        <v>65.599972371145896</v>
      </c>
    </row>
    <row r="57" spans="1:33" x14ac:dyDescent="0.25">
      <c r="A57" s="154" t="s">
        <v>129</v>
      </c>
      <c r="B57" s="89">
        <f>(VLOOKUP($A56,'Occupancy Raw Data'!$B$8:$BE$51,'Occupancy Raw Data'!AT$3,FALSE))/100</f>
        <v>0.11779478281495001</v>
      </c>
      <c r="C57" s="90">
        <f>(VLOOKUP($A56,'Occupancy Raw Data'!$B$8:$BE$51,'Occupancy Raw Data'!AU$3,FALSE))/100</f>
        <v>8.9639764346228806E-2</v>
      </c>
      <c r="D57" s="90">
        <f>(VLOOKUP($A56,'Occupancy Raw Data'!$B$8:$BE$51,'Occupancy Raw Data'!AV$3,FALSE))/100</f>
        <v>3.9016272442465999E-2</v>
      </c>
      <c r="E57" s="90">
        <f>(VLOOKUP($A56,'Occupancy Raw Data'!$B$8:$BE$51,'Occupancy Raw Data'!AW$3,FALSE))/100</f>
        <v>-5.44470510182909E-2</v>
      </c>
      <c r="F57" s="90">
        <f>(VLOOKUP($A56,'Occupancy Raw Data'!$B$8:$BE$51,'Occupancy Raw Data'!AX$3,FALSE))/100</f>
        <v>-6.9097600591685293E-2</v>
      </c>
      <c r="G57" s="90">
        <f>(VLOOKUP($A56,'Occupancy Raw Data'!$B$8:$BE$51,'Occupancy Raw Data'!AY$3,FALSE))/100</f>
        <v>1.8129589234019403E-2</v>
      </c>
      <c r="H57" s="91">
        <f>(VLOOKUP($A56,'Occupancy Raw Data'!$B$8:$BE$51,'Occupancy Raw Data'!BA$3,FALSE))/100</f>
        <v>-3.33389695721302E-2</v>
      </c>
      <c r="I57" s="91">
        <f>(VLOOKUP($A56,'Occupancy Raw Data'!$B$8:$BE$51,'Occupancy Raw Data'!BB$3,FALSE))/100</f>
        <v>-4.7111356730841998E-2</v>
      </c>
      <c r="J57" s="90">
        <f>(VLOOKUP($A56,'Occupancy Raw Data'!$B$8:$BE$51,'Occupancy Raw Data'!BC$3,FALSE))/100</f>
        <v>-4.0303673274425703E-2</v>
      </c>
      <c r="K57" s="92">
        <f>(VLOOKUP($A56,'Occupancy Raw Data'!$B$8:$BE$51,'Occupancy Raw Data'!BE$3,FALSE))/100</f>
        <v>-1.2048654970187899E-3</v>
      </c>
      <c r="M57" s="89">
        <f>(VLOOKUP($A56,'ADR Raw Data'!$B$6:$BE$49,'ADR Raw Data'!AT$1,FALSE))/100</f>
        <v>7.4070011436760799E-2</v>
      </c>
      <c r="N57" s="90">
        <f>(VLOOKUP($A56,'ADR Raw Data'!$B$6:$BE$49,'ADR Raw Data'!AU$1,FALSE))/100</f>
        <v>7.0351330583890107E-2</v>
      </c>
      <c r="O57" s="90">
        <f>(VLOOKUP($A56,'ADR Raw Data'!$B$6:$BE$49,'ADR Raw Data'!AV$1,FALSE))/100</f>
        <v>4.7370771469758904E-2</v>
      </c>
      <c r="P57" s="90">
        <f>(VLOOKUP($A56,'ADR Raw Data'!$B$6:$BE$49,'ADR Raw Data'!AW$1,FALSE))/100</f>
        <v>2.4869646374221701E-2</v>
      </c>
      <c r="Q57" s="90">
        <f>(VLOOKUP($A56,'ADR Raw Data'!$B$6:$BE$49,'ADR Raw Data'!AX$1,FALSE))/100</f>
        <v>2.3497651325190102E-2</v>
      </c>
      <c r="R57" s="90">
        <f>(VLOOKUP($A56,'ADR Raw Data'!$B$6:$BE$49,'ADR Raw Data'!AY$1,FALSE))/100</f>
        <v>4.7094225895830399E-2</v>
      </c>
      <c r="S57" s="91">
        <f>(VLOOKUP($A56,'ADR Raw Data'!$B$6:$BE$49,'ADR Raw Data'!BA$1,FALSE))/100</f>
        <v>5.4008075030684798E-2</v>
      </c>
      <c r="T57" s="91">
        <f>(VLOOKUP($A56,'ADR Raw Data'!$B$6:$BE$49,'ADR Raw Data'!BB$1,FALSE))/100</f>
        <v>3.98556848388473E-2</v>
      </c>
      <c r="U57" s="90">
        <f>(VLOOKUP($A56,'ADR Raw Data'!$B$6:$BE$49,'ADR Raw Data'!BC$1,FALSE))/100</f>
        <v>4.6773852183296397E-2</v>
      </c>
      <c r="V57" s="92">
        <f>(VLOOKUP($A56,'ADR Raw Data'!$B$6:$BE$49,'ADR Raw Data'!BE$1,FALSE))/100</f>
        <v>4.4319252386078603E-2</v>
      </c>
      <c r="X57" s="89">
        <f>(VLOOKUP($A56,'RevPAR Raw Data'!$B$6:$BE$49,'RevPAR Raw Data'!AT$1,FALSE))/100</f>
        <v>0.200589855162005</v>
      </c>
      <c r="Y57" s="90">
        <f>(VLOOKUP($A56,'RevPAR Raw Data'!$B$6:$BE$49,'RevPAR Raw Data'!AU$1,FALSE))/100</f>
        <v>0.166297371625102</v>
      </c>
      <c r="Z57" s="90">
        <f>(VLOOKUP($A56,'RevPAR Raw Data'!$B$6:$BE$49,'RevPAR Raw Data'!AV$1,FALSE))/100</f>
        <v>8.8235274837698899E-2</v>
      </c>
      <c r="AA57" s="90">
        <f>(VLOOKUP($A56,'RevPAR Raw Data'!$B$6:$BE$49,'RevPAR Raw Data'!AW$1,FALSE))/100</f>
        <v>-3.0931483549013202E-2</v>
      </c>
      <c r="AB57" s="90">
        <f>(VLOOKUP($A56,'RevPAR Raw Data'!$B$6:$BE$49,'RevPAR Raw Data'!AX$1,FALSE))/100</f>
        <v>-4.7223580592605806E-2</v>
      </c>
      <c r="AC57" s="90">
        <f>(VLOOKUP($A56,'RevPAR Raw Data'!$B$6:$BE$49,'RevPAR Raw Data'!AY$1,FALSE))/100</f>
        <v>6.6077614100635298E-2</v>
      </c>
      <c r="AD57" s="91">
        <f>(VLOOKUP($A56,'RevPAR Raw Data'!$B$6:$BE$49,'RevPAR Raw Data'!BA$1,FALSE))/100</f>
        <v>1.8868531888457201E-2</v>
      </c>
      <c r="AE57" s="91">
        <f>(VLOOKUP($A56,'RevPAR Raw Data'!$B$6:$BE$49,'RevPAR Raw Data'!BB$1,FALSE))/100</f>
        <v>-9.1333272781895895E-3</v>
      </c>
      <c r="AF57" s="90">
        <f>(VLOOKUP($A56,'RevPAR Raw Data'!$B$6:$BE$49,'RevPAR Raw Data'!BC$1,FALSE))/100</f>
        <v>4.5850208526888097E-3</v>
      </c>
      <c r="AG57" s="92">
        <f>(VLOOKUP($A56,'RevPAR Raw Data'!$B$6:$BE$49,'RevPAR Raw Data'!BE$1,FALSE))/100</f>
        <v>4.3060988151006202E-2</v>
      </c>
    </row>
    <row r="58" spans="1:33" x14ac:dyDescent="0.25">
      <c r="A58" s="155" t="s">
        <v>131</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5">
      <c r="A59" s="134" t="s">
        <v>83</v>
      </c>
      <c r="B59" s="117">
        <f>(VLOOKUP($A59,'Occupancy Raw Data'!$B$8:$BE$45,'Occupancy Raw Data'!AG$3,FALSE))/100</f>
        <v>0.56331936243497804</v>
      </c>
      <c r="C59" s="118">
        <f>(VLOOKUP($A59,'Occupancy Raw Data'!$B$8:$BE$45,'Occupancy Raw Data'!AH$3,FALSE))/100</f>
        <v>0.66524101996344698</v>
      </c>
      <c r="D59" s="118">
        <f>(VLOOKUP($A59,'Occupancy Raw Data'!$B$8:$BE$45,'Occupancy Raw Data'!AI$3,FALSE))/100</f>
        <v>0.73389172993111207</v>
      </c>
      <c r="E59" s="118">
        <f>(VLOOKUP($A59,'Occupancy Raw Data'!$B$8:$BE$45,'Occupancy Raw Data'!AJ$3,FALSE))/100</f>
        <v>0.70909118866863396</v>
      </c>
      <c r="F59" s="118">
        <f>(VLOOKUP($A59,'Occupancy Raw Data'!$B$8:$BE$45,'Occupancy Raw Data'!AK$3,FALSE))/100</f>
        <v>0.61163538591311595</v>
      </c>
      <c r="G59" s="119">
        <f>(VLOOKUP($A59,'Occupancy Raw Data'!$B$8:$BE$45,'Occupancy Raw Data'!AL$3,FALSE))/100</f>
        <v>0.65663573738225689</v>
      </c>
      <c r="H59" s="99">
        <f>(VLOOKUP($A59,'Occupancy Raw Data'!$B$8:$BE$45,'Occupancy Raw Data'!AN$3,FALSE))/100</f>
        <v>0.60827446225221404</v>
      </c>
      <c r="I59" s="99">
        <f>(VLOOKUP($A59,'Occupancy Raw Data'!$B$8:$BE$45,'Occupancy Raw Data'!AO$3,FALSE))/100</f>
        <v>0.65152933009981695</v>
      </c>
      <c r="J59" s="119">
        <f>(VLOOKUP($A59,'Occupancy Raw Data'!$B$8:$BE$45,'Occupancy Raw Data'!AP$3,FALSE))/100</f>
        <v>0.629901896176015</v>
      </c>
      <c r="K59" s="120">
        <f>(VLOOKUP($A59,'Occupancy Raw Data'!$B$8:$BE$45,'Occupancy Raw Data'!AR$3,FALSE))/100</f>
        <v>0.648997497037617</v>
      </c>
      <c r="M59" s="121">
        <f>VLOOKUP($A59,'ADR Raw Data'!$B$6:$BE$43,'ADR Raw Data'!AG$1,FALSE)</f>
        <v>179.46155294980099</v>
      </c>
      <c r="N59" s="122">
        <f>VLOOKUP($A59,'ADR Raw Data'!$B$6:$BE$43,'ADR Raw Data'!AH$1,FALSE)</f>
        <v>208.591698030966</v>
      </c>
      <c r="O59" s="122">
        <f>VLOOKUP($A59,'ADR Raw Data'!$B$6:$BE$43,'ADR Raw Data'!AI$1,FALSE)</f>
        <v>219.491852100176</v>
      </c>
      <c r="P59" s="122">
        <f>VLOOKUP($A59,'ADR Raw Data'!$B$6:$BE$43,'ADR Raw Data'!AJ$1,FALSE)</f>
        <v>204.776768287582</v>
      </c>
      <c r="Q59" s="122">
        <f>VLOOKUP($A59,'ADR Raw Data'!$B$6:$BE$43,'ADR Raw Data'!AK$1,FALSE)</f>
        <v>175.379164439943</v>
      </c>
      <c r="R59" s="123">
        <f>VLOOKUP($A59,'ADR Raw Data'!$B$6:$BE$43,'ADR Raw Data'!AL$1,FALSE)</f>
        <v>199.01892155668901</v>
      </c>
      <c r="S59" s="122">
        <f>VLOOKUP($A59,'ADR Raw Data'!$B$6:$BE$43,'ADR Raw Data'!AN$1,FALSE)</f>
        <v>156.38588943540401</v>
      </c>
      <c r="T59" s="122">
        <f>VLOOKUP($A59,'ADR Raw Data'!$B$6:$BE$43,'ADR Raw Data'!AO$1,FALSE)</f>
        <v>161.80860443632201</v>
      </c>
      <c r="U59" s="123">
        <f>VLOOKUP($A59,'ADR Raw Data'!$B$6:$BE$43,'ADR Raw Data'!AP$1,FALSE)</f>
        <v>159.19034032951799</v>
      </c>
      <c r="V59" s="124">
        <f>VLOOKUP($A59,'ADR Raw Data'!$B$6:$BE$43,'ADR Raw Data'!AR$1,FALSE)</f>
        <v>187.97415131973</v>
      </c>
      <c r="X59" s="121">
        <f>VLOOKUP($A59,'RevPAR Raw Data'!$B$6:$BE$43,'RevPAR Raw Data'!AG$1,FALSE)</f>
        <v>101.094167589273</v>
      </c>
      <c r="Y59" s="122">
        <f>VLOOKUP($A59,'RevPAR Raw Data'!$B$6:$BE$43,'RevPAR Raw Data'!AH$1,FALSE)</f>
        <v>138.76375395402701</v>
      </c>
      <c r="Z59" s="122">
        <f>VLOOKUP($A59,'RevPAR Raw Data'!$B$6:$BE$43,'RevPAR Raw Data'!AI$1,FALSE)</f>
        <v>161.083255043582</v>
      </c>
      <c r="AA59" s="122">
        <f>VLOOKUP($A59,'RevPAR Raw Data'!$B$6:$BE$43,'RevPAR Raw Data'!AJ$1,FALSE)</f>
        <v>145.20540203676299</v>
      </c>
      <c r="AB59" s="122">
        <f>VLOOKUP($A59,'RevPAR Raw Data'!$B$6:$BE$43,'RevPAR Raw Data'!AK$1,FALSE)</f>
        <v>107.268102923344</v>
      </c>
      <c r="AC59" s="123">
        <f>VLOOKUP($A59,'RevPAR Raw Data'!$B$6:$BE$43,'RevPAR Raw Data'!AL$1,FALSE)</f>
        <v>130.682936309398</v>
      </c>
      <c r="AD59" s="122">
        <f>VLOOKUP($A59,'RevPAR Raw Data'!$B$6:$BE$43,'RevPAR Raw Data'!AN$1,FALSE)</f>
        <v>95.125542800154605</v>
      </c>
      <c r="AE59" s="122">
        <f>VLOOKUP($A59,'RevPAR Raw Data'!$B$6:$BE$43,'RevPAR Raw Data'!AO$1,FALSE)</f>
        <v>105.423051652783</v>
      </c>
      <c r="AF59" s="123">
        <f>VLOOKUP($A59,'RevPAR Raw Data'!$B$6:$BE$43,'RevPAR Raw Data'!AP$1,FALSE)</f>
        <v>100.274297226469</v>
      </c>
      <c r="AG59" s="124">
        <f>VLOOKUP($A59,'RevPAR Raw Data'!$B$6:$BE$43,'RevPAR Raw Data'!AR$1,FALSE)</f>
        <v>121.99475371427501</v>
      </c>
    </row>
    <row r="60" spans="1:33" x14ac:dyDescent="0.25">
      <c r="A60" s="101" t="s">
        <v>129</v>
      </c>
      <c r="B60" s="89">
        <f>(VLOOKUP($A59,'Occupancy Raw Data'!$B$8:$BE$51,'Occupancy Raw Data'!AT$3,FALSE))/100</f>
        <v>-9.93728200686563E-3</v>
      </c>
      <c r="C60" s="90">
        <f>(VLOOKUP($A59,'Occupancy Raw Data'!$B$8:$BE$51,'Occupancy Raw Data'!AU$3,FALSE))/100</f>
        <v>-1.5641163517422899E-2</v>
      </c>
      <c r="D60" s="90">
        <f>(VLOOKUP($A59,'Occupancy Raw Data'!$B$8:$BE$51,'Occupancy Raw Data'!AV$3,FALSE))/100</f>
        <v>-4.0494059085877998E-2</v>
      </c>
      <c r="E60" s="90">
        <f>(VLOOKUP($A59,'Occupancy Raw Data'!$B$8:$BE$51,'Occupancy Raw Data'!AW$3,FALSE))/100</f>
        <v>-6.2736830957597703E-2</v>
      </c>
      <c r="F60" s="90">
        <f>(VLOOKUP($A59,'Occupancy Raw Data'!$B$8:$BE$51,'Occupancy Raw Data'!AX$3,FALSE))/100</f>
        <v>-8.2717804659333205E-2</v>
      </c>
      <c r="G60" s="90">
        <f>(VLOOKUP($A59,'Occupancy Raw Data'!$B$8:$BE$51,'Occupancy Raw Data'!AY$3,FALSE))/100</f>
        <v>-4.3640123349913004E-2</v>
      </c>
      <c r="H60" s="91">
        <f>(VLOOKUP($A59,'Occupancy Raw Data'!$B$8:$BE$51,'Occupancy Raw Data'!BA$3,FALSE))/100</f>
        <v>-6.7555453231744902E-2</v>
      </c>
      <c r="I60" s="91">
        <f>(VLOOKUP($A59,'Occupancy Raw Data'!$B$8:$BE$51,'Occupancy Raw Data'!BB$3,FALSE))/100</f>
        <v>-5.8066341930956798E-2</v>
      </c>
      <c r="J60" s="90">
        <f>(VLOOKUP($A59,'Occupancy Raw Data'!$B$8:$BE$51,'Occupancy Raw Data'!BC$3,FALSE))/100</f>
        <v>-6.2671990478132295E-2</v>
      </c>
      <c r="K60" s="92">
        <f>(VLOOKUP($A59,'Occupancy Raw Data'!$B$8:$BE$51,'Occupancy Raw Data'!BE$3,FALSE))/100</f>
        <v>-4.8995662843272995E-2</v>
      </c>
      <c r="M60" s="89">
        <f>(VLOOKUP($A59,'ADR Raw Data'!$B$6:$BE$49,'ADR Raw Data'!AT$1,FALSE))/100</f>
        <v>3.04235228716743E-2</v>
      </c>
      <c r="N60" s="90">
        <f>(VLOOKUP($A59,'ADR Raw Data'!$B$6:$BE$49,'ADR Raw Data'!AU$1,FALSE))/100</f>
        <v>5.1360884201017594E-2</v>
      </c>
      <c r="O60" s="90">
        <f>(VLOOKUP($A59,'ADR Raw Data'!$B$6:$BE$49,'ADR Raw Data'!AV$1,FALSE))/100</f>
        <v>5.3356200820047002E-2</v>
      </c>
      <c r="P60" s="90">
        <f>(VLOOKUP($A59,'ADR Raw Data'!$B$6:$BE$49,'ADR Raw Data'!AW$1,FALSE))/100</f>
        <v>1.4092093037817902E-2</v>
      </c>
      <c r="Q60" s="90">
        <f>(VLOOKUP($A59,'ADR Raw Data'!$B$6:$BE$49,'ADR Raw Data'!AX$1,FALSE))/100</f>
        <v>-2.2060244405964703E-2</v>
      </c>
      <c r="R60" s="90">
        <f>(VLOOKUP($A59,'ADR Raw Data'!$B$6:$BE$49,'ADR Raw Data'!AY$1,FALSE))/100</f>
        <v>2.75617548457E-2</v>
      </c>
      <c r="S60" s="91">
        <f>(VLOOKUP($A59,'ADR Raw Data'!$B$6:$BE$49,'ADR Raw Data'!BA$1,FALSE))/100</f>
        <v>-3.0291390714479699E-2</v>
      </c>
      <c r="T60" s="91">
        <f>(VLOOKUP($A59,'ADR Raw Data'!$B$6:$BE$49,'ADR Raw Data'!BB$1,FALSE))/100</f>
        <v>-1.9288245455438599E-2</v>
      </c>
      <c r="U60" s="90">
        <f>(VLOOKUP($A59,'ADR Raw Data'!$B$6:$BE$49,'ADR Raw Data'!BC$1,FALSE))/100</f>
        <v>-2.4482063969573298E-2</v>
      </c>
      <c r="V60" s="92">
        <f>(VLOOKUP($A59,'ADR Raw Data'!$B$6:$BE$49,'ADR Raw Data'!BE$1,FALSE))/100</f>
        <v>1.55164275452064E-2</v>
      </c>
      <c r="X60" s="89">
        <f>(VLOOKUP($A59,'RevPAR Raw Data'!$B$6:$BE$49,'RevPAR Raw Data'!AT$1,FALSE))/100</f>
        <v>2.0183913738390503E-2</v>
      </c>
      <c r="Y60" s="90">
        <f>(VLOOKUP($A59,'RevPAR Raw Data'!$B$6:$BE$49,'RevPAR Raw Data'!AU$1,FALSE))/100</f>
        <v>3.4916376695407099E-2</v>
      </c>
      <c r="Z60" s="90">
        <f>(VLOOKUP($A59,'RevPAR Raw Data'!$B$6:$BE$49,'RevPAR Raw Data'!AV$1,FALSE))/100</f>
        <v>1.0701532585563899E-2</v>
      </c>
      <c r="AA60" s="90">
        <f>(VLOOKUP($A59,'RevPAR Raw Data'!$B$6:$BE$49,'RevPAR Raw Data'!AW$1,FALSE))/100</f>
        <v>-4.9528831178531997E-2</v>
      </c>
      <c r="AB60" s="90">
        <f>(VLOOKUP($A59,'RevPAR Raw Data'!$B$6:$BE$49,'RevPAR Raw Data'!AX$1,FALSE))/100</f>
        <v>-0.102953274077788</v>
      </c>
      <c r="AC60" s="90">
        <f>(VLOOKUP($A59,'RevPAR Raw Data'!$B$6:$BE$49,'RevPAR Raw Data'!AY$1,FALSE))/100</f>
        <v>-1.7281166885419398E-2</v>
      </c>
      <c r="AD60" s="91">
        <f>(VLOOKUP($A59,'RevPAR Raw Data'!$B$6:$BE$49,'RevPAR Raw Data'!BA$1,FALSE))/100</f>
        <v>-9.5800495317488091E-2</v>
      </c>
      <c r="AE60" s="91">
        <f>(VLOOKUP($A59,'RevPAR Raw Data'!$B$6:$BE$49,'RevPAR Raw Data'!BB$1,FALSE))/100</f>
        <v>-7.6234589530531693E-2</v>
      </c>
      <c r="AF60" s="90">
        <f>(VLOOKUP($A59,'RevPAR Raw Data'!$B$6:$BE$49,'RevPAR Raw Data'!BC$1,FALSE))/100</f>
        <v>-8.5619714767719499E-2</v>
      </c>
      <c r="AG60" s="92">
        <f>(VLOOKUP($A59,'RevPAR Raw Data'!$B$6:$BE$49,'RevPAR Raw Data'!BE$1,FALSE))/100</f>
        <v>-3.4239472950603603E-2</v>
      </c>
    </row>
    <row r="61" spans="1:33" x14ac:dyDescent="0.25">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5">
      <c r="A62" s="116" t="s">
        <v>84</v>
      </c>
      <c r="B62" s="117">
        <f>(VLOOKUP($A62,'Occupancy Raw Data'!$B$8:$BE$45,'Occupancy Raw Data'!AG$3,FALSE))/100</f>
        <v>0.638844853096596</v>
      </c>
      <c r="C62" s="118">
        <f>(VLOOKUP($A62,'Occupancy Raw Data'!$B$8:$BE$45,'Occupancy Raw Data'!AH$3,FALSE))/100</f>
        <v>0.77560240963855409</v>
      </c>
      <c r="D62" s="118">
        <f>(VLOOKUP($A62,'Occupancy Raw Data'!$B$8:$BE$45,'Occupancy Raw Data'!AI$3,FALSE))/100</f>
        <v>0.865646797717184</v>
      </c>
      <c r="E62" s="118">
        <f>(VLOOKUP($A62,'Occupancy Raw Data'!$B$8:$BE$45,'Occupancy Raw Data'!AJ$3,FALSE))/100</f>
        <v>0.81954132318748607</v>
      </c>
      <c r="F62" s="118">
        <f>(VLOOKUP($A62,'Occupancy Raw Data'!$B$8:$BE$45,'Occupancy Raw Data'!AK$3,FALSE))/100</f>
        <v>0.69100084548721197</v>
      </c>
      <c r="G62" s="119">
        <f>(VLOOKUP($A62,'Occupancy Raw Data'!$B$8:$BE$45,'Occupancy Raw Data'!AL$3,FALSE))/100</f>
        <v>0.75812724582540592</v>
      </c>
      <c r="H62" s="99">
        <f>(VLOOKUP($A62,'Occupancy Raw Data'!$B$8:$BE$45,'Occupancy Raw Data'!AN$3,FALSE))/100</f>
        <v>0.62859332065102502</v>
      </c>
      <c r="I62" s="99">
        <f>(VLOOKUP($A62,'Occupancy Raw Data'!$B$8:$BE$45,'Occupancy Raw Data'!AO$3,FALSE))/100</f>
        <v>0.66759141830479807</v>
      </c>
      <c r="J62" s="119">
        <f>(VLOOKUP($A62,'Occupancy Raw Data'!$B$8:$BE$45,'Occupancy Raw Data'!AP$3,FALSE))/100</f>
        <v>0.64809236947791105</v>
      </c>
      <c r="K62" s="120">
        <f>(VLOOKUP($A62,'Occupancy Raw Data'!$B$8:$BE$45,'Occupancy Raw Data'!AR$3,FALSE))/100</f>
        <v>0.72668870972612198</v>
      </c>
      <c r="M62" s="121">
        <f>VLOOKUP($A62,'ADR Raw Data'!$B$6:$BE$43,'ADR Raw Data'!AG$1,FALSE)</f>
        <v>178.187417593779</v>
      </c>
      <c r="N62" s="122">
        <f>VLOOKUP($A62,'ADR Raw Data'!$B$6:$BE$43,'ADR Raw Data'!AH$1,FALSE)</f>
        <v>218.12302503832299</v>
      </c>
      <c r="O62" s="122">
        <f>VLOOKUP($A62,'ADR Raw Data'!$B$6:$BE$43,'ADR Raw Data'!AI$1,FALSE)</f>
        <v>233.42054787412599</v>
      </c>
      <c r="P62" s="122">
        <f>VLOOKUP($A62,'ADR Raw Data'!$B$6:$BE$43,'ADR Raw Data'!AJ$1,FALSE)</f>
        <v>221.344008962537</v>
      </c>
      <c r="Q62" s="122">
        <f>VLOOKUP($A62,'ADR Raw Data'!$B$6:$BE$43,'ADR Raw Data'!AK$1,FALSE)</f>
        <v>190.36344052307501</v>
      </c>
      <c r="R62" s="123">
        <f>VLOOKUP($A62,'ADR Raw Data'!$B$6:$BE$43,'ADR Raw Data'!AL$1,FALSE)</f>
        <v>210.522039130677</v>
      </c>
      <c r="S62" s="122">
        <f>VLOOKUP($A62,'ADR Raw Data'!$B$6:$BE$43,'ADR Raw Data'!AN$1,FALSE)</f>
        <v>147.74928334244001</v>
      </c>
      <c r="T62" s="122">
        <f>VLOOKUP($A62,'ADR Raw Data'!$B$6:$BE$43,'ADR Raw Data'!AO$1,FALSE)</f>
        <v>152.55068904104101</v>
      </c>
      <c r="U62" s="123">
        <f>VLOOKUP($A62,'ADR Raw Data'!$B$6:$BE$43,'ADR Raw Data'!AP$1,FALSE)</f>
        <v>150.22221574462799</v>
      </c>
      <c r="V62" s="124">
        <f>VLOOKUP($A62,'ADR Raw Data'!$B$6:$BE$43,'ADR Raw Data'!AR$1,FALSE)</f>
        <v>195.15690021088</v>
      </c>
      <c r="X62" s="121">
        <f>VLOOKUP($A62,'RevPAR Raw Data'!$B$6:$BE$43,'RevPAR Raw Data'!AG$1,FALSE)</f>
        <v>113.83411461636</v>
      </c>
      <c r="Y62" s="122">
        <f>VLOOKUP($A62,'RevPAR Raw Data'!$B$6:$BE$43,'RevPAR Raw Data'!AH$1,FALSE)</f>
        <v>169.17674381737399</v>
      </c>
      <c r="Z62" s="122">
        <f>VLOOKUP($A62,'RevPAR Raw Data'!$B$6:$BE$43,'RevPAR Raw Data'!AI$1,FALSE)</f>
        <v>202.05974978862801</v>
      </c>
      <c r="AA62" s="122">
        <f>VLOOKUP($A62,'RevPAR Raw Data'!$B$6:$BE$43,'RevPAR Raw Data'!AJ$1,FALSE)</f>
        <v>181.40056198478101</v>
      </c>
      <c r="AB62" s="122">
        <f>VLOOKUP($A62,'RevPAR Raw Data'!$B$6:$BE$43,'RevPAR Raw Data'!AK$1,FALSE)</f>
        <v>131.54129835129899</v>
      </c>
      <c r="AC62" s="123">
        <f>VLOOKUP($A62,'RevPAR Raw Data'!$B$6:$BE$43,'RevPAR Raw Data'!AL$1,FALSE)</f>
        <v>159.602493711688</v>
      </c>
      <c r="AD62" s="122">
        <f>VLOOKUP($A62,'RevPAR Raw Data'!$B$6:$BE$43,'RevPAR Raw Data'!AN$1,FALSE)</f>
        <v>92.874212640033804</v>
      </c>
      <c r="AE62" s="122">
        <f>VLOOKUP($A62,'RevPAR Raw Data'!$B$6:$BE$43,'RevPAR Raw Data'!AO$1,FALSE)</f>
        <v>101.841530860283</v>
      </c>
      <c r="AF62" s="123">
        <f>VLOOKUP($A62,'RevPAR Raw Data'!$B$6:$BE$43,'RevPAR Raw Data'!AP$1,FALSE)</f>
        <v>97.357871750158495</v>
      </c>
      <c r="AG62" s="124">
        <f>VLOOKUP($A62,'RevPAR Raw Data'!$B$6:$BE$43,'RevPAR Raw Data'!AR$1,FALSE)</f>
        <v>141.81831600839399</v>
      </c>
    </row>
    <row r="63" spans="1:33" x14ac:dyDescent="0.25">
      <c r="A63" s="101" t="s">
        <v>129</v>
      </c>
      <c r="B63" s="89">
        <f>(VLOOKUP($A62,'Occupancy Raw Data'!$B$8:$BE$51,'Occupancy Raw Data'!AT$3,FALSE))/100</f>
        <v>2.2362735391078102E-2</v>
      </c>
      <c r="C63" s="90">
        <f>(VLOOKUP($A62,'Occupancy Raw Data'!$B$8:$BE$51,'Occupancy Raw Data'!AU$3,FALSE))/100</f>
        <v>-6.0967766215757101E-3</v>
      </c>
      <c r="D63" s="90">
        <f>(VLOOKUP($A62,'Occupancy Raw Data'!$B$8:$BE$51,'Occupancy Raw Data'!AV$3,FALSE))/100</f>
        <v>-8.7607793626001303E-3</v>
      </c>
      <c r="E63" s="90">
        <f>(VLOOKUP($A62,'Occupancy Raw Data'!$B$8:$BE$51,'Occupancy Raw Data'!AW$3,FALSE))/100</f>
        <v>-5.8552269250548496E-2</v>
      </c>
      <c r="F63" s="90">
        <f>(VLOOKUP($A62,'Occupancy Raw Data'!$B$8:$BE$51,'Occupancy Raw Data'!AX$3,FALSE))/100</f>
        <v>-6.1921042901977197E-2</v>
      </c>
      <c r="G63" s="90">
        <f>(VLOOKUP($A62,'Occupancy Raw Data'!$B$8:$BE$51,'Occupancy Raw Data'!AY$3,FALSE))/100</f>
        <v>-2.4453260239400997E-2</v>
      </c>
      <c r="H63" s="91">
        <f>(VLOOKUP($A62,'Occupancy Raw Data'!$B$8:$BE$51,'Occupancy Raw Data'!BA$3,FALSE))/100</f>
        <v>-4.0654048696994599E-2</v>
      </c>
      <c r="I63" s="91">
        <f>(VLOOKUP($A62,'Occupancy Raw Data'!$B$8:$BE$51,'Occupancy Raw Data'!BB$3,FALSE))/100</f>
        <v>-3.1392810447589202E-2</v>
      </c>
      <c r="J63" s="90">
        <f>(VLOOKUP($A62,'Occupancy Raw Data'!$B$8:$BE$51,'Occupancy Raw Data'!BC$3,FALSE))/100</f>
        <v>-3.59063359073067E-2</v>
      </c>
      <c r="K63" s="92">
        <f>(VLOOKUP($A62,'Occupancy Raw Data'!$B$8:$BE$51,'Occupancy Raw Data'!BE$3,FALSE))/100</f>
        <v>-2.7397402406595699E-2</v>
      </c>
      <c r="M63" s="89">
        <f>(VLOOKUP($A62,'ADR Raw Data'!$B$6:$BE$49,'ADR Raw Data'!AT$1,FALSE))/100</f>
        <v>-1.1785780272169599E-2</v>
      </c>
      <c r="N63" s="90">
        <f>(VLOOKUP($A62,'ADR Raw Data'!$B$6:$BE$49,'ADR Raw Data'!AU$1,FALSE))/100</f>
        <v>9.5204999338092903E-3</v>
      </c>
      <c r="O63" s="90">
        <f>(VLOOKUP($A62,'ADR Raw Data'!$B$6:$BE$49,'ADR Raw Data'!AV$1,FALSE))/100</f>
        <v>3.1667661571186501E-2</v>
      </c>
      <c r="P63" s="90">
        <f>(VLOOKUP($A62,'ADR Raw Data'!$B$6:$BE$49,'ADR Raw Data'!AW$1,FALSE))/100</f>
        <v>3.4326970887408998E-3</v>
      </c>
      <c r="Q63" s="90">
        <f>(VLOOKUP($A62,'ADR Raw Data'!$B$6:$BE$49,'ADR Raw Data'!AX$1,FALSE))/100</f>
        <v>-1.7477942311022801E-2</v>
      </c>
      <c r="R63" s="90">
        <f>(VLOOKUP($A62,'ADR Raw Data'!$B$6:$BE$49,'ADR Raw Data'!AY$1,FALSE))/100</f>
        <v>5.4127643787974904E-3</v>
      </c>
      <c r="S63" s="91">
        <f>(VLOOKUP($A62,'ADR Raw Data'!$B$6:$BE$49,'ADR Raw Data'!BA$1,FALSE))/100</f>
        <v>-6.5141862684361604E-2</v>
      </c>
      <c r="T63" s="91">
        <f>(VLOOKUP($A62,'ADR Raw Data'!$B$6:$BE$49,'ADR Raw Data'!BB$1,FALSE))/100</f>
        <v>-4.7801786365824904E-2</v>
      </c>
      <c r="U63" s="90">
        <f>(VLOOKUP($A62,'ADR Raw Data'!$B$6:$BE$49,'ADR Raw Data'!BC$1,FALSE))/100</f>
        <v>-5.6121267918945901E-2</v>
      </c>
      <c r="V63" s="92">
        <f>(VLOOKUP($A62,'ADR Raw Data'!$B$6:$BE$49,'ADR Raw Data'!BE$1,FALSE))/100</f>
        <v>-6.7103498331028601E-3</v>
      </c>
      <c r="X63" s="89">
        <f>(VLOOKUP($A62,'RevPAR Raw Data'!$B$6:$BE$49,'RevPAR Raw Data'!AT$1,FALSE))/100</f>
        <v>1.0313392833304499E-2</v>
      </c>
      <c r="Y63" s="90">
        <f>(VLOOKUP($A62,'RevPAR Raw Data'!$B$6:$BE$49,'RevPAR Raw Data'!AU$1,FALSE))/100</f>
        <v>3.3656789508114101E-3</v>
      </c>
      <c r="Z63" s="90">
        <f>(VLOOKUP($A62,'RevPAR Raw Data'!$B$6:$BE$49,'RevPAR Raw Data'!AV$1,FALSE))/100</f>
        <v>2.2629448812631701E-2</v>
      </c>
      <c r="AA63" s="90">
        <f>(VLOOKUP($A62,'RevPAR Raw Data'!$B$6:$BE$49,'RevPAR Raw Data'!AW$1,FALSE))/100</f>
        <v>-5.5320564366003105E-2</v>
      </c>
      <c r="AB63" s="90">
        <f>(VLOOKUP($A62,'RevPAR Raw Data'!$B$6:$BE$49,'RevPAR Raw Data'!AX$1,FALSE))/100</f>
        <v>-7.8316732797321001E-2</v>
      </c>
      <c r="AC63" s="90">
        <f>(VLOOKUP($A62,'RevPAR Raw Data'!$B$6:$BE$49,'RevPAR Raw Data'!AY$1,FALSE))/100</f>
        <v>-1.9172855596572801E-2</v>
      </c>
      <c r="AD63" s="91">
        <f>(VLOOKUP($A62,'RevPAR Raw Data'!$B$6:$BE$49,'RevPAR Raw Data'!BA$1,FALSE))/100</f>
        <v>-0.103147630923573</v>
      </c>
      <c r="AE63" s="91">
        <f>(VLOOKUP($A62,'RevPAR Raw Data'!$B$6:$BE$49,'RevPAR Raw Data'!BB$1,FALSE))/100</f>
        <v>-7.7693964394975709E-2</v>
      </c>
      <c r="AF63" s="90">
        <f>(VLOOKUP($A62,'RevPAR Raw Data'!$B$6:$BE$49,'RevPAR Raw Data'!BC$1,FALSE))/100</f>
        <v>-9.0012494728811093E-2</v>
      </c>
      <c r="AG63" s="92">
        <f>(VLOOKUP($A62,'RevPAR Raw Data'!$B$6:$BE$49,'RevPAR Raw Data'!BE$1,FALSE))/100</f>
        <v>-3.3923906085032096E-2</v>
      </c>
    </row>
    <row r="64" spans="1:33" x14ac:dyDescent="0.25">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5">
      <c r="A65" s="116" t="s">
        <v>85</v>
      </c>
      <c r="B65" s="117">
        <f>(VLOOKUP($A65,'Occupancy Raw Data'!$B$8:$BE$45,'Occupancy Raw Data'!AG$3,FALSE))/100</f>
        <v>0.51421608448415901</v>
      </c>
      <c r="C65" s="118">
        <f>(VLOOKUP($A65,'Occupancy Raw Data'!$B$8:$BE$45,'Occupancy Raw Data'!AH$3,FALSE))/100</f>
        <v>0.62573981664152201</v>
      </c>
      <c r="D65" s="118">
        <f>(VLOOKUP($A65,'Occupancy Raw Data'!$B$8:$BE$45,'Occupancy Raw Data'!AI$3,FALSE))/100</f>
        <v>0.71559127306487103</v>
      </c>
      <c r="E65" s="118">
        <f>(VLOOKUP($A65,'Occupancy Raw Data'!$B$8:$BE$45,'Occupancy Raw Data'!AJ$3,FALSE))/100</f>
        <v>0.7082511314842751</v>
      </c>
      <c r="F65" s="118">
        <f>(VLOOKUP($A65,'Occupancy Raw Data'!$B$8:$BE$45,'Occupancy Raw Data'!AK$3,FALSE))/100</f>
        <v>0.60984101195311502</v>
      </c>
      <c r="G65" s="119">
        <f>(VLOOKUP($A65,'Occupancy Raw Data'!$B$8:$BE$45,'Occupancy Raw Data'!AL$3,FALSE))/100</f>
        <v>0.63472786352558797</v>
      </c>
      <c r="H65" s="99">
        <f>(VLOOKUP($A65,'Occupancy Raw Data'!$B$8:$BE$45,'Occupancy Raw Data'!AN$3,FALSE))/100</f>
        <v>0.60107926192410299</v>
      </c>
      <c r="I65" s="99">
        <f>(VLOOKUP($A65,'Occupancy Raw Data'!$B$8:$BE$45,'Occupancy Raw Data'!AO$3,FALSE))/100</f>
        <v>0.64453986306138999</v>
      </c>
      <c r="J65" s="119">
        <f>(VLOOKUP($A65,'Occupancy Raw Data'!$B$8:$BE$45,'Occupancy Raw Data'!AP$3,FALSE))/100</f>
        <v>0.62280956249274599</v>
      </c>
      <c r="K65" s="120">
        <f>(VLOOKUP($A65,'Occupancy Raw Data'!$B$8:$BE$45,'Occupancy Raw Data'!AR$3,FALSE))/100</f>
        <v>0.63132263465906202</v>
      </c>
      <c r="M65" s="121">
        <f>VLOOKUP($A65,'ADR Raw Data'!$B$6:$BE$43,'ADR Raw Data'!AG$1,FALSE)</f>
        <v>136.56928063642499</v>
      </c>
      <c r="N65" s="122">
        <f>VLOOKUP($A65,'ADR Raw Data'!$B$6:$BE$43,'ADR Raw Data'!AH$1,FALSE)</f>
        <v>157.22589298961401</v>
      </c>
      <c r="O65" s="122">
        <f>VLOOKUP($A65,'ADR Raw Data'!$B$6:$BE$43,'ADR Raw Data'!AI$1,FALSE)</f>
        <v>163.36634340158099</v>
      </c>
      <c r="P65" s="122">
        <f>VLOOKUP($A65,'ADR Raw Data'!$B$6:$BE$43,'ADR Raw Data'!AJ$1,FALSE)</f>
        <v>159.08758848107399</v>
      </c>
      <c r="Q65" s="122">
        <f>VLOOKUP($A65,'ADR Raw Data'!$B$6:$BE$43,'ADR Raw Data'!AK$1,FALSE)</f>
        <v>145.578115604186</v>
      </c>
      <c r="R65" s="123">
        <f>VLOOKUP($A65,'ADR Raw Data'!$B$6:$BE$43,'ADR Raw Data'!AL$1,FALSE)</f>
        <v>153.44075775443599</v>
      </c>
      <c r="S65" s="122">
        <f>VLOOKUP($A65,'ADR Raw Data'!$B$6:$BE$43,'ADR Raw Data'!AN$1,FALSE)</f>
        <v>132.961195096051</v>
      </c>
      <c r="T65" s="122">
        <f>VLOOKUP($A65,'ADR Raw Data'!$B$6:$BE$43,'ADR Raw Data'!AO$1,FALSE)</f>
        <v>134.49346146921101</v>
      </c>
      <c r="U65" s="123">
        <f>VLOOKUP($A65,'ADR Raw Data'!$B$6:$BE$43,'ADR Raw Data'!AP$1,FALSE)</f>
        <v>133.75405925373801</v>
      </c>
      <c r="V65" s="124">
        <f>VLOOKUP($A65,'ADR Raw Data'!$B$6:$BE$43,'ADR Raw Data'!AR$1,FALSE)</f>
        <v>147.891833997492</v>
      </c>
      <c r="X65" s="121">
        <f>VLOOKUP($A65,'RevPAR Raw Data'!$B$6:$BE$43,'RevPAR Raw Data'!AG$1,FALSE)</f>
        <v>70.226120749680803</v>
      </c>
      <c r="Y65" s="122">
        <f>VLOOKUP($A65,'RevPAR Raw Data'!$B$6:$BE$43,'RevPAR Raw Data'!AH$1,FALSE)</f>
        <v>98.382501450620794</v>
      </c>
      <c r="Z65" s="122">
        <f>VLOOKUP($A65,'RevPAR Raw Data'!$B$6:$BE$43,'RevPAR Raw Data'!AI$1,FALSE)</f>
        <v>116.90352965069</v>
      </c>
      <c r="AA65" s="122">
        <f>VLOOKUP($A65,'RevPAR Raw Data'!$B$6:$BE$43,'RevPAR Raw Data'!AJ$1,FALSE)</f>
        <v>112.673964546826</v>
      </c>
      <c r="AB65" s="122">
        <f>VLOOKUP($A65,'RevPAR Raw Data'!$B$6:$BE$43,'RevPAR Raw Data'!AK$1,FALSE)</f>
        <v>88.779505338284693</v>
      </c>
      <c r="AC65" s="123">
        <f>VLOOKUP($A65,'RevPAR Raw Data'!$B$6:$BE$43,'RevPAR Raw Data'!AL$1,FALSE)</f>
        <v>97.393124347220606</v>
      </c>
      <c r="AD65" s="122">
        <f>VLOOKUP($A65,'RevPAR Raw Data'!$B$6:$BE$43,'RevPAR Raw Data'!AN$1,FALSE)</f>
        <v>79.920217012881494</v>
      </c>
      <c r="AE65" s="122">
        <f>VLOOKUP($A65,'RevPAR Raw Data'!$B$6:$BE$43,'RevPAR Raw Data'!AO$1,FALSE)</f>
        <v>86.686397238017804</v>
      </c>
      <c r="AF65" s="123">
        <f>VLOOKUP($A65,'RevPAR Raw Data'!$B$6:$BE$43,'RevPAR Raw Data'!AP$1,FALSE)</f>
        <v>83.303307125449606</v>
      </c>
      <c r="AG65" s="124">
        <f>VLOOKUP($A65,'RevPAR Raw Data'!$B$6:$BE$43,'RevPAR Raw Data'!AR$1,FALSE)</f>
        <v>93.367462283857407</v>
      </c>
    </row>
    <row r="66" spans="1:33" x14ac:dyDescent="0.25">
      <c r="A66" s="101" t="s">
        <v>129</v>
      </c>
      <c r="B66" s="89">
        <f>(VLOOKUP($A65,'Occupancy Raw Data'!$B$8:$BE$51,'Occupancy Raw Data'!AT$3,FALSE))/100</f>
        <v>-8.4559306584807994E-2</v>
      </c>
      <c r="C66" s="90">
        <f>(VLOOKUP($A65,'Occupancy Raw Data'!$B$8:$BE$51,'Occupancy Raw Data'!AU$3,FALSE))/100</f>
        <v>-6.4646045324083592E-2</v>
      </c>
      <c r="D66" s="90">
        <f>(VLOOKUP($A65,'Occupancy Raw Data'!$B$8:$BE$51,'Occupancy Raw Data'!AV$3,FALSE))/100</f>
        <v>-6.3771980315110999E-2</v>
      </c>
      <c r="E66" s="90">
        <f>(VLOOKUP($A65,'Occupancy Raw Data'!$B$8:$BE$51,'Occupancy Raw Data'!AW$3,FALSE))/100</f>
        <v>-6.6161831128943902E-2</v>
      </c>
      <c r="F66" s="90">
        <f>(VLOOKUP($A65,'Occupancy Raw Data'!$B$8:$BE$51,'Occupancy Raw Data'!AX$3,FALSE))/100</f>
        <v>-8.7810746444117793E-2</v>
      </c>
      <c r="G66" s="90">
        <f>(VLOOKUP($A65,'Occupancy Raw Data'!$B$8:$BE$51,'Occupancy Raw Data'!AY$3,FALSE))/100</f>
        <v>-7.2581078555817996E-2</v>
      </c>
      <c r="H66" s="91">
        <f>(VLOOKUP($A65,'Occupancy Raw Data'!$B$8:$BE$51,'Occupancy Raw Data'!BA$3,FALSE))/100</f>
        <v>-8.1711434529519802E-2</v>
      </c>
      <c r="I66" s="91">
        <f>(VLOOKUP($A65,'Occupancy Raw Data'!$B$8:$BE$51,'Occupancy Raw Data'!BB$3,FALSE))/100</f>
        <v>-7.942964012158199E-2</v>
      </c>
      <c r="J66" s="90">
        <f>(VLOOKUP($A65,'Occupancy Raw Data'!$B$8:$BE$51,'Occupancy Raw Data'!BC$3,FALSE))/100</f>
        <v>-8.0532144600907393E-2</v>
      </c>
      <c r="K66" s="92">
        <f>(VLOOKUP($A65,'Occupancy Raw Data'!$B$8:$BE$51,'Occupancy Raw Data'!BE$3,FALSE))/100</f>
        <v>-7.4836062081725302E-2</v>
      </c>
      <c r="M66" s="89">
        <f>(VLOOKUP($A65,'ADR Raw Data'!$B$6:$BE$49,'ADR Raw Data'!AT$1,FALSE))/100</f>
        <v>-3.8388960267254003E-2</v>
      </c>
      <c r="N66" s="90">
        <f>(VLOOKUP($A65,'ADR Raw Data'!$B$6:$BE$49,'ADR Raw Data'!AU$1,FALSE))/100</f>
        <v>-2.6754130305351998E-2</v>
      </c>
      <c r="O66" s="90">
        <f>(VLOOKUP($A65,'ADR Raw Data'!$B$6:$BE$49,'ADR Raw Data'!AV$1,FALSE))/100</f>
        <v>-3.7357309653453304E-2</v>
      </c>
      <c r="P66" s="90">
        <f>(VLOOKUP($A65,'ADR Raw Data'!$B$6:$BE$49,'ADR Raw Data'!AW$1,FALSE))/100</f>
        <v>-3.9772942076722703E-2</v>
      </c>
      <c r="Q66" s="90">
        <f>(VLOOKUP($A65,'ADR Raw Data'!$B$6:$BE$49,'ADR Raw Data'!AX$1,FALSE))/100</f>
        <v>-4.6243500054571098E-2</v>
      </c>
      <c r="R66" s="90">
        <f>(VLOOKUP($A65,'ADR Raw Data'!$B$6:$BE$49,'ADR Raw Data'!AY$1,FALSE))/100</f>
        <v>-3.7017306468452298E-2</v>
      </c>
      <c r="S66" s="91">
        <f>(VLOOKUP($A65,'ADR Raw Data'!$B$6:$BE$49,'ADR Raw Data'!BA$1,FALSE))/100</f>
        <v>-7.0186974832262494E-2</v>
      </c>
      <c r="T66" s="91">
        <f>(VLOOKUP($A65,'ADR Raw Data'!$B$6:$BE$49,'ADR Raw Data'!BB$1,FALSE))/100</f>
        <v>-6.0729998835965103E-2</v>
      </c>
      <c r="U66" s="90">
        <f>(VLOOKUP($A65,'ADR Raw Data'!$B$6:$BE$49,'ADR Raw Data'!BC$1,FALSE))/100</f>
        <v>-6.5289569469807296E-2</v>
      </c>
      <c r="V66" s="92">
        <f>(VLOOKUP($A65,'ADR Raw Data'!$B$6:$BE$49,'ADR Raw Data'!BE$1,FALSE))/100</f>
        <v>-4.4210409267752902E-2</v>
      </c>
      <c r="X66" s="89">
        <f>(VLOOKUP($A65,'RevPAR Raw Data'!$B$6:$BE$49,'RevPAR Raw Data'!AT$1,FALSE))/100</f>
        <v>-0.11970212299135101</v>
      </c>
      <c r="Y66" s="90">
        <f>(VLOOKUP($A65,'RevPAR Raw Data'!$B$6:$BE$49,'RevPAR Raw Data'!AU$1,FALSE))/100</f>
        <v>-8.9670626909109499E-2</v>
      </c>
      <c r="Z66" s="90">
        <f>(VLOOKUP($A65,'RevPAR Raw Data'!$B$6:$BE$49,'RevPAR Raw Data'!AV$1,FALSE))/100</f>
        <v>-9.8746940352718901E-2</v>
      </c>
      <c r="AA66" s="90">
        <f>(VLOOKUP($A65,'RevPAR Raw Data'!$B$6:$BE$49,'RevPAR Raw Data'!AW$1,FALSE))/100</f>
        <v>-0.10330332252848499</v>
      </c>
      <c r="AB66" s="90">
        <f>(VLOOKUP($A65,'RevPAR Raw Data'!$B$6:$BE$49,'RevPAR Raw Data'!AX$1,FALSE))/100</f>
        <v>-0.12999357024070801</v>
      </c>
      <c r="AC66" s="90">
        <f>(VLOOKUP($A65,'RevPAR Raw Data'!$B$6:$BE$49,'RevPAR Raw Data'!AY$1,FALSE))/100</f>
        <v>-0.10691162899555801</v>
      </c>
      <c r="AD66" s="91">
        <f>(VLOOKUP($A65,'RevPAR Raw Data'!$B$6:$BE$49,'RevPAR Raw Data'!BA$1,FALSE))/100</f>
        <v>-0.14616333096295001</v>
      </c>
      <c r="AE66" s="91">
        <f>(VLOOKUP($A65,'RevPAR Raw Data'!$B$6:$BE$49,'RevPAR Raw Data'!BB$1,FALSE))/100</f>
        <v>-0.13533587700542199</v>
      </c>
      <c r="AF66" s="90">
        <f>(VLOOKUP($A65,'RevPAR Raw Data'!$B$6:$BE$49,'RevPAR Raw Data'!BC$1,FALSE))/100</f>
        <v>-0.140563805021241</v>
      </c>
      <c r="AG66" s="92">
        <f>(VLOOKUP($A65,'RevPAR Raw Data'!$B$6:$BE$49,'RevPAR Raw Data'!BE$1,FALSE))/100</f>
        <v>-0.115737938416858</v>
      </c>
    </row>
    <row r="67" spans="1:33" x14ac:dyDescent="0.25">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5">
      <c r="A68" s="116" t="s">
        <v>26</v>
      </c>
      <c r="B68" s="117">
        <f>(VLOOKUP($A68,'Occupancy Raw Data'!$B$8:$BE$45,'Occupancy Raw Data'!AG$3,FALSE))/100</f>
        <v>0.50594963031423201</v>
      </c>
      <c r="C68" s="118">
        <f>(VLOOKUP($A68,'Occupancy Raw Data'!$B$8:$BE$45,'Occupancy Raw Data'!AH$3,FALSE))/100</f>
        <v>0.65905152495378905</v>
      </c>
      <c r="D68" s="118">
        <f>(VLOOKUP($A68,'Occupancy Raw Data'!$B$8:$BE$45,'Occupancy Raw Data'!AI$3,FALSE))/100</f>
        <v>0.77784195933456501</v>
      </c>
      <c r="E68" s="118">
        <f>(VLOOKUP($A68,'Occupancy Raw Data'!$B$8:$BE$45,'Occupancy Raw Data'!AJ$3,FALSE))/100</f>
        <v>0.75854898336414001</v>
      </c>
      <c r="F68" s="118">
        <f>(VLOOKUP($A68,'Occupancy Raw Data'!$B$8:$BE$45,'Occupancy Raw Data'!AK$3,FALSE))/100</f>
        <v>0.62393137707948199</v>
      </c>
      <c r="G68" s="119">
        <f>(VLOOKUP($A68,'Occupancy Raw Data'!$B$8:$BE$45,'Occupancy Raw Data'!AL$3,FALSE))/100</f>
        <v>0.66506469500924192</v>
      </c>
      <c r="H68" s="99">
        <f>(VLOOKUP($A68,'Occupancy Raw Data'!$B$8:$BE$45,'Occupancy Raw Data'!AN$3,FALSE))/100</f>
        <v>0.58537430683918601</v>
      </c>
      <c r="I68" s="99">
        <f>(VLOOKUP($A68,'Occupancy Raw Data'!$B$8:$BE$45,'Occupancy Raw Data'!AO$3,FALSE))/100</f>
        <v>0.62040780961182895</v>
      </c>
      <c r="J68" s="119">
        <f>(VLOOKUP($A68,'Occupancy Raw Data'!$B$8:$BE$45,'Occupancy Raw Data'!AP$3,FALSE))/100</f>
        <v>0.60289105822550804</v>
      </c>
      <c r="K68" s="120">
        <f>(VLOOKUP($A68,'Occupancy Raw Data'!$B$8:$BE$45,'Occupancy Raw Data'!AR$3,FALSE))/100</f>
        <v>0.64730079878531799</v>
      </c>
      <c r="M68" s="121">
        <f>VLOOKUP($A68,'ADR Raw Data'!$B$6:$BE$43,'ADR Raw Data'!AG$1,FALSE)</f>
        <v>143.79404098641299</v>
      </c>
      <c r="N68" s="122">
        <f>VLOOKUP($A68,'ADR Raw Data'!$B$6:$BE$43,'ADR Raw Data'!AH$1,FALSE)</f>
        <v>173.699331697269</v>
      </c>
      <c r="O68" s="122">
        <f>VLOOKUP($A68,'ADR Raw Data'!$B$6:$BE$43,'ADR Raw Data'!AI$1,FALSE)</f>
        <v>194.80897074112499</v>
      </c>
      <c r="P68" s="122">
        <f>VLOOKUP($A68,'ADR Raw Data'!$B$6:$BE$43,'ADR Raw Data'!AJ$1,FALSE)</f>
        <v>189.47960516296001</v>
      </c>
      <c r="Q68" s="122">
        <f>VLOOKUP($A68,'ADR Raw Data'!$B$6:$BE$43,'ADR Raw Data'!AK$1,FALSE)</f>
        <v>159.698571494699</v>
      </c>
      <c r="R68" s="123">
        <f>VLOOKUP($A68,'ADR Raw Data'!$B$6:$BE$43,'ADR Raw Data'!AL$1,FALSE)</f>
        <v>175.05979754377401</v>
      </c>
      <c r="S68" s="122">
        <f>VLOOKUP($A68,'ADR Raw Data'!$B$6:$BE$43,'ADR Raw Data'!AN$1,FALSE)</f>
        <v>138.93736037102801</v>
      </c>
      <c r="T68" s="122">
        <f>VLOOKUP($A68,'ADR Raw Data'!$B$6:$BE$43,'ADR Raw Data'!AO$1,FALSE)</f>
        <v>131.68976211535701</v>
      </c>
      <c r="U68" s="123">
        <f>VLOOKUP($A68,'ADR Raw Data'!$B$6:$BE$43,'ADR Raw Data'!AP$1,FALSE)</f>
        <v>135.208273252053</v>
      </c>
      <c r="V68" s="124">
        <f>VLOOKUP($A68,'ADR Raw Data'!$B$6:$BE$43,'ADR Raw Data'!AR$1,FALSE)</f>
        <v>164.454823915606</v>
      </c>
      <c r="X68" s="121">
        <f>VLOOKUP($A68,'RevPAR Raw Data'!$B$6:$BE$43,'RevPAR Raw Data'!AG$1,FALSE)</f>
        <v>72.752541878465806</v>
      </c>
      <c r="Y68" s="122">
        <f>VLOOKUP($A68,'RevPAR Raw Data'!$B$6:$BE$43,'RevPAR Raw Data'!AH$1,FALSE)</f>
        <v>114.47680943853899</v>
      </c>
      <c r="Z68" s="122">
        <f>VLOOKUP($A68,'RevPAR Raw Data'!$B$6:$BE$43,'RevPAR Raw Data'!AI$1,FALSE)</f>
        <v>151.53059149722699</v>
      </c>
      <c r="AA68" s="122">
        <f>VLOOKUP($A68,'RevPAR Raw Data'!$B$6:$BE$43,'RevPAR Raw Data'!AJ$1,FALSE)</f>
        <v>143.729561864602</v>
      </c>
      <c r="AB68" s="122">
        <f>VLOOKUP($A68,'RevPAR Raw Data'!$B$6:$BE$43,'RevPAR Raw Data'!AK$1,FALSE)</f>
        <v>99.640949630314196</v>
      </c>
      <c r="AC68" s="123">
        <f>VLOOKUP($A68,'RevPAR Raw Data'!$B$6:$BE$43,'RevPAR Raw Data'!AL$1,FALSE)</f>
        <v>116.426090861829</v>
      </c>
      <c r="AD68" s="122">
        <f>VLOOKUP($A68,'RevPAR Raw Data'!$B$6:$BE$43,'RevPAR Raw Data'!AN$1,FALSE)</f>
        <v>81.330361021256905</v>
      </c>
      <c r="AE68" s="122">
        <f>VLOOKUP($A68,'RevPAR Raw Data'!$B$6:$BE$43,'RevPAR Raw Data'!AO$1,FALSE)</f>
        <v>81.701356862292002</v>
      </c>
      <c r="AF68" s="123">
        <f>VLOOKUP($A68,'RevPAR Raw Data'!$B$6:$BE$43,'RevPAR Raw Data'!AP$1,FALSE)</f>
        <v>81.515858941774397</v>
      </c>
      <c r="AG68" s="124">
        <f>VLOOKUP($A68,'RevPAR Raw Data'!$B$6:$BE$43,'RevPAR Raw Data'!AR$1,FALSE)</f>
        <v>106.451738884671</v>
      </c>
    </row>
    <row r="69" spans="1:33" x14ac:dyDescent="0.25">
      <c r="A69" s="101" t="s">
        <v>129</v>
      </c>
      <c r="B69" s="89">
        <f>(VLOOKUP($A68,'Occupancy Raw Data'!$B$8:$BE$51,'Occupancy Raw Data'!AT$3,FALSE))/100</f>
        <v>1.43747830507861E-2</v>
      </c>
      <c r="C69" s="90">
        <f>(VLOOKUP($A68,'Occupancy Raw Data'!$B$8:$BE$51,'Occupancy Raw Data'!AU$3,FALSE))/100</f>
        <v>3.0311942390089702E-3</v>
      </c>
      <c r="D69" s="90">
        <f>(VLOOKUP($A68,'Occupancy Raw Data'!$B$8:$BE$51,'Occupancy Raw Data'!AV$3,FALSE))/100</f>
        <v>-3.2336264265731197E-2</v>
      </c>
      <c r="E69" s="90">
        <f>(VLOOKUP($A68,'Occupancy Raw Data'!$B$8:$BE$51,'Occupancy Raw Data'!AW$3,FALSE))/100</f>
        <v>-5.0537982930516902E-2</v>
      </c>
      <c r="F69" s="90">
        <f>(VLOOKUP($A68,'Occupancy Raw Data'!$B$8:$BE$51,'Occupancy Raw Data'!AX$3,FALSE))/100</f>
        <v>8.2570598731408209E-4</v>
      </c>
      <c r="G69" s="90">
        <f>(VLOOKUP($A68,'Occupancy Raw Data'!$B$8:$BE$51,'Occupancy Raw Data'!AY$3,FALSE))/100</f>
        <v>-1.6763016509972799E-2</v>
      </c>
      <c r="H69" s="91">
        <f>(VLOOKUP($A68,'Occupancy Raw Data'!$B$8:$BE$51,'Occupancy Raw Data'!BA$3,FALSE))/100</f>
        <v>-6.3118030251799198E-2</v>
      </c>
      <c r="I69" s="91">
        <f>(VLOOKUP($A68,'Occupancy Raw Data'!$B$8:$BE$51,'Occupancy Raw Data'!BB$3,FALSE))/100</f>
        <v>-4.8927234363372901E-2</v>
      </c>
      <c r="J69" s="90">
        <f>(VLOOKUP($A68,'Occupancy Raw Data'!$B$8:$BE$51,'Occupancy Raw Data'!BC$3,FALSE))/100</f>
        <v>-5.5869777559908206E-2</v>
      </c>
      <c r="K69" s="92">
        <f>(VLOOKUP($A68,'Occupancy Raw Data'!$B$8:$BE$51,'Occupancy Raw Data'!BE$3,FALSE))/100</f>
        <v>-2.74826994204918E-2</v>
      </c>
      <c r="M69" s="89">
        <f>(VLOOKUP($A68,'ADR Raw Data'!$B$6:$BE$49,'ADR Raw Data'!AT$1,FALSE))/100</f>
        <v>5.3188247479226299E-2</v>
      </c>
      <c r="N69" s="90">
        <f>(VLOOKUP($A68,'ADR Raw Data'!$B$6:$BE$49,'ADR Raw Data'!AU$1,FALSE))/100</f>
        <v>5.5406677403659801E-2</v>
      </c>
      <c r="O69" s="90">
        <f>(VLOOKUP($A68,'ADR Raw Data'!$B$6:$BE$49,'ADR Raw Data'!AV$1,FALSE))/100</f>
        <v>8.1707785111789194E-2</v>
      </c>
      <c r="P69" s="90">
        <f>(VLOOKUP($A68,'ADR Raw Data'!$B$6:$BE$49,'ADR Raw Data'!AW$1,FALSE))/100</f>
        <v>6.3963547092657308E-2</v>
      </c>
      <c r="Q69" s="90">
        <f>(VLOOKUP($A68,'ADR Raw Data'!$B$6:$BE$49,'ADR Raw Data'!AX$1,FALSE))/100</f>
        <v>6.3879662010964997E-2</v>
      </c>
      <c r="R69" s="90">
        <f>(VLOOKUP($A68,'ADR Raw Data'!$B$6:$BE$49,'ADR Raw Data'!AY$1,FALSE))/100</f>
        <v>6.3193951549105301E-2</v>
      </c>
      <c r="S69" s="91">
        <f>(VLOOKUP($A68,'ADR Raw Data'!$B$6:$BE$49,'ADR Raw Data'!BA$1,FALSE))/100</f>
        <v>7.4376979208701594E-2</v>
      </c>
      <c r="T69" s="91">
        <f>(VLOOKUP($A68,'ADR Raw Data'!$B$6:$BE$49,'ADR Raw Data'!BB$1,FALSE))/100</f>
        <v>1.77614557981964E-2</v>
      </c>
      <c r="U69" s="90">
        <f>(VLOOKUP($A68,'ADR Raw Data'!$B$6:$BE$49,'ADR Raw Data'!BC$1,FALSE))/100</f>
        <v>4.5241015362123299E-2</v>
      </c>
      <c r="V69" s="92">
        <f>(VLOOKUP($A68,'ADR Raw Data'!$B$6:$BE$49,'ADR Raw Data'!BE$1,FALSE))/100</f>
        <v>6.1143862684225302E-2</v>
      </c>
      <c r="X69" s="89">
        <f>(VLOOKUP($A68,'RevPAR Raw Data'!$B$6:$BE$49,'RevPAR Raw Data'!AT$1,FALSE))/100</f>
        <v>6.8327600048377804E-2</v>
      </c>
      <c r="Y69" s="90">
        <f>(VLOOKUP($A68,'RevPAR Raw Data'!$B$6:$BE$49,'RevPAR Raw Data'!AU$1,FALSE))/100</f>
        <v>5.8605820044017404E-2</v>
      </c>
      <c r="Z69" s="90">
        <f>(VLOOKUP($A68,'RevPAR Raw Data'!$B$6:$BE$49,'RevPAR Raw Data'!AV$1,FALSE))/100</f>
        <v>4.6729396314115601E-2</v>
      </c>
      <c r="AA69" s="90">
        <f>(VLOOKUP($A68,'RevPAR Raw Data'!$B$6:$BE$49,'RevPAR Raw Data'!AW$1,FALSE))/100</f>
        <v>1.01929755109964E-2</v>
      </c>
      <c r="AB69" s="90">
        <f>(VLOOKUP($A68,'RevPAR Raw Data'!$B$6:$BE$49,'RevPAR Raw Data'!AX$1,FALSE))/100</f>
        <v>6.4758113817669105E-2</v>
      </c>
      <c r="AC69" s="90">
        <f>(VLOOKUP($A68,'RevPAR Raw Data'!$B$6:$BE$49,'RevPAR Raw Data'!AY$1,FALSE))/100</f>
        <v>4.5371613785984401E-2</v>
      </c>
      <c r="AD69" s="91">
        <f>(VLOOKUP($A68,'RevPAR Raw Data'!$B$6:$BE$49,'RevPAR Raw Data'!BA$1,FALSE))/100</f>
        <v>6.5644205331701101E-3</v>
      </c>
      <c r="AE69" s="91">
        <f>(VLOOKUP($A68,'RevPAR Raw Data'!$B$6:$BE$49,'RevPAR Raw Data'!BB$1,FALSE))/100</f>
        <v>-3.2034797475649503E-2</v>
      </c>
      <c r="AF69" s="90">
        <f>(VLOOKUP($A68,'RevPAR Raw Data'!$B$6:$BE$49,'RevPAR Raw Data'!BC$1,FALSE))/100</f>
        <v>-1.3156367662651101E-2</v>
      </c>
      <c r="AG69" s="92">
        <f>(VLOOKUP($A68,'RevPAR Raw Data'!$B$6:$BE$49,'RevPAR Raw Data'!BE$1,FALSE))/100</f>
        <v>3.1980764864175101E-2</v>
      </c>
    </row>
    <row r="70" spans="1:33" x14ac:dyDescent="0.25">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5">
      <c r="A71" s="116" t="s">
        <v>24</v>
      </c>
      <c r="B71" s="117">
        <f>(VLOOKUP($A71,'Occupancy Raw Data'!$B$8:$BE$45,'Occupancy Raw Data'!AG$3,FALSE))/100</f>
        <v>0.48715220949263499</v>
      </c>
      <c r="C71" s="118">
        <f>(VLOOKUP($A71,'Occupancy Raw Data'!$B$8:$BE$45,'Occupancy Raw Data'!AH$3,FALSE))/100</f>
        <v>0.61522094926350201</v>
      </c>
      <c r="D71" s="118">
        <f>(VLOOKUP($A71,'Occupancy Raw Data'!$B$8:$BE$45,'Occupancy Raw Data'!AI$3,FALSE))/100</f>
        <v>0.65405073649754497</v>
      </c>
      <c r="E71" s="118">
        <f>(VLOOKUP($A71,'Occupancy Raw Data'!$B$8:$BE$45,'Occupancy Raw Data'!AJ$3,FALSE))/100</f>
        <v>0.66624386252045797</v>
      </c>
      <c r="F71" s="118">
        <f>(VLOOKUP($A71,'Occupancy Raw Data'!$B$8:$BE$45,'Occupancy Raw Data'!AK$3,FALSE))/100</f>
        <v>0.59378068739770795</v>
      </c>
      <c r="G71" s="119">
        <f>(VLOOKUP($A71,'Occupancy Raw Data'!$B$8:$BE$45,'Occupancy Raw Data'!AL$3,FALSE))/100</f>
        <v>0.60328968903436897</v>
      </c>
      <c r="H71" s="99">
        <f>(VLOOKUP($A71,'Occupancy Raw Data'!$B$8:$BE$45,'Occupancy Raw Data'!AN$3,FALSE))/100</f>
        <v>0.54414893617021198</v>
      </c>
      <c r="I71" s="99">
        <f>(VLOOKUP($A71,'Occupancy Raw Data'!$B$8:$BE$45,'Occupancy Raw Data'!AO$3,FALSE))/100</f>
        <v>0.59480360065466398</v>
      </c>
      <c r="J71" s="119">
        <f>(VLOOKUP($A71,'Occupancy Raw Data'!$B$8:$BE$45,'Occupancy Raw Data'!AP$3,FALSE))/100</f>
        <v>0.56947626841243804</v>
      </c>
      <c r="K71" s="120">
        <f>(VLOOKUP($A71,'Occupancy Raw Data'!$B$8:$BE$45,'Occupancy Raw Data'!AR$3,FALSE))/100</f>
        <v>0.59362871171381792</v>
      </c>
      <c r="M71" s="121">
        <f>VLOOKUP($A71,'ADR Raw Data'!$B$6:$BE$43,'ADR Raw Data'!AG$1,FALSE)</f>
        <v>139.17199899210399</v>
      </c>
      <c r="N71" s="122">
        <f>VLOOKUP($A71,'ADR Raw Data'!$B$6:$BE$43,'ADR Raw Data'!AH$1,FALSE)</f>
        <v>142.27806597499301</v>
      </c>
      <c r="O71" s="122">
        <f>VLOOKUP($A71,'ADR Raw Data'!$B$6:$BE$43,'ADR Raw Data'!AI$1,FALSE)</f>
        <v>147.17895714732501</v>
      </c>
      <c r="P71" s="122">
        <f>VLOOKUP($A71,'ADR Raw Data'!$B$6:$BE$43,'ADR Raw Data'!AJ$1,FALSE)</f>
        <v>143.64676533808199</v>
      </c>
      <c r="Q71" s="122">
        <f>VLOOKUP($A71,'ADR Raw Data'!$B$6:$BE$43,'ADR Raw Data'!AK$1,FALSE)</f>
        <v>138.522190600882</v>
      </c>
      <c r="R71" s="123">
        <f>VLOOKUP($A71,'ADR Raw Data'!$B$6:$BE$43,'ADR Raw Data'!AL$1,FALSE)</f>
        <v>142.402061257155</v>
      </c>
      <c r="S71" s="122">
        <f>VLOOKUP($A71,'ADR Raw Data'!$B$6:$BE$43,'ADR Raw Data'!AN$1,FALSE)</f>
        <v>138.68490337619301</v>
      </c>
      <c r="T71" s="122">
        <f>VLOOKUP($A71,'ADR Raw Data'!$B$6:$BE$43,'ADR Raw Data'!AO$1,FALSE)</f>
        <v>145.47313338377899</v>
      </c>
      <c r="U71" s="123">
        <f>VLOOKUP($A71,'ADR Raw Data'!$B$6:$BE$43,'ADR Raw Data'!AP$1,FALSE)</f>
        <v>142.22997090099099</v>
      </c>
      <c r="V71" s="124">
        <f>VLOOKUP($A71,'ADR Raw Data'!$B$6:$BE$43,'ADR Raw Data'!AR$1,FALSE)</f>
        <v>142.354893066031</v>
      </c>
      <c r="X71" s="121">
        <f>VLOOKUP($A71,'RevPAR Raw Data'!$B$6:$BE$43,'RevPAR Raw Data'!AG$1,FALSE)</f>
        <v>67.797946808510602</v>
      </c>
      <c r="Y71" s="122">
        <f>VLOOKUP($A71,'RevPAR Raw Data'!$B$6:$BE$43,'RevPAR Raw Data'!AH$1,FALSE)</f>
        <v>87.532446808510599</v>
      </c>
      <c r="Z71" s="122">
        <f>VLOOKUP($A71,'RevPAR Raw Data'!$B$6:$BE$43,'RevPAR Raw Data'!AI$1,FALSE)</f>
        <v>96.2625053191489</v>
      </c>
      <c r="AA71" s="122">
        <f>VLOOKUP($A71,'RevPAR Raw Data'!$B$6:$BE$43,'RevPAR Raw Data'!AJ$1,FALSE)</f>
        <v>95.703775777413995</v>
      </c>
      <c r="AB71" s="122">
        <f>VLOOKUP($A71,'RevPAR Raw Data'!$B$6:$BE$43,'RevPAR Raw Data'!AK$1,FALSE)</f>
        <v>82.251801554828106</v>
      </c>
      <c r="AC71" s="123">
        <f>VLOOKUP($A71,'RevPAR Raw Data'!$B$6:$BE$43,'RevPAR Raw Data'!AL$1,FALSE)</f>
        <v>85.909695253682401</v>
      </c>
      <c r="AD71" s="122">
        <f>VLOOKUP($A71,'RevPAR Raw Data'!$B$6:$BE$43,'RevPAR Raw Data'!AN$1,FALSE)</f>
        <v>75.465242635024495</v>
      </c>
      <c r="AE71" s="122">
        <f>VLOOKUP($A71,'RevPAR Raw Data'!$B$6:$BE$43,'RevPAR Raw Data'!AO$1,FALSE)</f>
        <v>86.5279435351882</v>
      </c>
      <c r="AF71" s="123">
        <f>VLOOKUP($A71,'RevPAR Raw Data'!$B$6:$BE$43,'RevPAR Raw Data'!AP$1,FALSE)</f>
        <v>80.996593085106298</v>
      </c>
      <c r="AG71" s="124">
        <f>VLOOKUP($A71,'RevPAR Raw Data'!$B$6:$BE$43,'RevPAR Raw Data'!AR$1,FALSE)</f>
        <v>84.505951776946404</v>
      </c>
    </row>
    <row r="72" spans="1:33" x14ac:dyDescent="0.25">
      <c r="A72" s="101" t="s">
        <v>129</v>
      </c>
      <c r="B72" s="89">
        <f>(VLOOKUP($A71,'Occupancy Raw Data'!$B$8:$BE$51,'Occupancy Raw Data'!AT$3,FALSE))/100</f>
        <v>1.3624265970656899E-2</v>
      </c>
      <c r="C72" s="90">
        <f>(VLOOKUP($A71,'Occupancy Raw Data'!$B$8:$BE$51,'Occupancy Raw Data'!AU$3,FALSE))/100</f>
        <v>-1.61446357931843E-2</v>
      </c>
      <c r="D72" s="90">
        <f>(VLOOKUP($A71,'Occupancy Raw Data'!$B$8:$BE$51,'Occupancy Raw Data'!AV$3,FALSE))/100</f>
        <v>-5.6950100864004795E-2</v>
      </c>
      <c r="E72" s="90">
        <f>(VLOOKUP($A71,'Occupancy Raw Data'!$B$8:$BE$51,'Occupancy Raw Data'!AW$3,FALSE))/100</f>
        <v>-2.7923015005896699E-2</v>
      </c>
      <c r="F72" s="90">
        <f>(VLOOKUP($A71,'Occupancy Raw Data'!$B$8:$BE$51,'Occupancy Raw Data'!AX$3,FALSE))/100</f>
        <v>2.5000989241550999E-2</v>
      </c>
      <c r="G72" s="90">
        <f>(VLOOKUP($A71,'Occupancy Raw Data'!$B$8:$BE$51,'Occupancy Raw Data'!AY$3,FALSE))/100</f>
        <v>-1.5567190972153899E-2</v>
      </c>
      <c r="H72" s="91">
        <f>(VLOOKUP($A71,'Occupancy Raw Data'!$B$8:$BE$51,'Occupancy Raw Data'!BA$3,FALSE))/100</f>
        <v>-1.8005652330704402E-2</v>
      </c>
      <c r="I72" s="91">
        <f>(VLOOKUP($A71,'Occupancy Raw Data'!$B$8:$BE$51,'Occupancy Raw Data'!BB$3,FALSE))/100</f>
        <v>-3.8880273246202101E-3</v>
      </c>
      <c r="J72" s="90">
        <f>(VLOOKUP($A71,'Occupancy Raw Data'!$B$8:$BE$51,'Occupancy Raw Data'!BC$3,FALSE))/100</f>
        <v>-1.0683195321376899E-2</v>
      </c>
      <c r="K72" s="92">
        <f>(VLOOKUP($A71,'Occupancy Raw Data'!$B$8:$BE$51,'Occupancy Raw Data'!BE$3,FALSE))/100</f>
        <v>-1.42338493938391E-2</v>
      </c>
      <c r="M72" s="89">
        <f>(VLOOKUP($A71,'ADR Raw Data'!$B$6:$BE$49,'ADR Raw Data'!AT$1,FALSE))/100</f>
        <v>4.6885649762004496E-2</v>
      </c>
      <c r="N72" s="90">
        <f>(VLOOKUP($A71,'ADR Raw Data'!$B$6:$BE$49,'ADR Raw Data'!AU$1,FALSE))/100</f>
        <v>2.7006342600879401E-2</v>
      </c>
      <c r="O72" s="90">
        <f>(VLOOKUP($A71,'ADR Raw Data'!$B$6:$BE$49,'ADR Raw Data'!AV$1,FALSE))/100</f>
        <v>9.1163048205053099E-3</v>
      </c>
      <c r="P72" s="90">
        <f>(VLOOKUP($A71,'ADR Raw Data'!$B$6:$BE$49,'ADR Raw Data'!AW$1,FALSE))/100</f>
        <v>6.0514385407101703E-3</v>
      </c>
      <c r="Q72" s="90">
        <f>(VLOOKUP($A71,'ADR Raw Data'!$B$6:$BE$49,'ADR Raw Data'!AX$1,FALSE))/100</f>
        <v>4.4395157195035902E-3</v>
      </c>
      <c r="R72" s="90">
        <f>(VLOOKUP($A71,'ADR Raw Data'!$B$6:$BE$49,'ADR Raw Data'!AY$1,FALSE))/100</f>
        <v>1.6104187195406502E-2</v>
      </c>
      <c r="S72" s="91">
        <f>(VLOOKUP($A71,'ADR Raw Data'!$B$6:$BE$49,'ADR Raw Data'!BA$1,FALSE))/100</f>
        <v>8.6094572522826297E-3</v>
      </c>
      <c r="T72" s="91">
        <f>(VLOOKUP($A71,'ADR Raw Data'!$B$6:$BE$49,'ADR Raw Data'!BB$1,FALSE))/100</f>
        <v>2.3963629620515098E-2</v>
      </c>
      <c r="U72" s="90">
        <f>(VLOOKUP($A71,'ADR Raw Data'!$B$6:$BE$49,'ADR Raw Data'!BC$1,FALSE))/100</f>
        <v>1.6871354334753199E-2</v>
      </c>
      <c r="V72" s="92">
        <f>(VLOOKUP($A71,'ADR Raw Data'!$B$6:$BE$49,'ADR Raw Data'!BE$1,FALSE))/100</f>
        <v>1.6312181680424399E-2</v>
      </c>
      <c r="X72" s="89">
        <f>(VLOOKUP($A71,'RevPAR Raw Data'!$B$6:$BE$49,'RevPAR Raw Data'!AT$1,FALSE))/100</f>
        <v>6.1148698295225998E-2</v>
      </c>
      <c r="Y72" s="90">
        <f>(VLOOKUP($A71,'RevPAR Raw Data'!$B$6:$BE$49,'RevPAR Raw Data'!AU$1,FALSE))/100</f>
        <v>1.0425699242297899E-2</v>
      </c>
      <c r="Z72" s="90">
        <f>(VLOOKUP($A71,'RevPAR Raw Data'!$B$6:$BE$49,'RevPAR Raw Data'!AV$1,FALSE))/100</f>
        <v>-4.8352970522534296E-2</v>
      </c>
      <c r="AA72" s="90">
        <f>(VLOOKUP($A71,'RevPAR Raw Data'!$B$6:$BE$49,'RevPAR Raw Data'!AW$1,FALSE))/100</f>
        <v>-2.2040550874366002E-2</v>
      </c>
      <c r="AB72" s="90">
        <f>(VLOOKUP($A71,'RevPAR Raw Data'!$B$6:$BE$49,'RevPAR Raw Data'!AX$1,FALSE))/100</f>
        <v>2.9551497245795703E-2</v>
      </c>
      <c r="AC72" s="90">
        <f>(VLOOKUP($A71,'RevPAR Raw Data'!$B$6:$BE$49,'RevPAR Raw Data'!AY$1,FALSE))/100</f>
        <v>2.8629926573033E-4</v>
      </c>
      <c r="AD72" s="91">
        <f>(VLOOKUP($A71,'RevPAR Raw Data'!$B$6:$BE$49,'RevPAR Raw Data'!BA$1,FALSE))/100</f>
        <v>-9.5512139724624797E-3</v>
      </c>
      <c r="AE72" s="91">
        <f>(VLOOKUP($A71,'RevPAR Raw Data'!$B$6:$BE$49,'RevPAR Raw Data'!BB$1,FALSE))/100</f>
        <v>1.99824310491333E-2</v>
      </c>
      <c r="AF72" s="90">
        <f>(VLOOKUP($A71,'RevPAR Raw Data'!$B$6:$BE$49,'RevPAR Raw Data'!BC$1,FALSE))/100</f>
        <v>6.0079190396819405E-3</v>
      </c>
      <c r="AG72" s="92">
        <f>(VLOOKUP($A71,'RevPAR Raw Data'!$B$6:$BE$49,'RevPAR Raw Data'!BE$1,FALSE))/100</f>
        <v>1.8461471492612199E-3</v>
      </c>
    </row>
    <row r="73" spans="1:33" x14ac:dyDescent="0.25">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5">
      <c r="A74" s="116" t="s">
        <v>27</v>
      </c>
      <c r="B74" s="117">
        <f>(VLOOKUP($A74,'Occupancy Raw Data'!$B$8:$BE$45,'Occupancy Raw Data'!AG$3,FALSE))/100</f>
        <v>0.49420017675651701</v>
      </c>
      <c r="C74" s="118">
        <f>(VLOOKUP($A74,'Occupancy Raw Data'!$B$8:$BE$45,'Occupancy Raw Data'!AH$3,FALSE))/100</f>
        <v>0.57376822801590799</v>
      </c>
      <c r="D74" s="118">
        <f>(VLOOKUP($A74,'Occupancy Raw Data'!$B$8:$BE$45,'Occupancy Raw Data'!AI$3,FALSE))/100</f>
        <v>0.62047061422889893</v>
      </c>
      <c r="E74" s="118">
        <f>(VLOOKUP($A74,'Occupancy Raw Data'!$B$8:$BE$45,'Occupancy Raw Data'!AJ$3,FALSE))/100</f>
        <v>0.63505302695536803</v>
      </c>
      <c r="F74" s="118">
        <f>(VLOOKUP($A74,'Occupancy Raw Data'!$B$8:$BE$45,'Occupancy Raw Data'!AK$3,FALSE))/100</f>
        <v>0.59845890410958902</v>
      </c>
      <c r="G74" s="119">
        <f>(VLOOKUP($A74,'Occupancy Raw Data'!$B$8:$BE$45,'Occupancy Raw Data'!AL$3,FALSE))/100</f>
        <v>0.58439019001325598</v>
      </c>
      <c r="H74" s="99">
        <f>(VLOOKUP($A74,'Occupancy Raw Data'!$B$8:$BE$45,'Occupancy Raw Data'!AN$3,FALSE))/100</f>
        <v>0.68576005302695509</v>
      </c>
      <c r="I74" s="99">
        <f>(VLOOKUP($A74,'Occupancy Raw Data'!$B$8:$BE$45,'Occupancy Raw Data'!AO$3,FALSE))/100</f>
        <v>0.74190786566504596</v>
      </c>
      <c r="J74" s="119">
        <f>(VLOOKUP($A74,'Occupancy Raw Data'!$B$8:$BE$45,'Occupancy Raw Data'!AP$3,FALSE))/100</f>
        <v>0.71383395934600002</v>
      </c>
      <c r="K74" s="120">
        <f>(VLOOKUP($A74,'Occupancy Raw Data'!$B$8:$BE$45,'Occupancy Raw Data'!AR$3,FALSE))/100</f>
        <v>0.62137412410832604</v>
      </c>
      <c r="M74" s="121">
        <f>VLOOKUP($A74,'ADR Raw Data'!$B$6:$BE$43,'ADR Raw Data'!AG$1,FALSE)</f>
        <v>92.7953699564099</v>
      </c>
      <c r="N74" s="122">
        <f>VLOOKUP($A74,'ADR Raw Data'!$B$6:$BE$43,'ADR Raw Data'!AH$1,FALSE)</f>
        <v>97.015997111913293</v>
      </c>
      <c r="O74" s="122">
        <f>VLOOKUP($A74,'ADR Raw Data'!$B$6:$BE$43,'ADR Raw Data'!AI$1,FALSE)</f>
        <v>100.54395798094799</v>
      </c>
      <c r="P74" s="122">
        <f>VLOOKUP($A74,'ADR Raw Data'!$B$6:$BE$43,'ADR Raw Data'!AJ$1,FALSE)</f>
        <v>100.136022440636</v>
      </c>
      <c r="Q74" s="122">
        <f>VLOOKUP($A74,'ADR Raw Data'!$B$6:$BE$43,'ADR Raw Data'!AK$1,FALSE)</f>
        <v>97.882845539711099</v>
      </c>
      <c r="R74" s="123">
        <f>VLOOKUP($A74,'ADR Raw Data'!$B$6:$BE$43,'ADR Raw Data'!AL$1,FALSE)</f>
        <v>97.906948430027001</v>
      </c>
      <c r="S74" s="122">
        <f>VLOOKUP($A74,'ADR Raw Data'!$B$6:$BE$43,'ADR Raw Data'!AN$1,FALSE)</f>
        <v>111.06270157068001</v>
      </c>
      <c r="T74" s="122">
        <f>VLOOKUP($A74,'ADR Raw Data'!$B$6:$BE$43,'ADR Raw Data'!AO$1,FALSE)</f>
        <v>114.36544131333</v>
      </c>
      <c r="U74" s="123">
        <f>VLOOKUP($A74,'ADR Raw Data'!$B$6:$BE$43,'ADR Raw Data'!AP$1,FALSE)</f>
        <v>112.779017081616</v>
      </c>
      <c r="V74" s="124">
        <f>VLOOKUP($A74,'ADR Raw Data'!$B$6:$BE$43,'ADR Raw Data'!AR$1,FALSE)</f>
        <v>102.788381939285</v>
      </c>
      <c r="X74" s="121">
        <f>VLOOKUP($A74,'RevPAR Raw Data'!$B$6:$BE$43,'RevPAR Raw Data'!AG$1,FALSE)</f>
        <v>45.859488234644203</v>
      </c>
      <c r="Y74" s="122">
        <f>VLOOKUP($A74,'RevPAR Raw Data'!$B$6:$BE$43,'RevPAR Raw Data'!AH$1,FALSE)</f>
        <v>55.664696752098898</v>
      </c>
      <c r="Z74" s="122">
        <f>VLOOKUP($A74,'RevPAR Raw Data'!$B$6:$BE$43,'RevPAR Raw Data'!AI$1,FALSE)</f>
        <v>62.384571365444103</v>
      </c>
      <c r="AA74" s="122">
        <f>VLOOKUP($A74,'RevPAR Raw Data'!$B$6:$BE$43,'RevPAR Raw Data'!AJ$1,FALSE)</f>
        <v>63.591684158196998</v>
      </c>
      <c r="AB74" s="122">
        <f>VLOOKUP($A74,'RevPAR Raw Data'!$B$6:$BE$43,'RevPAR Raw Data'!AK$1,FALSE)</f>
        <v>58.5788604728236</v>
      </c>
      <c r="AC74" s="123">
        <f>VLOOKUP($A74,'RevPAR Raw Data'!$B$6:$BE$43,'RevPAR Raw Data'!AL$1,FALSE)</f>
        <v>57.2158601966416</v>
      </c>
      <c r="AD74" s="122">
        <f>VLOOKUP($A74,'RevPAR Raw Data'!$B$6:$BE$43,'RevPAR Raw Data'!AN$1,FALSE)</f>
        <v>76.162364118426794</v>
      </c>
      <c r="AE74" s="122">
        <f>VLOOKUP($A74,'RevPAR Raw Data'!$B$6:$BE$43,'RevPAR Raw Data'!AO$1,FALSE)</f>
        <v>84.848620470614193</v>
      </c>
      <c r="AF74" s="123">
        <f>VLOOKUP($A74,'RevPAR Raw Data'!$B$6:$BE$43,'RevPAR Raw Data'!AP$1,FALSE)</f>
        <v>80.505492294520494</v>
      </c>
      <c r="AG74" s="124">
        <f>VLOOKUP($A74,'RevPAR Raw Data'!$B$6:$BE$43,'RevPAR Raw Data'!AR$1,FALSE)</f>
        <v>63.870040796035603</v>
      </c>
    </row>
    <row r="75" spans="1:33" x14ac:dyDescent="0.25">
      <c r="A75" s="101" t="s">
        <v>129</v>
      </c>
      <c r="B75" s="89">
        <f>(VLOOKUP($A74,'Occupancy Raw Data'!$B$8:$BE$51,'Occupancy Raw Data'!AT$3,FALSE))/100</f>
        <v>-3.34915079725547E-2</v>
      </c>
      <c r="C75" s="90">
        <f>(VLOOKUP($A74,'Occupancy Raw Data'!$B$8:$BE$51,'Occupancy Raw Data'!AU$3,FALSE))/100</f>
        <v>-1.7005164009722601E-2</v>
      </c>
      <c r="D75" s="90">
        <f>(VLOOKUP($A74,'Occupancy Raw Data'!$B$8:$BE$51,'Occupancy Raw Data'!AV$3,FALSE))/100</f>
        <v>-1.44349508857647E-2</v>
      </c>
      <c r="E75" s="90">
        <f>(VLOOKUP($A74,'Occupancy Raw Data'!$B$8:$BE$51,'Occupancy Raw Data'!AW$3,FALSE))/100</f>
        <v>-4.0006337148541397E-2</v>
      </c>
      <c r="F75" s="90">
        <f>(VLOOKUP($A74,'Occupancy Raw Data'!$B$8:$BE$51,'Occupancy Raw Data'!AX$3,FALSE))/100</f>
        <v>-8.0195988534747104E-2</v>
      </c>
      <c r="G75" s="90">
        <f>(VLOOKUP($A74,'Occupancy Raw Data'!$B$8:$BE$51,'Occupancy Raw Data'!AY$3,FALSE))/100</f>
        <v>-3.7797835127398004E-2</v>
      </c>
      <c r="H75" s="91">
        <f>(VLOOKUP($A74,'Occupancy Raw Data'!$B$8:$BE$51,'Occupancy Raw Data'!BA$3,FALSE))/100</f>
        <v>-4.81511280806085E-2</v>
      </c>
      <c r="I75" s="91">
        <f>(VLOOKUP($A74,'Occupancy Raw Data'!$B$8:$BE$51,'Occupancy Raw Data'!BB$3,FALSE))/100</f>
        <v>-1.9406294691761902E-2</v>
      </c>
      <c r="J75" s="90">
        <f>(VLOOKUP($A74,'Occupancy Raw Data'!$B$8:$BE$51,'Occupancy Raw Data'!BC$3,FALSE))/100</f>
        <v>-3.3427050178482298E-2</v>
      </c>
      <c r="K75" s="92">
        <f>(VLOOKUP($A74,'Occupancy Raw Data'!$B$8:$BE$51,'Occupancy Raw Data'!BE$3,FALSE))/100</f>
        <v>-3.6269062437207095E-2</v>
      </c>
      <c r="M75" s="89">
        <f>(VLOOKUP($A74,'ADR Raw Data'!$B$6:$BE$49,'ADR Raw Data'!AT$1,FALSE))/100</f>
        <v>2.2121393278233099E-2</v>
      </c>
      <c r="N75" s="90">
        <f>(VLOOKUP($A74,'ADR Raw Data'!$B$6:$BE$49,'ADR Raw Data'!AU$1,FALSE))/100</f>
        <v>1.0479974939574801E-2</v>
      </c>
      <c r="O75" s="90">
        <f>(VLOOKUP($A74,'ADR Raw Data'!$B$6:$BE$49,'ADR Raw Data'!AV$1,FALSE))/100</f>
        <v>1.6793831865970599E-2</v>
      </c>
      <c r="P75" s="90">
        <f>(VLOOKUP($A74,'ADR Raw Data'!$B$6:$BE$49,'ADR Raw Data'!AW$1,FALSE))/100</f>
        <v>3.8283563918172399E-3</v>
      </c>
      <c r="Q75" s="90">
        <f>(VLOOKUP($A74,'ADR Raw Data'!$B$6:$BE$49,'ADR Raw Data'!AX$1,FALSE))/100</f>
        <v>-1.03663970015589E-2</v>
      </c>
      <c r="R75" s="90">
        <f>(VLOOKUP($A74,'ADR Raw Data'!$B$6:$BE$49,'ADR Raw Data'!AY$1,FALSE))/100</f>
        <v>7.6591063389790902E-3</v>
      </c>
      <c r="S75" s="91">
        <f>(VLOOKUP($A74,'ADR Raw Data'!$B$6:$BE$49,'ADR Raw Data'!BA$1,FALSE))/100</f>
        <v>1.88325020705702E-2</v>
      </c>
      <c r="T75" s="91">
        <f>(VLOOKUP($A74,'ADR Raw Data'!$B$6:$BE$49,'ADR Raw Data'!BB$1,FALSE))/100</f>
        <v>2.69892348304538E-2</v>
      </c>
      <c r="U75" s="90">
        <f>(VLOOKUP($A74,'ADR Raw Data'!$B$6:$BE$49,'ADR Raw Data'!BC$1,FALSE))/100</f>
        <v>2.3276774728964299E-2</v>
      </c>
      <c r="V75" s="92">
        <f>(VLOOKUP($A74,'ADR Raw Data'!$B$6:$BE$49,'ADR Raw Data'!BE$1,FALSE))/100</f>
        <v>1.3429148879125701E-2</v>
      </c>
      <c r="X75" s="89">
        <f>(VLOOKUP($A74,'RevPAR Raw Data'!$B$6:$BE$49,'RevPAR Raw Data'!AT$1,FALSE))/100</f>
        <v>-1.2110993513663499E-2</v>
      </c>
      <c r="Y75" s="90">
        <f>(VLOOKUP($A74,'RevPAR Raw Data'!$B$6:$BE$49,'RevPAR Raw Data'!AU$1,FALSE))/100</f>
        <v>-6.7034027628130599E-3</v>
      </c>
      <c r="Z75" s="90">
        <f>(VLOOKUP($A74,'RevPAR Raw Data'!$B$6:$BE$49,'RevPAR Raw Data'!AV$1,FALSE))/100</f>
        <v>2.11646284203682E-3</v>
      </c>
      <c r="AA75" s="90">
        <f>(VLOOKUP($A74,'RevPAR Raw Data'!$B$6:$BE$49,'RevPAR Raw Data'!AW$1,FALSE))/100</f>
        <v>-3.6331139273259899E-2</v>
      </c>
      <c r="AB75" s="90">
        <f>(VLOOKUP($A74,'RevPAR Raw Data'!$B$6:$BE$49,'RevPAR Raw Data'!AX$1,FALSE))/100</f>
        <v>-8.9731042081222401E-2</v>
      </c>
      <c r="AC75" s="90">
        <f>(VLOOKUP($A74,'RevPAR Raw Data'!$B$6:$BE$49,'RevPAR Raw Data'!AY$1,FALSE))/100</f>
        <v>-3.0428226427042803E-2</v>
      </c>
      <c r="AD75" s="91">
        <f>(VLOOKUP($A74,'RevPAR Raw Data'!$B$6:$BE$49,'RevPAR Raw Data'!BA$1,FALSE))/100</f>
        <v>-3.0225432229316701E-2</v>
      </c>
      <c r="AE75" s="91">
        <f>(VLOOKUP($A74,'RevPAR Raw Data'!$B$6:$BE$49,'RevPAR Raw Data'!BB$1,FALSE))/100</f>
        <v>7.0591790940669093E-3</v>
      </c>
      <c r="AF75" s="90">
        <f>(VLOOKUP($A74,'RevPAR Raw Data'!$B$6:$BE$49,'RevPAR Raw Data'!BC$1,FALSE))/100</f>
        <v>-1.0928349366376299E-2</v>
      </c>
      <c r="AG75" s="92">
        <f>(VLOOKUP($A74,'RevPAR Raw Data'!$B$6:$BE$49,'RevPAR Raw Data'!BE$1,FALSE))/100</f>
        <v>-2.3326976197256898E-2</v>
      </c>
    </row>
    <row r="76" spans="1:33" x14ac:dyDescent="0.25">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5">
      <c r="A77" s="116" t="s">
        <v>86</v>
      </c>
      <c r="B77" s="117">
        <f>(VLOOKUP($A77,'Occupancy Raw Data'!$B$8:$BE$45,'Occupancy Raw Data'!AG$3,FALSE))/100</f>
        <v>0.55573027472019199</v>
      </c>
      <c r="C77" s="118">
        <f>(VLOOKUP($A77,'Occupancy Raw Data'!$B$8:$BE$45,'Occupancy Raw Data'!AH$3,FALSE))/100</f>
        <v>0.69796966053094001</v>
      </c>
      <c r="D77" s="118">
        <f>(VLOOKUP($A77,'Occupancy Raw Data'!$B$8:$BE$45,'Occupancy Raw Data'!AI$3,FALSE))/100</f>
        <v>0.78508001109980496</v>
      </c>
      <c r="E77" s="118">
        <f>(VLOOKUP($A77,'Occupancy Raw Data'!$B$8:$BE$45,'Occupancy Raw Data'!AJ$3,FALSE))/100</f>
        <v>0.78817870687262892</v>
      </c>
      <c r="F77" s="118">
        <f>(VLOOKUP($A77,'Occupancy Raw Data'!$B$8:$BE$45,'Occupancy Raw Data'!AK$3,FALSE))/100</f>
        <v>0.68141245028211994</v>
      </c>
      <c r="G77" s="119">
        <f>(VLOOKUP($A77,'Occupancy Raw Data'!$B$8:$BE$45,'Occupancy Raw Data'!AL$3,FALSE))/100</f>
        <v>0.70167422070113705</v>
      </c>
      <c r="H77" s="99">
        <f>(VLOOKUP($A77,'Occupancy Raw Data'!$B$8:$BE$45,'Occupancy Raw Data'!AN$3,FALSE))/100</f>
        <v>0.61159929701230198</v>
      </c>
      <c r="I77" s="99">
        <f>(VLOOKUP($A77,'Occupancy Raw Data'!$B$8:$BE$45,'Occupancy Raw Data'!AO$3,FALSE))/100</f>
        <v>0.62320784386273198</v>
      </c>
      <c r="J77" s="119">
        <f>(VLOOKUP($A77,'Occupancy Raw Data'!$B$8:$BE$45,'Occupancy Raw Data'!AP$3,FALSE))/100</f>
        <v>0.61740357043751704</v>
      </c>
      <c r="K77" s="120">
        <f>(VLOOKUP($A77,'Occupancy Raw Data'!$B$8:$BE$45,'Occupancy Raw Data'!AR$3,FALSE))/100</f>
        <v>0.677596892054389</v>
      </c>
      <c r="M77" s="121">
        <f>VLOOKUP($A77,'ADR Raw Data'!$B$6:$BE$43,'ADR Raw Data'!AG$1,FALSE)</f>
        <v>116.06620464380801</v>
      </c>
      <c r="N77" s="122">
        <f>VLOOKUP($A77,'ADR Raw Data'!$B$6:$BE$43,'ADR Raw Data'!AH$1,FALSE)</f>
        <v>138.54146837623799</v>
      </c>
      <c r="O77" s="122">
        <f>VLOOKUP($A77,'ADR Raw Data'!$B$6:$BE$43,'ADR Raw Data'!AI$1,FALSE)</f>
        <v>153.22442827687701</v>
      </c>
      <c r="P77" s="122">
        <f>VLOOKUP($A77,'ADR Raw Data'!$B$6:$BE$43,'ADR Raw Data'!AJ$1,FALSE)</f>
        <v>150.469574287055</v>
      </c>
      <c r="Q77" s="122">
        <f>VLOOKUP($A77,'ADR Raw Data'!$B$6:$BE$43,'ADR Raw Data'!AK$1,FALSE)</f>
        <v>129.927837581022</v>
      </c>
      <c r="R77" s="123">
        <f>VLOOKUP($A77,'ADR Raw Data'!$B$6:$BE$43,'ADR Raw Data'!AL$1,FALSE)</f>
        <v>139.273761963141</v>
      </c>
      <c r="S77" s="122">
        <f>VLOOKUP($A77,'ADR Raw Data'!$B$6:$BE$43,'ADR Raw Data'!AN$1,FALSE)</f>
        <v>113.49215857531701</v>
      </c>
      <c r="T77" s="122">
        <f>VLOOKUP($A77,'ADR Raw Data'!$B$6:$BE$43,'ADR Raw Data'!AO$1,FALSE)</f>
        <v>111.33758181818099</v>
      </c>
      <c r="U77" s="123">
        <f>VLOOKUP($A77,'ADR Raw Data'!$B$6:$BE$43,'ADR Raw Data'!AP$1,FALSE)</f>
        <v>112.40474249971901</v>
      </c>
      <c r="V77" s="124">
        <f>VLOOKUP($A77,'ADR Raw Data'!$B$6:$BE$43,'ADR Raw Data'!AR$1,FALSE)</f>
        <v>132.27886204744601</v>
      </c>
      <c r="X77" s="121">
        <f>VLOOKUP($A77,'RevPAR Raw Data'!$B$6:$BE$43,'RevPAR Raw Data'!AG$1,FALSE)</f>
        <v>64.501503792433596</v>
      </c>
      <c r="Y77" s="122">
        <f>VLOOKUP($A77,'RevPAR Raw Data'!$B$6:$BE$43,'RevPAR Raw Data'!AH$1,FALSE)</f>
        <v>96.697741652020994</v>
      </c>
      <c r="Z77" s="122">
        <f>VLOOKUP($A77,'RevPAR Raw Data'!$B$6:$BE$43,'RevPAR Raw Data'!AI$1,FALSE)</f>
        <v>120.293435852372</v>
      </c>
      <c r="AA77" s="122">
        <f>VLOOKUP($A77,'RevPAR Raw Data'!$B$6:$BE$43,'RevPAR Raw Data'!AJ$1,FALSE)</f>
        <v>118.596914485246</v>
      </c>
      <c r="AB77" s="122">
        <f>VLOOKUP($A77,'RevPAR Raw Data'!$B$6:$BE$43,'RevPAR Raw Data'!AK$1,FALSE)</f>
        <v>88.534446165942001</v>
      </c>
      <c r="AC77" s="123">
        <f>VLOOKUP($A77,'RevPAR Raw Data'!$B$6:$BE$43,'RevPAR Raw Data'!AL$1,FALSE)</f>
        <v>97.724808389603098</v>
      </c>
      <c r="AD77" s="122">
        <f>VLOOKUP($A77,'RevPAR Raw Data'!$B$6:$BE$43,'RevPAR Raw Data'!AN$1,FALSE)</f>
        <v>69.411724401072902</v>
      </c>
      <c r="AE77" s="122">
        <f>VLOOKUP($A77,'RevPAR Raw Data'!$B$6:$BE$43,'RevPAR Raw Data'!AO$1,FALSE)</f>
        <v>69.386454305799603</v>
      </c>
      <c r="AF77" s="123">
        <f>VLOOKUP($A77,'RevPAR Raw Data'!$B$6:$BE$43,'RevPAR Raw Data'!AP$1,FALSE)</f>
        <v>69.399089353436295</v>
      </c>
      <c r="AG77" s="124">
        <f>VLOOKUP($A77,'RevPAR Raw Data'!$B$6:$BE$43,'RevPAR Raw Data'!AR$1,FALSE)</f>
        <v>89.631745807841199</v>
      </c>
    </row>
    <row r="78" spans="1:33" x14ac:dyDescent="0.25">
      <c r="A78" s="101" t="s">
        <v>129</v>
      </c>
      <c r="B78" s="89">
        <f>(VLOOKUP($A77,'Occupancy Raw Data'!$B$8:$BE$51,'Occupancy Raw Data'!AT$3,FALSE))/100</f>
        <v>-6.1059367036613299E-3</v>
      </c>
      <c r="C78" s="90">
        <f>(VLOOKUP($A77,'Occupancy Raw Data'!$B$8:$BE$51,'Occupancy Raw Data'!AU$3,FALSE))/100</f>
        <v>-2.74597810769352E-2</v>
      </c>
      <c r="D78" s="90">
        <f>(VLOOKUP($A77,'Occupancy Raw Data'!$B$8:$BE$51,'Occupancy Raw Data'!AV$3,FALSE))/100</f>
        <v>-3.2123321598157804E-2</v>
      </c>
      <c r="E78" s="90">
        <f>(VLOOKUP($A77,'Occupancy Raw Data'!$B$8:$BE$51,'Occupancy Raw Data'!AW$3,FALSE))/100</f>
        <v>-1.7299319611926E-2</v>
      </c>
      <c r="F78" s="90">
        <f>(VLOOKUP($A77,'Occupancy Raw Data'!$B$8:$BE$51,'Occupancy Raw Data'!AX$3,FALSE))/100</f>
        <v>-2.6335935634290899E-2</v>
      </c>
      <c r="G78" s="90">
        <f>(VLOOKUP($A77,'Occupancy Raw Data'!$B$8:$BE$51,'Occupancy Raw Data'!AY$3,FALSE))/100</f>
        <v>-2.2698344579243298E-2</v>
      </c>
      <c r="H78" s="91">
        <f>(VLOOKUP($A77,'Occupancy Raw Data'!$B$8:$BE$51,'Occupancy Raw Data'!BA$3,FALSE))/100</f>
        <v>-6.2832255662823397E-2</v>
      </c>
      <c r="I78" s="91">
        <f>(VLOOKUP($A77,'Occupancy Raw Data'!$B$8:$BE$51,'Occupancy Raw Data'!BB$3,FALSE))/100</f>
        <v>-8.2422194133948995E-2</v>
      </c>
      <c r="J78" s="90">
        <f>(VLOOKUP($A77,'Occupancy Raw Data'!$B$8:$BE$51,'Occupancy Raw Data'!BC$3,FALSE))/100</f>
        <v>-7.2822744058504099E-2</v>
      </c>
      <c r="K78" s="92">
        <f>(VLOOKUP($A77,'Occupancy Raw Data'!$B$8:$BE$51,'Occupancy Raw Data'!BE$3,FALSE))/100</f>
        <v>-3.62619487267445E-2</v>
      </c>
      <c r="M78" s="89">
        <f>(VLOOKUP($A77,'ADR Raw Data'!$B$6:$BE$49,'ADR Raw Data'!AT$1,FALSE))/100</f>
        <v>1.85534007926829E-2</v>
      </c>
      <c r="N78" s="90">
        <f>(VLOOKUP($A77,'ADR Raw Data'!$B$6:$BE$49,'ADR Raw Data'!AU$1,FALSE))/100</f>
        <v>3.6879086947352202E-2</v>
      </c>
      <c r="O78" s="90">
        <f>(VLOOKUP($A77,'ADR Raw Data'!$B$6:$BE$49,'ADR Raw Data'!AV$1,FALSE))/100</f>
        <v>8.1434897949437507E-2</v>
      </c>
      <c r="P78" s="90">
        <f>(VLOOKUP($A77,'ADR Raw Data'!$B$6:$BE$49,'ADR Raw Data'!AW$1,FALSE))/100</f>
        <v>9.7668058203609395E-2</v>
      </c>
      <c r="Q78" s="90">
        <f>(VLOOKUP($A77,'ADR Raw Data'!$B$6:$BE$49,'ADR Raw Data'!AX$1,FALSE))/100</f>
        <v>8.3575590064061595E-2</v>
      </c>
      <c r="R78" s="90">
        <f>(VLOOKUP($A77,'ADR Raw Data'!$B$6:$BE$49,'ADR Raw Data'!AY$1,FALSE))/100</f>
        <v>6.74134970693549E-2</v>
      </c>
      <c r="S78" s="91">
        <f>(VLOOKUP($A77,'ADR Raw Data'!$B$6:$BE$49,'ADR Raw Data'!BA$1,FALSE))/100</f>
        <v>4.66873835446363E-2</v>
      </c>
      <c r="T78" s="91">
        <f>(VLOOKUP($A77,'ADR Raw Data'!$B$6:$BE$49,'ADR Raw Data'!BB$1,FALSE))/100</f>
        <v>3.2925974704431503E-2</v>
      </c>
      <c r="U78" s="90">
        <f>(VLOOKUP($A77,'ADR Raw Data'!$B$6:$BE$49,'ADR Raw Data'!BC$1,FALSE))/100</f>
        <v>3.9794969187675104E-2</v>
      </c>
      <c r="V78" s="92">
        <f>(VLOOKUP($A77,'ADR Raw Data'!$B$6:$BE$49,'ADR Raw Data'!BE$1,FALSE))/100</f>
        <v>6.3137080162941603E-2</v>
      </c>
      <c r="X78" s="89">
        <f>(VLOOKUP($A77,'RevPAR Raw Data'!$B$6:$BE$49,'RevPAR Raw Data'!AT$1,FALSE))/100</f>
        <v>1.2334178198143699E-2</v>
      </c>
      <c r="Y78" s="90">
        <f>(VLOOKUP($A77,'RevPAR Raw Data'!$B$6:$BE$49,'RevPAR Raw Data'!AU$1,FALSE))/100</f>
        <v>8.4066142165253894E-3</v>
      </c>
      <c r="Z78" s="90">
        <f>(VLOOKUP($A77,'RevPAR Raw Data'!$B$6:$BE$49,'RevPAR Raw Data'!AV$1,FALSE))/100</f>
        <v>4.6695616935136706E-2</v>
      </c>
      <c r="AA78" s="90">
        <f>(VLOOKUP($A77,'RevPAR Raw Data'!$B$6:$BE$49,'RevPAR Raw Data'!AW$1,FALSE))/100</f>
        <v>7.8679147636943003E-2</v>
      </c>
      <c r="AB78" s="90">
        <f>(VLOOKUP($A77,'RevPAR Raw Data'!$B$6:$BE$49,'RevPAR Raw Data'!AX$1,FALSE))/100</f>
        <v>5.5038613069245602E-2</v>
      </c>
      <c r="AC78" s="90">
        <f>(VLOOKUP($A77,'RevPAR Raw Data'!$B$6:$BE$49,'RevPAR Raw Data'!AY$1,FALSE))/100</f>
        <v>4.3184977704339503E-2</v>
      </c>
      <c r="AD78" s="91">
        <f>(VLOOKUP($A77,'RevPAR Raw Data'!$B$6:$BE$49,'RevPAR Raw Data'!BA$1,FALSE))/100</f>
        <v>-1.9078345737291901E-2</v>
      </c>
      <c r="AE78" s="91">
        <f>(VLOOKUP($A77,'RevPAR Raw Data'!$B$6:$BE$49,'RevPAR Raw Data'!BB$1,FALSE))/100</f>
        <v>-5.2210050508655598E-2</v>
      </c>
      <c r="AF78" s="90">
        <f>(VLOOKUP($A77,'RevPAR Raw Data'!$B$6:$BE$49,'RevPAR Raw Data'!BC$1,FALSE))/100</f>
        <v>-3.5925753726799098E-2</v>
      </c>
      <c r="AG78" s="92">
        <f>(VLOOKUP($A77,'RevPAR Raw Data'!$B$6:$BE$49,'RevPAR Raw Data'!BE$1,FALSE))/100</f>
        <v>2.4585657872572001E-2</v>
      </c>
    </row>
    <row r="79" spans="1:33" x14ac:dyDescent="0.25">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5">
      <c r="A80" s="143" t="s">
        <v>19</v>
      </c>
      <c r="B80" s="117">
        <f>(VLOOKUP($A80,'Occupancy Raw Data'!$B$8:$BE$45,'Occupancy Raw Data'!AG$3,FALSE))/100</f>
        <v>0.460965995623072</v>
      </c>
      <c r="C80" s="118">
        <f>(VLOOKUP($A80,'Occupancy Raw Data'!$B$8:$BE$45,'Occupancy Raw Data'!AH$3,FALSE))/100</f>
        <v>0.51407143862702598</v>
      </c>
      <c r="D80" s="118">
        <f>(VLOOKUP($A80,'Occupancy Raw Data'!$B$8:$BE$45,'Occupancy Raw Data'!AI$3,FALSE))/100</f>
        <v>0.54046387131477092</v>
      </c>
      <c r="E80" s="118">
        <f>(VLOOKUP($A80,'Occupancy Raw Data'!$B$8:$BE$45,'Occupancy Raw Data'!AJ$3,FALSE))/100</f>
        <v>0.55631899797648598</v>
      </c>
      <c r="F80" s="118">
        <f>(VLOOKUP($A80,'Occupancy Raw Data'!$B$8:$BE$45,'Occupancy Raw Data'!AK$3,FALSE))/100</f>
        <v>0.561441817576394</v>
      </c>
      <c r="G80" s="119">
        <f>(VLOOKUP($A80,'Occupancy Raw Data'!$B$8:$BE$45,'Occupancy Raw Data'!AL$3,FALSE))/100</f>
        <v>0.526641401208644</v>
      </c>
      <c r="H80" s="99">
        <f>(VLOOKUP($A80,'Occupancy Raw Data'!$B$8:$BE$45,'Occupancy Raw Data'!AN$3,FALSE))/100</f>
        <v>0.69097871468456207</v>
      </c>
      <c r="I80" s="99">
        <f>(VLOOKUP($A80,'Occupancy Raw Data'!$B$8:$BE$45,'Occupancy Raw Data'!AO$3,FALSE))/100</f>
        <v>0.71129939890011495</v>
      </c>
      <c r="J80" s="119">
        <f>(VLOOKUP($A80,'Occupancy Raw Data'!$B$8:$BE$45,'Occupancy Raw Data'!AP$3,FALSE))/100</f>
        <v>0.70114607863212797</v>
      </c>
      <c r="K80" s="120">
        <f>(VLOOKUP($A80,'Occupancy Raw Data'!$B$8:$BE$45,'Occupancy Raw Data'!AR$3,FALSE))/100</f>
        <v>0.57651446985325305</v>
      </c>
      <c r="M80" s="121">
        <f>VLOOKUP($A80,'ADR Raw Data'!$B$6:$BE$43,'ADR Raw Data'!AG$1,FALSE)</f>
        <v>97.833046559406895</v>
      </c>
      <c r="N80" s="122">
        <f>VLOOKUP($A80,'ADR Raw Data'!$B$6:$BE$43,'ADR Raw Data'!AH$1,FALSE)</f>
        <v>99.006394740838402</v>
      </c>
      <c r="O80" s="122">
        <f>VLOOKUP($A80,'ADR Raw Data'!$B$6:$BE$43,'ADR Raw Data'!AI$1,FALSE)</f>
        <v>102.10479757822699</v>
      </c>
      <c r="P80" s="122">
        <f>VLOOKUP($A80,'ADR Raw Data'!$B$6:$BE$43,'ADR Raw Data'!AJ$1,FALSE)</f>
        <v>103.691526623847</v>
      </c>
      <c r="Q80" s="122">
        <f>VLOOKUP($A80,'ADR Raw Data'!$B$6:$BE$43,'ADR Raw Data'!AK$1,FALSE)</f>
        <v>104.848135634202</v>
      </c>
      <c r="R80" s="123">
        <f>VLOOKUP($A80,'ADR Raw Data'!$B$6:$BE$43,'ADR Raw Data'!AL$1,FALSE)</f>
        <v>101.671422003364</v>
      </c>
      <c r="S80" s="122">
        <f>VLOOKUP($A80,'ADR Raw Data'!$B$6:$BE$43,'ADR Raw Data'!AN$1,FALSE)</f>
        <v>128.54073816747899</v>
      </c>
      <c r="T80" s="122">
        <f>VLOOKUP($A80,'ADR Raw Data'!$B$6:$BE$43,'ADR Raw Data'!AO$1,FALSE)</f>
        <v>133.13676418418899</v>
      </c>
      <c r="U80" s="123">
        <f>VLOOKUP($A80,'ADR Raw Data'!$B$6:$BE$43,'ADR Raw Data'!AP$1,FALSE)</f>
        <v>130.87363994177201</v>
      </c>
      <c r="V80" s="124">
        <f>VLOOKUP($A80,'ADR Raw Data'!$B$6:$BE$43,'ADR Raw Data'!AR$1,FALSE)</f>
        <v>111.82158820842299</v>
      </c>
      <c r="X80" s="121">
        <f>VLOOKUP($A80,'RevPAR Raw Data'!$B$6:$BE$43,'RevPAR Raw Data'!AG$1,FALSE)</f>
        <v>45.097707712095399</v>
      </c>
      <c r="Y80" s="122">
        <f>VLOOKUP($A80,'RevPAR Raw Data'!$B$6:$BE$43,'RevPAR Raw Data'!AH$1,FALSE)</f>
        <v>50.896359777698102</v>
      </c>
      <c r="Z80" s="122">
        <f>VLOOKUP($A80,'RevPAR Raw Data'!$B$6:$BE$43,'RevPAR Raw Data'!AI$1,FALSE)</f>
        <v>55.183954178939999</v>
      </c>
      <c r="AA80" s="122">
        <f>VLOOKUP($A80,'RevPAR Raw Data'!$B$6:$BE$43,'RevPAR Raw Data'!AJ$1,FALSE)</f>
        <v>57.685566190030897</v>
      </c>
      <c r="AB80" s="122">
        <f>VLOOKUP($A80,'RevPAR Raw Data'!$B$6:$BE$43,'RevPAR Raw Data'!AK$1,FALSE)</f>
        <v>58.866127839963099</v>
      </c>
      <c r="AC80" s="123">
        <f>VLOOKUP($A80,'RevPAR Raw Data'!$B$6:$BE$43,'RevPAR Raw Data'!AL$1,FALSE)</f>
        <v>53.544380146727399</v>
      </c>
      <c r="AD80" s="122">
        <f>VLOOKUP($A80,'RevPAR Raw Data'!$B$6:$BE$43,'RevPAR Raw Data'!AN$1,FALSE)</f>
        <v>88.818914043569507</v>
      </c>
      <c r="AE80" s="122">
        <f>VLOOKUP($A80,'RevPAR Raw Data'!$B$6:$BE$43,'RevPAR Raw Data'!AO$1,FALSE)</f>
        <v>94.700100335720606</v>
      </c>
      <c r="AF80" s="123">
        <f>VLOOKUP($A80,'RevPAR Raw Data'!$B$6:$BE$43,'RevPAR Raw Data'!AP$1,FALSE)</f>
        <v>91.761539441486605</v>
      </c>
      <c r="AG80" s="124">
        <f>VLOOKUP($A80,'RevPAR Raw Data'!$B$6:$BE$43,'RevPAR Raw Data'!AR$1,FALSE)</f>
        <v>64.466763644127894</v>
      </c>
    </row>
    <row r="81" spans="1:33" x14ac:dyDescent="0.25">
      <c r="A81" s="101" t="s">
        <v>129</v>
      </c>
      <c r="B81" s="89">
        <f>(VLOOKUP($A80,'Occupancy Raw Data'!$B$8:$BE$51,'Occupancy Raw Data'!AT$3,FALSE))/100</f>
        <v>-1.2306963512763E-3</v>
      </c>
      <c r="C81" s="90">
        <f>(VLOOKUP($A80,'Occupancy Raw Data'!$B$8:$BE$51,'Occupancy Raw Data'!AU$3,FALSE))/100</f>
        <v>-9.8425085895297408E-3</v>
      </c>
      <c r="D81" s="90">
        <f>(VLOOKUP($A80,'Occupancy Raw Data'!$B$8:$BE$51,'Occupancy Raw Data'!AV$3,FALSE))/100</f>
        <v>-2.41552985129114E-2</v>
      </c>
      <c r="E81" s="90">
        <f>(VLOOKUP($A80,'Occupancy Raw Data'!$B$8:$BE$51,'Occupancy Raw Data'!AW$3,FALSE))/100</f>
        <v>-2.7041606516411097E-2</v>
      </c>
      <c r="F81" s="90">
        <f>(VLOOKUP($A80,'Occupancy Raw Data'!$B$8:$BE$51,'Occupancy Raw Data'!AX$3,FALSE))/100</f>
        <v>-4.5366350403229096E-2</v>
      </c>
      <c r="G81" s="90">
        <f>(VLOOKUP($A80,'Occupancy Raw Data'!$B$8:$BE$51,'Occupancy Raw Data'!AY$3,FALSE))/100</f>
        <v>-2.2733394635289297E-2</v>
      </c>
      <c r="H81" s="91">
        <f>(VLOOKUP($A80,'Occupancy Raw Data'!$B$8:$BE$51,'Occupancy Raw Data'!BA$3,FALSE))/100</f>
        <v>-1.9778339081840398E-2</v>
      </c>
      <c r="I81" s="91">
        <f>(VLOOKUP($A80,'Occupancy Raw Data'!$B$8:$BE$51,'Occupancy Raw Data'!BB$3,FALSE))/100</f>
        <v>-2.02379496723427E-2</v>
      </c>
      <c r="J81" s="90">
        <f>(VLOOKUP($A80,'Occupancy Raw Data'!$B$8:$BE$51,'Occupancy Raw Data'!BC$3,FALSE))/100</f>
        <v>-2.0001713917710103E-2</v>
      </c>
      <c r="K81" s="92">
        <f>(VLOOKUP($A80,'Occupancy Raw Data'!$B$8:$BE$51,'Occupancy Raw Data'!BE$3,FALSE))/100</f>
        <v>-2.1843899315225901E-2</v>
      </c>
      <c r="M81" s="89">
        <f>(VLOOKUP($A80,'ADR Raw Data'!$B$6:$BE$49,'ADR Raw Data'!AT$1,FALSE))/100</f>
        <v>-9.0097059831748712E-3</v>
      </c>
      <c r="N81" s="90">
        <f>(VLOOKUP($A80,'ADR Raw Data'!$B$6:$BE$49,'ADR Raw Data'!AU$1,FALSE))/100</f>
        <v>-3.0759150107397396E-3</v>
      </c>
      <c r="O81" s="90">
        <f>(VLOOKUP($A80,'ADR Raw Data'!$B$6:$BE$49,'ADR Raw Data'!AV$1,FALSE))/100</f>
        <v>-3.2163282810385102E-3</v>
      </c>
      <c r="P81" s="90">
        <f>(VLOOKUP($A80,'ADR Raw Data'!$B$6:$BE$49,'ADR Raw Data'!AW$1,FALSE))/100</f>
        <v>-4.3767022378615598E-4</v>
      </c>
      <c r="Q81" s="90">
        <f>(VLOOKUP($A80,'ADR Raw Data'!$B$6:$BE$49,'ADR Raw Data'!AX$1,FALSE))/100</f>
        <v>-2.6984302089496899E-3</v>
      </c>
      <c r="R81" s="90">
        <f>(VLOOKUP($A80,'ADR Raw Data'!$B$6:$BE$49,'ADR Raw Data'!AY$1,FALSE))/100</f>
        <v>-3.8275740441282703E-3</v>
      </c>
      <c r="S81" s="91">
        <f>(VLOOKUP($A80,'ADR Raw Data'!$B$6:$BE$49,'ADR Raw Data'!BA$1,FALSE))/100</f>
        <v>7.3608040771468899E-3</v>
      </c>
      <c r="T81" s="91">
        <f>(VLOOKUP($A80,'ADR Raw Data'!$B$6:$BE$49,'ADR Raw Data'!BB$1,FALSE))/100</f>
        <v>4.5101341555491298E-3</v>
      </c>
      <c r="U81" s="90">
        <f>(VLOOKUP($A80,'ADR Raw Data'!$B$6:$BE$49,'ADR Raw Data'!BC$1,FALSE))/100</f>
        <v>5.8955035014963096E-3</v>
      </c>
      <c r="V81" s="92">
        <f>(VLOOKUP($A80,'ADR Raw Data'!$B$6:$BE$49,'ADR Raw Data'!BE$1,FALSE))/100</f>
        <v>2.08403953365197E-4</v>
      </c>
      <c r="X81" s="89">
        <f>(VLOOKUP($A80,'RevPAR Raw Data'!$B$6:$BE$49,'RevPAR Raw Data'!AT$1,FALSE))/100</f>
        <v>-1.0229314122171601E-2</v>
      </c>
      <c r="Y81" s="90">
        <f>(VLOOKUP($A80,'RevPAR Raw Data'!$B$6:$BE$49,'RevPAR Raw Data'!AU$1,FALSE))/100</f>
        <v>-1.2888148880355601E-2</v>
      </c>
      <c r="Z81" s="90">
        <f>(VLOOKUP($A80,'RevPAR Raw Data'!$B$6:$BE$49,'RevPAR Raw Data'!AV$1,FALSE))/100</f>
        <v>-2.7293935424205901E-2</v>
      </c>
      <c r="AA81" s="90">
        <f>(VLOOKUP($A80,'RevPAR Raw Data'!$B$6:$BE$49,'RevPAR Raw Data'!AW$1,FALSE))/100</f>
        <v>-2.7467441434221702E-2</v>
      </c>
      <c r="AB81" s="90">
        <f>(VLOOKUP($A80,'RevPAR Raw Data'!$B$6:$BE$49,'RevPAR Raw Data'!AX$1,FALSE))/100</f>
        <v>-4.7942362681780898E-2</v>
      </c>
      <c r="AC81" s="90">
        <f>(VLOOKUP($A80,'RevPAR Raw Data'!$B$6:$BE$49,'RevPAR Raw Data'!AY$1,FALSE))/100</f>
        <v>-2.6473954928176599E-2</v>
      </c>
      <c r="AD81" s="91">
        <f>(VLOOKUP($A80,'RevPAR Raw Data'!$B$6:$BE$49,'RevPAR Raw Data'!BA$1,FALSE))/100</f>
        <v>-1.2563119483646402E-2</v>
      </c>
      <c r="AE81" s="91">
        <f>(VLOOKUP($A80,'RevPAR Raw Data'!$B$6:$BE$49,'RevPAR Raw Data'!BB$1,FALSE))/100</f>
        <v>-1.5819091384849E-2</v>
      </c>
      <c r="AF81" s="90">
        <f>(VLOOKUP($A80,'RevPAR Raw Data'!$B$6:$BE$49,'RevPAR Raw Data'!BC$1,FALSE))/100</f>
        <v>-1.42241305906515E-2</v>
      </c>
      <c r="AG81" s="92">
        <f>(VLOOKUP($A80,'RevPAR Raw Data'!$B$6:$BE$49,'RevPAR Raw Data'!BE$1,FALSE))/100</f>
        <v>-2.16400477168349E-2</v>
      </c>
    </row>
    <row r="82" spans="1:33" x14ac:dyDescent="0.25">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5">
      <c r="A83" s="116" t="s">
        <v>87</v>
      </c>
      <c r="B83" s="117">
        <f>(VLOOKUP($A83,'Occupancy Raw Data'!$B$8:$BE$45,'Occupancy Raw Data'!AG$3,FALSE))/100</f>
        <v>0.56827695914266496</v>
      </c>
      <c r="C83" s="118">
        <f>(VLOOKUP($A83,'Occupancy Raw Data'!$B$8:$BE$45,'Occupancy Raw Data'!AH$3,FALSE))/100</f>
        <v>0.66748995311453396</v>
      </c>
      <c r="D83" s="118">
        <f>(VLOOKUP($A83,'Occupancy Raw Data'!$B$8:$BE$45,'Occupancy Raw Data'!AI$3,FALSE))/100</f>
        <v>0.69156061620897502</v>
      </c>
      <c r="E83" s="118">
        <f>(VLOOKUP($A83,'Occupancy Raw Data'!$B$8:$BE$45,'Occupancy Raw Data'!AJ$3,FALSE))/100</f>
        <v>0.70675653047555198</v>
      </c>
      <c r="F83" s="118">
        <f>(VLOOKUP($A83,'Occupancy Raw Data'!$B$8:$BE$45,'Occupancy Raw Data'!AK$3,FALSE))/100</f>
        <v>0.68766744809109104</v>
      </c>
      <c r="G83" s="119">
        <f>(VLOOKUP($A83,'Occupancy Raw Data'!$B$8:$BE$45,'Occupancy Raw Data'!AL$3,FALSE))/100</f>
        <v>0.66435030140656293</v>
      </c>
      <c r="H83" s="99">
        <f>(VLOOKUP($A83,'Occupancy Raw Data'!$B$8:$BE$45,'Occupancy Raw Data'!AN$3,FALSE))/100</f>
        <v>0.74593938379102398</v>
      </c>
      <c r="I83" s="99">
        <f>(VLOOKUP($A83,'Occupancy Raw Data'!$B$8:$BE$45,'Occupancy Raw Data'!AO$3,FALSE))/100</f>
        <v>0.75774447421299296</v>
      </c>
      <c r="J83" s="119">
        <f>(VLOOKUP($A83,'Occupancy Raw Data'!$B$8:$BE$45,'Occupancy Raw Data'!AP$3,FALSE))/100</f>
        <v>0.75184192900200897</v>
      </c>
      <c r="K83" s="120">
        <f>(VLOOKUP($A83,'Occupancy Raw Data'!$B$8:$BE$45,'Occupancy Raw Data'!AR$3,FALSE))/100</f>
        <v>0.689347909290976</v>
      </c>
      <c r="M83" s="121">
        <f>VLOOKUP($A83,'ADR Raw Data'!$B$6:$BE$43,'ADR Raw Data'!AG$1,FALSE)</f>
        <v>86.869488604051497</v>
      </c>
      <c r="N83" s="122">
        <f>VLOOKUP($A83,'ADR Raw Data'!$B$6:$BE$43,'ADR Raw Data'!AH$1,FALSE)</f>
        <v>90.460476820319798</v>
      </c>
      <c r="O83" s="122">
        <f>VLOOKUP($A83,'ADR Raw Data'!$B$6:$BE$43,'ADR Raw Data'!AI$1,FALSE)</f>
        <v>92.406324352300203</v>
      </c>
      <c r="P83" s="122">
        <f>VLOOKUP($A83,'ADR Raw Data'!$B$6:$BE$43,'ADR Raw Data'!AJ$1,FALSE)</f>
        <v>93.169888503227995</v>
      </c>
      <c r="Q83" s="122">
        <f>VLOOKUP($A83,'ADR Raw Data'!$B$6:$BE$43,'ADR Raw Data'!AK$1,FALSE)</f>
        <v>91.466592920192298</v>
      </c>
      <c r="R83" s="123">
        <f>VLOOKUP($A83,'ADR Raw Data'!$B$6:$BE$43,'ADR Raw Data'!AL$1,FALSE)</f>
        <v>91.036005526149907</v>
      </c>
      <c r="S83" s="122">
        <f>VLOOKUP($A83,'ADR Raw Data'!$B$6:$BE$43,'ADR Raw Data'!AN$1,FALSE)</f>
        <v>101.468864302149</v>
      </c>
      <c r="T83" s="122">
        <f>VLOOKUP($A83,'ADR Raw Data'!$B$6:$BE$43,'ADR Raw Data'!AO$1,FALSE)</f>
        <v>102.543909010551</v>
      </c>
      <c r="U83" s="123">
        <f>VLOOKUP($A83,'ADR Raw Data'!$B$6:$BE$43,'ADR Raw Data'!AP$1,FALSE)</f>
        <v>102.010606625835</v>
      </c>
      <c r="V83" s="124">
        <f>VLOOKUP($A83,'ADR Raw Data'!$B$6:$BE$43,'ADR Raw Data'!AR$1,FALSE)</f>
        <v>94.455869076949696</v>
      </c>
      <c r="X83" s="121">
        <f>VLOOKUP($A83,'RevPAR Raw Data'!$B$6:$BE$43,'RevPAR Raw Data'!AG$1,FALSE)</f>
        <v>49.365928826188799</v>
      </c>
      <c r="Y83" s="122">
        <f>VLOOKUP($A83,'RevPAR Raw Data'!$B$6:$BE$43,'RevPAR Raw Data'!AH$1,FALSE)</f>
        <v>60.381459431513697</v>
      </c>
      <c r="Z83" s="122">
        <f>VLOOKUP($A83,'RevPAR Raw Data'!$B$6:$BE$43,'RevPAR Raw Data'!AI$1,FALSE)</f>
        <v>63.904574610683099</v>
      </c>
      <c r="AA83" s="122">
        <f>VLOOKUP($A83,'RevPAR Raw Data'!$B$6:$BE$43,'RevPAR Raw Data'!AJ$1,FALSE)</f>
        <v>65.848427143335499</v>
      </c>
      <c r="AB83" s="122">
        <f>VLOOKUP($A83,'RevPAR Raw Data'!$B$6:$BE$43,'RevPAR Raw Data'!AK$1,FALSE)</f>
        <v>62.898598539015403</v>
      </c>
      <c r="AC83" s="123">
        <f>VLOOKUP($A83,'RevPAR Raw Data'!$B$6:$BE$43,'RevPAR Raw Data'!AL$1,FALSE)</f>
        <v>60.479797710147302</v>
      </c>
      <c r="AD83" s="122">
        <f>VLOOKUP($A83,'RevPAR Raw Data'!$B$6:$BE$43,'RevPAR Raw Data'!AN$1,FALSE)</f>
        <v>75.689622111520407</v>
      </c>
      <c r="AE83" s="122">
        <f>VLOOKUP($A83,'RevPAR Raw Data'!$B$6:$BE$43,'RevPAR Raw Data'!AO$1,FALSE)</f>
        <v>77.702080416945705</v>
      </c>
      <c r="AF83" s="123">
        <f>VLOOKUP($A83,'RevPAR Raw Data'!$B$6:$BE$43,'RevPAR Raw Data'!AP$1,FALSE)</f>
        <v>76.695851264232999</v>
      </c>
      <c r="AG83" s="124">
        <f>VLOOKUP($A83,'RevPAR Raw Data'!$B$6:$BE$43,'RevPAR Raw Data'!AR$1,FALSE)</f>
        <v>65.112955868457504</v>
      </c>
    </row>
    <row r="84" spans="1:33" x14ac:dyDescent="0.25">
      <c r="A84" s="101" t="s">
        <v>129</v>
      </c>
      <c r="B84" s="89">
        <f>(VLOOKUP($A83,'Occupancy Raw Data'!$B$8:$BE$51,'Occupancy Raw Data'!AT$3,FALSE))/100</f>
        <v>1.1952386285286E-2</v>
      </c>
      <c r="C84" s="90">
        <f>(VLOOKUP($A83,'Occupancy Raw Data'!$B$8:$BE$51,'Occupancy Raw Data'!AU$3,FALSE))/100</f>
        <v>2.69076201762069E-2</v>
      </c>
      <c r="D84" s="90">
        <f>(VLOOKUP($A83,'Occupancy Raw Data'!$B$8:$BE$51,'Occupancy Raw Data'!AV$3,FALSE))/100</f>
        <v>1.2885112368978199E-3</v>
      </c>
      <c r="E84" s="90">
        <f>(VLOOKUP($A83,'Occupancy Raw Data'!$B$8:$BE$51,'Occupancy Raw Data'!AW$3,FALSE))/100</f>
        <v>1.5577741327074299E-2</v>
      </c>
      <c r="F84" s="90">
        <f>(VLOOKUP($A83,'Occupancy Raw Data'!$B$8:$BE$51,'Occupancy Raw Data'!AX$3,FALSE))/100</f>
        <v>2.55927701076426E-2</v>
      </c>
      <c r="G84" s="90">
        <f>(VLOOKUP($A83,'Occupancy Raw Data'!$B$8:$BE$51,'Occupancy Raw Data'!AY$3,FALSE))/100</f>
        <v>1.6243013239466298E-2</v>
      </c>
      <c r="H84" s="91">
        <f>(VLOOKUP($A83,'Occupancy Raw Data'!$B$8:$BE$51,'Occupancy Raw Data'!BA$3,FALSE))/100</f>
        <v>2.7328442594542902E-2</v>
      </c>
      <c r="I84" s="91">
        <f>(VLOOKUP($A83,'Occupancy Raw Data'!$B$8:$BE$51,'Occupancy Raw Data'!BB$3,FALSE))/100</f>
        <v>6.6329584895904806E-3</v>
      </c>
      <c r="J84" s="90">
        <f>(VLOOKUP($A83,'Occupancy Raw Data'!$B$8:$BE$51,'Occupancy Raw Data'!BC$3,FALSE))/100</f>
        <v>1.67941896963043E-2</v>
      </c>
      <c r="K84" s="92">
        <f>(VLOOKUP($A83,'Occupancy Raw Data'!$B$8:$BE$51,'Occupancy Raw Data'!BE$3,FALSE))/100</f>
        <v>1.6414704653362498E-2</v>
      </c>
      <c r="M84" s="89">
        <f>(VLOOKUP($A83,'ADR Raw Data'!$B$6:$BE$49,'ADR Raw Data'!AT$1,FALSE))/100</f>
        <v>1.11254965478259E-2</v>
      </c>
      <c r="N84" s="90">
        <f>(VLOOKUP($A83,'ADR Raw Data'!$B$6:$BE$49,'ADR Raw Data'!AU$1,FALSE))/100</f>
        <v>3.6688882379882098E-3</v>
      </c>
      <c r="O84" s="90">
        <f>(VLOOKUP($A83,'ADR Raw Data'!$B$6:$BE$49,'ADR Raw Data'!AV$1,FALSE))/100</f>
        <v>-5.7723367634294996E-3</v>
      </c>
      <c r="P84" s="90">
        <f>(VLOOKUP($A83,'ADR Raw Data'!$B$6:$BE$49,'ADR Raw Data'!AW$1,FALSE))/100</f>
        <v>5.3240016286761008E-3</v>
      </c>
      <c r="Q84" s="90">
        <f>(VLOOKUP($A83,'ADR Raw Data'!$B$6:$BE$49,'ADR Raw Data'!AX$1,FALSE))/100</f>
        <v>1.69035651405041E-2</v>
      </c>
      <c r="R84" s="90">
        <f>(VLOOKUP($A83,'ADR Raw Data'!$B$6:$BE$49,'ADR Raw Data'!AY$1,FALSE))/100</f>
        <v>5.8739764221359706E-3</v>
      </c>
      <c r="S84" s="91">
        <f>(VLOOKUP($A83,'ADR Raw Data'!$B$6:$BE$49,'ADR Raw Data'!BA$1,FALSE))/100</f>
        <v>2.6250833966259803E-2</v>
      </c>
      <c r="T84" s="91">
        <f>(VLOOKUP($A83,'ADR Raw Data'!$B$6:$BE$49,'ADR Raw Data'!BB$1,FALSE))/100</f>
        <v>1.6314973975823099E-2</v>
      </c>
      <c r="U84" s="90">
        <f>(VLOOKUP($A83,'ADR Raw Data'!$B$6:$BE$49,'ADR Raw Data'!BC$1,FALSE))/100</f>
        <v>2.1088305208084402E-2</v>
      </c>
      <c r="V84" s="92">
        <f>(VLOOKUP($A83,'ADR Raw Data'!$B$6:$BE$49,'ADR Raw Data'!BE$1,FALSE))/100</f>
        <v>1.09551596683797E-2</v>
      </c>
      <c r="X84" s="89">
        <f>(VLOOKUP($A83,'RevPAR Raw Data'!$B$6:$BE$49,'RevPAR Raw Data'!AT$1,FALSE))/100</f>
        <v>2.3210859065467101E-2</v>
      </c>
      <c r="Y84" s="90">
        <f>(VLOOKUP($A83,'RevPAR Raw Data'!$B$6:$BE$49,'RevPAR Raw Data'!AU$1,FALSE))/100</f>
        <v>3.0675229465371802E-2</v>
      </c>
      <c r="Z84" s="90">
        <f>(VLOOKUP($A83,'RevPAR Raw Data'!$B$6:$BE$49,'RevPAR Raw Data'!AV$1,FALSE))/100</f>
        <v>-4.4912632473145097E-3</v>
      </c>
      <c r="AA84" s="90">
        <f>(VLOOKUP($A83,'RevPAR Raw Data'!$B$6:$BE$49,'RevPAR Raw Data'!AW$1,FALSE))/100</f>
        <v>2.0984678875946901E-2</v>
      </c>
      <c r="AB84" s="90">
        <f>(VLOOKUP($A83,'RevPAR Raw Data'!$B$6:$BE$49,'RevPAR Raw Data'!AX$1,FALSE))/100</f>
        <v>4.2928944304787199E-2</v>
      </c>
      <c r="AC84" s="90">
        <f>(VLOOKUP($A83,'RevPAR Raw Data'!$B$6:$BE$49,'RevPAR Raw Data'!AY$1,FALSE))/100</f>
        <v>2.2212400738395401E-2</v>
      </c>
      <c r="AD84" s="91">
        <f>(VLOOKUP($A83,'RevPAR Raw Data'!$B$6:$BE$49,'RevPAR Raw Data'!BA$1,FALSE))/100</f>
        <v>5.4296670969908603E-2</v>
      </c>
      <c r="AE84" s="91">
        <f>(VLOOKUP($A83,'RevPAR Raw Data'!$B$6:$BE$49,'RevPAR Raw Data'!BB$1,FALSE))/100</f>
        <v>2.3056149010554E-2</v>
      </c>
      <c r="AF84" s="90">
        <f>(VLOOKUP($A83,'RevPAR Raw Data'!$B$6:$BE$49,'RevPAR Raw Data'!BC$1,FALSE))/100</f>
        <v>3.8236655902426898E-2</v>
      </c>
      <c r="AG84" s="92">
        <f>(VLOOKUP($A83,'RevPAR Raw Data'!$B$6:$BE$49,'RevPAR Raw Data'!BE$1,FALSE))/100</f>
        <v>2.75496900321291E-2</v>
      </c>
    </row>
    <row r="85" spans="1:33" x14ac:dyDescent="0.25">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5">
      <c r="A86" s="116" t="s">
        <v>32</v>
      </c>
      <c r="B86" s="117">
        <f>(VLOOKUP($A86,'Occupancy Raw Data'!$B$8:$BE$45,'Occupancy Raw Data'!AG$3,FALSE))/100</f>
        <v>0.50668411373602995</v>
      </c>
      <c r="C86" s="118">
        <f>(VLOOKUP($A86,'Occupancy Raw Data'!$B$8:$BE$45,'Occupancy Raw Data'!AH$3,FALSE))/100</f>
        <v>0.56723015985287806</v>
      </c>
      <c r="D86" s="118">
        <f>(VLOOKUP($A86,'Occupancy Raw Data'!$B$8:$BE$45,'Occupancy Raw Data'!AI$3,FALSE))/100</f>
        <v>0.60202999009760905</v>
      </c>
      <c r="E86" s="118">
        <f>(VLOOKUP($A86,'Occupancy Raw Data'!$B$8:$BE$45,'Occupancy Raw Data'!AJ$3,FALSE))/100</f>
        <v>0.64217003819493501</v>
      </c>
      <c r="F86" s="118">
        <f>(VLOOKUP($A86,'Occupancy Raw Data'!$B$8:$BE$45,'Occupancy Raw Data'!AK$3,FALSE))/100</f>
        <v>0.64224076955722098</v>
      </c>
      <c r="G86" s="119">
        <f>(VLOOKUP($A86,'Occupancy Raw Data'!$B$8:$BE$45,'Occupancy Raw Data'!AL$3,FALSE))/100</f>
        <v>0.59207101428773501</v>
      </c>
      <c r="H86" s="99">
        <f>(VLOOKUP($A86,'Occupancy Raw Data'!$B$8:$BE$45,'Occupancy Raw Data'!AN$3,FALSE))/100</f>
        <v>0.70253925590606803</v>
      </c>
      <c r="I86" s="99">
        <f>(VLOOKUP($A86,'Occupancy Raw Data'!$B$8:$BE$45,'Occupancy Raw Data'!AO$3,FALSE))/100</f>
        <v>0.70002829254491405</v>
      </c>
      <c r="J86" s="119">
        <f>(VLOOKUP($A86,'Occupancy Raw Data'!$B$8:$BE$45,'Occupancy Raw Data'!AP$3,FALSE))/100</f>
        <v>0.70128377422549093</v>
      </c>
      <c r="K86" s="120">
        <f>(VLOOKUP($A86,'Occupancy Raw Data'!$B$8:$BE$45,'Occupancy Raw Data'!AR$3,FALSE))/100</f>
        <v>0.62327465998423692</v>
      </c>
      <c r="M86" s="121">
        <f>VLOOKUP($A86,'ADR Raw Data'!$B$6:$BE$43,'ADR Raw Data'!AG$1,FALSE)</f>
        <v>77.109344105535001</v>
      </c>
      <c r="N86" s="122">
        <f>VLOOKUP($A86,'ADR Raw Data'!$B$6:$BE$43,'ADR Raw Data'!AH$1,FALSE)</f>
        <v>82.766721422781899</v>
      </c>
      <c r="O86" s="122">
        <f>VLOOKUP($A86,'ADR Raw Data'!$B$6:$BE$43,'ADR Raw Data'!AI$1,FALSE)</f>
        <v>87.388939117664293</v>
      </c>
      <c r="P86" s="122">
        <f>VLOOKUP($A86,'ADR Raw Data'!$B$6:$BE$43,'ADR Raw Data'!AJ$1,FALSE)</f>
        <v>91.028091827293693</v>
      </c>
      <c r="Q86" s="122">
        <f>VLOOKUP($A86,'ADR Raw Data'!$B$6:$BE$43,'ADR Raw Data'!AK$1,FALSE)</f>
        <v>91.785806211453703</v>
      </c>
      <c r="R86" s="123">
        <f>VLOOKUP($A86,'ADR Raw Data'!$B$6:$BE$43,'ADR Raw Data'!AL$1,FALSE)</f>
        <v>86.487166673038004</v>
      </c>
      <c r="S86" s="122">
        <f>VLOOKUP($A86,'ADR Raw Data'!$B$6:$BE$43,'ADR Raw Data'!AN$1,FALSE)</f>
        <v>100.457903790586</v>
      </c>
      <c r="T86" s="122">
        <f>VLOOKUP($A86,'ADR Raw Data'!$B$6:$BE$43,'ADR Raw Data'!AO$1,FALSE)</f>
        <v>100.429416004849</v>
      </c>
      <c r="U86" s="123">
        <f>VLOOKUP($A86,'ADR Raw Data'!$B$6:$BE$43,'ADR Raw Data'!AP$1,FALSE)</f>
        <v>100.443685398018</v>
      </c>
      <c r="V86" s="124">
        <f>VLOOKUP($A86,'ADR Raw Data'!$B$6:$BE$43,'ADR Raw Data'!AR$1,FALSE)</f>
        <v>90.973828930985803</v>
      </c>
      <c r="X86" s="121">
        <f>VLOOKUP($A86,'RevPAR Raw Data'!$B$6:$BE$43,'RevPAR Raw Data'!AG$1,FALSE)</f>
        <v>39.070079678879601</v>
      </c>
      <c r="Y86" s="122">
        <f>VLOOKUP($A86,'RevPAR Raw Data'!$B$6:$BE$43,'RevPAR Raw Data'!AH$1,FALSE)</f>
        <v>46.947780623143302</v>
      </c>
      <c r="Z86" s="122">
        <f>VLOOKUP($A86,'RevPAR Raw Data'!$B$6:$BE$43,'RevPAR Raw Data'!AI$1,FALSE)</f>
        <v>52.610762151647997</v>
      </c>
      <c r="AA86" s="122">
        <f>VLOOKUP($A86,'RevPAR Raw Data'!$B$6:$BE$43,'RevPAR Raw Data'!AJ$1,FALSE)</f>
        <v>58.455513205545302</v>
      </c>
      <c r="AB86" s="122">
        <f>VLOOKUP($A86,'RevPAR Raw Data'!$B$6:$BE$43,'RevPAR Raw Data'!AK$1,FALSE)</f>
        <v>58.948586815673998</v>
      </c>
      <c r="AC86" s="123">
        <f>VLOOKUP($A86,'RevPAR Raw Data'!$B$6:$BE$43,'RevPAR Raw Data'!AL$1,FALSE)</f>
        <v>51.206544494977997</v>
      </c>
      <c r="AD86" s="122">
        <f>VLOOKUP($A86,'RevPAR Raw Data'!$B$6:$BE$43,'RevPAR Raw Data'!AN$1,FALSE)</f>
        <v>70.575620978922004</v>
      </c>
      <c r="AE86" s="122">
        <f>VLOOKUP($A86,'RevPAR Raw Data'!$B$6:$BE$43,'RevPAR Raw Data'!AO$1,FALSE)</f>
        <v>70.303432607158001</v>
      </c>
      <c r="AF86" s="123">
        <f>VLOOKUP($A86,'RevPAR Raw Data'!$B$6:$BE$43,'RevPAR Raw Data'!AP$1,FALSE)</f>
        <v>70.439526793040002</v>
      </c>
      <c r="AG86" s="124">
        <f>VLOOKUP($A86,'RevPAR Raw Data'!$B$6:$BE$43,'RevPAR Raw Data'!AR$1,FALSE)</f>
        <v>56.701682294424302</v>
      </c>
    </row>
    <row r="87" spans="1:33" x14ac:dyDescent="0.25">
      <c r="A87" s="101" t="s">
        <v>129</v>
      </c>
      <c r="B87" s="89">
        <f>(VLOOKUP($A86,'Occupancy Raw Data'!$B$8:$BE$51,'Occupancy Raw Data'!AT$3,FALSE))/100</f>
        <v>1.3729860555878099E-2</v>
      </c>
      <c r="C87" s="90">
        <f>(VLOOKUP($A86,'Occupancy Raw Data'!$B$8:$BE$51,'Occupancy Raw Data'!AU$3,FALSE))/100</f>
        <v>-2.5997191975748901E-2</v>
      </c>
      <c r="D87" s="90">
        <f>(VLOOKUP($A86,'Occupancy Raw Data'!$B$8:$BE$51,'Occupancy Raw Data'!AV$3,FALSE))/100</f>
        <v>-4.2218803495108696E-2</v>
      </c>
      <c r="E87" s="90">
        <f>(VLOOKUP($A86,'Occupancy Raw Data'!$B$8:$BE$51,'Occupancy Raw Data'!AW$3,FALSE))/100</f>
        <v>-1.0155586127766601E-2</v>
      </c>
      <c r="F87" s="90">
        <f>(VLOOKUP($A86,'Occupancy Raw Data'!$B$8:$BE$51,'Occupancy Raw Data'!AX$3,FALSE))/100</f>
        <v>-4.8480873236394903E-3</v>
      </c>
      <c r="G87" s="90">
        <f>(VLOOKUP($A86,'Occupancy Raw Data'!$B$8:$BE$51,'Occupancy Raw Data'!AY$3,FALSE))/100</f>
        <v>-1.4819923752342099E-2</v>
      </c>
      <c r="H87" s="91">
        <f>(VLOOKUP($A86,'Occupancy Raw Data'!$B$8:$BE$51,'Occupancy Raw Data'!BA$3,FALSE))/100</f>
        <v>1.2401607758584201E-2</v>
      </c>
      <c r="I87" s="91">
        <f>(VLOOKUP($A86,'Occupancy Raw Data'!$B$8:$BE$51,'Occupancy Raw Data'!BB$3,FALSE))/100</f>
        <v>-1.3978559720356101E-2</v>
      </c>
      <c r="J87" s="90">
        <f>(VLOOKUP($A86,'Occupancy Raw Data'!$B$8:$BE$51,'Occupancy Raw Data'!BC$3,FALSE))/100</f>
        <v>-9.3898142722378107E-4</v>
      </c>
      <c r="K87" s="92">
        <f>(VLOOKUP($A86,'Occupancy Raw Data'!$B$8:$BE$51,'Occupancy Raw Data'!BE$3,FALSE))/100</f>
        <v>-1.05405234588222E-2</v>
      </c>
      <c r="M87" s="89">
        <f>(VLOOKUP($A86,'ADR Raw Data'!$B$6:$BE$49,'ADR Raw Data'!AT$1,FALSE))/100</f>
        <v>-1.73693859954097E-2</v>
      </c>
      <c r="N87" s="90">
        <f>(VLOOKUP($A86,'ADR Raw Data'!$B$6:$BE$49,'ADR Raw Data'!AU$1,FALSE))/100</f>
        <v>-1.6903114906274802E-2</v>
      </c>
      <c r="O87" s="90">
        <f>(VLOOKUP($A86,'ADR Raw Data'!$B$6:$BE$49,'ADR Raw Data'!AV$1,FALSE))/100</f>
        <v>-2.5487129635369202E-2</v>
      </c>
      <c r="P87" s="90">
        <f>(VLOOKUP($A86,'ADR Raw Data'!$B$6:$BE$49,'ADR Raw Data'!AW$1,FALSE))/100</f>
        <v>-3.83924009563868E-3</v>
      </c>
      <c r="Q87" s="90">
        <f>(VLOOKUP($A86,'ADR Raw Data'!$B$6:$BE$49,'ADR Raw Data'!AX$1,FALSE))/100</f>
        <v>-3.90649505343388E-3</v>
      </c>
      <c r="R87" s="90">
        <f>(VLOOKUP($A86,'ADR Raw Data'!$B$6:$BE$49,'ADR Raw Data'!AY$1,FALSE))/100</f>
        <v>-1.32323952723071E-2</v>
      </c>
      <c r="S87" s="91">
        <f>(VLOOKUP($A86,'ADR Raw Data'!$B$6:$BE$49,'ADR Raw Data'!BA$1,FALSE))/100</f>
        <v>-1.9188090123282601E-2</v>
      </c>
      <c r="T87" s="91">
        <f>(VLOOKUP($A86,'ADR Raw Data'!$B$6:$BE$49,'ADR Raw Data'!BB$1,FALSE))/100</f>
        <v>-2.2877873591471899E-2</v>
      </c>
      <c r="U87" s="90">
        <f>(VLOOKUP($A86,'ADR Raw Data'!$B$6:$BE$49,'ADR Raw Data'!BC$1,FALSE))/100</f>
        <v>-2.1055415059631998E-2</v>
      </c>
      <c r="V87" s="92">
        <f>(VLOOKUP($A86,'ADR Raw Data'!$B$6:$BE$49,'ADR Raw Data'!BE$1,FALSE))/100</f>
        <v>-1.5688791453527001E-2</v>
      </c>
      <c r="X87" s="89">
        <f>(VLOOKUP($A86,'RevPAR Raw Data'!$B$6:$BE$49,'RevPAR Raw Data'!AT$1,FALSE))/100</f>
        <v>-3.8780046871897699E-3</v>
      </c>
      <c r="Y87" s="90">
        <f>(VLOOKUP($A86,'RevPAR Raw Data'!$B$6:$BE$49,'RevPAR Raw Data'!AU$1,FALSE))/100</f>
        <v>-4.2460873358817201E-2</v>
      </c>
      <c r="Z87" s="90">
        <f>(VLOOKUP($A86,'RevPAR Raw Data'!$B$6:$BE$49,'RevPAR Raw Data'!AV$1,FALSE))/100</f>
        <v>-6.6629897012747991E-2</v>
      </c>
      <c r="AA87" s="90">
        <f>(VLOOKUP($A86,'RevPAR Raw Data'!$B$6:$BE$49,'RevPAR Raw Data'!AW$1,FALSE))/100</f>
        <v>-1.39558364899489E-2</v>
      </c>
      <c r="AB87" s="90">
        <f>(VLOOKUP($A86,'RevPAR Raw Data'!$B$6:$BE$49,'RevPAR Raw Data'!AX$1,FALSE))/100</f>
        <v>-8.7356433479249592E-3</v>
      </c>
      <c r="AC87" s="90">
        <f>(VLOOKUP($A86,'RevPAR Raw Data'!$B$6:$BE$49,'RevPAR Raw Data'!AY$1,FALSE))/100</f>
        <v>-2.7856215935652903E-2</v>
      </c>
      <c r="AD87" s="91">
        <f>(VLOOKUP($A86,'RevPAR Raw Data'!$B$6:$BE$49,'RevPAR Raw Data'!BA$1,FALSE))/100</f>
        <v>-7.0244455320438003E-3</v>
      </c>
      <c r="AE87" s="91">
        <f>(VLOOKUP($A86,'RevPAR Raw Data'!$B$6:$BE$49,'RevPAR Raw Data'!BB$1,FALSE))/100</f>
        <v>-3.6536633589554904E-2</v>
      </c>
      <c r="AF87" s="90">
        <f>(VLOOKUP($A86,'RevPAR Raw Data'!$B$6:$BE$49,'RevPAR Raw Data'!BC$1,FALSE))/100</f>
        <v>-2.19746258431723E-2</v>
      </c>
      <c r="AG87" s="92">
        <f>(VLOOKUP($A86,'RevPAR Raw Data'!$B$6:$BE$49,'RevPAR Raw Data'!BE$1,FALSE))/100</f>
        <v>-2.6063946837992801E-2</v>
      </c>
    </row>
    <row r="88" spans="1:33" x14ac:dyDescent="0.25">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5">
      <c r="A89" s="116" t="s">
        <v>88</v>
      </c>
      <c r="B89" s="117">
        <f>(VLOOKUP($A89,'Occupancy Raw Data'!$B$8:$BE$45,'Occupancy Raw Data'!AG$3,FALSE))/100</f>
        <v>0.55646718146718099</v>
      </c>
      <c r="C89" s="118">
        <f>(VLOOKUP($A89,'Occupancy Raw Data'!$B$8:$BE$45,'Occupancy Raw Data'!AH$3,FALSE))/100</f>
        <v>0.59744647244647198</v>
      </c>
      <c r="D89" s="118">
        <f>(VLOOKUP($A89,'Occupancy Raw Data'!$B$8:$BE$45,'Occupancy Raw Data'!AI$3,FALSE))/100</f>
        <v>0.64197964197964097</v>
      </c>
      <c r="E89" s="118">
        <f>(VLOOKUP($A89,'Occupancy Raw Data'!$B$8:$BE$45,'Occupancy Raw Data'!AJ$3,FALSE))/100</f>
        <v>0.66181116181116095</v>
      </c>
      <c r="F89" s="118">
        <f>(VLOOKUP($A89,'Occupancy Raw Data'!$B$8:$BE$45,'Occupancy Raw Data'!AK$3,FALSE))/100</f>
        <v>0.65294840294840195</v>
      </c>
      <c r="G89" s="119">
        <f>(VLOOKUP($A89,'Occupancy Raw Data'!$B$8:$BE$45,'Occupancy Raw Data'!AL$3,FALSE))/100</f>
        <v>0.62213057213057199</v>
      </c>
      <c r="H89" s="99">
        <f>(VLOOKUP($A89,'Occupancy Raw Data'!$B$8:$BE$45,'Occupancy Raw Data'!AN$3,FALSE))/100</f>
        <v>0.73258160758160695</v>
      </c>
      <c r="I89" s="99">
        <f>(VLOOKUP($A89,'Occupancy Raw Data'!$B$8:$BE$45,'Occupancy Raw Data'!AO$3,FALSE))/100</f>
        <v>0.73227448227448211</v>
      </c>
      <c r="J89" s="119">
        <f>(VLOOKUP($A89,'Occupancy Raw Data'!$B$8:$BE$45,'Occupancy Raw Data'!AP$3,FALSE))/100</f>
        <v>0.73242804492804392</v>
      </c>
      <c r="K89" s="120">
        <f>(VLOOKUP($A89,'Occupancy Raw Data'!$B$8:$BE$45,'Occupancy Raw Data'!AR$3,FALSE))/100</f>
        <v>0.65364413578699199</v>
      </c>
      <c r="M89" s="121">
        <f>VLOOKUP($A89,'ADR Raw Data'!$B$6:$BE$43,'ADR Raw Data'!AG$1,FALSE)</f>
        <v>102.64545212489099</v>
      </c>
      <c r="N89" s="122">
        <f>VLOOKUP($A89,'ADR Raw Data'!$B$6:$BE$43,'ADR Raw Data'!AH$1,FALSE)</f>
        <v>108.508351075861</v>
      </c>
      <c r="O89" s="122">
        <f>VLOOKUP($A89,'ADR Raw Data'!$B$6:$BE$43,'ADR Raw Data'!AI$1,FALSE)</f>
        <v>113.111194409513</v>
      </c>
      <c r="P89" s="122">
        <f>VLOOKUP($A89,'ADR Raw Data'!$B$6:$BE$43,'ADR Raw Data'!AJ$1,FALSE)</f>
        <v>117.032294722885</v>
      </c>
      <c r="Q89" s="122">
        <f>VLOOKUP($A89,'ADR Raw Data'!$B$6:$BE$43,'ADR Raw Data'!AK$1,FALSE)</f>
        <v>117.506830553689</v>
      </c>
      <c r="R89" s="123">
        <f>VLOOKUP($A89,'ADR Raw Data'!$B$6:$BE$43,'ADR Raw Data'!AL$1,FALSE)</f>
        <v>112.1118405089</v>
      </c>
      <c r="S89" s="122">
        <f>VLOOKUP($A89,'ADR Raw Data'!$B$6:$BE$43,'ADR Raw Data'!AN$1,FALSE)</f>
        <v>127.316688590764</v>
      </c>
      <c r="T89" s="122">
        <f>VLOOKUP($A89,'ADR Raw Data'!$B$6:$BE$43,'ADR Raw Data'!AO$1,FALSE)</f>
        <v>127.729319484721</v>
      </c>
      <c r="U89" s="123">
        <f>VLOOKUP($A89,'ADR Raw Data'!$B$6:$BE$43,'ADR Raw Data'!AP$1,FALSE)</f>
        <v>127.522960781142</v>
      </c>
      <c r="V89" s="124">
        <f>VLOOKUP($A89,'ADR Raw Data'!$B$6:$BE$43,'ADR Raw Data'!AR$1,FALSE)</f>
        <v>117.045733902287</v>
      </c>
      <c r="X89" s="121">
        <f>VLOOKUP($A89,'RevPAR Raw Data'!$B$6:$BE$43,'RevPAR Raw Data'!AG$1,FALSE)</f>
        <v>57.118825434362897</v>
      </c>
      <c r="Y89" s="122">
        <f>VLOOKUP($A89,'RevPAR Raw Data'!$B$6:$BE$43,'RevPAR Raw Data'!AH$1,FALSE)</f>
        <v>64.827931581256493</v>
      </c>
      <c r="Z89" s="122">
        <f>VLOOKUP($A89,'RevPAR Raw Data'!$B$6:$BE$43,'RevPAR Raw Data'!AI$1,FALSE)</f>
        <v>72.615084090908994</v>
      </c>
      <c r="AA89" s="122">
        <f>VLOOKUP($A89,'RevPAR Raw Data'!$B$6:$BE$43,'RevPAR Raw Data'!AJ$1,FALSE)</f>
        <v>77.453278939978901</v>
      </c>
      <c r="AB89" s="122">
        <f>VLOOKUP($A89,'RevPAR Raw Data'!$B$6:$BE$43,'RevPAR Raw Data'!AK$1,FALSE)</f>
        <v>76.725897345559801</v>
      </c>
      <c r="AC89" s="123">
        <f>VLOOKUP($A89,'RevPAR Raw Data'!$B$6:$BE$43,'RevPAR Raw Data'!AL$1,FALSE)</f>
        <v>69.748203478413402</v>
      </c>
      <c r="AD89" s="122">
        <f>VLOOKUP($A89,'RevPAR Raw Data'!$B$6:$BE$43,'RevPAR Raw Data'!AN$1,FALSE)</f>
        <v>93.269864399789299</v>
      </c>
      <c r="AE89" s="122">
        <f>VLOOKUP($A89,'RevPAR Raw Data'!$B$6:$BE$43,'RevPAR Raw Data'!AO$1,FALSE)</f>
        <v>93.532921296946199</v>
      </c>
      <c r="AF89" s="123">
        <f>VLOOKUP($A89,'RevPAR Raw Data'!$B$6:$BE$43,'RevPAR Raw Data'!AP$1,FALSE)</f>
        <v>93.401392848367806</v>
      </c>
      <c r="AG89" s="124">
        <f>VLOOKUP($A89,'RevPAR Raw Data'!$B$6:$BE$43,'RevPAR Raw Data'!AR$1,FALSE)</f>
        <v>76.506257584114707</v>
      </c>
    </row>
    <row r="90" spans="1:33" x14ac:dyDescent="0.25">
      <c r="A90" s="101" t="s">
        <v>129</v>
      </c>
      <c r="B90" s="89">
        <f>(VLOOKUP($A89,'Occupancy Raw Data'!$B$8:$BE$51,'Occupancy Raw Data'!AT$3,FALSE))/100</f>
        <v>8.9104226519309507E-2</v>
      </c>
      <c r="C90" s="90">
        <f>(VLOOKUP($A89,'Occupancy Raw Data'!$B$8:$BE$51,'Occupancy Raw Data'!AU$3,FALSE))/100</f>
        <v>2.9051136134532501E-2</v>
      </c>
      <c r="D90" s="90">
        <f>(VLOOKUP($A89,'Occupancy Raw Data'!$B$8:$BE$51,'Occupancy Raw Data'!AV$3,FALSE))/100</f>
        <v>2.0923466423745901E-2</v>
      </c>
      <c r="E90" s="90">
        <f>(VLOOKUP($A89,'Occupancy Raw Data'!$B$8:$BE$51,'Occupancy Raw Data'!AW$3,FALSE))/100</f>
        <v>6.1333272875587997E-3</v>
      </c>
      <c r="F90" s="90">
        <f>(VLOOKUP($A89,'Occupancy Raw Data'!$B$8:$BE$51,'Occupancy Raw Data'!AX$3,FALSE))/100</f>
        <v>-2.4285624640164701E-2</v>
      </c>
      <c r="G90" s="90">
        <f>(VLOOKUP($A89,'Occupancy Raw Data'!$B$8:$BE$51,'Occupancy Raw Data'!AY$3,FALSE))/100</f>
        <v>2.0783181343759199E-2</v>
      </c>
      <c r="H90" s="91">
        <f>(VLOOKUP($A89,'Occupancy Raw Data'!$B$8:$BE$51,'Occupancy Raw Data'!BA$3,FALSE))/100</f>
        <v>-4.3854189671350902E-3</v>
      </c>
      <c r="I90" s="91">
        <f>(VLOOKUP($A89,'Occupancy Raw Data'!$B$8:$BE$51,'Occupancy Raw Data'!BB$3,FALSE))/100</f>
        <v>-2.7621515952904501E-2</v>
      </c>
      <c r="J90" s="90">
        <f>(VLOOKUP($A89,'Occupancy Raw Data'!$B$8:$BE$51,'Occupancy Raw Data'!BC$3,FALSE))/100</f>
        <v>-1.6138206240605298E-2</v>
      </c>
      <c r="K90" s="92">
        <f>(VLOOKUP($A89,'Occupancy Raw Data'!$B$8:$BE$51,'Occupancy Raw Data'!BE$3,FALSE))/100</f>
        <v>8.6647525627030399E-3</v>
      </c>
      <c r="M90" s="89">
        <f>(VLOOKUP($A89,'ADR Raw Data'!$B$6:$BE$49,'ADR Raw Data'!AT$1,FALSE))/100</f>
        <v>3.6349173033606998E-2</v>
      </c>
      <c r="N90" s="90">
        <f>(VLOOKUP($A89,'ADR Raw Data'!$B$6:$BE$49,'ADR Raw Data'!AU$1,FALSE))/100</f>
        <v>1.8625893898496299E-2</v>
      </c>
      <c r="O90" s="90">
        <f>(VLOOKUP($A89,'ADR Raw Data'!$B$6:$BE$49,'ADR Raw Data'!AV$1,FALSE))/100</f>
        <v>-1.1563746871119001E-2</v>
      </c>
      <c r="P90" s="90">
        <f>(VLOOKUP($A89,'ADR Raw Data'!$B$6:$BE$49,'ADR Raw Data'!AW$1,FALSE))/100</f>
        <v>1.9422300668937898E-2</v>
      </c>
      <c r="Q90" s="90">
        <f>(VLOOKUP($A89,'ADR Raw Data'!$B$6:$BE$49,'ADR Raw Data'!AX$1,FALSE))/100</f>
        <v>1.9429759853444098E-2</v>
      </c>
      <c r="R90" s="90">
        <f>(VLOOKUP($A89,'ADR Raw Data'!$B$6:$BE$49,'ADR Raw Data'!AY$1,FALSE))/100</f>
        <v>1.3582929178763701E-2</v>
      </c>
      <c r="S90" s="91">
        <f>(VLOOKUP($A89,'ADR Raw Data'!$B$6:$BE$49,'ADR Raw Data'!BA$1,FALSE))/100</f>
        <v>-7.3577732564358697E-3</v>
      </c>
      <c r="T90" s="91">
        <f>(VLOOKUP($A89,'ADR Raw Data'!$B$6:$BE$49,'ADR Raw Data'!BB$1,FALSE))/100</f>
        <v>3.8431947505421999E-3</v>
      </c>
      <c r="U90" s="90">
        <f>(VLOOKUP($A89,'ADR Raw Data'!$B$6:$BE$49,'ADR Raw Data'!BC$1,FALSE))/100</f>
        <v>-1.73376551056902E-3</v>
      </c>
      <c r="V90" s="92">
        <f>(VLOOKUP($A89,'ADR Raw Data'!$B$6:$BE$49,'ADR Raw Data'!BE$1,FALSE))/100</f>
        <v>6.9876727636920101E-3</v>
      </c>
      <c r="X90" s="89">
        <f>(VLOOKUP($A89,'RevPAR Raw Data'!$B$6:$BE$49,'RevPAR Raw Data'!AT$1,FALSE))/100</f>
        <v>0.12869226450069202</v>
      </c>
      <c r="Y90" s="90">
        <f>(VLOOKUP($A89,'RevPAR Raw Data'!$B$6:$BE$49,'RevPAR Raw Data'!AU$1,FALSE))/100</f>
        <v>4.8218133412301398E-2</v>
      </c>
      <c r="Z90" s="90">
        <f>(VLOOKUP($A89,'RevPAR Raw Data'!$B$6:$BE$49,'RevPAR Raw Data'!AV$1,FALSE))/100</f>
        <v>9.117765883236319E-3</v>
      </c>
      <c r="AA90" s="90">
        <f>(VLOOKUP($A89,'RevPAR Raw Data'!$B$6:$BE$49,'RevPAR Raw Data'!AW$1,FALSE))/100</f>
        <v>2.5674751283176599E-2</v>
      </c>
      <c r="AB90" s="90">
        <f>(VLOOKUP($A89,'RevPAR Raw Data'!$B$6:$BE$49,'RevPAR Raw Data'!AX$1,FALSE))/100</f>
        <v>-5.3277286413699002E-3</v>
      </c>
      <c r="AC90" s="90">
        <f>(VLOOKUP($A89,'RevPAR Raw Data'!$B$6:$BE$49,'RevPAR Raw Data'!AY$1,FALSE))/100</f>
        <v>3.4648407002824601E-2</v>
      </c>
      <c r="AD90" s="91">
        <f>(VLOOKUP($A89,'RevPAR Raw Data'!$B$6:$BE$49,'RevPAR Raw Data'!BA$1,FALSE))/100</f>
        <v>-1.1710925305176301E-2</v>
      </c>
      <c r="AE90" s="91">
        <f>(VLOOKUP($A89,'RevPAR Raw Data'!$B$6:$BE$49,'RevPAR Raw Data'!BB$1,FALSE))/100</f>
        <v>-2.38844760674745E-2</v>
      </c>
      <c r="AF90" s="90">
        <f>(VLOOKUP($A89,'RevPAR Raw Data'!$B$6:$BE$49,'RevPAR Raw Data'!BC$1,FALSE))/100</f>
        <v>-1.7843991885792002E-2</v>
      </c>
      <c r="AG90" s="92">
        <f>(VLOOKUP($A89,'RevPAR Raw Data'!$B$6:$BE$49,'RevPAR Raw Data'!BE$1,FALSE))/100</f>
        <v>1.57129717818815E-2</v>
      </c>
    </row>
    <row r="91" spans="1:33" x14ac:dyDescent="0.25">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5">
      <c r="A92" s="116" t="s">
        <v>89</v>
      </c>
      <c r="B92" s="117">
        <f>(VLOOKUP($A92,'Occupancy Raw Data'!$B$8:$BE$45,'Occupancy Raw Data'!AG$3,FALSE))/100</f>
        <v>0.41269063394362299</v>
      </c>
      <c r="C92" s="118">
        <f>(VLOOKUP($A92,'Occupancy Raw Data'!$B$8:$BE$45,'Occupancy Raw Data'!AH$3,FALSE))/100</f>
        <v>0.45560042341318002</v>
      </c>
      <c r="D92" s="118">
        <f>(VLOOKUP($A92,'Occupancy Raw Data'!$B$8:$BE$45,'Occupancy Raw Data'!AI$3,FALSE))/100</f>
        <v>0.48198569856985601</v>
      </c>
      <c r="E92" s="118">
        <f>(VLOOKUP($A92,'Occupancy Raw Data'!$B$8:$BE$45,'Occupancy Raw Data'!AJ$3,FALSE))/100</f>
        <v>0.500805437686625</v>
      </c>
      <c r="F92" s="118">
        <f>(VLOOKUP($A92,'Occupancy Raw Data'!$B$8:$BE$45,'Occupancy Raw Data'!AK$3,FALSE))/100</f>
        <v>0.52241474147414702</v>
      </c>
      <c r="G92" s="119">
        <f>(VLOOKUP($A92,'Occupancy Raw Data'!$B$8:$BE$45,'Occupancy Raw Data'!AL$3,FALSE))/100</f>
        <v>0.47466436366491299</v>
      </c>
      <c r="H92" s="99">
        <f>(VLOOKUP($A92,'Occupancy Raw Data'!$B$8:$BE$45,'Occupancy Raw Data'!AN$3,FALSE))/100</f>
        <v>0.72412776991984895</v>
      </c>
      <c r="I92" s="99">
        <f>(VLOOKUP($A92,'Occupancy Raw Data'!$B$8:$BE$45,'Occupancy Raw Data'!AO$3,FALSE))/100</f>
        <v>0.75387323943661899</v>
      </c>
      <c r="J92" s="119">
        <f>(VLOOKUP($A92,'Occupancy Raw Data'!$B$8:$BE$45,'Occupancy Raw Data'!AP$3,FALSE))/100</f>
        <v>0.73903199247235907</v>
      </c>
      <c r="K92" s="120">
        <f>(VLOOKUP($A92,'Occupancy Raw Data'!$B$8:$BE$45,'Occupancy Raw Data'!AR$3,FALSE))/100</f>
        <v>0.55026572187776701</v>
      </c>
      <c r="M92" s="121">
        <f>VLOOKUP($A92,'ADR Raw Data'!$B$6:$BE$43,'ADR Raw Data'!AG$1,FALSE)</f>
        <v>107.555529610981</v>
      </c>
      <c r="N92" s="122">
        <f>VLOOKUP($A92,'ADR Raw Data'!$B$6:$BE$43,'ADR Raw Data'!AH$1,FALSE)</f>
        <v>108.89903422683</v>
      </c>
      <c r="O92" s="122">
        <f>VLOOKUP($A92,'ADR Raw Data'!$B$6:$BE$43,'ADR Raw Data'!AI$1,FALSE)</f>
        <v>112.848985323007</v>
      </c>
      <c r="P92" s="122">
        <f>VLOOKUP($A92,'ADR Raw Data'!$B$6:$BE$43,'ADR Raw Data'!AJ$1,FALSE)</f>
        <v>115.010903616679</v>
      </c>
      <c r="Q92" s="122">
        <f>VLOOKUP($A92,'ADR Raw Data'!$B$6:$BE$43,'ADR Raw Data'!AK$1,FALSE)</f>
        <v>116.53729827398099</v>
      </c>
      <c r="R92" s="123">
        <f>VLOOKUP($A92,'ADR Raw Data'!$B$6:$BE$43,'ADR Raw Data'!AL$1,FALSE)</f>
        <v>112.43505501505101</v>
      </c>
      <c r="S92" s="122">
        <f>VLOOKUP($A92,'ADR Raw Data'!$B$6:$BE$43,'ADR Raw Data'!AN$1,FALSE)</f>
        <v>151.17093788828299</v>
      </c>
      <c r="T92" s="122">
        <f>VLOOKUP($A92,'ADR Raw Data'!$B$6:$BE$43,'ADR Raw Data'!AO$1,FALSE)</f>
        <v>154.491018758108</v>
      </c>
      <c r="U92" s="123">
        <f>VLOOKUP($A92,'ADR Raw Data'!$B$6:$BE$43,'ADR Raw Data'!AP$1,FALSE)</f>
        <v>152.86790040186199</v>
      </c>
      <c r="V92" s="124">
        <f>VLOOKUP($A92,'ADR Raw Data'!$B$6:$BE$43,'ADR Raw Data'!AR$1,FALSE)</f>
        <v>127.964159308254</v>
      </c>
      <c r="X92" s="121">
        <f>VLOOKUP($A92,'RevPAR Raw Data'!$B$6:$BE$43,'RevPAR Raw Data'!AG$1,FALSE)</f>
        <v>44.387159699298202</v>
      </c>
      <c r="Y92" s="122">
        <f>VLOOKUP($A92,'RevPAR Raw Data'!$B$6:$BE$43,'RevPAR Raw Data'!AH$1,FALSE)</f>
        <v>49.614446103030502</v>
      </c>
      <c r="Z92" s="122">
        <f>VLOOKUP($A92,'RevPAR Raw Data'!$B$6:$BE$43,'RevPAR Raw Data'!AI$1,FALSE)</f>
        <v>54.391597023809503</v>
      </c>
      <c r="AA92" s="122">
        <f>VLOOKUP($A92,'RevPAR Raw Data'!$B$6:$BE$43,'RevPAR Raw Data'!AJ$1,FALSE)</f>
        <v>57.598085924485297</v>
      </c>
      <c r="AB92" s="122">
        <f>VLOOKUP($A92,'RevPAR Raw Data'!$B$6:$BE$43,'RevPAR Raw Data'!AK$1,FALSE)</f>
        <v>60.880802549897801</v>
      </c>
      <c r="AC92" s="123">
        <f>VLOOKUP($A92,'RevPAR Raw Data'!$B$6:$BE$43,'RevPAR Raw Data'!AL$1,FALSE)</f>
        <v>53.368913842349002</v>
      </c>
      <c r="AD92" s="122">
        <f>VLOOKUP($A92,'RevPAR Raw Data'!$B$6:$BE$43,'RevPAR Raw Data'!AN$1,FALSE)</f>
        <v>109.467074129734</v>
      </c>
      <c r="AE92" s="122">
        <f>VLOOKUP($A92,'RevPAR Raw Data'!$B$6:$BE$43,'RevPAR Raw Data'!AO$1,FALSE)</f>
        <v>116.466644775039</v>
      </c>
      <c r="AF92" s="123">
        <f>VLOOKUP($A92,'RevPAR Raw Data'!$B$6:$BE$43,'RevPAR Raw Data'!AP$1,FALSE)</f>
        <v>112.97426901905401</v>
      </c>
      <c r="AG92" s="124">
        <f>VLOOKUP($A92,'RevPAR Raw Data'!$B$6:$BE$43,'RevPAR Raw Data'!AR$1,FALSE)</f>
        <v>70.414290496238394</v>
      </c>
    </row>
    <row r="93" spans="1:33" x14ac:dyDescent="0.25">
      <c r="A93" s="101" t="s">
        <v>129</v>
      </c>
      <c r="B93" s="89">
        <f>(VLOOKUP($A92,'Occupancy Raw Data'!$B$8:$BE$51,'Occupancy Raw Data'!AT$3,FALSE))/100</f>
        <v>-4.5413876254028401E-2</v>
      </c>
      <c r="C93" s="90">
        <f>(VLOOKUP($A92,'Occupancy Raw Data'!$B$8:$BE$51,'Occupancy Raw Data'!AU$3,FALSE))/100</f>
        <v>-3.90324596828307E-2</v>
      </c>
      <c r="D93" s="90">
        <f>(VLOOKUP($A92,'Occupancy Raw Data'!$B$8:$BE$51,'Occupancy Raw Data'!AV$3,FALSE))/100</f>
        <v>-3.3587203199939998E-2</v>
      </c>
      <c r="E93" s="90">
        <f>(VLOOKUP($A92,'Occupancy Raw Data'!$B$8:$BE$51,'Occupancy Raw Data'!AW$3,FALSE))/100</f>
        <v>-4.9312130804167804E-2</v>
      </c>
      <c r="F93" s="90">
        <f>(VLOOKUP($A92,'Occupancy Raw Data'!$B$8:$BE$51,'Occupancy Raw Data'!AX$3,FALSE))/100</f>
        <v>-8.1231859735782591E-2</v>
      </c>
      <c r="G93" s="90">
        <f>(VLOOKUP($A92,'Occupancy Raw Data'!$B$8:$BE$51,'Occupancy Raw Data'!AY$3,FALSE))/100</f>
        <v>-5.0881072385758799E-2</v>
      </c>
      <c r="H93" s="91">
        <f>(VLOOKUP($A92,'Occupancy Raw Data'!$B$8:$BE$51,'Occupancy Raw Data'!BA$3,FALSE))/100</f>
        <v>-1.5639115688725301E-2</v>
      </c>
      <c r="I93" s="91">
        <f>(VLOOKUP($A92,'Occupancy Raw Data'!$B$8:$BE$51,'Occupancy Raw Data'!BB$3,FALSE))/100</f>
        <v>-6.0720350249297709E-3</v>
      </c>
      <c r="J93" s="90">
        <f>(VLOOKUP($A92,'Occupancy Raw Data'!$B$8:$BE$51,'Occupancy Raw Data'!BC$3,FALSE))/100</f>
        <v>-1.0740281411205099E-2</v>
      </c>
      <c r="K93" s="92">
        <f>(VLOOKUP($A92,'Occupancy Raw Data'!$B$8:$BE$51,'Occupancy Raw Data'!BE$3,FALSE))/100</f>
        <v>-3.5926631586901098E-2</v>
      </c>
      <c r="M93" s="89">
        <f>(VLOOKUP($A92,'ADR Raw Data'!$B$6:$BE$49,'ADR Raw Data'!AT$1,FALSE))/100</f>
        <v>2.3078541236684798E-3</v>
      </c>
      <c r="N93" s="90">
        <f>(VLOOKUP($A92,'ADR Raw Data'!$B$6:$BE$49,'ADR Raw Data'!AU$1,FALSE))/100</f>
        <v>1.6581400471814799E-2</v>
      </c>
      <c r="O93" s="90">
        <f>(VLOOKUP($A92,'ADR Raw Data'!$B$6:$BE$49,'ADR Raw Data'!AV$1,FALSE))/100</f>
        <v>3.37998195117322E-2</v>
      </c>
      <c r="P93" s="90">
        <f>(VLOOKUP($A92,'ADR Raw Data'!$B$6:$BE$49,'ADR Raw Data'!AW$1,FALSE))/100</f>
        <v>3.60615753737192E-2</v>
      </c>
      <c r="Q93" s="90">
        <f>(VLOOKUP($A92,'ADR Raw Data'!$B$6:$BE$49,'ADR Raw Data'!AX$1,FALSE))/100</f>
        <v>2.5837043908525002E-2</v>
      </c>
      <c r="R93" s="90">
        <f>(VLOOKUP($A92,'ADR Raw Data'!$B$6:$BE$49,'ADR Raw Data'!AY$1,FALSE))/100</f>
        <v>2.3506645161361001E-2</v>
      </c>
      <c r="S93" s="91">
        <f>(VLOOKUP($A92,'ADR Raw Data'!$B$6:$BE$49,'ADR Raw Data'!BA$1,FALSE))/100</f>
        <v>3.5139872948990597E-2</v>
      </c>
      <c r="T93" s="91">
        <f>(VLOOKUP($A92,'ADR Raw Data'!$B$6:$BE$49,'ADR Raw Data'!BB$1,FALSE))/100</f>
        <v>8.0313711164341703E-3</v>
      </c>
      <c r="U93" s="90">
        <f>(VLOOKUP($A92,'ADR Raw Data'!$B$6:$BE$49,'ADR Raw Data'!BC$1,FALSE))/100</f>
        <v>2.1128623096965404E-2</v>
      </c>
      <c r="V93" s="92">
        <f>(VLOOKUP($A92,'ADR Raw Data'!$B$6:$BE$49,'ADR Raw Data'!BE$1,FALSE))/100</f>
        <v>2.5534411503428701E-2</v>
      </c>
      <c r="X93" s="89">
        <f>(VLOOKUP($A92,'RevPAR Raw Data'!$B$6:$BE$49,'RevPAR Raw Data'!AT$1,FALSE))/100</f>
        <v>-4.3210830731944601E-2</v>
      </c>
      <c r="Y93" s="90">
        <f>(VLOOKUP($A92,'RevPAR Raw Data'!$B$6:$BE$49,'RevPAR Raw Data'!AU$1,FALSE))/100</f>
        <v>-2.3098272056416902E-2</v>
      </c>
      <c r="Z93" s="90">
        <f>(VLOOKUP($A92,'RevPAR Raw Data'!$B$6:$BE$49,'RevPAR Raw Data'!AV$1,FALSE))/100</f>
        <v>-9.2262509426965301E-4</v>
      </c>
      <c r="AA93" s="90">
        <f>(VLOOKUP($A92,'RevPAR Raw Data'!$B$6:$BE$49,'RevPAR Raw Data'!AW$1,FALSE))/100</f>
        <v>-1.5028828552281801E-2</v>
      </c>
      <c r="AB93" s="90">
        <f>(VLOOKUP($A92,'RevPAR Raw Data'!$B$6:$BE$49,'RevPAR Raw Data'!AX$1,FALSE))/100</f>
        <v>-5.7493606954022197E-2</v>
      </c>
      <c r="AC93" s="90">
        <f>(VLOOKUP($A92,'RevPAR Raw Data'!$B$6:$BE$49,'RevPAR Raw Data'!AY$1,FALSE))/100</f>
        <v>-2.8570470538399402E-2</v>
      </c>
      <c r="AD93" s="91">
        <f>(VLOOKUP($A92,'RevPAR Raw Data'!$B$6:$BE$49,'RevPAR Raw Data'!BA$1,FALSE))/100</f>
        <v>1.89512007219289E-2</v>
      </c>
      <c r="AE93" s="91">
        <f>(VLOOKUP($A92,'RevPAR Raw Data'!$B$6:$BE$49,'RevPAR Raw Data'!BB$1,FALSE))/100</f>
        <v>1.9105693247871999E-3</v>
      </c>
      <c r="AF93" s="90">
        <f>(VLOOKUP($A92,'RevPAR Raw Data'!$B$6:$BE$49,'RevPAR Raw Data'!BC$1,FALSE))/100</f>
        <v>1.01614143278676E-2</v>
      </c>
      <c r="AG93" s="92">
        <f>(VLOOKUP($A92,'RevPAR Raw Data'!$B$6:$BE$49,'RevPAR Raw Data'!BE$1,FALSE))/100</f>
        <v>-1.1309585478344399E-2</v>
      </c>
    </row>
    <row r="94" spans="1:33" x14ac:dyDescent="0.25">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5">
      <c r="A95" s="116" t="s">
        <v>29</v>
      </c>
      <c r="B95" s="117">
        <f>(VLOOKUP($A95,'Occupancy Raw Data'!$B$8:$BE$45,'Occupancy Raw Data'!AG$3,FALSE))/100</f>
        <v>0.34315601900739096</v>
      </c>
      <c r="C95" s="118">
        <f>(VLOOKUP($A95,'Occupancy Raw Data'!$B$8:$BE$45,'Occupancy Raw Data'!AH$3,FALSE))/100</f>
        <v>0.379256863780359</v>
      </c>
      <c r="D95" s="118">
        <f>(VLOOKUP($A95,'Occupancy Raw Data'!$B$8:$BE$45,'Occupancy Raw Data'!AI$3,FALSE))/100</f>
        <v>0.385790654699049</v>
      </c>
      <c r="E95" s="118">
        <f>(VLOOKUP($A95,'Occupancy Raw Data'!$B$8:$BE$45,'Occupancy Raw Data'!AJ$3,FALSE))/100</f>
        <v>0.37153511087645102</v>
      </c>
      <c r="F95" s="118">
        <f>(VLOOKUP($A95,'Occupancy Raw Data'!$B$8:$BE$45,'Occupancy Raw Data'!AK$3,FALSE))/100</f>
        <v>0.383282734952481</v>
      </c>
      <c r="G95" s="119">
        <f>(VLOOKUP($A95,'Occupancy Raw Data'!$B$8:$BE$45,'Occupancy Raw Data'!AL$3,FALSE))/100</f>
        <v>0.37260427666314599</v>
      </c>
      <c r="H95" s="99">
        <f>(VLOOKUP($A95,'Occupancy Raw Data'!$B$8:$BE$45,'Occupancy Raw Data'!AN$3,FALSE))/100</f>
        <v>0.54989440337909101</v>
      </c>
      <c r="I95" s="99">
        <f>(VLOOKUP($A95,'Occupancy Raw Data'!$B$8:$BE$45,'Occupancy Raw Data'!AO$3,FALSE))/100</f>
        <v>0.59761087645195299</v>
      </c>
      <c r="J95" s="119">
        <f>(VLOOKUP($A95,'Occupancy Raw Data'!$B$8:$BE$45,'Occupancy Raw Data'!AP$3,FALSE))/100</f>
        <v>0.57375263991552206</v>
      </c>
      <c r="K95" s="120">
        <f>(VLOOKUP($A95,'Occupancy Raw Data'!$B$8:$BE$45,'Occupancy Raw Data'!AR$3,FALSE))/100</f>
        <v>0.43007523759239702</v>
      </c>
      <c r="M95" s="121">
        <f>VLOOKUP($A95,'ADR Raw Data'!$B$6:$BE$43,'ADR Raw Data'!AG$1,FALSE)</f>
        <v>115.143904221559</v>
      </c>
      <c r="N95" s="122">
        <f>VLOOKUP($A95,'ADR Raw Data'!$B$6:$BE$43,'ADR Raw Data'!AH$1,FALSE)</f>
        <v>102.26228225876601</v>
      </c>
      <c r="O95" s="122">
        <f>VLOOKUP($A95,'ADR Raw Data'!$B$6:$BE$43,'ADR Raw Data'!AI$1,FALSE)</f>
        <v>100.913504405097</v>
      </c>
      <c r="P95" s="122">
        <f>VLOOKUP($A95,'ADR Raw Data'!$B$6:$BE$43,'ADR Raw Data'!AJ$1,FALSE)</f>
        <v>96.389141131539205</v>
      </c>
      <c r="Q95" s="122">
        <f>VLOOKUP($A95,'ADR Raw Data'!$B$6:$BE$43,'ADR Raw Data'!AK$1,FALSE)</f>
        <v>101.214377959535</v>
      </c>
      <c r="R95" s="123">
        <f>VLOOKUP($A95,'ADR Raw Data'!$B$6:$BE$43,'ADR Raw Data'!AL$1,FALSE)</f>
        <v>102.96884336751801</v>
      </c>
      <c r="S95" s="122">
        <f>VLOOKUP($A95,'ADR Raw Data'!$B$6:$BE$43,'ADR Raw Data'!AN$1,FALSE)</f>
        <v>142.13443650984101</v>
      </c>
      <c r="T95" s="122">
        <f>VLOOKUP($A95,'ADR Raw Data'!$B$6:$BE$43,'ADR Raw Data'!AO$1,FALSE)</f>
        <v>159.00482109331799</v>
      </c>
      <c r="U95" s="123">
        <f>VLOOKUP($A95,'ADR Raw Data'!$B$6:$BE$43,'ADR Raw Data'!AP$1,FALSE)</f>
        <v>150.92038764594199</v>
      </c>
      <c r="V95" s="124">
        <f>VLOOKUP($A95,'ADR Raw Data'!$B$6:$BE$43,'ADR Raw Data'!AR$1,FALSE)</f>
        <v>121.24626004318699</v>
      </c>
      <c r="X95" s="121">
        <f>VLOOKUP($A95,'RevPAR Raw Data'!$B$6:$BE$43,'RevPAR Raw Data'!AG$1,FALSE)</f>
        <v>39.512323785638799</v>
      </c>
      <c r="Y95" s="122">
        <f>VLOOKUP($A95,'RevPAR Raw Data'!$B$6:$BE$43,'RevPAR Raw Data'!AH$1,FALSE)</f>
        <v>38.783672452481497</v>
      </c>
      <c r="Z95" s="122">
        <f>VLOOKUP($A95,'RevPAR Raw Data'!$B$6:$BE$43,'RevPAR Raw Data'!AI$1,FALSE)</f>
        <v>38.931486932418103</v>
      </c>
      <c r="AA95" s="122">
        <f>VLOOKUP($A95,'RevPAR Raw Data'!$B$6:$BE$43,'RevPAR Raw Data'!AJ$1,FALSE)</f>
        <v>35.811950237592299</v>
      </c>
      <c r="AB95" s="122">
        <f>VLOOKUP($A95,'RevPAR Raw Data'!$B$6:$BE$43,'RevPAR Raw Data'!AK$1,FALSE)</f>
        <v>38.7937236008447</v>
      </c>
      <c r="AC95" s="123">
        <f>VLOOKUP($A95,'RevPAR Raw Data'!$B$6:$BE$43,'RevPAR Raw Data'!AL$1,FALSE)</f>
        <v>38.366631401795097</v>
      </c>
      <c r="AD95" s="122">
        <f>VLOOKUP($A95,'RevPAR Raw Data'!$B$6:$BE$43,'RevPAR Raw Data'!AN$1,FALSE)</f>
        <v>78.158931164202698</v>
      </c>
      <c r="AE95" s="122">
        <f>VLOOKUP($A95,'RevPAR Raw Data'!$B$6:$BE$43,'RevPAR Raw Data'!AO$1,FALSE)</f>
        <v>95.023010493664202</v>
      </c>
      <c r="AF95" s="123">
        <f>VLOOKUP($A95,'RevPAR Raw Data'!$B$6:$BE$43,'RevPAR Raw Data'!AP$1,FALSE)</f>
        <v>86.590970828933393</v>
      </c>
      <c r="AG95" s="124">
        <f>VLOOKUP($A95,'RevPAR Raw Data'!$B$6:$BE$43,'RevPAR Raw Data'!AR$1,FALSE)</f>
        <v>52.1450140952632</v>
      </c>
    </row>
    <row r="96" spans="1:33" x14ac:dyDescent="0.25">
      <c r="A96" s="101" t="s">
        <v>129</v>
      </c>
      <c r="B96" s="89">
        <f>(VLOOKUP($A95,'Occupancy Raw Data'!$B$8:$BE$51,'Occupancy Raw Data'!AT$3,FALSE))/100</f>
        <v>-5.2043894747102096E-2</v>
      </c>
      <c r="C96" s="90">
        <f>(VLOOKUP($A95,'Occupancy Raw Data'!$B$8:$BE$51,'Occupancy Raw Data'!AU$3,FALSE))/100</f>
        <v>-2.94552848405236E-2</v>
      </c>
      <c r="D96" s="90">
        <f>(VLOOKUP($A95,'Occupancy Raw Data'!$B$8:$BE$51,'Occupancy Raw Data'!AV$3,FALSE))/100</f>
        <v>-7.4380846828903904E-2</v>
      </c>
      <c r="E96" s="90">
        <f>(VLOOKUP($A95,'Occupancy Raw Data'!$B$8:$BE$51,'Occupancy Raw Data'!AW$3,FALSE))/100</f>
        <v>-0.109840756598217</v>
      </c>
      <c r="F96" s="90">
        <f>(VLOOKUP($A95,'Occupancy Raw Data'!$B$8:$BE$51,'Occupancy Raw Data'!AX$3,FALSE))/100</f>
        <v>-0.13870503774472101</v>
      </c>
      <c r="G96" s="90">
        <f>(VLOOKUP($A95,'Occupancy Raw Data'!$B$8:$BE$51,'Occupancy Raw Data'!AY$3,FALSE))/100</f>
        <v>-8.3132922008479007E-2</v>
      </c>
      <c r="H96" s="91">
        <f>(VLOOKUP($A95,'Occupancy Raw Data'!$B$8:$BE$51,'Occupancy Raw Data'!BA$3,FALSE))/100</f>
        <v>-0.12007109837176901</v>
      </c>
      <c r="I96" s="91">
        <f>(VLOOKUP($A95,'Occupancy Raw Data'!$B$8:$BE$51,'Occupancy Raw Data'!BB$3,FALSE))/100</f>
        <v>-7.5319736536991894E-2</v>
      </c>
      <c r="J96" s="90">
        <f>(VLOOKUP($A95,'Occupancy Raw Data'!$B$8:$BE$51,'Occupancy Raw Data'!BC$3,FALSE))/100</f>
        <v>-9.7319466865443099E-2</v>
      </c>
      <c r="K96" s="92">
        <f>(VLOOKUP($A95,'Occupancy Raw Data'!$B$8:$BE$51,'Occupancy Raw Data'!BE$3,FALSE))/100</f>
        <v>-8.8554194836062403E-2</v>
      </c>
      <c r="M96" s="89">
        <f>(VLOOKUP($A95,'ADR Raw Data'!$B$6:$BE$49,'ADR Raw Data'!AT$1,FALSE))/100</f>
        <v>-5.7237432989830604E-2</v>
      </c>
      <c r="N96" s="90">
        <f>(VLOOKUP($A95,'ADR Raw Data'!$B$6:$BE$49,'ADR Raw Data'!AU$1,FALSE))/100</f>
        <v>-5.2328920749661299E-2</v>
      </c>
      <c r="O96" s="90">
        <f>(VLOOKUP($A95,'ADR Raw Data'!$B$6:$BE$49,'ADR Raw Data'!AV$1,FALSE))/100</f>
        <v>-4.1001864444482096E-2</v>
      </c>
      <c r="P96" s="90">
        <f>(VLOOKUP($A95,'ADR Raw Data'!$B$6:$BE$49,'ADR Raw Data'!AW$1,FALSE))/100</f>
        <v>-0.100741527003121</v>
      </c>
      <c r="Q96" s="90">
        <f>(VLOOKUP($A95,'ADR Raw Data'!$B$6:$BE$49,'ADR Raw Data'!AX$1,FALSE))/100</f>
        <v>-8.4213942887118309E-2</v>
      </c>
      <c r="R96" s="90">
        <f>(VLOOKUP($A95,'ADR Raw Data'!$B$6:$BE$49,'ADR Raw Data'!AY$1,FALSE))/100</f>
        <v>-6.6612971387517594E-2</v>
      </c>
      <c r="S96" s="91">
        <f>(VLOOKUP($A95,'ADR Raw Data'!$B$6:$BE$49,'ADR Raw Data'!BA$1,FALSE))/100</f>
        <v>9.8909445258076501E-5</v>
      </c>
      <c r="T96" s="91">
        <f>(VLOOKUP($A95,'ADR Raw Data'!$B$6:$BE$49,'ADR Raw Data'!BB$1,FALSE))/100</f>
        <v>2.6563724807965802E-2</v>
      </c>
      <c r="U96" s="90">
        <f>(VLOOKUP($A95,'ADR Raw Data'!$B$6:$BE$49,'ADR Raw Data'!BC$1,FALSE))/100</f>
        <v>1.55285626108624E-2</v>
      </c>
      <c r="V96" s="92">
        <f>(VLOOKUP($A95,'ADR Raw Data'!$B$6:$BE$49,'ADR Raw Data'!BE$1,FALSE))/100</f>
        <v>-3.0429019618850601E-2</v>
      </c>
      <c r="X96" s="89">
        <f>(VLOOKUP($A95,'RevPAR Raw Data'!$B$6:$BE$49,'RevPAR Raw Data'!AT$1,FALSE))/100</f>
        <v>-0.10630246879881501</v>
      </c>
      <c r="Y96" s="90">
        <f>(VLOOKUP($A95,'RevPAR Raw Data'!$B$6:$BE$49,'RevPAR Raw Data'!AU$1,FALSE))/100</f>
        <v>-8.02428423241065E-2</v>
      </c>
      <c r="Z96" s="90">
        <f>(VLOOKUP($A95,'RevPAR Raw Data'!$B$6:$BE$49,'RevPAR Raw Data'!AV$1,FALSE))/100</f>
        <v>-0.11233295787444099</v>
      </c>
      <c r="AA96" s="90">
        <f>(VLOOKUP($A95,'RevPAR Raw Data'!$B$6:$BE$49,'RevPAR Raw Data'!AW$1,FALSE))/100</f>
        <v>-0.19951675805445601</v>
      </c>
      <c r="AB96" s="90">
        <f>(VLOOKUP($A95,'RevPAR Raw Data'!$B$6:$BE$49,'RevPAR Raw Data'!AX$1,FALSE))/100</f>
        <v>-0.21123808250505</v>
      </c>
      <c r="AC96" s="90">
        <f>(VLOOKUP($A95,'RevPAR Raw Data'!$B$6:$BE$49,'RevPAR Raw Data'!AY$1,FALSE))/100</f>
        <v>-0.144208162440885</v>
      </c>
      <c r="AD96" s="91">
        <f>(VLOOKUP($A95,'RevPAR Raw Data'!$B$6:$BE$49,'RevPAR Raw Data'!BA$1,FALSE))/100</f>
        <v>-0.11998406509224199</v>
      </c>
      <c r="AE96" s="91">
        <f>(VLOOKUP($A95,'RevPAR Raw Data'!$B$6:$BE$49,'RevPAR Raw Data'!BB$1,FALSE))/100</f>
        <v>-5.0756784483003206E-2</v>
      </c>
      <c r="AF96" s="90">
        <f>(VLOOKUP($A95,'RevPAR Raw Data'!$B$6:$BE$49,'RevPAR Raw Data'!BC$1,FALSE))/100</f>
        <v>-8.3302135689056506E-2</v>
      </c>
      <c r="AG96" s="92">
        <f>(VLOOKUP($A95,'RevPAR Raw Data'!$B$6:$BE$49,'RevPAR Raw Data'!BE$1,FALSE))/100</f>
        <v>-0.11628859712291399</v>
      </c>
    </row>
    <row r="97" spans="1:33" x14ac:dyDescent="0.25">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5">
      <c r="A98" s="134" t="s">
        <v>46</v>
      </c>
      <c r="B98" s="117">
        <f>(VLOOKUP($A98,'Occupancy Raw Data'!$B$8:$BE$45,'Occupancy Raw Data'!AG$3,FALSE))/100</f>
        <v>0.421451193303924</v>
      </c>
      <c r="C98" s="118">
        <f>(VLOOKUP($A98,'Occupancy Raw Data'!$B$8:$BE$45,'Occupancy Raw Data'!AH$3,FALSE))/100</f>
        <v>0.536517362289333</v>
      </c>
      <c r="D98" s="118">
        <f>(VLOOKUP($A98,'Occupancy Raw Data'!$B$8:$BE$45,'Occupancy Raw Data'!AI$3,FALSE))/100</f>
        <v>0.55019794140934197</v>
      </c>
      <c r="E98" s="118">
        <f>(VLOOKUP($A98,'Occupancy Raw Data'!$B$8:$BE$45,'Occupancy Raw Data'!AJ$3,FALSE))/100</f>
        <v>0.54153941861780297</v>
      </c>
      <c r="F98" s="118">
        <f>(VLOOKUP($A98,'Occupancy Raw Data'!$B$8:$BE$45,'Occupancy Raw Data'!AK$3,FALSE))/100</f>
        <v>0.51967537608867698</v>
      </c>
      <c r="G98" s="119">
        <f>(VLOOKUP($A98,'Occupancy Raw Data'!$B$8:$BE$45,'Occupancy Raw Data'!AL$3,FALSE))/100</f>
        <v>0.51387625834181594</v>
      </c>
      <c r="H98" s="99">
        <f>(VLOOKUP($A98,'Occupancy Raw Data'!$B$8:$BE$45,'Occupancy Raw Data'!AN$3,FALSE))/100</f>
        <v>0.59927609998868903</v>
      </c>
      <c r="I98" s="99">
        <f>(VLOOKUP($A98,'Occupancy Raw Data'!$B$8:$BE$45,'Occupancy Raw Data'!AO$3,FALSE))/100</f>
        <v>0.59100311991318499</v>
      </c>
      <c r="J98" s="119">
        <f>(VLOOKUP($A98,'Occupancy Raw Data'!$B$8:$BE$45,'Occupancy Raw Data'!AP$3,FALSE))/100</f>
        <v>0.59513834707192603</v>
      </c>
      <c r="K98" s="120">
        <f>(VLOOKUP($A98,'Occupancy Raw Data'!$B$8:$BE$45,'Occupancy Raw Data'!AR$3,FALSE))/100</f>
        <v>0.53709906224350601</v>
      </c>
      <c r="M98" s="121">
        <f>VLOOKUP($A98,'ADR Raw Data'!$B$6:$BE$43,'ADR Raw Data'!AG$1,FALSE)</f>
        <v>103.454678278606</v>
      </c>
      <c r="N98" s="122">
        <f>VLOOKUP($A98,'ADR Raw Data'!$B$6:$BE$43,'ADR Raw Data'!AH$1,FALSE)</f>
        <v>104.139724667165</v>
      </c>
      <c r="O98" s="122">
        <f>VLOOKUP($A98,'ADR Raw Data'!$B$6:$BE$43,'ADR Raw Data'!AI$1,FALSE)</f>
        <v>105.705490718088</v>
      </c>
      <c r="P98" s="122">
        <f>VLOOKUP($A98,'ADR Raw Data'!$B$6:$BE$43,'ADR Raw Data'!AJ$1,FALSE)</f>
        <v>104.94741674063999</v>
      </c>
      <c r="Q98" s="122">
        <f>VLOOKUP($A98,'ADR Raw Data'!$B$6:$BE$43,'ADR Raw Data'!AK$1,FALSE)</f>
        <v>105.89869266179799</v>
      </c>
      <c r="R98" s="123">
        <f>VLOOKUP($A98,'ADR Raw Data'!$B$6:$BE$43,'ADR Raw Data'!AL$1,FALSE)</f>
        <v>104.88864313102199</v>
      </c>
      <c r="S98" s="122">
        <f>VLOOKUP($A98,'ADR Raw Data'!$B$6:$BE$43,'ADR Raw Data'!AN$1,FALSE)</f>
        <v>123.66310190253201</v>
      </c>
      <c r="T98" s="122">
        <f>VLOOKUP($A98,'ADR Raw Data'!$B$6:$BE$43,'ADR Raw Data'!AO$1,FALSE)</f>
        <v>122.640488882513</v>
      </c>
      <c r="U98" s="123">
        <f>VLOOKUP($A98,'ADR Raw Data'!$B$6:$BE$43,'ADR Raw Data'!AP$1,FALSE)</f>
        <v>123.155193108787</v>
      </c>
      <c r="V98" s="124">
        <f>VLOOKUP($A98,'ADR Raw Data'!$B$6:$BE$43,'ADR Raw Data'!AR$1,FALSE)</f>
        <v>110.672888980472</v>
      </c>
      <c r="X98" s="121">
        <f>VLOOKUP($A98,'RevPAR Raw Data'!$B$6:$BE$43,'RevPAR Raw Data'!AG$1,FALSE)</f>
        <v>43.601097613392099</v>
      </c>
      <c r="Y98" s="122">
        <f>VLOOKUP($A98,'RevPAR Raw Data'!$B$6:$BE$43,'RevPAR Raw Data'!AH$1,FALSE)</f>
        <v>55.872770387965097</v>
      </c>
      <c r="Z98" s="122">
        <f>VLOOKUP($A98,'RevPAR Raw Data'!$B$6:$BE$43,'RevPAR Raw Data'!AI$1,FALSE)</f>
        <v>58.158943388756903</v>
      </c>
      <c r="AA98" s="122">
        <f>VLOOKUP($A98,'RevPAR Raw Data'!$B$6:$BE$43,'RevPAR Raw Data'!AJ$1,FALSE)</f>
        <v>56.8331630471666</v>
      </c>
      <c r="AB98" s="122">
        <f>VLOOKUP($A98,'RevPAR Raw Data'!$B$6:$BE$43,'RevPAR Raw Data'!AK$1,FALSE)</f>
        <v>55.032942936319401</v>
      </c>
      <c r="AC98" s="123">
        <f>VLOOKUP($A98,'RevPAR Raw Data'!$B$6:$BE$43,'RevPAR Raw Data'!AL$1,FALSE)</f>
        <v>53.899783474720003</v>
      </c>
      <c r="AD98" s="122">
        <f>VLOOKUP($A98,'RevPAR Raw Data'!$B$6:$BE$43,'RevPAR Raw Data'!AN$1,FALSE)</f>
        <v>74.108341420653701</v>
      </c>
      <c r="AE98" s="122">
        <f>VLOOKUP($A98,'RevPAR Raw Data'!$B$6:$BE$43,'RevPAR Raw Data'!AO$1,FALSE)</f>
        <v>72.480911557243601</v>
      </c>
      <c r="AF98" s="123">
        <f>VLOOKUP($A98,'RevPAR Raw Data'!$B$6:$BE$43,'RevPAR Raw Data'!AP$1,FALSE)</f>
        <v>73.294378060087894</v>
      </c>
      <c r="AG98" s="124">
        <f>VLOOKUP($A98,'RevPAR Raw Data'!$B$6:$BE$43,'RevPAR Raw Data'!AR$1,FALSE)</f>
        <v>59.442304887191298</v>
      </c>
    </row>
    <row r="99" spans="1:33" x14ac:dyDescent="0.25">
      <c r="A99" s="101" t="s">
        <v>129</v>
      </c>
      <c r="B99" s="89">
        <f>(VLOOKUP($A98,'Occupancy Raw Data'!$B$8:$BE$51,'Occupancy Raw Data'!AT$3,FALSE))/100</f>
        <v>3.5786092001713302E-2</v>
      </c>
      <c r="C99" s="90">
        <f>(VLOOKUP($A98,'Occupancy Raw Data'!$B$8:$BE$51,'Occupancy Raw Data'!AU$3,FALSE))/100</f>
        <v>4.6459722562725299E-2</v>
      </c>
      <c r="D99" s="90">
        <f>(VLOOKUP($A98,'Occupancy Raw Data'!$B$8:$BE$51,'Occupancy Raw Data'!AV$3,FALSE))/100</f>
        <v>1.68068962670367E-2</v>
      </c>
      <c r="E99" s="90">
        <f>(VLOOKUP($A98,'Occupancy Raw Data'!$B$8:$BE$51,'Occupancy Raw Data'!AW$3,FALSE))/100</f>
        <v>-1.9093741231057799E-2</v>
      </c>
      <c r="F99" s="90">
        <f>(VLOOKUP($A98,'Occupancy Raw Data'!$B$8:$BE$51,'Occupancy Raw Data'!AX$3,FALSE))/100</f>
        <v>-4.4623572393629497E-2</v>
      </c>
      <c r="G99" s="90">
        <f>(VLOOKUP($A98,'Occupancy Raw Data'!$B$8:$BE$51,'Occupancy Raw Data'!AY$3,FALSE))/100</f>
        <v>4.9519953960576301E-3</v>
      </c>
      <c r="H99" s="91">
        <f>(VLOOKUP($A98,'Occupancy Raw Data'!$B$8:$BE$51,'Occupancy Raw Data'!BA$3,FALSE))/100</f>
        <v>-2.4801338258967302E-2</v>
      </c>
      <c r="I99" s="91">
        <f>(VLOOKUP($A98,'Occupancy Raw Data'!$B$8:$BE$51,'Occupancy Raw Data'!BB$3,FALSE))/100</f>
        <v>-3.3005764280351998E-2</v>
      </c>
      <c r="J99" s="90">
        <f>(VLOOKUP($A98,'Occupancy Raw Data'!$B$8:$BE$51,'Occupancy Raw Data'!BC$3,FALSE))/100</f>
        <v>-2.8894428401973E-2</v>
      </c>
      <c r="K99" s="92">
        <f>(VLOOKUP($A98,'Occupancy Raw Data'!$B$8:$BE$51,'Occupancy Raw Data'!BE$3,FALSE))/100</f>
        <v>-6.0301772296601098E-3</v>
      </c>
      <c r="M99" s="89">
        <f>(VLOOKUP($A98,'ADR Raw Data'!$B$6:$BE$49,'ADR Raw Data'!AT$1,FALSE))/100</f>
        <v>2.2679062687009203E-2</v>
      </c>
      <c r="N99" s="90">
        <f>(VLOOKUP($A98,'ADR Raw Data'!$B$6:$BE$49,'ADR Raw Data'!AU$1,FALSE))/100</f>
        <v>2.2934698833883899E-2</v>
      </c>
      <c r="O99" s="90">
        <f>(VLOOKUP($A98,'ADR Raw Data'!$B$6:$BE$49,'ADR Raw Data'!AV$1,FALSE))/100</f>
        <v>2.0307510623816499E-2</v>
      </c>
      <c r="P99" s="90">
        <f>(VLOOKUP($A98,'ADR Raw Data'!$B$6:$BE$49,'ADR Raw Data'!AW$1,FALSE))/100</f>
        <v>1.16695549213183E-2</v>
      </c>
      <c r="Q99" s="90">
        <f>(VLOOKUP($A98,'ADR Raw Data'!$B$6:$BE$49,'ADR Raw Data'!AX$1,FALSE))/100</f>
        <v>5.8522062046524202E-4</v>
      </c>
      <c r="R99" s="90">
        <f>(VLOOKUP($A98,'ADR Raw Data'!$B$6:$BE$49,'ADR Raw Data'!AY$1,FALSE))/100</f>
        <v>1.4813615494009899E-2</v>
      </c>
      <c r="S99" s="91">
        <f>(VLOOKUP($A98,'ADR Raw Data'!$B$6:$BE$49,'ADR Raw Data'!BA$1,FALSE))/100</f>
        <v>-4.2212543128254199E-3</v>
      </c>
      <c r="T99" s="91">
        <f>(VLOOKUP($A98,'ADR Raw Data'!$B$6:$BE$49,'ADR Raw Data'!BB$1,FALSE))/100</f>
        <v>-1.22940713925387E-2</v>
      </c>
      <c r="U99" s="90">
        <f>(VLOOKUP($A98,'ADR Raw Data'!$B$6:$BE$49,'ADR Raw Data'!BC$1,FALSE))/100</f>
        <v>-8.2301919687243694E-3</v>
      </c>
      <c r="V99" s="92">
        <f>(VLOOKUP($A98,'ADR Raw Data'!$B$6:$BE$49,'ADR Raw Data'!BE$1,FALSE))/100</f>
        <v>5.1395871950423696E-3</v>
      </c>
      <c r="X99" s="89">
        <f>(VLOOKUP($A98,'RevPAR Raw Data'!$B$6:$BE$49,'RevPAR Raw Data'!AT$1,FALSE))/100</f>
        <v>5.9276749712552597E-2</v>
      </c>
      <c r="Y99" s="90">
        <f>(VLOOKUP($A98,'RevPAR Raw Data'!$B$6:$BE$49,'RevPAR Raw Data'!AU$1,FALSE))/100</f>
        <v>7.0459961141491098E-2</v>
      </c>
      <c r="Z99" s="90">
        <f>(VLOOKUP($A98,'RevPAR Raw Data'!$B$6:$BE$49,'RevPAR Raw Data'!AV$1,FALSE))/100</f>
        <v>3.7455713115349495E-2</v>
      </c>
      <c r="AA99" s="90">
        <f>(VLOOKUP($A98,'RevPAR Raw Data'!$B$6:$BE$49,'RevPAR Raw Data'!AW$1,FALSE))/100</f>
        <v>-7.6470017716887993E-3</v>
      </c>
      <c r="AB99" s="90">
        <f>(VLOOKUP($A98,'RevPAR Raw Data'!$B$6:$BE$49,'RevPAR Raw Data'!AX$1,FALSE))/100</f>
        <v>-4.4064466407887803E-2</v>
      </c>
      <c r="AC99" s="90">
        <f>(VLOOKUP($A98,'RevPAR Raw Data'!$B$6:$BE$49,'RevPAR Raw Data'!AY$1,FALSE))/100</f>
        <v>1.9838967845792799E-2</v>
      </c>
      <c r="AD99" s="91">
        <f>(VLOOKUP($A98,'RevPAR Raw Data'!$B$6:$BE$49,'RevPAR Raw Data'!BA$1,FALSE))/100</f>
        <v>-2.89178998157032E-2</v>
      </c>
      <c r="AE99" s="91">
        <f>(VLOOKUP($A98,'RevPAR Raw Data'!$B$6:$BE$49,'RevPAR Raw Data'!BB$1,FALSE))/100</f>
        <v>-4.4894060450462805E-2</v>
      </c>
      <c r="AF99" s="90">
        <f>(VLOOKUP($A98,'RevPAR Raw Data'!$B$6:$BE$49,'RevPAR Raw Data'!BC$1,FALSE))/100</f>
        <v>-3.6886813678122604E-2</v>
      </c>
      <c r="AG99" s="92">
        <f>(VLOOKUP($A98,'RevPAR Raw Data'!$B$6:$BE$49,'RevPAR Raw Data'!BE$1,FALSE))/100</f>
        <v>-9.2158265629113309E-4</v>
      </c>
    </row>
    <row r="100" spans="1:33" x14ac:dyDescent="0.25">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5">
      <c r="A101" s="116" t="s">
        <v>70</v>
      </c>
      <c r="B101" s="117">
        <f>(VLOOKUP($A101,'Occupancy Raw Data'!$B$8:$BE$45,'Occupancy Raw Data'!AG$3,FALSE))/100</f>
        <v>0.40109207597950403</v>
      </c>
      <c r="C101" s="118">
        <f>(VLOOKUP($A101,'Occupancy Raw Data'!$B$8:$BE$45,'Occupancy Raw Data'!AH$3,FALSE))/100</f>
        <v>0.50095750737539402</v>
      </c>
      <c r="D101" s="118">
        <f>(VLOOKUP($A101,'Occupancy Raw Data'!$B$8:$BE$45,'Occupancy Raw Data'!AI$3,FALSE))/100</f>
        <v>0.50546037989752002</v>
      </c>
      <c r="E101" s="118">
        <f>(VLOOKUP($A101,'Occupancy Raw Data'!$B$8:$BE$45,'Occupancy Raw Data'!AJ$3,FALSE))/100</f>
        <v>0.50631437296206205</v>
      </c>
      <c r="F101" s="118">
        <f>(VLOOKUP($A101,'Occupancy Raw Data'!$B$8:$BE$45,'Occupancy Raw Data'!AK$3,FALSE))/100</f>
        <v>0.47337094353294296</v>
      </c>
      <c r="G101" s="119">
        <f>(VLOOKUP($A101,'Occupancy Raw Data'!$B$8:$BE$45,'Occupancy Raw Data'!AL$3,FALSE))/100</f>
        <v>0.47743905594948499</v>
      </c>
      <c r="H101" s="99">
        <f>(VLOOKUP($A101,'Occupancy Raw Data'!$B$8:$BE$45,'Occupancy Raw Data'!AN$3,FALSE))/100</f>
        <v>0.53762745199523798</v>
      </c>
      <c r="I101" s="99">
        <f>(VLOOKUP($A101,'Occupancy Raw Data'!$B$8:$BE$45,'Occupancy Raw Data'!AO$3,FALSE))/100</f>
        <v>0.53737316361570797</v>
      </c>
      <c r="J101" s="119">
        <f>(VLOOKUP($A101,'Occupancy Raw Data'!$B$8:$BE$45,'Occupancy Raw Data'!AP$3,FALSE))/100</f>
        <v>0.53750016155506397</v>
      </c>
      <c r="K101" s="120">
        <f>(VLOOKUP($A101,'Occupancy Raw Data'!$B$8:$BE$45,'Occupancy Raw Data'!AR$3,FALSE))/100</f>
        <v>0.49461348273912198</v>
      </c>
      <c r="M101" s="121">
        <f>VLOOKUP($A101,'ADR Raw Data'!$B$6:$BE$43,'ADR Raw Data'!AG$1,FALSE)</f>
        <v>104.32206464933201</v>
      </c>
      <c r="N101" s="122">
        <f>VLOOKUP($A101,'ADR Raw Data'!$B$6:$BE$43,'ADR Raw Data'!AH$1,FALSE)</f>
        <v>96.135183903295697</v>
      </c>
      <c r="O101" s="122">
        <f>VLOOKUP($A101,'ADR Raw Data'!$B$6:$BE$43,'ADR Raw Data'!AI$1,FALSE)</f>
        <v>96.141588163014504</v>
      </c>
      <c r="P101" s="122">
        <f>VLOOKUP($A101,'ADR Raw Data'!$B$6:$BE$43,'ADR Raw Data'!AJ$1,FALSE)</f>
        <v>96.455356503961099</v>
      </c>
      <c r="Q101" s="122">
        <f>VLOOKUP($A101,'ADR Raw Data'!$B$6:$BE$43,'ADR Raw Data'!AK$1,FALSE)</f>
        <v>97.290411108681297</v>
      </c>
      <c r="R101" s="123">
        <f>VLOOKUP($A101,'ADR Raw Data'!$B$6:$BE$43,'ADR Raw Data'!AL$1,FALSE)</f>
        <v>97.809068360687704</v>
      </c>
      <c r="S101" s="122">
        <f>VLOOKUP($A101,'ADR Raw Data'!$B$6:$BE$43,'ADR Raw Data'!AN$1,FALSE)</f>
        <v>119.819706377858</v>
      </c>
      <c r="T101" s="122">
        <f>VLOOKUP($A101,'ADR Raw Data'!$B$6:$BE$43,'ADR Raw Data'!AO$1,FALSE)</f>
        <v>120.406486811127</v>
      </c>
      <c r="U101" s="123">
        <f>VLOOKUP($A101,'ADR Raw Data'!$B$6:$BE$43,'ADR Raw Data'!AP$1,FALSE)</f>
        <v>120.11336467250101</v>
      </c>
      <c r="V101" s="124">
        <f>VLOOKUP($A101,'ADR Raw Data'!$B$6:$BE$43,'ADR Raw Data'!AR$1,FALSE)</f>
        <v>104.739975865624</v>
      </c>
      <c r="X101" s="121">
        <f>VLOOKUP($A101,'RevPAR Raw Data'!$B$6:$BE$43,'RevPAR Raw Data'!AG$1,FALSE)</f>
        <v>41.842753480668698</v>
      </c>
      <c r="Y101" s="122">
        <f>VLOOKUP($A101,'RevPAR Raw Data'!$B$6:$BE$43,'RevPAR Raw Data'!AH$1,FALSE)</f>
        <v>48.159642099270201</v>
      </c>
      <c r="Z101" s="122">
        <f>VLOOKUP($A101,'RevPAR Raw Data'!$B$6:$BE$43,'RevPAR Raw Data'!AI$1,FALSE)</f>
        <v>48.595763676828298</v>
      </c>
      <c r="AA101" s="122">
        <f>VLOOKUP($A101,'RevPAR Raw Data'!$B$6:$BE$43,'RevPAR Raw Data'!AJ$1,FALSE)</f>
        <v>48.836733347135201</v>
      </c>
      <c r="AB101" s="122">
        <f>VLOOKUP($A101,'RevPAR Raw Data'!$B$6:$BE$43,'RevPAR Raw Data'!AK$1,FALSE)</f>
        <v>46.054453703224397</v>
      </c>
      <c r="AC101" s="123">
        <f>VLOOKUP($A101,'RevPAR Raw Data'!$B$6:$BE$43,'RevPAR Raw Data'!AL$1,FALSE)</f>
        <v>46.697869261425303</v>
      </c>
      <c r="AD101" s="122">
        <f>VLOOKUP($A101,'RevPAR Raw Data'!$B$6:$BE$43,'RevPAR Raw Data'!AN$1,FALSE)</f>
        <v>64.418363438745402</v>
      </c>
      <c r="AE101" s="122">
        <f>VLOOKUP($A101,'RevPAR Raw Data'!$B$6:$BE$43,'RevPAR Raw Data'!AO$1,FALSE)</f>
        <v>64.703214737548706</v>
      </c>
      <c r="AF101" s="123">
        <f>VLOOKUP($A101,'RevPAR Raw Data'!$B$6:$BE$43,'RevPAR Raw Data'!AP$1,FALSE)</f>
        <v>64.560952916391997</v>
      </c>
      <c r="AG101" s="124">
        <f>VLOOKUP($A101,'RevPAR Raw Data'!$B$6:$BE$43,'RevPAR Raw Data'!AR$1,FALSE)</f>
        <v>51.805804244908202</v>
      </c>
    </row>
    <row r="102" spans="1:33" x14ac:dyDescent="0.25">
      <c r="A102" s="101" t="s">
        <v>129</v>
      </c>
      <c r="B102" s="89">
        <f>(VLOOKUP($A101,'Occupancy Raw Data'!$B$8:$BE$51,'Occupancy Raw Data'!AT$3,FALSE))/100</f>
        <v>2.38240660943893E-2</v>
      </c>
      <c r="C102" s="90">
        <f>(VLOOKUP($A101,'Occupancy Raw Data'!$B$8:$BE$51,'Occupancy Raw Data'!AU$3,FALSE))/100</f>
        <v>2.6382132167685399E-2</v>
      </c>
      <c r="D102" s="90">
        <f>(VLOOKUP($A101,'Occupancy Raw Data'!$B$8:$BE$51,'Occupancy Raw Data'!AV$3,FALSE))/100</f>
        <v>-2.40696193734048E-3</v>
      </c>
      <c r="E102" s="90">
        <f>(VLOOKUP($A101,'Occupancy Raw Data'!$B$8:$BE$51,'Occupancy Raw Data'!AW$3,FALSE))/100</f>
        <v>-2.3096038743808101E-2</v>
      </c>
      <c r="F102" s="90">
        <f>(VLOOKUP($A101,'Occupancy Raw Data'!$B$8:$BE$51,'Occupancy Raw Data'!AX$3,FALSE))/100</f>
        <v>-5.4447051518676001E-2</v>
      </c>
      <c r="G102" s="90">
        <f>(VLOOKUP($A101,'Occupancy Raw Data'!$B$8:$BE$51,'Occupancy Raw Data'!AY$3,FALSE))/100</f>
        <v>-7.5818937209016606E-3</v>
      </c>
      <c r="H102" s="91">
        <f>(VLOOKUP($A101,'Occupancy Raw Data'!$B$8:$BE$51,'Occupancy Raw Data'!BA$3,FALSE))/100</f>
        <v>-2.2047102653016099E-2</v>
      </c>
      <c r="I102" s="91">
        <f>(VLOOKUP($A101,'Occupancy Raw Data'!$B$8:$BE$51,'Occupancy Raw Data'!BB$3,FALSE))/100</f>
        <v>-4.5869635293371201E-2</v>
      </c>
      <c r="J102" s="90">
        <f>(VLOOKUP($A101,'Occupancy Raw Data'!$B$8:$BE$51,'Occupancy Raw Data'!BC$3,FALSE))/100</f>
        <v>-3.4102680212214097E-2</v>
      </c>
      <c r="K102" s="92">
        <f>(VLOOKUP($A101,'Occupancy Raw Data'!$B$8:$BE$51,'Occupancy Raw Data'!BE$3,FALSE))/100</f>
        <v>-1.6013192243803102E-2</v>
      </c>
      <c r="M102" s="89">
        <f>(VLOOKUP($A101,'ADR Raw Data'!$B$6:$BE$49,'ADR Raw Data'!AT$1,FALSE))/100</f>
        <v>5.1119456020746502E-2</v>
      </c>
      <c r="N102" s="90">
        <f>(VLOOKUP($A101,'ADR Raw Data'!$B$6:$BE$49,'ADR Raw Data'!AU$1,FALSE))/100</f>
        <v>2.7488880660156499E-2</v>
      </c>
      <c r="O102" s="90">
        <f>(VLOOKUP($A101,'ADR Raw Data'!$B$6:$BE$49,'ADR Raw Data'!AV$1,FALSE))/100</f>
        <v>1.8785465173357399E-2</v>
      </c>
      <c r="P102" s="90">
        <f>(VLOOKUP($A101,'ADR Raw Data'!$B$6:$BE$49,'ADR Raw Data'!AW$1,FALSE))/100</f>
        <v>1.2389138607602901E-2</v>
      </c>
      <c r="Q102" s="90">
        <f>(VLOOKUP($A101,'ADR Raw Data'!$B$6:$BE$49,'ADR Raw Data'!AX$1,FALSE))/100</f>
        <v>1.51768817422049E-2</v>
      </c>
      <c r="R102" s="90">
        <f>(VLOOKUP($A101,'ADR Raw Data'!$B$6:$BE$49,'ADR Raw Data'!AY$1,FALSE))/100</f>
        <v>2.4171468914101803E-2</v>
      </c>
      <c r="S102" s="91">
        <f>(VLOOKUP($A101,'ADR Raw Data'!$B$6:$BE$49,'ADR Raw Data'!BA$1,FALSE))/100</f>
        <v>4.8200660498461001E-2</v>
      </c>
      <c r="T102" s="91">
        <f>(VLOOKUP($A101,'ADR Raw Data'!$B$6:$BE$49,'ADR Raw Data'!BB$1,FALSE))/100</f>
        <v>2.7313827070037103E-2</v>
      </c>
      <c r="U102" s="90">
        <f>(VLOOKUP($A101,'ADR Raw Data'!$B$6:$BE$49,'ADR Raw Data'!BC$1,FALSE))/100</f>
        <v>3.7472051729623403E-2</v>
      </c>
      <c r="V102" s="92">
        <f>(VLOOKUP($A101,'ADR Raw Data'!$B$6:$BE$49,'ADR Raw Data'!BE$1,FALSE))/100</f>
        <v>2.76263372060358E-2</v>
      </c>
      <c r="X102" s="89">
        <f>(VLOOKUP($A101,'RevPAR Raw Data'!$B$6:$BE$49,'RevPAR Raw Data'!AT$1,FALSE))/100</f>
        <v>7.6161395414083302E-2</v>
      </c>
      <c r="Y102" s="90">
        <f>(VLOOKUP($A101,'RevPAR Raw Data'!$B$6:$BE$49,'RevPAR Raw Data'!AU$1,FALSE))/100</f>
        <v>5.4596228110559898E-2</v>
      </c>
      <c r="Z102" s="90">
        <f>(VLOOKUP($A101,'RevPAR Raw Data'!$B$6:$BE$49,'RevPAR Raw Data'!AV$1,FALSE))/100</f>
        <v>1.63332873363694E-2</v>
      </c>
      <c r="AA102" s="90">
        <f>(VLOOKUP($A101,'RevPAR Raw Data'!$B$6:$BE$49,'RevPAR Raw Data'!AW$1,FALSE))/100</f>
        <v>-1.0993040161488801E-2</v>
      </c>
      <c r="AB102" s="90">
        <f>(VLOOKUP($A101,'RevPAR Raw Data'!$B$6:$BE$49,'RevPAR Raw Data'!AX$1,FALSE))/100</f>
        <v>-4.00965062385817E-2</v>
      </c>
      <c r="AC102" s="90">
        <f>(VLOOKUP($A101,'RevPAR Raw Data'!$B$6:$BE$49,'RevPAR Raw Data'!AY$1,FALSE))/100</f>
        <v>1.64063096848154E-2</v>
      </c>
      <c r="AD102" s="91">
        <f>(VLOOKUP($A101,'RevPAR Raw Data'!$B$6:$BE$49,'RevPAR Raw Data'!BA$1,FALSE))/100</f>
        <v>2.5090872935492101E-2</v>
      </c>
      <c r="AE102" s="91">
        <f>(VLOOKUP($A101,'RevPAR Raw Data'!$B$6:$BE$49,'RevPAR Raw Data'!BB$1,FALSE))/100</f>
        <v>-1.9808683509502999E-2</v>
      </c>
      <c r="AF102" s="90">
        <f>(VLOOKUP($A101,'RevPAR Raw Data'!$B$6:$BE$49,'RevPAR Raw Data'!BC$1,FALSE))/100</f>
        <v>2.0914741203783799E-3</v>
      </c>
      <c r="AG102" s="92">
        <f>(VLOOKUP($A101,'RevPAR Raw Data'!$B$6:$BE$49,'RevPAR Raw Data'!BE$1,FALSE))/100</f>
        <v>1.11707591135602E-2</v>
      </c>
    </row>
    <row r="103" spans="1:33" x14ac:dyDescent="0.25">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5">
      <c r="A104" s="116" t="s">
        <v>52</v>
      </c>
      <c r="B104" s="117">
        <f>(VLOOKUP($A104,'Occupancy Raw Data'!$B$8:$BE$45,'Occupancy Raw Data'!AG$3,FALSE))/100</f>
        <v>0.396907971864009</v>
      </c>
      <c r="C104" s="118">
        <f>(VLOOKUP($A104,'Occupancy Raw Data'!$B$8:$BE$45,'Occupancy Raw Data'!AH$3,FALSE))/100</f>
        <v>0.57759378663540406</v>
      </c>
      <c r="D104" s="118">
        <f>(VLOOKUP($A104,'Occupancy Raw Data'!$B$8:$BE$45,'Occupancy Raw Data'!AI$3,FALSE))/100</f>
        <v>0.59070926143024605</v>
      </c>
      <c r="E104" s="118">
        <f>(VLOOKUP($A104,'Occupancy Raw Data'!$B$8:$BE$45,'Occupancy Raw Data'!AJ$3,FALSE))/100</f>
        <v>0.609979484173505</v>
      </c>
      <c r="F104" s="118">
        <f>(VLOOKUP($A104,'Occupancy Raw Data'!$B$8:$BE$45,'Occupancy Raw Data'!AK$3,FALSE))/100</f>
        <v>0.595325322391559</v>
      </c>
      <c r="G104" s="119">
        <f>(VLOOKUP($A104,'Occupancy Raw Data'!$B$8:$BE$45,'Occupancy Raw Data'!AL$3,FALSE))/100</f>
        <v>0.55410316529894399</v>
      </c>
      <c r="H104" s="99">
        <f>(VLOOKUP($A104,'Occupancy Raw Data'!$B$8:$BE$45,'Occupancy Raw Data'!AN$3,FALSE))/100</f>
        <v>0.68596131301289498</v>
      </c>
      <c r="I104" s="99">
        <f>(VLOOKUP($A104,'Occupancy Raw Data'!$B$8:$BE$45,'Occupancy Raw Data'!AO$3,FALSE))/100</f>
        <v>0.57187866354044503</v>
      </c>
      <c r="J104" s="119">
        <f>(VLOOKUP($A104,'Occupancy Raw Data'!$B$8:$BE$45,'Occupancy Raw Data'!AP$3,FALSE))/100</f>
        <v>0.62891998827667006</v>
      </c>
      <c r="K104" s="120">
        <f>(VLOOKUP($A104,'Occupancy Raw Data'!$B$8:$BE$45,'Occupancy Raw Data'!AR$3,FALSE))/100</f>
        <v>0.57547940043543699</v>
      </c>
      <c r="M104" s="121">
        <f>VLOOKUP($A104,'ADR Raw Data'!$B$6:$BE$43,'ADR Raw Data'!AG$1,FALSE)</f>
        <v>98.913509322503202</v>
      </c>
      <c r="N104" s="122">
        <f>VLOOKUP($A104,'ADR Raw Data'!$B$6:$BE$43,'ADR Raw Data'!AH$1,FALSE)</f>
        <v>108.617251046555</v>
      </c>
      <c r="O104" s="122">
        <f>VLOOKUP($A104,'ADR Raw Data'!$B$6:$BE$43,'ADR Raw Data'!AI$1,FALSE)</f>
        <v>110.135482510543</v>
      </c>
      <c r="P104" s="122">
        <f>VLOOKUP($A104,'ADR Raw Data'!$B$6:$BE$43,'ADR Raw Data'!AJ$1,FALSE)</f>
        <v>112.494156156156</v>
      </c>
      <c r="Q104" s="122">
        <f>VLOOKUP($A104,'ADR Raw Data'!$B$6:$BE$43,'ADR Raw Data'!AK$1,FALSE)</f>
        <v>120.106012307692</v>
      </c>
      <c r="R104" s="123">
        <f>VLOOKUP($A104,'ADR Raw Data'!$B$6:$BE$43,'ADR Raw Data'!AL$1,FALSE)</f>
        <v>110.873049032053</v>
      </c>
      <c r="S104" s="122">
        <f>VLOOKUP($A104,'ADR Raw Data'!$B$6:$BE$43,'ADR Raw Data'!AN$1,FALSE)</f>
        <v>137.40726447340299</v>
      </c>
      <c r="T104" s="122">
        <f>VLOOKUP($A104,'ADR Raw Data'!$B$6:$BE$43,'ADR Raw Data'!AO$1,FALSE)</f>
        <v>126.37063933376</v>
      </c>
      <c r="U104" s="123">
        <f>VLOOKUP($A104,'ADR Raw Data'!$B$6:$BE$43,'ADR Raw Data'!AP$1,FALSE)</f>
        <v>132.389447777713</v>
      </c>
      <c r="V104" s="124">
        <f>VLOOKUP($A104,'ADR Raw Data'!$B$6:$BE$43,'ADR Raw Data'!AR$1,FALSE)</f>
        <v>117.591469106386</v>
      </c>
      <c r="X104" s="121">
        <f>VLOOKUP($A104,'RevPAR Raw Data'!$B$6:$BE$43,'RevPAR Raw Data'!AG$1,FALSE)</f>
        <v>39.259560375146499</v>
      </c>
      <c r="Y104" s="122">
        <f>VLOOKUP($A104,'RevPAR Raw Data'!$B$6:$BE$43,'RevPAR Raw Data'!AH$1,FALSE)</f>
        <v>62.736649325908502</v>
      </c>
      <c r="Z104" s="122">
        <f>VLOOKUP($A104,'RevPAR Raw Data'!$B$6:$BE$43,'RevPAR Raw Data'!AI$1,FALSE)</f>
        <v>65.0580495310668</v>
      </c>
      <c r="AA104" s="122">
        <f>VLOOKUP($A104,'RevPAR Raw Data'!$B$6:$BE$43,'RevPAR Raw Data'!AJ$1,FALSE)</f>
        <v>68.619127344665799</v>
      </c>
      <c r="AB104" s="122">
        <f>VLOOKUP($A104,'RevPAR Raw Data'!$B$6:$BE$43,'RevPAR Raw Data'!AK$1,FALSE)</f>
        <v>71.502150498241505</v>
      </c>
      <c r="AC104" s="123">
        <f>VLOOKUP($A104,'RevPAR Raw Data'!$B$6:$BE$43,'RevPAR Raw Data'!AL$1,FALSE)</f>
        <v>61.435107415005803</v>
      </c>
      <c r="AD104" s="122">
        <f>VLOOKUP($A104,'RevPAR Raw Data'!$B$6:$BE$43,'RevPAR Raw Data'!AN$1,FALSE)</f>
        <v>94.256067555685803</v>
      </c>
      <c r="AE104" s="122">
        <f>VLOOKUP($A104,'RevPAR Raw Data'!$B$6:$BE$43,'RevPAR Raw Data'!AO$1,FALSE)</f>
        <v>72.268672332942501</v>
      </c>
      <c r="AF104" s="123">
        <f>VLOOKUP($A104,'RevPAR Raw Data'!$B$6:$BE$43,'RevPAR Raw Data'!AP$1,FALSE)</f>
        <v>83.262369944314102</v>
      </c>
      <c r="AG104" s="124">
        <f>VLOOKUP($A104,'RevPAR Raw Data'!$B$6:$BE$43,'RevPAR Raw Data'!AR$1,FALSE)</f>
        <v>67.6714681376653</v>
      </c>
    </row>
    <row r="105" spans="1:33" x14ac:dyDescent="0.25">
      <c r="A105" s="101" t="s">
        <v>129</v>
      </c>
      <c r="B105" s="89">
        <f>(VLOOKUP($A104,'Occupancy Raw Data'!$B$8:$BE$51,'Occupancy Raw Data'!AT$3,FALSE))/100</f>
        <v>3.4775902603584402E-2</v>
      </c>
      <c r="C105" s="90">
        <f>(VLOOKUP($A104,'Occupancy Raw Data'!$B$8:$BE$51,'Occupancy Raw Data'!AU$3,FALSE))/100</f>
        <v>-1.79546135441962E-4</v>
      </c>
      <c r="D105" s="90">
        <f>(VLOOKUP($A104,'Occupancy Raw Data'!$B$8:$BE$51,'Occupancy Raw Data'!AV$3,FALSE))/100</f>
        <v>-4.2351457791989303E-3</v>
      </c>
      <c r="E105" s="90">
        <f>(VLOOKUP($A104,'Occupancy Raw Data'!$B$8:$BE$51,'Occupancy Raw Data'!AW$3,FALSE))/100</f>
        <v>-2.1204458248162399E-2</v>
      </c>
      <c r="F105" s="90">
        <f>(VLOOKUP($A104,'Occupancy Raw Data'!$B$8:$BE$51,'Occupancy Raw Data'!AX$3,FALSE))/100</f>
        <v>-5.8763900977038999E-2</v>
      </c>
      <c r="G105" s="90">
        <f>(VLOOKUP($A104,'Occupancy Raw Data'!$B$8:$BE$51,'Occupancy Raw Data'!AY$3,FALSE))/100</f>
        <v>-1.4112784161533699E-2</v>
      </c>
      <c r="H105" s="91">
        <f>(VLOOKUP($A104,'Occupancy Raw Data'!$B$8:$BE$51,'Occupancy Raw Data'!BA$3,FALSE))/100</f>
        <v>-2.3550092448988199E-2</v>
      </c>
      <c r="I105" s="91">
        <f>(VLOOKUP($A104,'Occupancy Raw Data'!$B$8:$BE$51,'Occupancy Raw Data'!BB$3,FALSE))/100</f>
        <v>-7.6075841819185891E-2</v>
      </c>
      <c r="J105" s="90">
        <f>(VLOOKUP($A104,'Occupancy Raw Data'!$B$8:$BE$51,'Occupancy Raw Data'!BC$3,FALSE))/100</f>
        <v>-4.8152731903921102E-2</v>
      </c>
      <c r="K105" s="92">
        <f>(VLOOKUP($A104,'Occupancy Raw Data'!$B$8:$BE$51,'Occupancy Raw Data'!BE$3,FALSE))/100</f>
        <v>-2.5000172815583199E-2</v>
      </c>
      <c r="M105" s="89">
        <f>(VLOOKUP($A104,'ADR Raw Data'!$B$6:$BE$49,'ADR Raw Data'!AT$1,FALSE))/100</f>
        <v>7.8345536720304705E-3</v>
      </c>
      <c r="N105" s="90">
        <f>(VLOOKUP($A104,'ADR Raw Data'!$B$6:$BE$49,'ADR Raw Data'!AU$1,FALSE))/100</f>
        <v>2.2825691906855197E-2</v>
      </c>
      <c r="O105" s="90">
        <f>(VLOOKUP($A104,'ADR Raw Data'!$B$6:$BE$49,'ADR Raw Data'!AV$1,FALSE))/100</f>
        <v>2.5838493239650102E-2</v>
      </c>
      <c r="P105" s="90">
        <f>(VLOOKUP($A104,'ADR Raw Data'!$B$6:$BE$49,'ADR Raw Data'!AW$1,FALSE))/100</f>
        <v>3.4790261369567102E-2</v>
      </c>
      <c r="Q105" s="90">
        <f>(VLOOKUP($A104,'ADR Raw Data'!$B$6:$BE$49,'ADR Raw Data'!AX$1,FALSE))/100</f>
        <v>3.6770290494873598E-2</v>
      </c>
      <c r="R105" s="90">
        <f>(VLOOKUP($A104,'ADR Raw Data'!$B$6:$BE$49,'ADR Raw Data'!AY$1,FALSE))/100</f>
        <v>2.59137085999964E-2</v>
      </c>
      <c r="S105" s="91">
        <f>(VLOOKUP($A104,'ADR Raw Data'!$B$6:$BE$49,'ADR Raw Data'!BA$1,FALSE))/100</f>
        <v>-6.2082131697972697E-3</v>
      </c>
      <c r="T105" s="91">
        <f>(VLOOKUP($A104,'ADR Raw Data'!$B$6:$BE$49,'ADR Raw Data'!BB$1,FALSE))/100</f>
        <v>-3.44018835207495E-2</v>
      </c>
      <c r="U105" s="90">
        <f>(VLOOKUP($A104,'ADR Raw Data'!$B$6:$BE$49,'ADR Raw Data'!BC$1,FALSE))/100</f>
        <v>-1.79039293545445E-2</v>
      </c>
      <c r="V105" s="92">
        <f>(VLOOKUP($A104,'ADR Raw Data'!$B$6:$BE$49,'ADR Raw Data'!BE$1,FALSE))/100</f>
        <v>8.3129085298547598E-3</v>
      </c>
      <c r="X105" s="89">
        <f>(VLOOKUP($A104,'RevPAR Raw Data'!$B$6:$BE$49,'RevPAR Raw Data'!AT$1,FALSE))/100</f>
        <v>4.2882909951055995E-2</v>
      </c>
      <c r="Y105" s="90">
        <f>(VLOOKUP($A104,'RevPAR Raw Data'!$B$6:$BE$49,'RevPAR Raw Data'!AU$1,FALSE))/100</f>
        <v>2.2642047506642601E-2</v>
      </c>
      <c r="Z105" s="90">
        <f>(VLOOKUP($A104,'RevPAR Raw Data'!$B$6:$BE$49,'RevPAR Raw Data'!AV$1,FALSE))/100</f>
        <v>2.14939176748664E-2</v>
      </c>
      <c r="AA105" s="90">
        <f>(VLOOKUP($A104,'RevPAR Raw Data'!$B$6:$BE$49,'RevPAR Raw Data'!AW$1,FALSE))/100</f>
        <v>1.2848094476750999E-2</v>
      </c>
      <c r="AB105" s="90">
        <f>(VLOOKUP($A104,'RevPAR Raw Data'!$B$6:$BE$49,'RevPAR Raw Data'!AX$1,FALSE))/100</f>
        <v>-2.41543761917031E-2</v>
      </c>
      <c r="AC105" s="90">
        <f>(VLOOKUP($A104,'RevPAR Raw Data'!$B$6:$BE$49,'RevPAR Raw Data'!AY$1,FALSE))/100</f>
        <v>1.1435209862166E-2</v>
      </c>
      <c r="AD105" s="91">
        <f>(VLOOKUP($A104,'RevPAR Raw Data'!$B$6:$BE$49,'RevPAR Raw Data'!BA$1,FALSE))/100</f>
        <v>-2.9612101624693698E-2</v>
      </c>
      <c r="AE105" s="91">
        <f>(VLOOKUP($A104,'RevPAR Raw Data'!$B$6:$BE$49,'RevPAR Raw Data'!BB$1,FALSE))/100</f>
        <v>-0.107860573090928</v>
      </c>
      <c r="AF105" s="90">
        <f>(VLOOKUP($A104,'RevPAR Raw Data'!$B$6:$BE$49,'RevPAR Raw Data'!BC$1,FALSE))/100</f>
        <v>-6.5194538148229592E-2</v>
      </c>
      <c r="AG105" s="92">
        <f>(VLOOKUP($A104,'RevPAR Raw Data'!$B$6:$BE$49,'RevPAR Raw Data'!BE$1,FALSE))/100</f>
        <v>-1.6895088435574902E-2</v>
      </c>
    </row>
    <row r="106" spans="1:33" x14ac:dyDescent="0.25">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5">
      <c r="A107" s="116" t="s">
        <v>51</v>
      </c>
      <c r="B107" s="117">
        <f>(VLOOKUP($A107,'Occupancy Raw Data'!$B$8:$BE$45,'Occupancy Raw Data'!AG$3,FALSE))/100</f>
        <v>0.428585500394011</v>
      </c>
      <c r="C107" s="118">
        <f>(VLOOKUP($A107,'Occupancy Raw Data'!$B$8:$BE$45,'Occupancy Raw Data'!AH$3,FALSE))/100</f>
        <v>0.50768321513002301</v>
      </c>
      <c r="D107" s="118">
        <f>(VLOOKUP($A107,'Occupancy Raw Data'!$B$8:$BE$45,'Occupancy Raw Data'!AI$3,FALSE))/100</f>
        <v>0.52467494089834499</v>
      </c>
      <c r="E107" s="118">
        <f>(VLOOKUP($A107,'Occupancy Raw Data'!$B$8:$BE$45,'Occupancy Raw Data'!AJ$3,FALSE))/100</f>
        <v>0.47547281323877</v>
      </c>
      <c r="F107" s="118">
        <f>(VLOOKUP($A107,'Occupancy Raw Data'!$B$8:$BE$45,'Occupancy Raw Data'!AK$3,FALSE))/100</f>
        <v>0.47586682427107901</v>
      </c>
      <c r="G107" s="119">
        <f>(VLOOKUP($A107,'Occupancy Raw Data'!$B$8:$BE$45,'Occupancy Raw Data'!AL$3,FALSE))/100</f>
        <v>0.482456658786446</v>
      </c>
      <c r="H107" s="99">
        <f>(VLOOKUP($A107,'Occupancy Raw Data'!$B$8:$BE$45,'Occupancy Raw Data'!AN$3,FALSE))/100</f>
        <v>0.59978329393222996</v>
      </c>
      <c r="I107" s="99">
        <f>(VLOOKUP($A107,'Occupancy Raw Data'!$B$8:$BE$45,'Occupancy Raw Data'!AO$3,FALSE))/100</f>
        <v>0.61711977935382101</v>
      </c>
      <c r="J107" s="119">
        <f>(VLOOKUP($A107,'Occupancy Raw Data'!$B$8:$BE$45,'Occupancy Raw Data'!AP$3,FALSE))/100</f>
        <v>0.60845153664302598</v>
      </c>
      <c r="K107" s="120">
        <f>(VLOOKUP($A107,'Occupancy Raw Data'!$B$8:$BE$45,'Occupancy Raw Data'!AR$3,FALSE))/100</f>
        <v>0.51845519531689699</v>
      </c>
      <c r="M107" s="121">
        <f>VLOOKUP($A107,'ADR Raw Data'!$B$6:$BE$43,'ADR Raw Data'!AG$1,FALSE)</f>
        <v>93.768962307515494</v>
      </c>
      <c r="N107" s="122">
        <f>VLOOKUP($A107,'ADR Raw Data'!$B$6:$BE$43,'ADR Raw Data'!AH$1,FALSE)</f>
        <v>95.3403240201785</v>
      </c>
      <c r="O107" s="122">
        <f>VLOOKUP($A107,'ADR Raw Data'!$B$6:$BE$43,'ADR Raw Data'!AI$1,FALSE)</f>
        <v>99.0255805876278</v>
      </c>
      <c r="P107" s="122">
        <f>VLOOKUP($A107,'ADR Raw Data'!$B$6:$BE$43,'ADR Raw Data'!AJ$1,FALSE)</f>
        <v>96.939769007665205</v>
      </c>
      <c r="Q107" s="122">
        <f>VLOOKUP($A107,'ADR Raw Data'!$B$6:$BE$43,'ADR Raw Data'!AK$1,FALSE)</f>
        <v>97.331181949906806</v>
      </c>
      <c r="R107" s="123">
        <f>VLOOKUP($A107,'ADR Raw Data'!$B$6:$BE$43,'ADR Raw Data'!AL$1,FALSE)</f>
        <v>96.570683149921294</v>
      </c>
      <c r="S107" s="122">
        <f>VLOOKUP($A107,'ADR Raw Data'!$B$6:$BE$43,'ADR Raw Data'!AN$1,FALSE)</f>
        <v>120.827539004762</v>
      </c>
      <c r="T107" s="122">
        <f>VLOOKUP($A107,'ADR Raw Data'!$B$6:$BE$43,'ADR Raw Data'!AO$1,FALSE)</f>
        <v>119.908235434956</v>
      </c>
      <c r="U107" s="123">
        <f>VLOOKUP($A107,'ADR Raw Data'!$B$6:$BE$43,'ADR Raw Data'!AP$1,FALSE)</f>
        <v>120.36133883762299</v>
      </c>
      <c r="V107" s="124">
        <f>VLOOKUP($A107,'ADR Raw Data'!$B$6:$BE$43,'ADR Raw Data'!AR$1,FALSE)</f>
        <v>104.54793179258201</v>
      </c>
      <c r="X107" s="121">
        <f>VLOOKUP($A107,'RevPAR Raw Data'!$B$6:$BE$43,'RevPAR Raw Data'!AG$1,FALSE)</f>
        <v>40.188017631993603</v>
      </c>
      <c r="Y107" s="122">
        <f>VLOOKUP($A107,'RevPAR Raw Data'!$B$6:$BE$43,'RevPAR Raw Data'!AH$1,FALSE)</f>
        <v>48.4026822301024</v>
      </c>
      <c r="Z107" s="122">
        <f>VLOOKUP($A107,'RevPAR Raw Data'!$B$6:$BE$43,'RevPAR Raw Data'!AI$1,FALSE)</f>
        <v>51.956240642237901</v>
      </c>
      <c r="AA107" s="122">
        <f>VLOOKUP($A107,'RevPAR Raw Data'!$B$6:$BE$43,'RevPAR Raw Data'!AJ$1,FALSE)</f>
        <v>46.092224684791098</v>
      </c>
      <c r="AB107" s="122">
        <f>VLOOKUP($A107,'RevPAR Raw Data'!$B$6:$BE$43,'RevPAR Raw Data'!AK$1,FALSE)</f>
        <v>46.316680457052698</v>
      </c>
      <c r="AC107" s="123">
        <f>VLOOKUP($A107,'RevPAR Raw Data'!$B$6:$BE$43,'RevPAR Raw Data'!AL$1,FALSE)</f>
        <v>46.591169129235602</v>
      </c>
      <c r="AD107" s="122">
        <f>VLOOKUP($A107,'RevPAR Raw Data'!$B$6:$BE$43,'RevPAR Raw Data'!AN$1,FALSE)</f>
        <v>72.470339342001495</v>
      </c>
      <c r="AE107" s="122">
        <f>VLOOKUP($A107,'RevPAR Raw Data'!$B$6:$BE$43,'RevPAR Raw Data'!AO$1,FALSE)</f>
        <v>73.997743794326198</v>
      </c>
      <c r="AF107" s="123">
        <f>VLOOKUP($A107,'RevPAR Raw Data'!$B$6:$BE$43,'RevPAR Raw Data'!AP$1,FALSE)</f>
        <v>73.234041568163903</v>
      </c>
      <c r="AG107" s="124">
        <f>VLOOKUP($A107,'RevPAR Raw Data'!$B$6:$BE$43,'RevPAR Raw Data'!AR$1,FALSE)</f>
        <v>54.203418397500798</v>
      </c>
    </row>
    <row r="108" spans="1:33" x14ac:dyDescent="0.25">
      <c r="A108" s="101" t="s">
        <v>129</v>
      </c>
      <c r="B108" s="89">
        <f>(VLOOKUP($A107,'Occupancy Raw Data'!$B$8:$BE$51,'Occupancy Raw Data'!AT$3,FALSE))/100</f>
        <v>6.4616939517132002E-2</v>
      </c>
      <c r="C108" s="90">
        <f>(VLOOKUP($A107,'Occupancy Raw Data'!$B$8:$BE$51,'Occupancy Raw Data'!AU$3,FALSE))/100</f>
        <v>4.1876285225561999E-2</v>
      </c>
      <c r="D108" s="90">
        <f>(VLOOKUP($A107,'Occupancy Raw Data'!$B$8:$BE$51,'Occupancy Raw Data'!AV$3,FALSE))/100</f>
        <v>4.2523256171618902E-2</v>
      </c>
      <c r="E108" s="90">
        <f>(VLOOKUP($A107,'Occupancy Raw Data'!$B$8:$BE$51,'Occupancy Raw Data'!AW$3,FALSE))/100</f>
        <v>-6.4457137212873397E-2</v>
      </c>
      <c r="F108" s="90">
        <f>(VLOOKUP($A107,'Occupancy Raw Data'!$B$8:$BE$51,'Occupancy Raw Data'!AX$3,FALSE))/100</f>
        <v>-0.10234403538771099</v>
      </c>
      <c r="G108" s="90">
        <f>(VLOOKUP($A107,'Occupancy Raw Data'!$B$8:$BE$51,'Occupancy Raw Data'!AY$3,FALSE))/100</f>
        <v>-7.8942613394040601E-3</v>
      </c>
      <c r="H108" s="91">
        <f>(VLOOKUP($A107,'Occupancy Raw Data'!$B$8:$BE$51,'Occupancy Raw Data'!BA$3,FALSE))/100</f>
        <v>-4.8641084333327402E-2</v>
      </c>
      <c r="I108" s="91">
        <f>(VLOOKUP($A107,'Occupancy Raw Data'!$B$8:$BE$51,'Occupancy Raw Data'!BB$3,FALSE))/100</f>
        <v>-2.9851405692300503E-2</v>
      </c>
      <c r="J108" s="90">
        <f>(VLOOKUP($A107,'Occupancy Raw Data'!$B$8:$BE$51,'Occupancy Raw Data'!BC$3,FALSE))/100</f>
        <v>-3.9204265044654803E-2</v>
      </c>
      <c r="K108" s="92">
        <f>(VLOOKUP($A107,'Occupancy Raw Data'!$B$8:$BE$51,'Occupancy Raw Data'!BE$3,FALSE))/100</f>
        <v>-1.86177712849479E-2</v>
      </c>
      <c r="M108" s="89">
        <f>(VLOOKUP($A107,'ADR Raw Data'!$B$6:$BE$49,'ADR Raw Data'!AT$1,FALSE))/100</f>
        <v>-6.4355784067641093E-3</v>
      </c>
      <c r="N108" s="90">
        <f>(VLOOKUP($A107,'ADR Raw Data'!$B$6:$BE$49,'ADR Raw Data'!AU$1,FALSE))/100</f>
        <v>2.0383113391920799E-3</v>
      </c>
      <c r="O108" s="90">
        <f>(VLOOKUP($A107,'ADR Raw Data'!$B$6:$BE$49,'ADR Raw Data'!AV$1,FALSE))/100</f>
        <v>3.9867030795019999E-2</v>
      </c>
      <c r="P108" s="90">
        <f>(VLOOKUP($A107,'ADR Raw Data'!$B$6:$BE$49,'ADR Raw Data'!AW$1,FALSE))/100</f>
        <v>1.8841409190815599E-2</v>
      </c>
      <c r="Q108" s="90">
        <f>(VLOOKUP($A107,'ADR Raw Data'!$B$6:$BE$49,'ADR Raw Data'!AX$1,FALSE))/100</f>
        <v>-2.1473117422464601E-2</v>
      </c>
      <c r="R108" s="90">
        <f>(VLOOKUP($A107,'ADR Raw Data'!$B$6:$BE$49,'ADR Raw Data'!AY$1,FALSE))/100</f>
        <v>6.1735403030924096E-3</v>
      </c>
      <c r="S108" s="91">
        <f>(VLOOKUP($A107,'ADR Raw Data'!$B$6:$BE$49,'ADR Raw Data'!BA$1,FALSE))/100</f>
        <v>-7.888370728948671E-3</v>
      </c>
      <c r="T108" s="91">
        <f>(VLOOKUP($A107,'ADR Raw Data'!$B$6:$BE$49,'ADR Raw Data'!BB$1,FALSE))/100</f>
        <v>-3.1786059842071196E-2</v>
      </c>
      <c r="U108" s="90">
        <f>(VLOOKUP($A107,'ADR Raw Data'!$B$6:$BE$49,'ADR Raw Data'!BC$1,FALSE))/100</f>
        <v>-2.0027235262244897E-2</v>
      </c>
      <c r="V108" s="92">
        <f>(VLOOKUP($A107,'ADR Raw Data'!$B$6:$BE$49,'ADR Raw Data'!BE$1,FALSE))/100</f>
        <v>-5.9311891193487001E-3</v>
      </c>
      <c r="X108" s="89">
        <f>(VLOOKUP($A107,'RevPAR Raw Data'!$B$6:$BE$49,'RevPAR Raw Data'!AT$1,FALSE))/100</f>
        <v>5.7765513729700305E-2</v>
      </c>
      <c r="Y108" s="90">
        <f>(VLOOKUP($A107,'RevPAR Raw Data'!$B$6:$BE$49,'RevPAR Raw Data'!AU$1,FALSE))/100</f>
        <v>4.3999953471772602E-2</v>
      </c>
      <c r="Z108" s="90">
        <f>(VLOOKUP($A107,'RevPAR Raw Data'!$B$6:$BE$49,'RevPAR Raw Data'!AV$1,FALSE))/100</f>
        <v>8.4085562929937407E-2</v>
      </c>
      <c r="AA108" s="90">
        <f>(VLOOKUP($A107,'RevPAR Raw Data'!$B$6:$BE$49,'RevPAR Raw Data'!AW$1,FALSE))/100</f>
        <v>-4.6830191319554001E-2</v>
      </c>
      <c r="AB108" s="90">
        <f>(VLOOKUP($A107,'RevPAR Raw Data'!$B$6:$BE$49,'RevPAR Raw Data'!AX$1,FALSE))/100</f>
        <v>-0.12161950732080599</v>
      </c>
      <c r="AC108" s="90">
        <f>(VLOOKUP($A107,'RevPAR Raw Data'!$B$6:$BE$49,'RevPAR Raw Data'!AY$1,FALSE))/100</f>
        <v>-1.76945657685361E-3</v>
      </c>
      <c r="AD108" s="91">
        <f>(VLOOKUP($A107,'RevPAR Raw Data'!$B$6:$BE$49,'RevPAR Raw Data'!BA$1,FALSE))/100</f>
        <v>-5.6145756156396699E-2</v>
      </c>
      <c r="AE108" s="91">
        <f>(VLOOKUP($A107,'RevPAR Raw Data'!$B$6:$BE$49,'RevPAR Raw Data'!BB$1,FALSE))/100</f>
        <v>-6.0688606966666399E-2</v>
      </c>
      <c r="AF108" s="90">
        <f>(VLOOKUP($A107,'RevPAR Raw Data'!$B$6:$BE$49,'RevPAR Raw Data'!BC$1,FALSE))/100</f>
        <v>-5.8446347267567006E-2</v>
      </c>
      <c r="AG108" s="92">
        <f>(VLOOKUP($A107,'RevPAR Raw Data'!$B$6:$BE$49,'RevPAR Raw Data'!BE$1,FALSE))/100</f>
        <v>-2.4438534881824802E-2</v>
      </c>
    </row>
    <row r="109" spans="1:33" x14ac:dyDescent="0.25">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5">
      <c r="A110" s="116" t="s">
        <v>50</v>
      </c>
      <c r="B110" s="117">
        <f>(VLOOKUP($A110,'Occupancy Raw Data'!$B$8:$BE$45,'Occupancy Raw Data'!AG$3,FALSE))/100</f>
        <v>0.41541151156535699</v>
      </c>
      <c r="C110" s="118">
        <f>(VLOOKUP($A110,'Occupancy Raw Data'!$B$8:$BE$45,'Occupancy Raw Data'!AH$3,FALSE))/100</f>
        <v>0.49645866953559198</v>
      </c>
      <c r="D110" s="118">
        <f>(VLOOKUP($A110,'Occupancy Raw Data'!$B$8:$BE$45,'Occupancy Raw Data'!AI$3,FALSE))/100</f>
        <v>0.51210328133405003</v>
      </c>
      <c r="E110" s="118">
        <f>(VLOOKUP($A110,'Occupancy Raw Data'!$B$8:$BE$45,'Occupancy Raw Data'!AJ$3,FALSE))/100</f>
        <v>0.51568943876636097</v>
      </c>
      <c r="F110" s="118">
        <f>(VLOOKUP($A110,'Occupancy Raw Data'!$B$8:$BE$45,'Occupancy Raw Data'!AK$3,FALSE))/100</f>
        <v>0.51421014882553306</v>
      </c>
      <c r="G110" s="119">
        <f>(VLOOKUP($A110,'Occupancy Raw Data'!$B$8:$BE$45,'Occupancy Raw Data'!AL$3,FALSE))/100</f>
        <v>0.49077461000537903</v>
      </c>
      <c r="H110" s="99">
        <f>(VLOOKUP($A110,'Occupancy Raw Data'!$B$8:$BE$45,'Occupancy Raw Data'!AN$3,FALSE))/100</f>
        <v>0.62717410794333806</v>
      </c>
      <c r="I110" s="99">
        <f>(VLOOKUP($A110,'Occupancy Raw Data'!$B$8:$BE$45,'Occupancy Raw Data'!AO$3,FALSE))/100</f>
        <v>0.63927738927738897</v>
      </c>
      <c r="J110" s="119">
        <f>(VLOOKUP($A110,'Occupancy Raw Data'!$B$8:$BE$45,'Occupancy Raw Data'!AP$3,FALSE))/100</f>
        <v>0.63322574861036296</v>
      </c>
      <c r="K110" s="120">
        <f>(VLOOKUP($A110,'Occupancy Raw Data'!$B$8:$BE$45,'Occupancy Raw Data'!AR$3,FALSE))/100</f>
        <v>0.53147493532108903</v>
      </c>
      <c r="M110" s="121">
        <f>VLOOKUP($A110,'ADR Raw Data'!$B$6:$BE$43,'ADR Raw Data'!AG$1,FALSE)</f>
        <v>94.048844286176703</v>
      </c>
      <c r="N110" s="122">
        <f>VLOOKUP($A110,'ADR Raw Data'!$B$6:$BE$43,'ADR Raw Data'!AH$1,FALSE)</f>
        <v>92.327350790067698</v>
      </c>
      <c r="O110" s="122">
        <f>VLOOKUP($A110,'ADR Raw Data'!$B$6:$BE$43,'ADR Raw Data'!AI$1,FALSE)</f>
        <v>94.090037640055996</v>
      </c>
      <c r="P110" s="122">
        <f>VLOOKUP($A110,'ADR Raw Data'!$B$6:$BE$43,'ADR Raw Data'!AJ$1,FALSE)</f>
        <v>93.603151077885897</v>
      </c>
      <c r="Q110" s="122">
        <f>VLOOKUP($A110,'ADR Raw Data'!$B$6:$BE$43,'ADR Raw Data'!AK$1,FALSE)</f>
        <v>94.430727050823805</v>
      </c>
      <c r="R110" s="123">
        <f>VLOOKUP($A110,'ADR Raw Data'!$B$6:$BE$43,'ADR Raw Data'!AL$1,FALSE)</f>
        <v>93.695514513801299</v>
      </c>
      <c r="S110" s="122">
        <f>VLOOKUP($A110,'ADR Raw Data'!$B$6:$BE$43,'ADR Raw Data'!AN$1,FALSE)</f>
        <v>109.803219927095</v>
      </c>
      <c r="T110" s="122">
        <f>VLOOKUP($A110,'ADR Raw Data'!$B$6:$BE$43,'ADR Raw Data'!AO$1,FALSE)</f>
        <v>108.950262253698</v>
      </c>
      <c r="U110" s="123">
        <f>VLOOKUP($A110,'ADR Raw Data'!$B$6:$BE$43,'ADR Raw Data'!AP$1,FALSE)</f>
        <v>109.372665298031</v>
      </c>
      <c r="V110" s="124">
        <f>VLOOKUP($A110,'ADR Raw Data'!$B$6:$BE$43,'ADR Raw Data'!AR$1,FALSE)</f>
        <v>99.032240068439506</v>
      </c>
      <c r="X110" s="121">
        <f>VLOOKUP($A110,'RevPAR Raw Data'!$B$6:$BE$43,'RevPAR Raw Data'!AG$1,FALSE)</f>
        <v>39.068972565895599</v>
      </c>
      <c r="Y110" s="122">
        <f>VLOOKUP($A110,'RevPAR Raw Data'!$B$6:$BE$43,'RevPAR Raw Data'!AH$1,FALSE)</f>
        <v>45.836713734982901</v>
      </c>
      <c r="Z110" s="122">
        <f>VLOOKUP($A110,'RevPAR Raw Data'!$B$6:$BE$43,'RevPAR Raw Data'!AI$1,FALSE)</f>
        <v>48.183817016317001</v>
      </c>
      <c r="AA110" s="122">
        <f>VLOOKUP($A110,'RevPAR Raw Data'!$B$6:$BE$43,'RevPAR Raw Data'!AJ$1,FALSE)</f>
        <v>48.270156446117902</v>
      </c>
      <c r="AB110" s="122">
        <f>VLOOKUP($A110,'RevPAR Raw Data'!$B$6:$BE$43,'RevPAR Raw Data'!AK$1,FALSE)</f>
        <v>48.5572382105074</v>
      </c>
      <c r="AC110" s="123">
        <f>VLOOKUP($A110,'RevPAR Raw Data'!$B$6:$BE$43,'RevPAR Raw Data'!AL$1,FALSE)</f>
        <v>45.983379594764202</v>
      </c>
      <c r="AD110" s="122">
        <f>VLOOKUP($A110,'RevPAR Raw Data'!$B$6:$BE$43,'RevPAR Raw Data'!AN$1,FALSE)</f>
        <v>68.865736507082602</v>
      </c>
      <c r="AE110" s="122">
        <f>VLOOKUP($A110,'RevPAR Raw Data'!$B$6:$BE$43,'RevPAR Raw Data'!AO$1,FALSE)</f>
        <v>69.649439214631499</v>
      </c>
      <c r="AF110" s="123">
        <f>VLOOKUP($A110,'RevPAR Raw Data'!$B$6:$BE$43,'RevPAR Raw Data'!AP$1,FALSE)</f>
        <v>69.257587860857001</v>
      </c>
      <c r="AG110" s="124">
        <f>VLOOKUP($A110,'RevPAR Raw Data'!$B$6:$BE$43,'RevPAR Raw Data'!AR$1,FALSE)</f>
        <v>52.633153385076398</v>
      </c>
    </row>
    <row r="111" spans="1:33" x14ac:dyDescent="0.25">
      <c r="A111" s="101" t="s">
        <v>129</v>
      </c>
      <c r="B111" s="89">
        <f>(VLOOKUP($A110,'Occupancy Raw Data'!$B$8:$BE$51,'Occupancy Raw Data'!AT$3,FALSE))/100</f>
        <v>0.11893667205066701</v>
      </c>
      <c r="C111" s="90">
        <f>(VLOOKUP($A110,'Occupancy Raw Data'!$B$8:$BE$51,'Occupancy Raw Data'!AU$3,FALSE))/100</f>
        <v>0.12179839199956501</v>
      </c>
      <c r="D111" s="90">
        <f>(VLOOKUP($A110,'Occupancy Raw Data'!$B$8:$BE$51,'Occupancy Raw Data'!AV$3,FALSE))/100</f>
        <v>0.100819662015551</v>
      </c>
      <c r="E111" s="90">
        <f>(VLOOKUP($A110,'Occupancy Raw Data'!$B$8:$BE$51,'Occupancy Raw Data'!AW$3,FALSE))/100</f>
        <v>6.0971905571535104E-2</v>
      </c>
      <c r="F111" s="90">
        <f>(VLOOKUP($A110,'Occupancy Raw Data'!$B$8:$BE$51,'Occupancy Raw Data'!AX$3,FALSE))/100</f>
        <v>0.102055388640979</v>
      </c>
      <c r="G111" s="90">
        <f>(VLOOKUP($A110,'Occupancy Raw Data'!$B$8:$BE$51,'Occupancy Raw Data'!AY$3,FALSE))/100</f>
        <v>9.9573383747936006E-2</v>
      </c>
      <c r="H111" s="91">
        <f>(VLOOKUP($A110,'Occupancy Raw Data'!$B$8:$BE$51,'Occupancy Raw Data'!BA$3,FALSE))/100</f>
        <v>4.8581691943053895E-2</v>
      </c>
      <c r="I111" s="91">
        <f>(VLOOKUP($A110,'Occupancy Raw Data'!$B$8:$BE$51,'Occupancy Raw Data'!BB$3,FALSE))/100</f>
        <v>8.4015343387254207E-2</v>
      </c>
      <c r="J111" s="90">
        <f>(VLOOKUP($A110,'Occupancy Raw Data'!$B$8:$BE$51,'Occupancy Raw Data'!BC$3,FALSE))/100</f>
        <v>6.6173445129005706E-2</v>
      </c>
      <c r="K111" s="92">
        <f>(VLOOKUP($A110,'Occupancy Raw Data'!$B$8:$BE$51,'Occupancy Raw Data'!BE$3,FALSE))/100</f>
        <v>8.7971115384198009E-2</v>
      </c>
      <c r="M111" s="89">
        <f>(VLOOKUP($A110,'ADR Raw Data'!$B$6:$BE$49,'ADR Raw Data'!AT$1,FALSE))/100</f>
        <v>-2.5981947462148498E-2</v>
      </c>
      <c r="N111" s="90">
        <f>(VLOOKUP($A110,'ADR Raw Data'!$B$6:$BE$49,'ADR Raw Data'!AU$1,FALSE))/100</f>
        <v>-2.4906407713004598E-3</v>
      </c>
      <c r="O111" s="90">
        <f>(VLOOKUP($A110,'ADR Raw Data'!$B$6:$BE$49,'ADR Raw Data'!AV$1,FALSE))/100</f>
        <v>1.2527534606462101E-2</v>
      </c>
      <c r="P111" s="90">
        <f>(VLOOKUP($A110,'ADR Raw Data'!$B$6:$BE$49,'ADR Raw Data'!AW$1,FALSE))/100</f>
        <v>5.6930154736539197E-4</v>
      </c>
      <c r="Q111" s="90">
        <f>(VLOOKUP($A110,'ADR Raw Data'!$B$6:$BE$49,'ADR Raw Data'!AX$1,FALSE))/100</f>
        <v>2.8484960455930504E-3</v>
      </c>
      <c r="R111" s="90">
        <f>(VLOOKUP($A110,'ADR Raw Data'!$B$6:$BE$49,'ADR Raw Data'!AY$1,FALSE))/100</f>
        <v>-1.66243498095514E-3</v>
      </c>
      <c r="S111" s="91">
        <f>(VLOOKUP($A110,'ADR Raw Data'!$B$6:$BE$49,'ADR Raw Data'!BA$1,FALSE))/100</f>
        <v>-2.2475194309765599E-2</v>
      </c>
      <c r="T111" s="91">
        <f>(VLOOKUP($A110,'ADR Raw Data'!$B$6:$BE$49,'ADR Raw Data'!BB$1,FALSE))/100</f>
        <v>-1.8461325081042101E-2</v>
      </c>
      <c r="U111" s="90">
        <f>(VLOOKUP($A110,'ADR Raw Data'!$B$6:$BE$49,'ADR Raw Data'!BC$1,FALSE))/100</f>
        <v>-2.0557824423301799E-2</v>
      </c>
      <c r="V111" s="92">
        <f>(VLOOKUP($A110,'ADR Raw Data'!$B$6:$BE$49,'ADR Raw Data'!BE$1,FALSE))/100</f>
        <v>-1.0079744115326099E-2</v>
      </c>
      <c r="X111" s="89">
        <f>(VLOOKUP($A110,'RevPAR Raw Data'!$B$6:$BE$49,'RevPAR Raw Data'!AT$1,FALSE))/100</f>
        <v>8.9864518223975801E-2</v>
      </c>
      <c r="Y111" s="90">
        <f>(VLOOKUP($A110,'RevPAR Raw Data'!$B$6:$BE$49,'RevPAR Raw Data'!AU$1,FALSE))/100</f>
        <v>0.119004395187272</v>
      </c>
      <c r="Z111" s="90">
        <f>(VLOOKUP($A110,'RevPAR Raw Data'!$B$6:$BE$49,'RevPAR Raw Data'!AV$1,FALSE))/100</f>
        <v>0.114610218426924</v>
      </c>
      <c r="AA111" s="90">
        <f>(VLOOKUP($A110,'RevPAR Raw Data'!$B$6:$BE$49,'RevPAR Raw Data'!AW$1,FALSE))/100</f>
        <v>6.1575918519088099E-2</v>
      </c>
      <c r="AB111" s="90">
        <f>(VLOOKUP($A110,'RevPAR Raw Data'!$B$6:$BE$49,'RevPAR Raw Data'!AX$1,FALSE))/100</f>
        <v>0.105194589057548</v>
      </c>
      <c r="AC111" s="90">
        <f>(VLOOKUP($A110,'RevPAR Raw Data'!$B$6:$BE$49,'RevPAR Raw Data'!AY$1,FALSE))/100</f>
        <v>9.7745414490666191E-2</v>
      </c>
      <c r="AD111" s="91">
        <f>(VLOOKUP($A110,'RevPAR Raw Data'!$B$6:$BE$49,'RevPAR Raw Data'!BA$1,FALSE))/100</f>
        <v>2.5014614666971E-2</v>
      </c>
      <c r="AE111" s="91">
        <f>(VLOOKUP($A110,'RevPAR Raw Data'!$B$6:$BE$49,'RevPAR Raw Data'!BB$1,FALSE))/100</f>
        <v>6.4002983740144598E-2</v>
      </c>
      <c r="AF111" s="90">
        <f>(VLOOKUP($A110,'RevPAR Raw Data'!$B$6:$BE$49,'RevPAR Raw Data'!BC$1,FALSE))/100</f>
        <v>4.4255238639256803E-2</v>
      </c>
      <c r="AG111" s="92">
        <f>(VLOOKUP($A110,'RevPAR Raw Data'!$B$6:$BE$49,'RevPAR Raw Data'!BE$1,FALSE))/100</f>
        <v>7.7004644936259192E-2</v>
      </c>
    </row>
    <row r="112" spans="1:33" x14ac:dyDescent="0.25">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5">
      <c r="A113" s="116" t="s">
        <v>47</v>
      </c>
      <c r="B113" s="117">
        <f>(VLOOKUP($A113,'Occupancy Raw Data'!$B$8:$BE$45,'Occupancy Raw Data'!AG$3,FALSE))/100</f>
        <v>0.48099467140319702</v>
      </c>
      <c r="C113" s="118">
        <f>(VLOOKUP($A113,'Occupancy Raw Data'!$B$8:$BE$45,'Occupancy Raw Data'!AH$3,FALSE))/100</f>
        <v>0.60603907637655396</v>
      </c>
      <c r="D113" s="118">
        <f>(VLOOKUP($A113,'Occupancy Raw Data'!$B$8:$BE$45,'Occupancy Raw Data'!AI$3,FALSE))/100</f>
        <v>0.62531083481349903</v>
      </c>
      <c r="E113" s="118">
        <f>(VLOOKUP($A113,'Occupancy Raw Data'!$B$8:$BE$45,'Occupancy Raw Data'!AJ$3,FALSE))/100</f>
        <v>0.56696269982238001</v>
      </c>
      <c r="F113" s="118">
        <f>(VLOOKUP($A113,'Occupancy Raw Data'!$B$8:$BE$45,'Occupancy Raw Data'!AK$3,FALSE))/100</f>
        <v>0.539653641207815</v>
      </c>
      <c r="G113" s="119">
        <f>(VLOOKUP($A113,'Occupancy Raw Data'!$B$8:$BE$45,'Occupancy Raw Data'!AL$3,FALSE))/100</f>
        <v>0.56379218472468895</v>
      </c>
      <c r="H113" s="99">
        <f>(VLOOKUP($A113,'Occupancy Raw Data'!$B$8:$BE$45,'Occupancy Raw Data'!AN$3,FALSE))/100</f>
        <v>0.62904085257548803</v>
      </c>
      <c r="I113" s="99">
        <f>(VLOOKUP($A113,'Occupancy Raw Data'!$B$8:$BE$45,'Occupancy Raw Data'!AO$3,FALSE))/100</f>
        <v>0.63299289520426205</v>
      </c>
      <c r="J113" s="119">
        <f>(VLOOKUP($A113,'Occupancy Raw Data'!$B$8:$BE$45,'Occupancy Raw Data'!AP$3,FALSE))/100</f>
        <v>0.63101687388987504</v>
      </c>
      <c r="K113" s="120">
        <f>(VLOOKUP($A113,'Occupancy Raw Data'!$B$8:$BE$45,'Occupancy Raw Data'!AR$3,FALSE))/100</f>
        <v>0.58299923877188498</v>
      </c>
      <c r="M113" s="121">
        <f>VLOOKUP($A113,'ADR Raw Data'!$B$6:$BE$43,'ADR Raw Data'!AG$1,FALSE)</f>
        <v>100.377593242245</v>
      </c>
      <c r="N113" s="122">
        <f>VLOOKUP($A113,'ADR Raw Data'!$B$6:$BE$43,'ADR Raw Data'!AH$1,FALSE)</f>
        <v>108.179300263774</v>
      </c>
      <c r="O113" s="122">
        <f>VLOOKUP($A113,'ADR Raw Data'!$B$6:$BE$43,'ADR Raw Data'!AI$1,FALSE)</f>
        <v>111.112163755148</v>
      </c>
      <c r="P113" s="122">
        <f>VLOOKUP($A113,'ADR Raw Data'!$B$6:$BE$43,'ADR Raw Data'!AJ$1,FALSE)</f>
        <v>106.293511904761</v>
      </c>
      <c r="Q113" s="122">
        <f>VLOOKUP($A113,'ADR Raw Data'!$B$6:$BE$43,'ADR Raw Data'!AK$1,FALSE)</f>
        <v>103.431298444828</v>
      </c>
      <c r="R113" s="123">
        <f>VLOOKUP($A113,'ADR Raw Data'!$B$6:$BE$43,'ADR Raw Data'!AL$1,FALSE)</f>
        <v>106.210462643542</v>
      </c>
      <c r="S113" s="122">
        <f>VLOOKUP($A113,'ADR Raw Data'!$B$6:$BE$43,'ADR Raw Data'!AN$1,FALSE)</f>
        <v>117.42546802202401</v>
      </c>
      <c r="T113" s="122">
        <f>VLOOKUP($A113,'ADR Raw Data'!$B$6:$BE$43,'ADR Raw Data'!AO$1,FALSE)</f>
        <v>117.045140652402</v>
      </c>
      <c r="U113" s="123">
        <f>VLOOKUP($A113,'ADR Raw Data'!$B$6:$BE$43,'ADR Raw Data'!AP$1,FALSE)</f>
        <v>117.234708842053</v>
      </c>
      <c r="V113" s="124">
        <f>VLOOKUP($A113,'ADR Raw Data'!$B$6:$BE$43,'ADR Raw Data'!AR$1,FALSE)</f>
        <v>109.619673354805</v>
      </c>
      <c r="X113" s="121">
        <f>VLOOKUP($A113,'RevPAR Raw Data'!$B$6:$BE$43,'RevPAR Raw Data'!AG$1,FALSE)</f>
        <v>48.281087477797499</v>
      </c>
      <c r="Y113" s="122">
        <f>VLOOKUP($A113,'RevPAR Raw Data'!$B$6:$BE$43,'RevPAR Raw Data'!AH$1,FALSE)</f>
        <v>65.560883214919997</v>
      </c>
      <c r="Z113" s="122">
        <f>VLOOKUP($A113,'RevPAR Raw Data'!$B$6:$BE$43,'RevPAR Raw Data'!AI$1,FALSE)</f>
        <v>69.479639875665995</v>
      </c>
      <c r="AA113" s="122">
        <f>VLOOKUP($A113,'RevPAR Raw Data'!$B$6:$BE$43,'RevPAR Raw Data'!AJ$1,FALSE)</f>
        <v>60.264456483126096</v>
      </c>
      <c r="AB113" s="122">
        <f>VLOOKUP($A113,'RevPAR Raw Data'!$B$6:$BE$43,'RevPAR Raw Data'!AK$1,FALSE)</f>
        <v>55.817076820603901</v>
      </c>
      <c r="AC113" s="123">
        <f>VLOOKUP($A113,'RevPAR Raw Data'!$B$6:$BE$43,'RevPAR Raw Data'!AL$1,FALSE)</f>
        <v>59.880628774422703</v>
      </c>
      <c r="AD113" s="122">
        <f>VLOOKUP($A113,'RevPAR Raw Data'!$B$6:$BE$43,'RevPAR Raw Data'!AN$1,FALSE)</f>
        <v>73.865416518649994</v>
      </c>
      <c r="AE113" s="122">
        <f>VLOOKUP($A113,'RevPAR Raw Data'!$B$6:$BE$43,'RevPAR Raw Data'!AO$1,FALSE)</f>
        <v>74.088742451154502</v>
      </c>
      <c r="AF113" s="123">
        <f>VLOOKUP($A113,'RevPAR Raw Data'!$B$6:$BE$43,'RevPAR Raw Data'!AP$1,FALSE)</f>
        <v>73.977079484902305</v>
      </c>
      <c r="AG113" s="124">
        <f>VLOOKUP($A113,'RevPAR Raw Data'!$B$6:$BE$43,'RevPAR Raw Data'!AR$1,FALSE)</f>
        <v>63.908186120274003</v>
      </c>
    </row>
    <row r="114" spans="1:33" x14ac:dyDescent="0.25">
      <c r="A114" s="101" t="s">
        <v>129</v>
      </c>
      <c r="B114" s="89">
        <f>(VLOOKUP($A113,'Occupancy Raw Data'!$B$8:$BE$51,'Occupancy Raw Data'!AT$3,FALSE))/100</f>
        <v>0.12153579757458199</v>
      </c>
      <c r="C114" s="90">
        <f>(VLOOKUP($A113,'Occupancy Raw Data'!$B$8:$BE$51,'Occupancy Raw Data'!AU$3,FALSE))/100</f>
        <v>0.104382689596675</v>
      </c>
      <c r="D114" s="90">
        <f>(VLOOKUP($A113,'Occupancy Raw Data'!$B$8:$BE$51,'Occupancy Raw Data'!AV$3,FALSE))/100</f>
        <v>4.4919783777455306E-2</v>
      </c>
      <c r="E114" s="90">
        <f>(VLOOKUP($A113,'Occupancy Raw Data'!$B$8:$BE$51,'Occupancy Raw Data'!AW$3,FALSE))/100</f>
        <v>-7.0313596578124402E-2</v>
      </c>
      <c r="F114" s="90">
        <f>(VLOOKUP($A113,'Occupancy Raw Data'!$B$8:$BE$51,'Occupancy Raw Data'!AX$3,FALSE))/100</f>
        <v>-8.4173444098862099E-2</v>
      </c>
      <c r="G114" s="90">
        <f>(VLOOKUP($A113,'Occupancy Raw Data'!$B$8:$BE$51,'Occupancy Raw Data'!AY$3,FALSE))/100</f>
        <v>1.5784955188575801E-2</v>
      </c>
      <c r="H114" s="91">
        <f>(VLOOKUP($A113,'Occupancy Raw Data'!$B$8:$BE$51,'Occupancy Raw Data'!BA$3,FALSE))/100</f>
        <v>-5.6395642048109901E-2</v>
      </c>
      <c r="I114" s="91">
        <f>(VLOOKUP($A113,'Occupancy Raw Data'!$B$8:$BE$51,'Occupancy Raw Data'!BB$3,FALSE))/100</f>
        <v>-6.6890344131221802E-2</v>
      </c>
      <c r="J114" s="90">
        <f>(VLOOKUP($A113,'Occupancy Raw Data'!$B$8:$BE$51,'Occupancy Raw Data'!BC$3,FALSE))/100</f>
        <v>-6.16887678161748E-2</v>
      </c>
      <c r="K114" s="92">
        <f>(VLOOKUP($A113,'Occupancy Raw Data'!$B$8:$BE$51,'Occupancy Raw Data'!BE$3,FALSE))/100</f>
        <v>-9.5059471410376892E-3</v>
      </c>
      <c r="M114" s="89">
        <f>(VLOOKUP($A113,'ADR Raw Data'!$B$6:$BE$49,'ADR Raw Data'!AT$1,FALSE))/100</f>
        <v>9.3591633039429495E-2</v>
      </c>
      <c r="N114" s="90">
        <f>(VLOOKUP($A113,'ADR Raw Data'!$B$6:$BE$49,'ADR Raw Data'!AU$1,FALSE))/100</f>
        <v>7.8294332246337001E-2</v>
      </c>
      <c r="O114" s="90">
        <f>(VLOOKUP($A113,'ADR Raw Data'!$B$6:$BE$49,'ADR Raw Data'!AV$1,FALSE))/100</f>
        <v>6.2631208896314197E-2</v>
      </c>
      <c r="P114" s="90">
        <f>(VLOOKUP($A113,'ADR Raw Data'!$B$6:$BE$49,'ADR Raw Data'!AW$1,FALSE))/100</f>
        <v>1.9286117763089198E-2</v>
      </c>
      <c r="Q114" s="90">
        <f>(VLOOKUP($A113,'ADR Raw Data'!$B$6:$BE$49,'ADR Raw Data'!AX$1,FALSE))/100</f>
        <v>1.89361430894073E-2</v>
      </c>
      <c r="R114" s="90">
        <f>(VLOOKUP($A113,'ADR Raw Data'!$B$6:$BE$49,'ADR Raw Data'!AY$1,FALSE))/100</f>
        <v>5.1168048356710003E-2</v>
      </c>
      <c r="S114" s="91">
        <f>(VLOOKUP($A113,'ADR Raw Data'!$B$6:$BE$49,'ADR Raw Data'!BA$1,FALSE))/100</f>
        <v>1.6357157444150901E-2</v>
      </c>
      <c r="T114" s="91">
        <f>(VLOOKUP($A113,'ADR Raw Data'!$B$6:$BE$49,'ADR Raw Data'!BB$1,FALSE))/100</f>
        <v>1.7438115304828701E-2</v>
      </c>
      <c r="U114" s="90">
        <f>(VLOOKUP($A113,'ADR Raw Data'!$B$6:$BE$49,'ADR Raw Data'!BC$1,FALSE))/100</f>
        <v>1.6910411189573E-2</v>
      </c>
      <c r="V114" s="92">
        <f>(VLOOKUP($A113,'ADR Raw Data'!$B$6:$BE$49,'ADR Raw Data'!BE$1,FALSE))/100</f>
        <v>3.7175698116862804E-2</v>
      </c>
      <c r="X114" s="89">
        <f>(VLOOKUP($A113,'RevPAR Raw Data'!$B$6:$BE$49,'RevPAR Raw Data'!AT$1,FALSE))/100</f>
        <v>0.22650216438176698</v>
      </c>
      <c r="Y114" s="90">
        <f>(VLOOKUP($A113,'RevPAR Raw Data'!$B$6:$BE$49,'RevPAR Raw Data'!AU$1,FALSE))/100</f>
        <v>0.19084959482306099</v>
      </c>
      <c r="Z114" s="90">
        <f>(VLOOKUP($A113,'RevPAR Raw Data'!$B$6:$BE$49,'RevPAR Raw Data'!AV$1,FALSE))/100</f>
        <v>0.110364373035112</v>
      </c>
      <c r="AA114" s="90">
        <f>(VLOOKUP($A113,'RevPAR Raw Data'!$B$6:$BE$49,'RevPAR Raw Data'!AW$1,FALSE))/100</f>
        <v>-5.23835551189872E-2</v>
      </c>
      <c r="AB114" s="90">
        <f>(VLOOKUP($A113,'RevPAR Raw Data'!$B$6:$BE$49,'RevPAR Raw Data'!AX$1,FALSE))/100</f>
        <v>-6.6831221391239093E-2</v>
      </c>
      <c r="AC114" s="90">
        <f>(VLOOKUP($A113,'RevPAR Raw Data'!$B$6:$BE$49,'RevPAR Raw Data'!AY$1,FALSE))/100</f>
        <v>6.7760688895683291E-2</v>
      </c>
      <c r="AD114" s="91">
        <f>(VLOOKUP($A113,'RevPAR Raw Data'!$B$6:$BE$49,'RevPAR Raw Data'!BA$1,FALSE))/100</f>
        <v>-4.0960957000103805E-2</v>
      </c>
      <c r="AE114" s="91">
        <f>(VLOOKUP($A113,'RevPAR Raw Data'!$B$6:$BE$49,'RevPAR Raw Data'!BB$1,FALSE))/100</f>
        <v>-5.0618670360133004E-2</v>
      </c>
      <c r="AF114" s="90">
        <f>(VLOOKUP($A113,'RevPAR Raw Data'!$B$6:$BE$49,'RevPAR Raw Data'!BC$1,FALSE))/100</f>
        <v>-4.5821539056151404E-2</v>
      </c>
      <c r="AG114" s="92">
        <f>(VLOOKUP($A113,'RevPAR Raw Data'!$B$6:$BE$49,'RevPAR Raw Data'!BE$1,FALSE))/100</f>
        <v>2.7316360754594999E-2</v>
      </c>
    </row>
    <row r="115" spans="1:33" x14ac:dyDescent="0.25">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5">
      <c r="A116" s="116" t="s">
        <v>48</v>
      </c>
      <c r="B116" s="117">
        <f>(VLOOKUP($A116,'Occupancy Raw Data'!$B$8:$BE$45,'Occupancy Raw Data'!AG$3,FALSE))/100</f>
        <v>0.446296666001197</v>
      </c>
      <c r="C116" s="118">
        <f>(VLOOKUP($A116,'Occupancy Raw Data'!$B$8:$BE$45,'Occupancy Raw Data'!AH$3,FALSE))/100</f>
        <v>0.56742862846875608</v>
      </c>
      <c r="D116" s="118">
        <f>(VLOOKUP($A116,'Occupancy Raw Data'!$B$8:$BE$45,'Occupancy Raw Data'!AI$3,FALSE))/100</f>
        <v>0.58459772409662603</v>
      </c>
      <c r="E116" s="118">
        <f>(VLOOKUP($A116,'Occupancy Raw Data'!$B$8:$BE$45,'Occupancy Raw Data'!AJ$3,FALSE))/100</f>
        <v>0.61673986823717297</v>
      </c>
      <c r="F116" s="118">
        <f>(VLOOKUP($A116,'Occupancy Raw Data'!$B$8:$BE$45,'Occupancy Raw Data'!AK$3,FALSE))/100</f>
        <v>0.57790976242763004</v>
      </c>
      <c r="G116" s="119">
        <f>(VLOOKUP($A116,'Occupancy Raw Data'!$B$8:$BE$45,'Occupancy Raw Data'!AL$3,FALSE))/100</f>
        <v>0.558594529846276</v>
      </c>
      <c r="H116" s="99">
        <f>(VLOOKUP($A116,'Occupancy Raw Data'!$B$8:$BE$45,'Occupancy Raw Data'!AN$3,FALSE))/100</f>
        <v>0.64284288281094004</v>
      </c>
      <c r="I116" s="99">
        <f>(VLOOKUP($A116,'Occupancy Raw Data'!$B$8:$BE$45,'Occupancy Raw Data'!AO$3,FALSE))/100</f>
        <v>0.63880015971251702</v>
      </c>
      <c r="J116" s="119">
        <f>(VLOOKUP($A116,'Occupancy Raw Data'!$B$8:$BE$45,'Occupancy Raw Data'!AP$3,FALSE))/100</f>
        <v>0.64082152126172798</v>
      </c>
      <c r="K116" s="120">
        <f>(VLOOKUP($A116,'Occupancy Raw Data'!$B$8:$BE$45,'Occupancy Raw Data'!AR$3,FALSE))/100</f>
        <v>0.58208795596497698</v>
      </c>
      <c r="M116" s="121">
        <f>VLOOKUP($A116,'ADR Raw Data'!$B$6:$BE$43,'ADR Raw Data'!AG$1,FALSE)</f>
        <v>136.255502124804</v>
      </c>
      <c r="N116" s="122">
        <f>VLOOKUP($A116,'ADR Raw Data'!$B$6:$BE$43,'ADR Raw Data'!AH$1,FALSE)</f>
        <v>130.24310493447001</v>
      </c>
      <c r="O116" s="122">
        <f>VLOOKUP($A116,'ADR Raw Data'!$B$6:$BE$43,'ADR Raw Data'!AI$1,FALSE)</f>
        <v>131.54491249039501</v>
      </c>
      <c r="P116" s="122">
        <f>VLOOKUP($A116,'ADR Raw Data'!$B$6:$BE$43,'ADR Raw Data'!AJ$1,FALSE)</f>
        <v>131.44179978959201</v>
      </c>
      <c r="Q116" s="122">
        <f>VLOOKUP($A116,'ADR Raw Data'!$B$6:$BE$43,'ADR Raw Data'!AK$1,FALSE)</f>
        <v>137.09726487606801</v>
      </c>
      <c r="R116" s="123">
        <f>VLOOKUP($A116,'ADR Raw Data'!$B$6:$BE$43,'ADR Raw Data'!AL$1,FALSE)</f>
        <v>133.159250714796</v>
      </c>
      <c r="S116" s="122">
        <f>VLOOKUP($A116,'ADR Raw Data'!$B$6:$BE$43,'ADR Raw Data'!AN$1,FALSE)</f>
        <v>164.725485248447</v>
      </c>
      <c r="T116" s="122">
        <f>VLOOKUP($A116,'ADR Raw Data'!$B$6:$BE$43,'ADR Raw Data'!AO$1,FALSE)</f>
        <v>167.11086334869901</v>
      </c>
      <c r="U116" s="123">
        <f>VLOOKUP($A116,'ADR Raw Data'!$B$6:$BE$43,'ADR Raw Data'!AP$1,FALSE)</f>
        <v>165.91441216558201</v>
      </c>
      <c r="V116" s="124">
        <f>VLOOKUP($A116,'ADR Raw Data'!$B$6:$BE$43,'ADR Raw Data'!AR$1,FALSE)</f>
        <v>143.46216710150699</v>
      </c>
      <c r="X116" s="121">
        <f>VLOOKUP($A116,'RevPAR Raw Data'!$B$6:$BE$43,'RevPAR Raw Data'!AG$1,FALSE)</f>
        <v>60.810376322619199</v>
      </c>
      <c r="Y116" s="122">
        <f>VLOOKUP($A116,'RevPAR Raw Data'!$B$6:$BE$43,'RevPAR Raw Data'!AH$1,FALSE)</f>
        <v>73.903666400479096</v>
      </c>
      <c r="Z116" s="122">
        <f>VLOOKUP($A116,'RevPAR Raw Data'!$B$6:$BE$43,'RevPAR Raw Data'!AI$1,FALSE)</f>
        <v>76.900856458374903</v>
      </c>
      <c r="AA116" s="122">
        <f>VLOOKUP($A116,'RevPAR Raw Data'!$B$6:$BE$43,'RevPAR Raw Data'!AJ$1,FALSE)</f>
        <v>81.065398283090403</v>
      </c>
      <c r="AB116" s="122">
        <f>VLOOKUP($A116,'RevPAR Raw Data'!$B$6:$BE$43,'RevPAR Raw Data'!AK$1,FALSE)</f>
        <v>79.2298477740067</v>
      </c>
      <c r="AC116" s="123">
        <f>VLOOKUP($A116,'RevPAR Raw Data'!$B$6:$BE$43,'RevPAR Raw Data'!AL$1,FALSE)</f>
        <v>74.382029047714099</v>
      </c>
      <c r="AD116" s="122">
        <f>VLOOKUP($A116,'RevPAR Raw Data'!$B$6:$BE$43,'RevPAR Raw Data'!AN$1,FALSE)</f>
        <v>105.892605809542</v>
      </c>
      <c r="AE116" s="122">
        <f>VLOOKUP($A116,'RevPAR Raw Data'!$B$6:$BE$43,'RevPAR Raw Data'!AO$1,FALSE)</f>
        <v>106.750446196845</v>
      </c>
      <c r="AF116" s="123">
        <f>VLOOKUP($A116,'RevPAR Raw Data'!$B$6:$BE$43,'RevPAR Raw Data'!AP$1,FALSE)</f>
        <v>106.32152600319399</v>
      </c>
      <c r="AG116" s="124">
        <f>VLOOKUP($A116,'RevPAR Raw Data'!$B$6:$BE$43,'RevPAR Raw Data'!AR$1,FALSE)</f>
        <v>83.507599606422701</v>
      </c>
    </row>
    <row r="117" spans="1:33" x14ac:dyDescent="0.25">
      <c r="A117" s="101" t="s">
        <v>129</v>
      </c>
      <c r="B117" s="89">
        <f>(VLOOKUP($A116,'Occupancy Raw Data'!$B$8:$BE$51,'Occupancy Raw Data'!AT$3,FALSE))/100</f>
        <v>-3.4049576729895004E-2</v>
      </c>
      <c r="C117" s="90">
        <f>(VLOOKUP($A116,'Occupancy Raw Data'!$B$8:$BE$51,'Occupancy Raw Data'!AU$3,FALSE))/100</f>
        <v>5.1417199852832598E-3</v>
      </c>
      <c r="D117" s="90">
        <f>(VLOOKUP($A116,'Occupancy Raw Data'!$B$8:$BE$51,'Occupancy Raw Data'!AV$3,FALSE))/100</f>
        <v>-6.9462327861771506E-2</v>
      </c>
      <c r="E117" s="90">
        <f>(VLOOKUP($A116,'Occupancy Raw Data'!$B$8:$BE$51,'Occupancy Raw Data'!AW$3,FALSE))/100</f>
        <v>-1.15637792179924E-2</v>
      </c>
      <c r="F117" s="90">
        <f>(VLOOKUP($A116,'Occupancy Raw Data'!$B$8:$BE$51,'Occupancy Raw Data'!AX$3,FALSE))/100</f>
        <v>-9.0511788013948297E-2</v>
      </c>
      <c r="G117" s="90">
        <f>(VLOOKUP($A116,'Occupancy Raw Data'!$B$8:$BE$51,'Occupancy Raw Data'!AY$3,FALSE))/100</f>
        <v>-4.1588719429135501E-2</v>
      </c>
      <c r="H117" s="91">
        <f>(VLOOKUP($A116,'Occupancy Raw Data'!$B$8:$BE$51,'Occupancy Raw Data'!BA$3,FALSE))/100</f>
        <v>-7.5527570127490298E-2</v>
      </c>
      <c r="I117" s="91">
        <f>(VLOOKUP($A116,'Occupancy Raw Data'!$B$8:$BE$51,'Occupancy Raw Data'!BB$3,FALSE))/100</f>
        <v>-6.3003952335556695E-2</v>
      </c>
      <c r="J117" s="90">
        <f>(VLOOKUP($A116,'Occupancy Raw Data'!$B$8:$BE$51,'Occupancy Raw Data'!BC$3,FALSE))/100</f>
        <v>-6.9327640019606798E-2</v>
      </c>
      <c r="K117" s="92">
        <f>(VLOOKUP($A116,'Occupancy Raw Data'!$B$8:$BE$51,'Occupancy Raw Data'!BE$3,FALSE))/100</f>
        <v>-5.04904106867392E-2</v>
      </c>
      <c r="M117" s="89">
        <f>(VLOOKUP($A116,'ADR Raw Data'!$B$6:$BE$49,'ADR Raw Data'!AT$1,FALSE))/100</f>
        <v>5.9350048117122198E-3</v>
      </c>
      <c r="N117" s="90">
        <f>(VLOOKUP($A116,'ADR Raw Data'!$B$6:$BE$49,'ADR Raw Data'!AU$1,FALSE))/100</f>
        <v>5.9133852914026999E-3</v>
      </c>
      <c r="O117" s="90">
        <f>(VLOOKUP($A116,'ADR Raw Data'!$B$6:$BE$49,'ADR Raw Data'!AV$1,FALSE))/100</f>
        <v>-1.19254732858496E-2</v>
      </c>
      <c r="P117" s="90">
        <f>(VLOOKUP($A116,'ADR Raw Data'!$B$6:$BE$49,'ADR Raw Data'!AW$1,FALSE))/100</f>
        <v>-7.3065958279395302E-3</v>
      </c>
      <c r="Q117" s="90">
        <f>(VLOOKUP($A116,'ADR Raw Data'!$B$6:$BE$49,'ADR Raw Data'!AX$1,FALSE))/100</f>
        <v>-2.4750539462501001E-2</v>
      </c>
      <c r="R117" s="90">
        <f>(VLOOKUP($A116,'ADR Raw Data'!$B$6:$BE$49,'ADR Raw Data'!AY$1,FALSE))/100</f>
        <v>-8.2020293075634795E-3</v>
      </c>
      <c r="S117" s="91">
        <f>(VLOOKUP($A116,'ADR Raw Data'!$B$6:$BE$49,'ADR Raw Data'!BA$1,FALSE))/100</f>
        <v>-6.2527443660269702E-2</v>
      </c>
      <c r="T117" s="91">
        <f>(VLOOKUP($A116,'ADR Raw Data'!$B$6:$BE$49,'ADR Raw Data'!BB$1,FALSE))/100</f>
        <v>-6.1938957659504197E-2</v>
      </c>
      <c r="U117" s="90">
        <f>(VLOOKUP($A116,'ADR Raw Data'!$B$6:$BE$49,'ADR Raw Data'!BC$1,FALSE))/100</f>
        <v>-6.21887312178728E-2</v>
      </c>
      <c r="V117" s="92">
        <f>(VLOOKUP($A116,'ADR Raw Data'!$B$6:$BE$49,'ADR Raw Data'!BE$1,FALSE))/100</f>
        <v>-3.0328481288614699E-2</v>
      </c>
      <c r="X117" s="89">
        <f>(VLOOKUP($A116,'RevPAR Raw Data'!$B$6:$BE$49,'RevPAR Raw Data'!AT$1,FALSE))/100</f>
        <v>-2.8316656319911399E-2</v>
      </c>
      <c r="Y117" s="90">
        <f>(VLOOKUP($A116,'RevPAR Raw Data'!$B$6:$BE$49,'RevPAR Raw Data'!AU$1,FALSE))/100</f>
        <v>1.1085510248019398E-2</v>
      </c>
      <c r="Z117" s="90">
        <f>(VLOOKUP($A116,'RevPAR Raw Data'!$B$6:$BE$49,'RevPAR Raw Data'!AV$1,FALSE))/100</f>
        <v>-8.0559430012332706E-2</v>
      </c>
      <c r="AA117" s="90">
        <f>(VLOOKUP($A116,'RevPAR Raw Data'!$B$6:$BE$49,'RevPAR Raw Data'!AW$1,FALSE))/100</f>
        <v>-1.8785883184942599E-2</v>
      </c>
      <c r="AB117" s="90">
        <f>(VLOOKUP($A116,'RevPAR Raw Data'!$B$6:$BE$49,'RevPAR Raw Data'!AX$1,FALSE))/100</f>
        <v>-0.11302211189538801</v>
      </c>
      <c r="AC117" s="90">
        <f>(VLOOKUP($A116,'RevPAR Raw Data'!$B$6:$BE$49,'RevPAR Raw Data'!AY$1,FALSE))/100</f>
        <v>-4.9449636841077199E-2</v>
      </c>
      <c r="AD117" s="91">
        <f>(VLOOKUP($A116,'RevPAR Raw Data'!$B$6:$BE$49,'RevPAR Raw Data'!BA$1,FALSE))/100</f>
        <v>-0.13333246790181599</v>
      </c>
      <c r="AE117" s="91">
        <f>(VLOOKUP($A116,'RevPAR Raw Data'!$B$6:$BE$49,'RevPAR Raw Data'!BB$1,FALSE))/100</f>
        <v>-0.121040510858967</v>
      </c>
      <c r="AF117" s="90">
        <f>(VLOOKUP($A116,'RevPAR Raw Data'!$B$6:$BE$49,'RevPAR Raw Data'!BC$1,FALSE))/100</f>
        <v>-0.12720497326632998</v>
      </c>
      <c r="AG117" s="92">
        <f>(VLOOKUP($A116,'RevPAR Raw Data'!$B$6:$BE$49,'RevPAR Raw Data'!BE$1,FALSE))/100</f>
        <v>-7.9287594499586694E-2</v>
      </c>
    </row>
    <row r="118" spans="1:33" x14ac:dyDescent="0.25">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5">
      <c r="A119" s="116" t="s">
        <v>72</v>
      </c>
      <c r="B119" s="117">
        <f>(VLOOKUP($A119,'Occupancy Raw Data'!$B$8:$BE$45,'Occupancy Raw Data'!AG$3,FALSE))/100</f>
        <v>0.49466344101323401</v>
      </c>
      <c r="C119" s="118">
        <f>(VLOOKUP($A119,'Occupancy Raw Data'!$B$8:$BE$45,'Occupancy Raw Data'!AH$3,FALSE))/100</f>
        <v>0.62039277074142496</v>
      </c>
      <c r="D119" s="118">
        <f>(VLOOKUP($A119,'Occupancy Raw Data'!$B$8:$BE$45,'Occupancy Raw Data'!AI$3,FALSE))/100</f>
        <v>0.65504482709548795</v>
      </c>
      <c r="E119" s="118">
        <f>(VLOOKUP($A119,'Occupancy Raw Data'!$B$8:$BE$45,'Occupancy Raw Data'!AJ$3,FALSE))/100</f>
        <v>0.65262558702148799</v>
      </c>
      <c r="F119" s="118">
        <f>(VLOOKUP($A119,'Occupancy Raw Data'!$B$8:$BE$45,'Occupancy Raw Data'!AK$3,FALSE))/100</f>
        <v>0.63245339405151502</v>
      </c>
      <c r="G119" s="119">
        <f>(VLOOKUP($A119,'Occupancy Raw Data'!$B$8:$BE$45,'Occupancy Raw Data'!AL$3,FALSE))/100</f>
        <v>0.61103600398462998</v>
      </c>
      <c r="H119" s="99">
        <f>(VLOOKUP($A119,'Occupancy Raw Data'!$B$8:$BE$45,'Occupancy Raw Data'!AN$3,FALSE))/100</f>
        <v>0.68023338551302104</v>
      </c>
      <c r="I119" s="99">
        <f>(VLOOKUP($A119,'Occupancy Raw Data'!$B$8:$BE$45,'Occupancy Raw Data'!AO$3,FALSE))/100</f>
        <v>0.65145154404440009</v>
      </c>
      <c r="J119" s="119">
        <f>(VLOOKUP($A119,'Occupancy Raw Data'!$B$8:$BE$45,'Occupancy Raw Data'!AP$3,FALSE))/100</f>
        <v>0.66584246477871001</v>
      </c>
      <c r="K119" s="120">
        <f>(VLOOKUP($A119,'Occupancy Raw Data'!$B$8:$BE$45,'Occupancy Raw Data'!AR$3,FALSE))/100</f>
        <v>0.62669499278293894</v>
      </c>
      <c r="M119" s="121">
        <f>VLOOKUP($A119,'ADR Raw Data'!$B$6:$BE$43,'ADR Raw Data'!AG$1,FALSE)</f>
        <v>100.64458213463701</v>
      </c>
      <c r="N119" s="122">
        <f>VLOOKUP($A119,'ADR Raw Data'!$B$6:$BE$43,'ADR Raw Data'!AH$1,FALSE)</f>
        <v>106.846453721757</v>
      </c>
      <c r="O119" s="122">
        <f>VLOOKUP($A119,'ADR Raw Data'!$B$6:$BE$43,'ADR Raw Data'!AI$1,FALSE)</f>
        <v>110.257260482294</v>
      </c>
      <c r="P119" s="122">
        <f>VLOOKUP($A119,'ADR Raw Data'!$B$6:$BE$43,'ADR Raw Data'!AJ$1,FALSE)</f>
        <v>110.002552333187</v>
      </c>
      <c r="Q119" s="122">
        <f>VLOOKUP($A119,'ADR Raw Data'!$B$6:$BE$43,'ADR Raw Data'!AK$1,FALSE)</f>
        <v>107.372119030207</v>
      </c>
      <c r="R119" s="123">
        <f>VLOOKUP($A119,'ADR Raw Data'!$B$6:$BE$43,'ADR Raw Data'!AL$1,FALSE)</f>
        <v>107.35660425036301</v>
      </c>
      <c r="S119" s="122">
        <f>VLOOKUP($A119,'ADR Raw Data'!$B$6:$BE$43,'ADR Raw Data'!AN$1,FALSE)</f>
        <v>116.51333577405801</v>
      </c>
      <c r="T119" s="122">
        <f>VLOOKUP($A119,'ADR Raw Data'!$B$6:$BE$43,'ADR Raw Data'!AO$1,FALSE)</f>
        <v>116.281161050734</v>
      </c>
      <c r="U119" s="123">
        <f>VLOOKUP($A119,'ADR Raw Data'!$B$6:$BE$43,'ADR Raw Data'!AP$1,FALSE)</f>
        <v>116.39975742032</v>
      </c>
      <c r="V119" s="124">
        <f>VLOOKUP($A119,'ADR Raw Data'!$B$6:$BE$43,'ADR Raw Data'!AR$1,FALSE)</f>
        <v>110.101760741569</v>
      </c>
      <c r="X119" s="121">
        <f>VLOOKUP($A119,'RevPAR Raw Data'!$B$6:$BE$43,'RevPAR Raw Data'!AG$1,FALSE)</f>
        <v>49.785195318058904</v>
      </c>
      <c r="Y119" s="122">
        <f>VLOOKUP($A119,'RevPAR Raw Data'!$B$6:$BE$43,'RevPAR Raw Data'!AH$1,FALSE)</f>
        <v>66.286767468336393</v>
      </c>
      <c r="Z119" s="122">
        <f>VLOOKUP($A119,'RevPAR Raw Data'!$B$6:$BE$43,'RevPAR Raw Data'!AI$1,FALSE)</f>
        <v>72.223448128646595</v>
      </c>
      <c r="AA119" s="122">
        <f>VLOOKUP($A119,'RevPAR Raw Data'!$B$6:$BE$43,'RevPAR Raw Data'!AJ$1,FALSE)</f>
        <v>71.790480290308807</v>
      </c>
      <c r="AB119" s="122">
        <f>VLOOKUP($A119,'RevPAR Raw Data'!$B$6:$BE$43,'RevPAR Raw Data'!AK$1,FALSE)</f>
        <v>67.907861107158098</v>
      </c>
      <c r="AC119" s="123">
        <f>VLOOKUP($A119,'RevPAR Raw Data'!$B$6:$BE$43,'RevPAR Raw Data'!AL$1,FALSE)</f>
        <v>65.598750462501698</v>
      </c>
      <c r="AD119" s="122">
        <f>VLOOKUP($A119,'RevPAR Raw Data'!$B$6:$BE$43,'RevPAR Raw Data'!AN$1,FALSE)</f>
        <v>79.256260851003205</v>
      </c>
      <c r="AE119" s="122">
        <f>VLOOKUP($A119,'RevPAR Raw Data'!$B$6:$BE$43,'RevPAR Raw Data'!AO$1,FALSE)</f>
        <v>75.751541909776506</v>
      </c>
      <c r="AF119" s="123">
        <f>VLOOKUP($A119,'RevPAR Raw Data'!$B$6:$BE$43,'RevPAR Raw Data'!AP$1,FALSE)</f>
        <v>77.503901380389905</v>
      </c>
      <c r="AG119" s="124">
        <f>VLOOKUP($A119,'RevPAR Raw Data'!$B$6:$BE$43,'RevPAR Raw Data'!AR$1,FALSE)</f>
        <v>69.000222153326902</v>
      </c>
    </row>
    <row r="120" spans="1:33" x14ac:dyDescent="0.25">
      <c r="A120" s="101" t="s">
        <v>129</v>
      </c>
      <c r="B120" s="89">
        <f>(VLOOKUP($A119,'Occupancy Raw Data'!$B$8:$BE$51,'Occupancy Raw Data'!AT$3,FALSE))/100</f>
        <v>0.32125726547243505</v>
      </c>
      <c r="C120" s="90">
        <f>(VLOOKUP($A119,'Occupancy Raw Data'!$B$8:$BE$51,'Occupancy Raw Data'!AU$3,FALSE))/100</f>
        <v>0.216261949905803</v>
      </c>
      <c r="D120" s="90">
        <f>(VLOOKUP($A119,'Occupancy Raw Data'!$B$8:$BE$51,'Occupancy Raw Data'!AV$3,FALSE))/100</f>
        <v>0.158436643618005</v>
      </c>
      <c r="E120" s="90">
        <f>(VLOOKUP($A119,'Occupancy Raw Data'!$B$8:$BE$51,'Occupancy Raw Data'!AW$3,FALSE))/100</f>
        <v>0.14522525774567499</v>
      </c>
      <c r="F120" s="90">
        <f>(VLOOKUP($A119,'Occupancy Raw Data'!$B$8:$BE$51,'Occupancy Raw Data'!AX$3,FALSE))/100</f>
        <v>0.21752355130288101</v>
      </c>
      <c r="G120" s="90">
        <f>(VLOOKUP($A119,'Occupancy Raw Data'!$B$8:$BE$51,'Occupancy Raw Data'!AY$3,FALSE))/100</f>
        <v>0.20318143510380601</v>
      </c>
      <c r="H120" s="91">
        <f>(VLOOKUP($A119,'Occupancy Raw Data'!$B$8:$BE$51,'Occupancy Raw Data'!BA$3,FALSE))/100</f>
        <v>0.261180369787061</v>
      </c>
      <c r="I120" s="91">
        <f>(VLOOKUP($A119,'Occupancy Raw Data'!$B$8:$BE$51,'Occupancy Raw Data'!BB$3,FALSE))/100</f>
        <v>0.110447476517432</v>
      </c>
      <c r="J120" s="90">
        <f>(VLOOKUP($A119,'Occupancy Raw Data'!$B$8:$BE$51,'Occupancy Raw Data'!BC$3,FALSE))/100</f>
        <v>0.18264843316192303</v>
      </c>
      <c r="K120" s="92">
        <f>(VLOOKUP($A119,'Occupancy Raw Data'!$B$8:$BE$51,'Occupancy Raw Data'!BE$3,FALSE))/100</f>
        <v>0.19687342714544498</v>
      </c>
      <c r="M120" s="89">
        <f>(VLOOKUP($A119,'ADR Raw Data'!$B$6:$BE$49,'ADR Raw Data'!AT$1,FALSE))/100</f>
        <v>0.127076028944692</v>
      </c>
      <c r="N120" s="90">
        <f>(VLOOKUP($A119,'ADR Raw Data'!$B$6:$BE$49,'ADR Raw Data'!AU$1,FALSE))/100</f>
        <v>9.9647173465553393E-2</v>
      </c>
      <c r="O120" s="90">
        <f>(VLOOKUP($A119,'ADR Raw Data'!$B$6:$BE$49,'ADR Raw Data'!AV$1,FALSE))/100</f>
        <v>8.7665639616672897E-2</v>
      </c>
      <c r="P120" s="90">
        <f>(VLOOKUP($A119,'ADR Raw Data'!$B$6:$BE$49,'ADR Raw Data'!AW$1,FALSE))/100</f>
        <v>7.6536498207459405E-2</v>
      </c>
      <c r="Q120" s="90">
        <f>(VLOOKUP($A119,'ADR Raw Data'!$B$6:$BE$49,'ADR Raw Data'!AX$1,FALSE))/100</f>
        <v>5.74344959191989E-2</v>
      </c>
      <c r="R120" s="90">
        <f>(VLOOKUP($A119,'ADR Raw Data'!$B$6:$BE$49,'ADR Raw Data'!AY$1,FALSE))/100</f>
        <v>8.4823490328046591E-2</v>
      </c>
      <c r="S120" s="91">
        <f>(VLOOKUP($A119,'ADR Raw Data'!$B$6:$BE$49,'ADR Raw Data'!BA$1,FALSE))/100</f>
        <v>-1.8570128523569599E-2</v>
      </c>
      <c r="T120" s="91">
        <f>(VLOOKUP($A119,'ADR Raw Data'!$B$6:$BE$49,'ADR Raw Data'!BB$1,FALSE))/100</f>
        <v>-0.13174273553798399</v>
      </c>
      <c r="U120" s="90">
        <f>(VLOOKUP($A119,'ADR Raw Data'!$B$6:$BE$49,'ADR Raw Data'!BC$1,FALSE))/100</f>
        <v>-8.0866225531103009E-2</v>
      </c>
      <c r="V120" s="92">
        <f>(VLOOKUP($A119,'ADR Raw Data'!$B$6:$BE$49,'ADR Raw Data'!BE$1,FALSE))/100</f>
        <v>2.4531634373453199E-2</v>
      </c>
      <c r="X120" s="89">
        <f>(VLOOKUP($A119,'RevPAR Raw Data'!$B$6:$BE$49,'RevPAR Raw Data'!AT$1,FALSE))/100</f>
        <v>0.48915739198299596</v>
      </c>
      <c r="Y120" s="90">
        <f>(VLOOKUP($A119,'RevPAR Raw Data'!$B$6:$BE$49,'RevPAR Raw Data'!AU$1,FALSE))/100</f>
        <v>0.33745901540761897</v>
      </c>
      <c r="Z120" s="90">
        <f>(VLOOKUP($A119,'RevPAR Raw Data'!$B$6:$BE$49,'RevPAR Raw Data'!AV$1,FALSE))/100</f>
        <v>0.25999173293616901</v>
      </c>
      <c r="AA120" s="90">
        <f>(VLOOKUP($A119,'RevPAR Raw Data'!$B$6:$BE$49,'RevPAR Raw Data'!AW$1,FALSE))/100</f>
        <v>0.23287678863226399</v>
      </c>
      <c r="AB120" s="90">
        <f>(VLOOKUP($A119,'RevPAR Raw Data'!$B$6:$BE$49,'RevPAR Raw Data'!AX$1,FALSE))/100</f>
        <v>0.28745140274171499</v>
      </c>
      <c r="AC120" s="90">
        <f>(VLOOKUP($A119,'RevPAR Raw Data'!$B$6:$BE$49,'RevPAR Raw Data'!AY$1,FALSE))/100</f>
        <v>0.305239483927219</v>
      </c>
      <c r="AD120" s="91">
        <f>(VLOOKUP($A119,'RevPAR Raw Data'!$B$6:$BE$49,'RevPAR Raw Data'!BA$1,FALSE))/100</f>
        <v>0.237760088228712</v>
      </c>
      <c r="AE120" s="91">
        <f>(VLOOKUP($A119,'RevPAR Raw Data'!$B$6:$BE$49,'RevPAR Raw Data'!BB$1,FALSE))/100</f>
        <v>-3.5845911710226497E-2</v>
      </c>
      <c r="AF120" s="90">
        <f>(VLOOKUP($A119,'RevPAR Raw Data'!$B$6:$BE$49,'RevPAR Raw Data'!BC$1,FALSE))/100</f>
        <v>8.7012118241845501E-2</v>
      </c>
      <c r="AG120" s="92">
        <f>(VLOOKUP($A119,'RevPAR Raw Data'!$B$6:$BE$49,'RevPAR Raw Data'!BE$1,FALSE))/100</f>
        <v>0.22623468845147801</v>
      </c>
    </row>
    <row r="121" spans="1:33" x14ac:dyDescent="0.25">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5">
      <c r="A122" s="134" t="s">
        <v>71</v>
      </c>
      <c r="B122" s="117">
        <f>(VLOOKUP($A122,'Occupancy Raw Data'!$B$8:$BE$45,'Occupancy Raw Data'!AG$3,FALSE))/100</f>
        <v>0.48192354263968101</v>
      </c>
      <c r="C122" s="118">
        <f>(VLOOKUP($A122,'Occupancy Raw Data'!$B$8:$BE$45,'Occupancy Raw Data'!AH$3,FALSE))/100</f>
        <v>0.60246929596955501</v>
      </c>
      <c r="D122" s="118">
        <f>(VLOOKUP($A122,'Occupancy Raw Data'!$B$8:$BE$45,'Occupancy Raw Data'!AI$3,FALSE))/100</f>
        <v>0.655098598858329</v>
      </c>
      <c r="E122" s="118">
        <f>(VLOOKUP($A122,'Occupancy Raw Data'!$B$8:$BE$45,'Occupancy Raw Data'!AJ$3,FALSE))/100</f>
        <v>0.66400345964646701</v>
      </c>
      <c r="F122" s="118">
        <f>(VLOOKUP($A122,'Occupancy Raw Data'!$B$8:$BE$45,'Occupancy Raw Data'!AK$3,FALSE))/100</f>
        <v>0.62532028758311198</v>
      </c>
      <c r="G122" s="119">
        <f>(VLOOKUP($A122,'Occupancy Raw Data'!$B$8:$BE$45,'Occupancy Raw Data'!AL$3,FALSE))/100</f>
        <v>0.60576286872024099</v>
      </c>
      <c r="H122" s="99">
        <f>(VLOOKUP($A122,'Occupancy Raw Data'!$B$8:$BE$45,'Occupancy Raw Data'!AN$3,FALSE))/100</f>
        <v>0.73170441645494289</v>
      </c>
      <c r="I122" s="99">
        <f>(VLOOKUP($A122,'Occupancy Raw Data'!$B$8:$BE$45,'Occupancy Raw Data'!AO$3,FALSE))/100</f>
        <v>0.76098167468511801</v>
      </c>
      <c r="J122" s="119">
        <f>(VLOOKUP($A122,'Occupancy Raw Data'!$B$8:$BE$45,'Occupancy Raw Data'!AP$3,FALSE))/100</f>
        <v>0.74634304557003006</v>
      </c>
      <c r="K122" s="120">
        <f>(VLOOKUP($A122,'Occupancy Raw Data'!$B$8:$BE$45,'Occupancy Raw Data'!AR$3,FALSE))/100</f>
        <v>0.64592844742906197</v>
      </c>
      <c r="M122" s="121">
        <f>VLOOKUP($A122,'ADR Raw Data'!$B$6:$BE$43,'ADR Raw Data'!AG$1,FALSE)</f>
        <v>99.667573306263407</v>
      </c>
      <c r="N122" s="122">
        <f>VLOOKUP($A122,'ADR Raw Data'!$B$6:$BE$43,'ADR Raw Data'!AH$1,FALSE)</f>
        <v>108.794457181566</v>
      </c>
      <c r="O122" s="122">
        <f>VLOOKUP($A122,'ADR Raw Data'!$B$6:$BE$43,'ADR Raw Data'!AI$1,FALSE)</f>
        <v>115.01836925603099</v>
      </c>
      <c r="P122" s="122">
        <f>VLOOKUP($A122,'ADR Raw Data'!$B$6:$BE$43,'ADR Raw Data'!AJ$1,FALSE)</f>
        <v>113.945410264259</v>
      </c>
      <c r="Q122" s="122">
        <f>VLOOKUP($A122,'ADR Raw Data'!$B$6:$BE$43,'ADR Raw Data'!AK$1,FALSE)</f>
        <v>112.80493855357101</v>
      </c>
      <c r="R122" s="123">
        <f>VLOOKUP($A122,'ADR Raw Data'!$B$6:$BE$43,'ADR Raw Data'!AL$1,FALSE)</f>
        <v>110.645631080627</v>
      </c>
      <c r="S122" s="122">
        <f>VLOOKUP($A122,'ADR Raw Data'!$B$6:$BE$43,'ADR Raw Data'!AN$1,FALSE)</f>
        <v>130.42467553598601</v>
      </c>
      <c r="T122" s="122">
        <f>VLOOKUP($A122,'ADR Raw Data'!$B$6:$BE$43,'ADR Raw Data'!AO$1,FALSE)</f>
        <v>132.02125843834699</v>
      </c>
      <c r="U122" s="123">
        <f>VLOOKUP($A122,'ADR Raw Data'!$B$6:$BE$43,'ADR Raw Data'!AP$1,FALSE)</f>
        <v>131.23862452232899</v>
      </c>
      <c r="V122" s="124">
        <f>VLOOKUP($A122,'ADR Raw Data'!$B$6:$BE$43,'ADR Raw Data'!AR$1,FALSE)</f>
        <v>117.44398082292</v>
      </c>
      <c r="X122" s="121">
        <f>VLOOKUP($A122,'RevPAR Raw Data'!$B$6:$BE$43,'RevPAR Raw Data'!AG$1,FALSE)</f>
        <v>48.032150014054601</v>
      </c>
      <c r="Y122" s="122">
        <f>VLOOKUP($A122,'RevPAR Raw Data'!$B$6:$BE$43,'RevPAR Raw Data'!AH$1,FALSE)</f>
        <v>65.545320023568493</v>
      </c>
      <c r="Z122" s="122">
        <f>VLOOKUP($A122,'RevPAR Raw Data'!$B$6:$BE$43,'RevPAR Raw Data'!AI$1,FALSE)</f>
        <v>75.348372542596394</v>
      </c>
      <c r="AA122" s="122">
        <f>VLOOKUP($A122,'RevPAR Raw Data'!$B$6:$BE$43,'RevPAR Raw Data'!AJ$1,FALSE)</f>
        <v>75.660146626304098</v>
      </c>
      <c r="AB122" s="122">
        <f>VLOOKUP($A122,'RevPAR Raw Data'!$B$6:$BE$43,'RevPAR Raw Data'!AK$1,FALSE)</f>
        <v>70.539216617114405</v>
      </c>
      <c r="AC122" s="123">
        <f>VLOOKUP($A122,'RevPAR Raw Data'!$B$6:$BE$43,'RevPAR Raw Data'!AL$1,FALSE)</f>
        <v>67.025014894762506</v>
      </c>
      <c r="AD122" s="122">
        <f>VLOOKUP($A122,'RevPAR Raw Data'!$B$6:$BE$43,'RevPAR Raw Data'!AN$1,FALSE)</f>
        <v>95.432311104383999</v>
      </c>
      <c r="AE122" s="122">
        <f>VLOOKUP($A122,'RevPAR Raw Data'!$B$6:$BE$43,'RevPAR Raw Data'!AO$1,FALSE)</f>
        <v>100.46575834044999</v>
      </c>
      <c r="AF122" s="123">
        <f>VLOOKUP($A122,'RevPAR Raw Data'!$B$6:$BE$43,'RevPAR Raw Data'!AP$1,FALSE)</f>
        <v>97.949034722417395</v>
      </c>
      <c r="AG122" s="124">
        <f>VLOOKUP($A122,'RevPAR Raw Data'!$B$6:$BE$43,'RevPAR Raw Data'!AR$1,FALSE)</f>
        <v>75.860408192837298</v>
      </c>
    </row>
    <row r="123" spans="1:33" x14ac:dyDescent="0.25">
      <c r="A123" s="101" t="s">
        <v>129</v>
      </c>
      <c r="B123" s="89">
        <f>(VLOOKUP($A122,'Occupancy Raw Data'!$B$8:$BE$51,'Occupancy Raw Data'!AT$3,FALSE))/100</f>
        <v>1.4808389673738001E-2</v>
      </c>
      <c r="C123" s="90">
        <f>(VLOOKUP($A122,'Occupancy Raw Data'!$B$8:$BE$51,'Occupancy Raw Data'!AU$3,FALSE))/100</f>
        <v>2.6434237020216602E-2</v>
      </c>
      <c r="D123" s="90">
        <f>(VLOOKUP($A122,'Occupancy Raw Data'!$B$8:$BE$51,'Occupancy Raw Data'!AV$3,FALSE))/100</f>
        <v>-7.7378836650839099E-4</v>
      </c>
      <c r="E123" s="90">
        <f>(VLOOKUP($A122,'Occupancy Raw Data'!$B$8:$BE$51,'Occupancy Raw Data'!AW$3,FALSE))/100</f>
        <v>2.0327017188189501E-2</v>
      </c>
      <c r="F123" s="90">
        <f>(VLOOKUP($A122,'Occupancy Raw Data'!$B$8:$BE$51,'Occupancy Raw Data'!AX$3,FALSE))/100</f>
        <v>-4.3586560402817394E-2</v>
      </c>
      <c r="G123" s="90">
        <f>(VLOOKUP($A122,'Occupancy Raw Data'!$B$8:$BE$51,'Occupancy Raw Data'!AY$3,FALSE))/100</f>
        <v>2.2403860397152801E-3</v>
      </c>
      <c r="H123" s="91">
        <f>(VLOOKUP($A122,'Occupancy Raw Data'!$B$8:$BE$51,'Occupancy Raw Data'!BA$3,FALSE))/100</f>
        <v>-8.503913195355009E-2</v>
      </c>
      <c r="I123" s="91">
        <f>(VLOOKUP($A122,'Occupancy Raw Data'!$B$8:$BE$51,'Occupancy Raw Data'!BB$3,FALSE))/100</f>
        <v>-8.5976613240386593E-2</v>
      </c>
      <c r="J123" s="90">
        <f>(VLOOKUP($A122,'Occupancy Raw Data'!$B$8:$BE$51,'Occupancy Raw Data'!BC$3,FALSE))/100</f>
        <v>-8.551127277856739E-2</v>
      </c>
      <c r="K123" s="92">
        <f>(VLOOKUP($A122,'Occupancy Raw Data'!$B$8:$BE$51,'Occupancy Raw Data'!BE$3,FALSE))/100</f>
        <v>-2.8490526975037098E-2</v>
      </c>
      <c r="M123" s="89">
        <f>(VLOOKUP($A122,'ADR Raw Data'!$B$6:$BE$49,'ADR Raw Data'!AT$1,FALSE))/100</f>
        <v>-1.33990558398276E-2</v>
      </c>
      <c r="N123" s="90">
        <f>(VLOOKUP($A122,'ADR Raw Data'!$B$6:$BE$49,'ADR Raw Data'!AU$1,FALSE))/100</f>
        <v>-8.8427629034495709E-4</v>
      </c>
      <c r="O123" s="90">
        <f>(VLOOKUP($A122,'ADR Raw Data'!$B$6:$BE$49,'ADR Raw Data'!AV$1,FALSE))/100</f>
        <v>2.9607922855698198E-3</v>
      </c>
      <c r="P123" s="90">
        <f>(VLOOKUP($A122,'ADR Raw Data'!$B$6:$BE$49,'ADR Raw Data'!AW$1,FALSE))/100</f>
        <v>2.2403276948592499E-2</v>
      </c>
      <c r="Q123" s="90">
        <f>(VLOOKUP($A122,'ADR Raw Data'!$B$6:$BE$49,'ADR Raw Data'!AX$1,FALSE))/100</f>
        <v>-1.5891830721091002E-2</v>
      </c>
      <c r="R123" s="90">
        <f>(VLOOKUP($A122,'ADR Raw Data'!$B$6:$BE$49,'ADR Raw Data'!AY$1,FALSE))/100</f>
        <v>-5.04962860771802E-4</v>
      </c>
      <c r="S123" s="91">
        <f>(VLOOKUP($A122,'ADR Raw Data'!$B$6:$BE$49,'ADR Raw Data'!BA$1,FALSE))/100</f>
        <v>-4.4161001663588106E-2</v>
      </c>
      <c r="T123" s="91">
        <f>(VLOOKUP($A122,'ADR Raw Data'!$B$6:$BE$49,'ADR Raw Data'!BB$1,FALSE))/100</f>
        <v>-4.89261520543747E-2</v>
      </c>
      <c r="U123" s="90">
        <f>(VLOOKUP($A122,'ADR Raw Data'!$B$6:$BE$49,'ADR Raw Data'!BC$1,FALSE))/100</f>
        <v>-4.6612255448009801E-2</v>
      </c>
      <c r="V123" s="92">
        <f>(VLOOKUP($A122,'ADR Raw Data'!$B$6:$BE$49,'ADR Raw Data'!BE$1,FALSE))/100</f>
        <v>-2.2520791229348802E-2</v>
      </c>
      <c r="X123" s="89">
        <f>(VLOOKUP($A122,'RevPAR Raw Data'!$B$6:$BE$49,'RevPAR Raw Data'!AT$1,FALSE))/100</f>
        <v>1.2109153937740599E-3</v>
      </c>
      <c r="Y123" s="90">
        <f>(VLOOKUP($A122,'RevPAR Raw Data'!$B$6:$BE$49,'RevPAR Raw Data'!AU$1,FALSE))/100</f>
        <v>2.5526585560821304E-2</v>
      </c>
      <c r="Z123" s="90">
        <f>(VLOOKUP($A122,'RevPAR Raw Data'!$B$6:$BE$49,'RevPAR Raw Data'!AV$1,FALSE))/100</f>
        <v>2.18471289243521E-3</v>
      </c>
      <c r="AA123" s="90">
        <f>(VLOOKUP($A122,'RevPAR Raw Data'!$B$6:$BE$49,'RevPAR Raw Data'!AW$1,FALSE))/100</f>
        <v>4.3185685932387897E-2</v>
      </c>
      <c r="AB123" s="90">
        <f>(VLOOKUP($A122,'RevPAR Raw Data'!$B$6:$BE$49,'RevPAR Raw Data'!AX$1,FALSE))/100</f>
        <v>-5.8785720884272301E-2</v>
      </c>
      <c r="AC123" s="90">
        <f>(VLOOKUP($A122,'RevPAR Raw Data'!$B$6:$BE$49,'RevPAR Raw Data'!AY$1,FALSE))/100</f>
        <v>1.7342918671996298E-3</v>
      </c>
      <c r="AD123" s="91">
        <f>(VLOOKUP($A122,'RevPAR Raw Data'!$B$6:$BE$49,'RevPAR Raw Data'!BA$1,FALSE))/100</f>
        <v>-0.12544472036946699</v>
      </c>
      <c r="AE123" s="91">
        <f>(VLOOKUP($A122,'RevPAR Raw Data'!$B$6:$BE$49,'RevPAR Raw Data'!BB$1,FALSE))/100</f>
        <v>-0.130696260442242</v>
      </c>
      <c r="AF123" s="90">
        <f>(VLOOKUP($A122,'RevPAR Raw Data'!$B$6:$BE$49,'RevPAR Raw Data'!BC$1,FALSE))/100</f>
        <v>-0.12813765493613802</v>
      </c>
      <c r="AG123" s="92">
        <f>(VLOOKUP($A122,'RevPAR Raw Data'!$B$6:$BE$49,'RevPAR Raw Data'!BE$1,FALSE))/100</f>
        <v>-5.0369688994367001E-2</v>
      </c>
    </row>
    <row r="124" spans="1:33" x14ac:dyDescent="0.25">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5">
      <c r="A125" s="116" t="s">
        <v>45</v>
      </c>
      <c r="B125" s="117">
        <f>(VLOOKUP($A125,'Occupancy Raw Data'!$B$8:$BE$45,'Occupancy Raw Data'!AG$3,FALSE))/100</f>
        <v>0.53923809523809507</v>
      </c>
      <c r="C125" s="118">
        <f>(VLOOKUP($A125,'Occupancy Raw Data'!$B$8:$BE$45,'Occupancy Raw Data'!AH$3,FALSE))/100</f>
        <v>0.63833333333333298</v>
      </c>
      <c r="D125" s="118">
        <f>(VLOOKUP($A125,'Occupancy Raw Data'!$B$8:$BE$45,'Occupancy Raw Data'!AI$3,FALSE))/100</f>
        <v>0.66276190476190389</v>
      </c>
      <c r="E125" s="118">
        <f>(VLOOKUP($A125,'Occupancy Raw Data'!$B$8:$BE$45,'Occupancy Raw Data'!AJ$3,FALSE))/100</f>
        <v>0.67057142857142793</v>
      </c>
      <c r="F125" s="118">
        <f>(VLOOKUP($A125,'Occupancy Raw Data'!$B$8:$BE$45,'Occupancy Raw Data'!AK$3,FALSE))/100</f>
        <v>0.61609523809523803</v>
      </c>
      <c r="G125" s="119">
        <f>(VLOOKUP($A125,'Occupancy Raw Data'!$B$8:$BE$45,'Occupancy Raw Data'!AL$3,FALSE))/100</f>
        <v>0.62539999999999996</v>
      </c>
      <c r="H125" s="99">
        <f>(VLOOKUP($A125,'Occupancy Raw Data'!$B$8:$BE$45,'Occupancy Raw Data'!AN$3,FALSE))/100</f>
        <v>0.664333333333333</v>
      </c>
      <c r="I125" s="99">
        <f>(VLOOKUP($A125,'Occupancy Raw Data'!$B$8:$BE$45,'Occupancy Raw Data'!AO$3,FALSE))/100</f>
        <v>0.69480952380952299</v>
      </c>
      <c r="J125" s="119">
        <f>(VLOOKUP($A125,'Occupancy Raw Data'!$B$8:$BE$45,'Occupancy Raw Data'!AP$3,FALSE))/100</f>
        <v>0.67957142857142794</v>
      </c>
      <c r="K125" s="120">
        <f>(VLOOKUP($A125,'Occupancy Raw Data'!$B$8:$BE$45,'Occupancy Raw Data'!AR$3,FALSE))/100</f>
        <v>0.640877551020408</v>
      </c>
      <c r="M125" s="121">
        <f>VLOOKUP($A125,'ADR Raw Data'!$B$6:$BE$43,'ADR Raw Data'!AG$1,FALSE)</f>
        <v>89.437145028258499</v>
      </c>
      <c r="N125" s="122">
        <f>VLOOKUP($A125,'ADR Raw Data'!$B$6:$BE$43,'ADR Raw Data'!AH$1,FALSE)</f>
        <v>96.030512726594495</v>
      </c>
      <c r="O125" s="122">
        <f>VLOOKUP($A125,'ADR Raw Data'!$B$6:$BE$43,'ADR Raw Data'!AI$1,FALSE)</f>
        <v>96.424858363270502</v>
      </c>
      <c r="P125" s="122">
        <f>VLOOKUP($A125,'ADR Raw Data'!$B$6:$BE$43,'ADR Raw Data'!AJ$1,FALSE)</f>
        <v>96.028797677886601</v>
      </c>
      <c r="Q125" s="122">
        <f>VLOOKUP($A125,'ADR Raw Data'!$B$6:$BE$43,'ADR Raw Data'!AK$1,FALSE)</f>
        <v>92.892630692533601</v>
      </c>
      <c r="R125" s="123">
        <f>VLOOKUP($A125,'ADR Raw Data'!$B$6:$BE$43,'ADR Raw Data'!AL$1,FALSE)</f>
        <v>94.358487777727007</v>
      </c>
      <c r="S125" s="122">
        <f>VLOOKUP($A125,'ADR Raw Data'!$B$6:$BE$43,'ADR Raw Data'!AN$1,FALSE)</f>
        <v>101.33151502401201</v>
      </c>
      <c r="T125" s="122">
        <f>VLOOKUP($A125,'ADR Raw Data'!$B$6:$BE$43,'ADR Raw Data'!AO$1,FALSE)</f>
        <v>102.936687910355</v>
      </c>
      <c r="U125" s="123">
        <f>VLOOKUP($A125,'ADR Raw Data'!$B$6:$BE$43,'ADR Raw Data'!AP$1,FALSE)</f>
        <v>102.152097939878</v>
      </c>
      <c r="V125" s="124">
        <f>VLOOKUP($A125,'ADR Raw Data'!$B$6:$BE$43,'ADR Raw Data'!AR$1,FALSE)</f>
        <v>96.719676424757694</v>
      </c>
      <c r="X125" s="121">
        <f>VLOOKUP($A125,'RevPAR Raw Data'!$B$6:$BE$43,'RevPAR Raw Data'!AG$1,FALSE)</f>
        <v>48.227915728571404</v>
      </c>
      <c r="Y125" s="122">
        <f>VLOOKUP($A125,'RevPAR Raw Data'!$B$6:$BE$43,'RevPAR Raw Data'!AH$1,FALSE)</f>
        <v>61.299477290476098</v>
      </c>
      <c r="Z125" s="122">
        <f>VLOOKUP($A125,'RevPAR Raw Data'!$B$6:$BE$43,'RevPAR Raw Data'!AI$1,FALSE)</f>
        <v>63.906722795237997</v>
      </c>
      <c r="AA125" s="122">
        <f>VLOOKUP($A125,'RevPAR Raw Data'!$B$6:$BE$43,'RevPAR Raw Data'!AJ$1,FALSE)</f>
        <v>64.394168042857103</v>
      </c>
      <c r="AB125" s="122">
        <f>VLOOKUP($A125,'RevPAR Raw Data'!$B$6:$BE$43,'RevPAR Raw Data'!AK$1,FALSE)</f>
        <v>57.230707423809498</v>
      </c>
      <c r="AC125" s="123">
        <f>VLOOKUP($A125,'RevPAR Raw Data'!$B$6:$BE$43,'RevPAR Raw Data'!AL$1,FALSE)</f>
        <v>59.011798256190403</v>
      </c>
      <c r="AD125" s="122">
        <f>VLOOKUP($A125,'RevPAR Raw Data'!$B$6:$BE$43,'RevPAR Raw Data'!AN$1,FALSE)</f>
        <v>67.317903147619006</v>
      </c>
      <c r="AE125" s="122">
        <f>VLOOKUP($A125,'RevPAR Raw Data'!$B$6:$BE$43,'RevPAR Raw Data'!AO$1,FALSE)</f>
        <v>71.521391109523805</v>
      </c>
      <c r="AF125" s="123">
        <f>VLOOKUP($A125,'RevPAR Raw Data'!$B$6:$BE$43,'RevPAR Raw Data'!AP$1,FALSE)</f>
        <v>69.419647128571398</v>
      </c>
      <c r="AG125" s="124">
        <f>VLOOKUP($A125,'RevPAR Raw Data'!$B$6:$BE$43,'RevPAR Raw Data'!AR$1,FALSE)</f>
        <v>61.985469362585</v>
      </c>
    </row>
    <row r="126" spans="1:33" x14ac:dyDescent="0.25">
      <c r="A126" s="101" t="s">
        <v>129</v>
      </c>
      <c r="B126" s="89">
        <f>(VLOOKUP($A125,'Occupancy Raw Data'!$B$8:$BE$51,'Occupancy Raw Data'!AT$3,FALSE))/100</f>
        <v>8.2511707001357796E-3</v>
      </c>
      <c r="C126" s="90">
        <f>(VLOOKUP($A125,'Occupancy Raw Data'!$B$8:$BE$51,'Occupancy Raw Data'!AU$3,FALSE))/100</f>
        <v>6.8675059952038294E-3</v>
      </c>
      <c r="D126" s="90">
        <f>(VLOOKUP($A125,'Occupancy Raw Data'!$B$8:$BE$51,'Occupancy Raw Data'!AV$3,FALSE))/100</f>
        <v>4.3061606500051398E-3</v>
      </c>
      <c r="E126" s="90">
        <f>(VLOOKUP($A125,'Occupancy Raw Data'!$B$8:$BE$51,'Occupancy Raw Data'!AW$3,FALSE))/100</f>
        <v>9.0211201437967199E-3</v>
      </c>
      <c r="F126" s="90">
        <f>(VLOOKUP($A125,'Occupancy Raw Data'!$B$8:$BE$51,'Occupancy Raw Data'!AX$3,FALSE))/100</f>
        <v>-4.8181696166428895E-2</v>
      </c>
      <c r="G126" s="90">
        <f>(VLOOKUP($A125,'Occupancy Raw Data'!$B$8:$BE$51,'Occupancy Raw Data'!AY$3,FALSE))/100</f>
        <v>-4.3251289654024699E-3</v>
      </c>
      <c r="H126" s="91">
        <f>(VLOOKUP($A125,'Occupancy Raw Data'!$B$8:$BE$51,'Occupancy Raw Data'!BA$3,FALSE))/100</f>
        <v>-8.2691473480856995E-2</v>
      </c>
      <c r="I126" s="91">
        <f>(VLOOKUP($A125,'Occupancy Raw Data'!$B$8:$BE$51,'Occupancy Raw Data'!BB$3,FALSE))/100</f>
        <v>-8.7600120494145201E-2</v>
      </c>
      <c r="J126" s="90">
        <f>(VLOOKUP($A125,'Occupancy Raw Data'!$B$8:$BE$51,'Occupancy Raw Data'!BC$3,FALSE))/100</f>
        <v>-8.52074111442329E-2</v>
      </c>
      <c r="K126" s="92">
        <f>(VLOOKUP($A125,'Occupancy Raw Data'!$B$8:$BE$51,'Occupancy Raw Data'!BE$3,FALSE))/100</f>
        <v>-3.0166360536173501E-2</v>
      </c>
      <c r="M126" s="89">
        <f>(VLOOKUP($A125,'ADR Raw Data'!$B$6:$BE$49,'ADR Raw Data'!AT$1,FALSE))/100</f>
        <v>6.5865640152363101E-3</v>
      </c>
      <c r="N126" s="90">
        <f>(VLOOKUP($A125,'ADR Raw Data'!$B$6:$BE$49,'ADR Raw Data'!AU$1,FALSE))/100</f>
        <v>2.2116277012125696E-2</v>
      </c>
      <c r="O126" s="90">
        <f>(VLOOKUP($A125,'ADR Raw Data'!$B$6:$BE$49,'ADR Raw Data'!AV$1,FALSE))/100</f>
        <v>7.9382693422842491E-3</v>
      </c>
      <c r="P126" s="90">
        <f>(VLOOKUP($A125,'ADR Raw Data'!$B$6:$BE$49,'ADR Raw Data'!AW$1,FALSE))/100</f>
        <v>1.04711691324368E-2</v>
      </c>
      <c r="Q126" s="90">
        <f>(VLOOKUP($A125,'ADR Raw Data'!$B$6:$BE$49,'ADR Raw Data'!AX$1,FALSE))/100</f>
        <v>-2.89223709832662E-2</v>
      </c>
      <c r="R126" s="90">
        <f>(VLOOKUP($A125,'ADR Raw Data'!$B$6:$BE$49,'ADR Raw Data'!AY$1,FALSE))/100</f>
        <v>3.5529140486328498E-3</v>
      </c>
      <c r="S126" s="91">
        <f>(VLOOKUP($A125,'ADR Raw Data'!$B$6:$BE$49,'ADR Raw Data'!BA$1,FALSE))/100</f>
        <v>-5.7732012291693904E-2</v>
      </c>
      <c r="T126" s="91">
        <f>(VLOOKUP($A125,'ADR Raw Data'!$B$6:$BE$49,'ADR Raw Data'!BB$1,FALSE))/100</f>
        <v>-5.3007390912333398E-2</v>
      </c>
      <c r="U126" s="90">
        <f>(VLOOKUP($A125,'ADR Raw Data'!$B$6:$BE$49,'ADR Raw Data'!BC$1,FALSE))/100</f>
        <v>-5.5317651564564897E-2</v>
      </c>
      <c r="V126" s="92">
        <f>(VLOOKUP($A125,'ADR Raw Data'!$B$6:$BE$49,'ADR Raw Data'!BE$1,FALSE))/100</f>
        <v>-1.85092109571348E-2</v>
      </c>
      <c r="X126" s="89">
        <f>(VLOOKUP($A125,'RevPAR Raw Data'!$B$6:$BE$49,'RevPAR Raw Data'!AT$1,FALSE))/100</f>
        <v>1.4892081579389101E-2</v>
      </c>
      <c r="Y126" s="90">
        <f>(VLOOKUP($A125,'RevPAR Raw Data'!$B$6:$BE$49,'RevPAR Raw Data'!AU$1,FALSE))/100</f>
        <v>2.9135666672301899E-2</v>
      </c>
      <c r="Z126" s="90">
        <f>(VLOOKUP($A125,'RevPAR Raw Data'!$B$6:$BE$49,'RevPAR Raw Data'!AV$1,FALSE))/100</f>
        <v>1.2278613455360202E-2</v>
      </c>
      <c r="AA126" s="90">
        <f>(VLOOKUP($A125,'RevPAR Raw Data'!$B$6:$BE$49,'RevPAR Raw Data'!AW$1,FALSE))/100</f>
        <v>1.9586750951023298E-2</v>
      </c>
      <c r="AB126" s="90">
        <f>(VLOOKUP($A125,'RevPAR Raw Data'!$B$6:$BE$49,'RevPAR Raw Data'!AX$1,FALSE))/100</f>
        <v>-7.5710538258566704E-2</v>
      </c>
      <c r="AC126" s="90">
        <f>(VLOOKUP($A125,'RevPAR Raw Data'!$B$6:$BE$49,'RevPAR Raw Data'!AY$1,FALSE))/100</f>
        <v>-7.8758172823295298E-4</v>
      </c>
      <c r="AD126" s="91">
        <f>(VLOOKUP($A125,'RevPAR Raw Data'!$B$6:$BE$49,'RevPAR Raw Data'!BA$1,FALSE))/100</f>
        <v>-0.13564954060913501</v>
      </c>
      <c r="AE126" s="91">
        <f>(VLOOKUP($A125,'RevPAR Raw Data'!$B$6:$BE$49,'RevPAR Raw Data'!BB$1,FALSE))/100</f>
        <v>-0.135964057575478</v>
      </c>
      <c r="AF126" s="90">
        <f>(VLOOKUP($A125,'RevPAR Raw Data'!$B$6:$BE$49,'RevPAR Raw Data'!BC$1,FALSE))/100</f>
        <v>-0.135811588828402</v>
      </c>
      <c r="AG126" s="92">
        <f>(VLOOKUP($A125,'RevPAR Raw Data'!$B$6:$BE$49,'RevPAR Raw Data'!BE$1,FALSE))/100</f>
        <v>-4.8117215962335293E-2</v>
      </c>
    </row>
    <row r="127" spans="1:33" x14ac:dyDescent="0.25">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5">
      <c r="A128" s="116" t="s">
        <v>105</v>
      </c>
      <c r="B128" s="117">
        <f>(VLOOKUP($A128,'Occupancy Raw Data'!$B$8:$BE$45,'Occupancy Raw Data'!AG$3,FALSE))/100</f>
        <v>0.38993658210947901</v>
      </c>
      <c r="C128" s="118">
        <f>(VLOOKUP($A128,'Occupancy Raw Data'!$B$8:$BE$45,'Occupancy Raw Data'!AH$3,FALSE))/100</f>
        <v>0.54781375166889101</v>
      </c>
      <c r="D128" s="118">
        <f>(VLOOKUP($A128,'Occupancy Raw Data'!$B$8:$BE$45,'Occupancy Raw Data'!AI$3,FALSE))/100</f>
        <v>0.67489986648865097</v>
      </c>
      <c r="E128" s="118">
        <f>(VLOOKUP($A128,'Occupancy Raw Data'!$B$8:$BE$45,'Occupancy Raw Data'!AJ$3,FALSE))/100</f>
        <v>0.67489986648865097</v>
      </c>
      <c r="F128" s="118">
        <f>(VLOOKUP($A128,'Occupancy Raw Data'!$B$8:$BE$45,'Occupancy Raw Data'!AK$3,FALSE))/100</f>
        <v>0.70510680907877099</v>
      </c>
      <c r="G128" s="119">
        <f>(VLOOKUP($A128,'Occupancy Raw Data'!$B$8:$BE$45,'Occupancy Raw Data'!AL$3,FALSE))/100</f>
        <v>0.59853137516688903</v>
      </c>
      <c r="H128" s="99">
        <f>(VLOOKUP($A128,'Occupancy Raw Data'!$B$8:$BE$45,'Occupancy Raw Data'!AN$3,FALSE))/100</f>
        <v>0.82042723631508596</v>
      </c>
      <c r="I128" s="99">
        <f>(VLOOKUP($A128,'Occupancy Raw Data'!$B$8:$BE$45,'Occupancy Raw Data'!AO$3,FALSE))/100</f>
        <v>0.83436248331108098</v>
      </c>
      <c r="J128" s="119">
        <f>(VLOOKUP($A128,'Occupancy Raw Data'!$B$8:$BE$45,'Occupancy Raw Data'!AP$3,FALSE))/100</f>
        <v>0.82739485981308403</v>
      </c>
      <c r="K128" s="120">
        <f>(VLOOKUP($A128,'Occupancy Raw Data'!$B$8:$BE$45,'Occupancy Raw Data'!AR$3,FALSE))/100</f>
        <v>0.66392094220865905</v>
      </c>
      <c r="M128" s="121">
        <f>VLOOKUP($A128,'ADR Raw Data'!$B$6:$BE$43,'ADR Raw Data'!AG$1,FALSE)</f>
        <v>162.21236892788301</v>
      </c>
      <c r="N128" s="122">
        <f>VLOOKUP($A128,'ADR Raw Data'!$B$6:$BE$43,'ADR Raw Data'!AH$1,FALSE)</f>
        <v>171.34195734958101</v>
      </c>
      <c r="O128" s="122">
        <f>VLOOKUP($A128,'ADR Raw Data'!$B$6:$BE$43,'ADR Raw Data'!AI$1,FALSE)</f>
        <v>191.03784495548899</v>
      </c>
      <c r="P128" s="122">
        <f>VLOOKUP($A128,'ADR Raw Data'!$B$6:$BE$43,'ADR Raw Data'!AJ$1,FALSE)</f>
        <v>187.23159742828801</v>
      </c>
      <c r="Q128" s="122">
        <f>VLOOKUP($A128,'ADR Raw Data'!$B$6:$BE$43,'ADR Raw Data'!AK$1,FALSE)</f>
        <v>191.88987810650801</v>
      </c>
      <c r="R128" s="123">
        <f>VLOOKUP($A128,'ADR Raw Data'!$B$6:$BE$43,'ADR Raw Data'!AL$1,FALSE)</f>
        <v>183.01893458621399</v>
      </c>
      <c r="S128" s="122">
        <f>VLOOKUP($A128,'ADR Raw Data'!$B$6:$BE$43,'ADR Raw Data'!AN$1,FALSE)</f>
        <v>203.14704637917001</v>
      </c>
      <c r="T128" s="122">
        <f>VLOOKUP($A128,'ADR Raw Data'!$B$6:$BE$43,'ADR Raw Data'!AO$1,FALSE)</f>
        <v>207.71409940993999</v>
      </c>
      <c r="U128" s="123">
        <f>VLOOKUP($A128,'ADR Raw Data'!$B$6:$BE$43,'ADR Raw Data'!AP$1,FALSE)</f>
        <v>205.44980283394599</v>
      </c>
      <c r="V128" s="124">
        <f>VLOOKUP($A128,'ADR Raw Data'!$B$6:$BE$43,'ADR Raw Data'!AR$1,FALSE)</f>
        <v>191.00576550857301</v>
      </c>
      <c r="X128" s="121">
        <f>VLOOKUP($A128,'RevPAR Raw Data'!$B$6:$BE$43,'RevPAR Raw Data'!AG$1,FALSE)</f>
        <v>63.252536715620799</v>
      </c>
      <c r="Y128" s="122">
        <f>VLOOKUP($A128,'RevPAR Raw Data'!$B$6:$BE$43,'RevPAR Raw Data'!AH$1,FALSE)</f>
        <v>93.863480473965197</v>
      </c>
      <c r="Z128" s="122">
        <f>VLOOKUP($A128,'RevPAR Raw Data'!$B$6:$BE$43,'RevPAR Raw Data'!AI$1,FALSE)</f>
        <v>128.931416054739</v>
      </c>
      <c r="AA128" s="122">
        <f>VLOOKUP($A128,'RevPAR Raw Data'!$B$6:$BE$43,'RevPAR Raw Data'!AJ$1,FALSE)</f>
        <v>126.36258010680901</v>
      </c>
      <c r="AB128" s="122">
        <f>VLOOKUP($A128,'RevPAR Raw Data'!$B$6:$BE$43,'RevPAR Raw Data'!AK$1,FALSE)</f>
        <v>135.30285964619401</v>
      </c>
      <c r="AC128" s="123">
        <f>VLOOKUP($A128,'RevPAR Raw Data'!$B$6:$BE$43,'RevPAR Raw Data'!AL$1,FALSE)</f>
        <v>109.542574599465</v>
      </c>
      <c r="AD128" s="122">
        <f>VLOOKUP($A128,'RevPAR Raw Data'!$B$6:$BE$43,'RevPAR Raw Data'!AN$1,FALSE)</f>
        <v>166.66736982643499</v>
      </c>
      <c r="AE128" s="122">
        <f>VLOOKUP($A128,'RevPAR Raw Data'!$B$6:$BE$43,'RevPAR Raw Data'!AO$1,FALSE)</f>
        <v>173.30885180240301</v>
      </c>
      <c r="AF128" s="123">
        <f>VLOOKUP($A128,'RevPAR Raw Data'!$B$6:$BE$43,'RevPAR Raw Data'!AP$1,FALSE)</f>
        <v>169.988110814419</v>
      </c>
      <c r="AG128" s="124">
        <f>VLOOKUP($A128,'RevPAR Raw Data'!$B$6:$BE$43,'RevPAR Raw Data'!AR$1,FALSE)</f>
        <v>126.812727803738</v>
      </c>
    </row>
    <row r="129" spans="1:33" x14ac:dyDescent="0.25">
      <c r="A129" s="101" t="s">
        <v>129</v>
      </c>
      <c r="B129" s="89">
        <f>(VLOOKUP($A128,'Occupancy Raw Data'!$B$8:$BE$51,'Occupancy Raw Data'!AT$3,FALSE))/100</f>
        <v>-0.14272610530177901</v>
      </c>
      <c r="C129" s="90">
        <f>(VLOOKUP($A128,'Occupancy Raw Data'!$B$8:$BE$51,'Occupancy Raw Data'!AU$3,FALSE))/100</f>
        <v>-2.8558745190884798E-2</v>
      </c>
      <c r="D129" s="90">
        <f>(VLOOKUP($A128,'Occupancy Raw Data'!$B$8:$BE$51,'Occupancy Raw Data'!AV$3,FALSE))/100</f>
        <v>-2.9634073185362899E-2</v>
      </c>
      <c r="E129" s="90">
        <f>(VLOOKUP($A128,'Occupancy Raw Data'!$B$8:$BE$51,'Occupancy Raw Data'!AW$3,FALSE))/100</f>
        <v>0.112364186494292</v>
      </c>
      <c r="F129" s="90">
        <f>(VLOOKUP($A128,'Occupancy Raw Data'!$B$8:$BE$51,'Occupancy Raw Data'!AX$3,FALSE))/100</f>
        <v>9.5979247730220402E-2</v>
      </c>
      <c r="G129" s="90">
        <f>(VLOOKUP($A128,'Occupancy Raw Data'!$B$8:$BE$51,'Occupancy Raw Data'!AY$3,FALSE))/100</f>
        <v>9.542575650950031E-3</v>
      </c>
      <c r="H129" s="91">
        <f>(VLOOKUP($A128,'Occupancy Raw Data'!$B$8:$BE$51,'Occupancy Raw Data'!BA$3,FALSE))/100</f>
        <v>-7.9709413782665696E-3</v>
      </c>
      <c r="I129" s="91">
        <f>(VLOOKUP($A128,'Occupancy Raw Data'!$B$8:$BE$51,'Occupancy Raw Data'!BB$3,FALSE))/100</f>
        <v>-4.5805897509304298E-2</v>
      </c>
      <c r="J129" s="90">
        <f>(VLOOKUP($A128,'Occupancy Raw Data'!$B$8:$BE$51,'Occupancy Raw Data'!BC$3,FALSE))/100</f>
        <v>-2.74153997057381E-2</v>
      </c>
      <c r="K129" s="92">
        <f>(VLOOKUP($A128,'Occupancy Raw Data'!$B$8:$BE$51,'Occupancy Raw Data'!BE$3,FALSE))/100</f>
        <v>-3.93454350353214E-3</v>
      </c>
      <c r="M129" s="89">
        <f>(VLOOKUP($A128,'ADR Raw Data'!$B$6:$BE$49,'ADR Raw Data'!AT$1,FALSE))/100</f>
        <v>-3.0042166751386899E-2</v>
      </c>
      <c r="N129" s="90">
        <f>(VLOOKUP($A128,'ADR Raw Data'!$B$6:$BE$49,'ADR Raw Data'!AU$1,FALSE))/100</f>
        <v>-5.4031445165700999E-2</v>
      </c>
      <c r="O129" s="90">
        <f>(VLOOKUP($A128,'ADR Raw Data'!$B$6:$BE$49,'ADR Raw Data'!AV$1,FALSE))/100</f>
        <v>1.6240387269751598E-2</v>
      </c>
      <c r="P129" s="90">
        <f>(VLOOKUP($A128,'ADR Raw Data'!$B$6:$BE$49,'ADR Raw Data'!AW$1,FALSE))/100</f>
        <v>6.4089663312096701E-2</v>
      </c>
      <c r="Q129" s="90">
        <f>(VLOOKUP($A128,'ADR Raw Data'!$B$6:$BE$49,'ADR Raw Data'!AX$1,FALSE))/100</f>
        <v>9.3931594416877096E-2</v>
      </c>
      <c r="R129" s="90">
        <f>(VLOOKUP($A128,'ADR Raw Data'!$B$6:$BE$49,'ADR Raw Data'!AY$1,FALSE))/100</f>
        <v>2.6430399525671801E-2</v>
      </c>
      <c r="S129" s="91">
        <f>(VLOOKUP($A128,'ADR Raw Data'!$B$6:$BE$49,'ADR Raw Data'!BA$1,FALSE))/100</f>
        <v>5.68005036693989E-4</v>
      </c>
      <c r="T129" s="91">
        <f>(VLOOKUP($A128,'ADR Raw Data'!$B$6:$BE$49,'ADR Raw Data'!BB$1,FALSE))/100</f>
        <v>-1.04159485697E-2</v>
      </c>
      <c r="U129" s="90">
        <f>(VLOOKUP($A128,'ADR Raw Data'!$B$6:$BE$49,'ADR Raw Data'!BC$1,FALSE))/100</f>
        <v>-5.3830603264961594E-3</v>
      </c>
      <c r="V129" s="92">
        <f>(VLOOKUP($A128,'ADR Raw Data'!$B$6:$BE$49,'ADR Raw Data'!BE$1,FALSE))/100</f>
        <v>1.2702748973428699E-2</v>
      </c>
      <c r="X129" s="89">
        <f>(VLOOKUP($A128,'RevPAR Raw Data'!$B$6:$BE$49,'RevPAR Raw Data'!AT$1,FALSE))/100</f>
        <v>-0.16848047059791402</v>
      </c>
      <c r="Y129" s="90">
        <f>(VLOOKUP($A128,'RevPAR Raw Data'!$B$6:$BE$49,'RevPAR Raw Data'!AU$1,FALSE))/100</f>
        <v>-8.1047120081803301E-2</v>
      </c>
      <c r="Z129" s="90">
        <f>(VLOOKUP($A128,'RevPAR Raw Data'!$B$6:$BE$49,'RevPAR Raw Data'!AV$1,FALSE))/100</f>
        <v>-1.3874954740521701E-2</v>
      </c>
      <c r="AA129" s="90">
        <f>(VLOOKUP($A128,'RevPAR Raw Data'!$B$6:$BE$49,'RevPAR Raw Data'!AW$1,FALSE))/100</f>
        <v>0.18365523268714501</v>
      </c>
      <c r="AB129" s="90">
        <f>(VLOOKUP($A128,'RevPAR Raw Data'!$B$6:$BE$49,'RevPAR Raw Data'!AX$1,FALSE))/100</f>
        <v>0.19892632591732901</v>
      </c>
      <c r="AC129" s="90">
        <f>(VLOOKUP($A128,'RevPAR Raw Data'!$B$6:$BE$49,'RevPAR Raw Data'!AY$1,FALSE))/100</f>
        <v>3.6225189263580301E-2</v>
      </c>
      <c r="AD129" s="91">
        <f>(VLOOKUP($A128,'RevPAR Raw Data'!$B$6:$BE$49,'RevPAR Raw Data'!BA$1,FALSE))/100</f>
        <v>-7.4074638764226293E-3</v>
      </c>
      <c r="AE129" s="91">
        <f>(VLOOKUP($A128,'RevPAR Raw Data'!$B$6:$BE$49,'RevPAR Raw Data'!BB$1,FALSE))/100</f>
        <v>-5.57447342063584E-2</v>
      </c>
      <c r="AF129" s="90">
        <f>(VLOOKUP($A128,'RevPAR Raw Data'!$B$6:$BE$49,'RevPAR Raw Data'!BC$1,FALSE))/100</f>
        <v>-3.2650881281743198E-2</v>
      </c>
      <c r="AG129" s="92">
        <f>(VLOOKUP($A128,'RevPAR Raw Data'!$B$6:$BE$49,'RevPAR Raw Data'!BE$1,FALSE))/100</f>
        <v>8.7182259514461905E-3</v>
      </c>
    </row>
    <row r="130" spans="1:33" x14ac:dyDescent="0.25">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5">
      <c r="A131" s="116" t="s">
        <v>90</v>
      </c>
      <c r="B131" s="117">
        <f>(VLOOKUP($A131,'Occupancy Raw Data'!$B$8:$BE$45,'Occupancy Raw Data'!AG$3,FALSE))/100</f>
        <v>0.44618911174785097</v>
      </c>
      <c r="C131" s="118">
        <f>(VLOOKUP($A131,'Occupancy Raw Data'!$B$8:$BE$45,'Occupancy Raw Data'!AH$3,FALSE))/100</f>
        <v>0.56272206303724903</v>
      </c>
      <c r="D131" s="118">
        <f>(VLOOKUP($A131,'Occupancy Raw Data'!$B$8:$BE$45,'Occupancy Raw Data'!AI$3,FALSE))/100</f>
        <v>0.62638968481375301</v>
      </c>
      <c r="E131" s="118">
        <f>(VLOOKUP($A131,'Occupancy Raw Data'!$B$8:$BE$45,'Occupancy Raw Data'!AJ$3,FALSE))/100</f>
        <v>0.62758245221926101</v>
      </c>
      <c r="F131" s="118">
        <f>(VLOOKUP($A131,'Occupancy Raw Data'!$B$8:$BE$45,'Occupancy Raw Data'!AK$3,FALSE))/100</f>
        <v>0.57253789506862607</v>
      </c>
      <c r="G131" s="119">
        <f>(VLOOKUP($A131,'Occupancy Raw Data'!$B$8:$BE$45,'Occupancy Raw Data'!AL$3,FALSE))/100</f>
        <v>0.56708386342536798</v>
      </c>
      <c r="H131" s="99">
        <f>(VLOOKUP($A131,'Occupancy Raw Data'!$B$8:$BE$45,'Occupancy Raw Data'!AN$3,FALSE))/100</f>
        <v>0.72821570818647996</v>
      </c>
      <c r="I131" s="99">
        <f>(VLOOKUP($A131,'Occupancy Raw Data'!$B$8:$BE$45,'Occupancy Raw Data'!AO$3,FALSE))/100</f>
        <v>0.77368979053841003</v>
      </c>
      <c r="J131" s="119">
        <f>(VLOOKUP($A131,'Occupancy Raw Data'!$B$8:$BE$45,'Occupancy Raw Data'!AP$3,FALSE))/100</f>
        <v>0.75095274936244494</v>
      </c>
      <c r="K131" s="120">
        <f>(VLOOKUP($A131,'Occupancy Raw Data'!$B$8:$BE$45,'Occupancy Raw Data'!AR$3,FALSE))/100</f>
        <v>0.61961718570913904</v>
      </c>
      <c r="M131" s="121">
        <f>VLOOKUP($A131,'ADR Raw Data'!$B$6:$BE$43,'ADR Raw Data'!AG$1,FALSE)</f>
        <v>93.837222578987905</v>
      </c>
      <c r="N131" s="122">
        <f>VLOOKUP($A131,'ADR Raw Data'!$B$6:$BE$43,'ADR Raw Data'!AH$1,FALSE)</f>
        <v>104.570402769998</v>
      </c>
      <c r="O131" s="122">
        <f>VLOOKUP($A131,'ADR Raw Data'!$B$6:$BE$43,'ADR Raw Data'!AI$1,FALSE)</f>
        <v>109.64948812954501</v>
      </c>
      <c r="P131" s="122">
        <f>VLOOKUP($A131,'ADR Raw Data'!$B$6:$BE$43,'ADR Raw Data'!AJ$1,FALSE)</f>
        <v>107.848987307095</v>
      </c>
      <c r="Q131" s="122">
        <f>VLOOKUP($A131,'ADR Raw Data'!$B$6:$BE$43,'ADR Raw Data'!AK$1,FALSE)</f>
        <v>103.93426254942101</v>
      </c>
      <c r="R131" s="123">
        <f>VLOOKUP($A131,'ADR Raw Data'!$B$6:$BE$43,'ADR Raw Data'!AL$1,FALSE)</f>
        <v>104.60065534839001</v>
      </c>
      <c r="S131" s="122">
        <f>VLOOKUP($A131,'ADR Raw Data'!$B$6:$BE$43,'ADR Raw Data'!AN$1,FALSE)</f>
        <v>128.2389706461</v>
      </c>
      <c r="T131" s="122">
        <f>VLOOKUP($A131,'ADR Raw Data'!$B$6:$BE$43,'ADR Raw Data'!AO$1,FALSE)</f>
        <v>130.54465167956701</v>
      </c>
      <c r="U131" s="123">
        <f>VLOOKUP($A131,'ADR Raw Data'!$B$6:$BE$43,'ADR Raw Data'!AP$1,FALSE)</f>
        <v>129.426716397977</v>
      </c>
      <c r="V131" s="124">
        <f>VLOOKUP($A131,'ADR Raw Data'!$B$6:$BE$43,'ADR Raw Data'!AR$1,FALSE)</f>
        <v>113.197193565435</v>
      </c>
      <c r="X131" s="121">
        <f>VLOOKUP($A131,'RevPAR Raw Data'!$B$6:$BE$43,'RevPAR Raw Data'!AG$1,FALSE)</f>
        <v>41.869146991404001</v>
      </c>
      <c r="Y131" s="122">
        <f>VLOOKUP($A131,'RevPAR Raw Data'!$B$6:$BE$43,'RevPAR Raw Data'!AH$1,FALSE)</f>
        <v>58.844072779369597</v>
      </c>
      <c r="Z131" s="122">
        <f>VLOOKUP($A131,'RevPAR Raw Data'!$B$6:$BE$43,'RevPAR Raw Data'!AI$1,FALSE)</f>
        <v>68.683308309455498</v>
      </c>
      <c r="AA131" s="122">
        <f>VLOOKUP($A131,'RevPAR Raw Data'!$B$6:$BE$43,'RevPAR Raw Data'!AJ$1,FALSE)</f>
        <v>67.684131923550794</v>
      </c>
      <c r="AB131" s="122">
        <f>VLOOKUP($A131,'RevPAR Raw Data'!$B$6:$BE$43,'RevPAR Raw Data'!AK$1,FALSE)</f>
        <v>59.506303905556003</v>
      </c>
      <c r="AC131" s="123">
        <f>VLOOKUP($A131,'RevPAR Raw Data'!$B$6:$BE$43,'RevPAR Raw Data'!AL$1,FALSE)</f>
        <v>59.317343751790801</v>
      </c>
      <c r="AD131" s="122">
        <f>VLOOKUP($A131,'RevPAR Raw Data'!$B$6:$BE$43,'RevPAR Raw Data'!AN$1,FALSE)</f>
        <v>93.385632826155401</v>
      </c>
      <c r="AE131" s="122">
        <f>VLOOKUP($A131,'RevPAR Raw Data'!$B$6:$BE$43,'RevPAR Raw Data'!AO$1,FALSE)</f>
        <v>101.001064213874</v>
      </c>
      <c r="AF131" s="123">
        <f>VLOOKUP($A131,'RevPAR Raw Data'!$B$6:$BE$43,'RevPAR Raw Data'!AP$1,FALSE)</f>
        <v>97.193348520014894</v>
      </c>
      <c r="AG131" s="124">
        <f>VLOOKUP($A131,'RevPAR Raw Data'!$B$6:$BE$43,'RevPAR Raw Data'!AR$1,FALSE)</f>
        <v>70.138926507188003</v>
      </c>
    </row>
    <row r="132" spans="1:33" x14ac:dyDescent="0.25">
      <c r="A132" s="101" t="s">
        <v>129</v>
      </c>
      <c r="B132" s="89">
        <f>(VLOOKUP($A131,'Occupancy Raw Data'!$B$8:$BE$51,'Occupancy Raw Data'!AT$3,FALSE))/100</f>
        <v>8.002387380896701E-3</v>
      </c>
      <c r="C132" s="90">
        <f>(VLOOKUP($A131,'Occupancy Raw Data'!$B$8:$BE$51,'Occupancy Raw Data'!AU$3,FALSE))/100</f>
        <v>-1.63431681417762E-2</v>
      </c>
      <c r="D132" s="90">
        <f>(VLOOKUP($A131,'Occupancy Raw Data'!$B$8:$BE$51,'Occupancy Raw Data'!AV$3,FALSE))/100</f>
        <v>-6.5798975218128997E-2</v>
      </c>
      <c r="E132" s="90">
        <f>(VLOOKUP($A131,'Occupancy Raw Data'!$B$8:$BE$51,'Occupancy Raw Data'!AW$3,FALSE))/100</f>
        <v>-6.8498246049280495E-2</v>
      </c>
      <c r="F132" s="90">
        <f>(VLOOKUP($A131,'Occupancy Raw Data'!$B$8:$BE$51,'Occupancy Raw Data'!AX$3,FALSE))/100</f>
        <v>-0.13337923399600801</v>
      </c>
      <c r="G132" s="90">
        <f>(VLOOKUP($A131,'Occupancy Raw Data'!$B$8:$BE$51,'Occupancy Raw Data'!AY$3,FALSE))/100</f>
        <v>-6.09995385117462E-2</v>
      </c>
      <c r="H132" s="91">
        <f>(VLOOKUP($A131,'Occupancy Raw Data'!$B$8:$BE$51,'Occupancy Raw Data'!BA$3,FALSE))/100</f>
        <v>-0.13430574603092102</v>
      </c>
      <c r="I132" s="91">
        <f>(VLOOKUP($A131,'Occupancy Raw Data'!$B$8:$BE$51,'Occupancy Raw Data'!BB$3,FALSE))/100</f>
        <v>-0.10319529726879401</v>
      </c>
      <c r="J132" s="90">
        <f>(VLOOKUP($A131,'Occupancy Raw Data'!$B$8:$BE$51,'Occupancy Raw Data'!BC$3,FALSE))/100</f>
        <v>-0.11854402865841701</v>
      </c>
      <c r="K132" s="92">
        <f>(VLOOKUP($A131,'Occupancy Raw Data'!$B$8:$BE$51,'Occupancy Raw Data'!BE$3,FALSE))/100</f>
        <v>-8.1799127102309299E-2</v>
      </c>
      <c r="M132" s="89">
        <f>(VLOOKUP($A131,'ADR Raw Data'!$B$6:$BE$49,'ADR Raw Data'!AT$1,FALSE))/100</f>
        <v>-5.77628000112425E-3</v>
      </c>
      <c r="N132" s="90">
        <f>(VLOOKUP($A131,'ADR Raw Data'!$B$6:$BE$49,'ADR Raw Data'!AU$1,FALSE))/100</f>
        <v>6.7679875615148802E-3</v>
      </c>
      <c r="O132" s="90">
        <f>(VLOOKUP($A131,'ADR Raw Data'!$B$6:$BE$49,'ADR Raw Data'!AV$1,FALSE))/100</f>
        <v>-1.01702402550946E-2</v>
      </c>
      <c r="P132" s="90">
        <f>(VLOOKUP($A131,'ADR Raw Data'!$B$6:$BE$49,'ADR Raw Data'!AW$1,FALSE))/100</f>
        <v>-1.7274716411498602E-2</v>
      </c>
      <c r="Q132" s="90">
        <f>(VLOOKUP($A131,'ADR Raw Data'!$B$6:$BE$49,'ADR Raw Data'!AX$1,FALSE))/100</f>
        <v>-8.4580154467067986E-2</v>
      </c>
      <c r="R132" s="90">
        <f>(VLOOKUP($A131,'ADR Raw Data'!$B$6:$BE$49,'ADR Raw Data'!AY$1,FALSE))/100</f>
        <v>-2.6409922992800001E-2</v>
      </c>
      <c r="S132" s="91">
        <f>(VLOOKUP($A131,'ADR Raw Data'!$B$6:$BE$49,'ADR Raw Data'!BA$1,FALSE))/100</f>
        <v>-6.9223638351413708E-2</v>
      </c>
      <c r="T132" s="91">
        <f>(VLOOKUP($A131,'ADR Raw Data'!$B$6:$BE$49,'ADR Raw Data'!BB$1,FALSE))/100</f>
        <v>-6.0902729154808995E-2</v>
      </c>
      <c r="U132" s="90">
        <f>(VLOOKUP($A131,'ADR Raw Data'!$B$6:$BE$49,'ADR Raw Data'!BC$1,FALSE))/100</f>
        <v>-6.4841361169565501E-2</v>
      </c>
      <c r="V132" s="92">
        <f>(VLOOKUP($A131,'ADR Raw Data'!$B$6:$BE$49,'ADR Raw Data'!BE$1,FALSE))/100</f>
        <v>-4.5646449872215805E-2</v>
      </c>
      <c r="X132" s="89">
        <f>(VLOOKUP($A131,'RevPAR Raw Data'!$B$6:$BE$49,'RevPAR Raw Data'!AT$1,FALSE))/100</f>
        <v>2.17988334958292E-3</v>
      </c>
      <c r="Y132" s="90">
        <f>(VLOOKUP($A131,'RevPAR Raw Data'!$B$6:$BE$49,'RevPAR Raw Data'!AU$1,FALSE))/100</f>
        <v>-9.6857909389606294E-3</v>
      </c>
      <c r="Z132" s="90">
        <f>(VLOOKUP($A131,'RevPAR Raw Data'!$B$6:$BE$49,'RevPAR Raw Data'!AV$1,FALSE))/100</f>
        <v>-7.5300024086716308E-2</v>
      </c>
      <c r="AA132" s="90">
        <f>(VLOOKUP($A131,'RevPAR Raw Data'!$B$6:$BE$49,'RevPAR Raw Data'!AW$1,FALSE))/100</f>
        <v>-8.4589674685592794E-2</v>
      </c>
      <c r="AB132" s="90">
        <f>(VLOOKUP($A131,'RevPAR Raw Data'!$B$6:$BE$49,'RevPAR Raw Data'!AX$1,FALSE))/100</f>
        <v>-0.206678152248994</v>
      </c>
      <c r="AC132" s="90">
        <f>(VLOOKUP($A131,'RevPAR Raw Data'!$B$6:$BE$49,'RevPAR Raw Data'!AY$1,FALSE))/100</f>
        <v>-8.5798468389854693E-2</v>
      </c>
      <c r="AD132" s="91">
        <f>(VLOOKUP($A131,'RevPAR Raw Data'!$B$6:$BE$49,'RevPAR Raw Data'!BA$1,FALSE))/100</f>
        <v>-0.19423225199057298</v>
      </c>
      <c r="AE132" s="91">
        <f>(VLOOKUP($A131,'RevPAR Raw Data'!$B$6:$BE$49,'RevPAR Raw Data'!BB$1,FALSE))/100</f>
        <v>-0.157813151183992</v>
      </c>
      <c r="AF132" s="90">
        <f>(VLOOKUP($A131,'RevPAR Raw Data'!$B$6:$BE$49,'RevPAR Raw Data'!BC$1,FALSE))/100</f>
        <v>-0.175698833651247</v>
      </c>
      <c r="AG132" s="92">
        <f>(VLOOKUP($A131,'RevPAR Raw Data'!$B$6:$BE$49,'RevPAR Raw Data'!BE$1,FALSE))/100</f>
        <v>-0.123711737219658</v>
      </c>
    </row>
    <row r="133" spans="1:33" x14ac:dyDescent="0.25">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5">
      <c r="A134" s="116" t="s">
        <v>44</v>
      </c>
      <c r="B134" s="117">
        <f>(VLOOKUP($A134,'Occupancy Raw Data'!$B$8:$BE$45,'Occupancy Raw Data'!AG$3,FALSE))/100</f>
        <v>0.486688496583143</v>
      </c>
      <c r="C134" s="118">
        <f>(VLOOKUP($A134,'Occupancy Raw Data'!$B$8:$BE$45,'Occupancy Raw Data'!AH$3,FALSE))/100</f>
        <v>0.59794988610478295</v>
      </c>
      <c r="D134" s="118">
        <f>(VLOOKUP($A134,'Occupancy Raw Data'!$B$8:$BE$45,'Occupancy Raw Data'!AI$3,FALSE))/100</f>
        <v>0.60179384965831406</v>
      </c>
      <c r="E134" s="118">
        <f>(VLOOKUP($A134,'Occupancy Raw Data'!$B$8:$BE$45,'Occupancy Raw Data'!AJ$3,FALSE))/100</f>
        <v>0.62215261958997703</v>
      </c>
      <c r="F134" s="118">
        <f>(VLOOKUP($A134,'Occupancy Raw Data'!$B$8:$BE$45,'Occupancy Raw Data'!AK$3,FALSE))/100</f>
        <v>0.60143792710706101</v>
      </c>
      <c r="G134" s="119">
        <f>(VLOOKUP($A134,'Occupancy Raw Data'!$B$8:$BE$45,'Occupancy Raw Data'!AL$3,FALSE))/100</f>
        <v>0.58200455580865595</v>
      </c>
      <c r="H134" s="99">
        <f>(VLOOKUP($A134,'Occupancy Raw Data'!$B$8:$BE$45,'Occupancy Raw Data'!AN$3,FALSE))/100</f>
        <v>0.71689920273348506</v>
      </c>
      <c r="I134" s="99">
        <f>(VLOOKUP($A134,'Occupancy Raw Data'!$B$8:$BE$45,'Occupancy Raw Data'!AO$3,FALSE))/100</f>
        <v>0.74216970387243708</v>
      </c>
      <c r="J134" s="119">
        <f>(VLOOKUP($A134,'Occupancy Raw Data'!$B$8:$BE$45,'Occupancy Raw Data'!AP$3,FALSE))/100</f>
        <v>0.72953445330296107</v>
      </c>
      <c r="K134" s="120">
        <f>(VLOOKUP($A134,'Occupancy Raw Data'!$B$8:$BE$45,'Occupancy Raw Data'!AR$3,FALSE))/100</f>
        <v>0.62415595509274302</v>
      </c>
      <c r="M134" s="121">
        <f>VLOOKUP($A134,'ADR Raw Data'!$B$6:$BE$43,'ADR Raw Data'!AG$1,FALSE)</f>
        <v>85.084059880064302</v>
      </c>
      <c r="N134" s="122">
        <f>VLOOKUP($A134,'ADR Raw Data'!$B$6:$BE$43,'ADR Raw Data'!AH$1,FALSE)</f>
        <v>89.747502119047596</v>
      </c>
      <c r="O134" s="122">
        <f>VLOOKUP($A134,'ADR Raw Data'!$B$6:$BE$43,'ADR Raw Data'!AI$1,FALSE)</f>
        <v>90.323572036905603</v>
      </c>
      <c r="P134" s="122">
        <f>VLOOKUP($A134,'ADR Raw Data'!$B$6:$BE$43,'ADR Raw Data'!AJ$1,FALSE)</f>
        <v>91.099864221967906</v>
      </c>
      <c r="Q134" s="122">
        <f>VLOOKUP($A134,'ADR Raw Data'!$B$6:$BE$43,'ADR Raw Data'!AK$1,FALSE)</f>
        <v>89.337742348206802</v>
      </c>
      <c r="R134" s="123">
        <f>VLOOKUP($A134,'ADR Raw Data'!$B$6:$BE$43,'ADR Raw Data'!AL$1,FALSE)</f>
        <v>89.291135313111496</v>
      </c>
      <c r="S134" s="122">
        <f>VLOOKUP($A134,'ADR Raw Data'!$B$6:$BE$43,'ADR Raw Data'!AN$1,FALSE)</f>
        <v>115.220253152616</v>
      </c>
      <c r="T134" s="122">
        <f>VLOOKUP($A134,'ADR Raw Data'!$B$6:$BE$43,'ADR Raw Data'!AO$1,FALSE)</f>
        <v>114.284349165547</v>
      </c>
      <c r="U134" s="123">
        <f>VLOOKUP($A134,'ADR Raw Data'!$B$6:$BE$43,'ADR Raw Data'!AP$1,FALSE)</f>
        <v>114.744196414109</v>
      </c>
      <c r="V134" s="124">
        <f>VLOOKUP($A134,'ADR Raw Data'!$B$6:$BE$43,'ADR Raw Data'!AR$1,FALSE)</f>
        <v>97.791247625331906</v>
      </c>
      <c r="X134" s="121">
        <f>VLOOKUP($A134,'RevPAR Raw Data'!$B$6:$BE$43,'RevPAR Raw Data'!AG$1,FALSE)</f>
        <v>41.4094331862186</v>
      </c>
      <c r="Y134" s="122">
        <f>VLOOKUP($A134,'RevPAR Raw Data'!$B$6:$BE$43,'RevPAR Raw Data'!AH$1,FALSE)</f>
        <v>53.6645086702733</v>
      </c>
      <c r="Z134" s="122">
        <f>VLOOKUP($A134,'RevPAR Raw Data'!$B$6:$BE$43,'RevPAR Raw Data'!AI$1,FALSE)</f>
        <v>54.3561701309794</v>
      </c>
      <c r="AA134" s="122">
        <f>VLOOKUP($A134,'RevPAR Raw Data'!$B$6:$BE$43,'RevPAR Raw Data'!AJ$1,FALSE)</f>
        <v>56.678019169988602</v>
      </c>
      <c r="AB134" s="122">
        <f>VLOOKUP($A134,'RevPAR Raw Data'!$B$6:$BE$43,'RevPAR Raw Data'!AK$1,FALSE)</f>
        <v>53.731106570330198</v>
      </c>
      <c r="AC134" s="123">
        <f>VLOOKUP($A134,'RevPAR Raw Data'!$B$6:$BE$43,'RevPAR Raw Data'!AL$1,FALSE)</f>
        <v>51.967847545558001</v>
      </c>
      <c r="AD134" s="122">
        <f>VLOOKUP($A134,'RevPAR Raw Data'!$B$6:$BE$43,'RevPAR Raw Data'!AN$1,FALSE)</f>
        <v>82.601307623861004</v>
      </c>
      <c r="AE134" s="122">
        <f>VLOOKUP($A134,'RevPAR Raw Data'!$B$6:$BE$43,'RevPAR Raw Data'!AO$1,FALSE)</f>
        <v>84.818381577448704</v>
      </c>
      <c r="AF134" s="123">
        <f>VLOOKUP($A134,'RevPAR Raw Data'!$B$6:$BE$43,'RevPAR Raw Data'!AP$1,FALSE)</f>
        <v>83.709844600654804</v>
      </c>
      <c r="AG134" s="124">
        <f>VLOOKUP($A134,'RevPAR Raw Data'!$B$6:$BE$43,'RevPAR Raw Data'!AR$1,FALSE)</f>
        <v>61.036989561299997</v>
      </c>
    </row>
    <row r="135" spans="1:33" ht="16" thickBot="1" x14ac:dyDescent="0.3">
      <c r="A135" s="105" t="s">
        <v>129</v>
      </c>
      <c r="B135" s="95">
        <f>(VLOOKUP($A134,'Occupancy Raw Data'!$B$8:$BE$51,'Occupancy Raw Data'!AT$3,FALSE))/100</f>
        <v>2.8120300751879598E-2</v>
      </c>
      <c r="C135" s="96">
        <f>(VLOOKUP($A134,'Occupancy Raw Data'!$B$8:$BE$51,'Occupancy Raw Data'!AU$3,FALSE))/100</f>
        <v>4.3867279731576898E-2</v>
      </c>
      <c r="D135" s="96">
        <f>(VLOOKUP($A134,'Occupancy Raw Data'!$B$8:$BE$51,'Occupancy Raw Data'!AV$3,FALSE))/100</f>
        <v>2.3734560426253298E-2</v>
      </c>
      <c r="E135" s="96">
        <f>(VLOOKUP($A134,'Occupancy Raw Data'!$B$8:$BE$51,'Occupancy Raw Data'!AW$3,FALSE))/100</f>
        <v>1.6751977664029701E-2</v>
      </c>
      <c r="F135" s="96">
        <f>(VLOOKUP($A134,'Occupancy Raw Data'!$B$8:$BE$51,'Occupancy Raw Data'!AX$3,FALSE))/100</f>
        <v>-5.8816976718280005E-2</v>
      </c>
      <c r="G135" s="96">
        <f>(VLOOKUP($A134,'Occupancy Raw Data'!$B$8:$BE$51,'Occupancy Raw Data'!AY$3,FALSE))/100</f>
        <v>8.6853533359652502E-3</v>
      </c>
      <c r="H135" s="97">
        <f>(VLOOKUP($A134,'Occupancy Raw Data'!$B$8:$BE$51,'Occupancy Raw Data'!BA$3,FALSE))/100</f>
        <v>-9.2620956842958804E-2</v>
      </c>
      <c r="I135" s="97">
        <f>(VLOOKUP($A134,'Occupancy Raw Data'!$B$8:$BE$51,'Occupancy Raw Data'!BB$3,FALSE))/100</f>
        <v>-0.106674663696341</v>
      </c>
      <c r="J135" s="96">
        <f>(VLOOKUP($A134,'Occupancy Raw Data'!$B$8:$BE$51,'Occupancy Raw Data'!BC$3,FALSE))/100</f>
        <v>-9.9824330259112803E-2</v>
      </c>
      <c r="K135" s="98">
        <f>(VLOOKUP($A134,'Occupancy Raw Data'!$B$8:$BE$51,'Occupancy Raw Data'!BE$3,FALSE))/100</f>
        <v>-3.0348510221491896E-2</v>
      </c>
      <c r="M135" s="95">
        <f>(VLOOKUP($A134,'ADR Raw Data'!$B$6:$BE$49,'ADR Raw Data'!AT$1,FALSE))/100</f>
        <v>7.716800848047E-3</v>
      </c>
      <c r="N135" s="96">
        <f>(VLOOKUP($A134,'ADR Raw Data'!$B$6:$BE$49,'ADR Raw Data'!AU$1,FALSE))/100</f>
        <v>3.6052662609179298E-3</v>
      </c>
      <c r="O135" s="96">
        <f>(VLOOKUP($A134,'ADR Raw Data'!$B$6:$BE$49,'ADR Raw Data'!AV$1,FALSE))/100</f>
        <v>6.79693224972195E-3</v>
      </c>
      <c r="P135" s="96">
        <f>(VLOOKUP($A134,'ADR Raw Data'!$B$6:$BE$49,'ADR Raw Data'!AW$1,FALSE))/100</f>
        <v>-1.0005663300858302E-2</v>
      </c>
      <c r="Q135" s="96">
        <f>(VLOOKUP($A134,'ADR Raw Data'!$B$6:$BE$49,'ADR Raw Data'!AX$1,FALSE))/100</f>
        <v>-8.0889066986615188E-2</v>
      </c>
      <c r="R135" s="96">
        <f>(VLOOKUP($A134,'ADR Raw Data'!$B$6:$BE$49,'ADR Raw Data'!AY$1,FALSE))/100</f>
        <v>-1.8103408925161598E-2</v>
      </c>
      <c r="S135" s="97">
        <f>(VLOOKUP($A134,'ADR Raw Data'!$B$6:$BE$49,'ADR Raw Data'!BA$1,FALSE))/100</f>
        <v>-4.89578117442932E-2</v>
      </c>
      <c r="T135" s="97">
        <f>(VLOOKUP($A134,'ADR Raw Data'!$B$6:$BE$49,'ADR Raw Data'!BB$1,FALSE))/100</f>
        <v>-7.3391291570335901E-2</v>
      </c>
      <c r="U135" s="96">
        <f>(VLOOKUP($A134,'ADR Raw Data'!$B$6:$BE$49,'ADR Raw Data'!BC$1,FALSE))/100</f>
        <v>-6.1560656578547999E-2</v>
      </c>
      <c r="V135" s="98">
        <f>(VLOOKUP($A134,'ADR Raw Data'!$B$6:$BE$49,'ADR Raw Data'!BE$1,FALSE))/100</f>
        <v>-4.3223269136882896E-2</v>
      </c>
      <c r="X135" s="95">
        <f>(VLOOKUP($A134,'RevPAR Raw Data'!$B$6:$BE$49,'RevPAR Raw Data'!AT$1,FALSE))/100</f>
        <v>3.6054100360616098E-2</v>
      </c>
      <c r="Y135" s="96">
        <f>(VLOOKUP($A134,'RevPAR Raw Data'!$B$6:$BE$49,'RevPAR Raw Data'!AU$1,FALSE))/100</f>
        <v>4.7630699216069397E-2</v>
      </c>
      <c r="Z135" s="96">
        <f>(VLOOKUP($A134,'RevPAR Raw Data'!$B$6:$BE$49,'RevPAR Raw Data'!AV$1,FALSE))/100</f>
        <v>3.0692814875169398E-2</v>
      </c>
      <c r="AA135" s="96">
        <f>(VLOOKUP($A134,'RevPAR Raw Data'!$B$6:$BE$49,'RevPAR Raw Data'!AW$1,FALSE))/100</f>
        <v>6.5786997150416504E-3</v>
      </c>
      <c r="AB135" s="96">
        <f>(VLOOKUP($A134,'RevPAR Raw Data'!$B$6:$BE$49,'RevPAR Raw Data'!AX$1,FALSE))/100</f>
        <v>-0.13494839333517999</v>
      </c>
      <c r="AC135" s="96">
        <f>(VLOOKUP($A134,'RevPAR Raw Data'!$B$6:$BE$49,'RevPAR Raw Data'!AY$1,FALSE))/100</f>
        <v>-9.5752900922968596E-3</v>
      </c>
      <c r="AD135" s="97">
        <f>(VLOOKUP($A134,'RevPAR Raw Data'!$B$6:$BE$49,'RevPAR Raw Data'!BA$1,FALSE))/100</f>
        <v>-0.13704424921855801</v>
      </c>
      <c r="AE135" s="97">
        <f>(VLOOKUP($A134,'RevPAR Raw Data'!$B$6:$BE$49,'RevPAR Raw Data'!BB$1,FALSE))/100</f>
        <v>-0.17223696392017099</v>
      </c>
      <c r="AF135" s="96">
        <f>(VLOOKUP($A134,'RevPAR Raw Data'!$B$6:$BE$49,'RevPAR Raw Data'!BC$1,FALSE))/100</f>
        <v>-0.15523973552439599</v>
      </c>
      <c r="AG135" s="98">
        <f>(VLOOKUP($A134,'RevPAR Raw Data'!$B$6:$BE$49,'RevPAR Raw Data'!BE$1,FALSE))/100</f>
        <v>-7.2260017533167908E-2</v>
      </c>
    </row>
    <row r="136" spans="1:33" ht="14.25" customHeight="1" x14ac:dyDescent="0.25">
      <c r="A136" s="203" t="s">
        <v>118</v>
      </c>
      <c r="B136" s="204"/>
      <c r="C136" s="204"/>
      <c r="D136" s="204"/>
      <c r="E136" s="204"/>
      <c r="F136" s="204"/>
      <c r="G136" s="204"/>
      <c r="H136" s="204"/>
      <c r="I136" s="204"/>
      <c r="J136" s="204"/>
      <c r="K136" s="204"/>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5">
      <c r="A137" s="203"/>
      <c r="B137" s="204"/>
      <c r="C137" s="204"/>
      <c r="D137" s="204"/>
      <c r="E137" s="204"/>
      <c r="F137" s="204"/>
      <c r="G137" s="204"/>
      <c r="H137" s="204"/>
      <c r="I137" s="204"/>
      <c r="J137" s="204"/>
      <c r="K137" s="204"/>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6" thickBot="1" x14ac:dyDescent="0.3">
      <c r="A138" s="205"/>
      <c r="B138" s="206"/>
      <c r="C138" s="206"/>
      <c r="D138" s="206"/>
      <c r="E138" s="206"/>
      <c r="F138" s="206"/>
      <c r="G138" s="206"/>
      <c r="H138" s="206"/>
      <c r="I138" s="206"/>
      <c r="J138" s="206"/>
      <c r="K138" s="206"/>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qKgrEshwq3WXsJcm4TpQMr9llAQBy1TDZCK9aoO6chfm5FHKM9KYimHJvF/TSuX5GzDhPzVJLSZP6BHAp8caCw==" saltValue="F+OaTUgb8/5AFkafaTXw7w=="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Q13" sqref="Q1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x14ac:dyDescent="0.25">
      <c r="A2" s="156"/>
      <c r="B2" t="s">
        <v>138</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x14ac:dyDescent="0.25">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x14ac:dyDescent="0.25">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x14ac:dyDescent="0.25">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x14ac:dyDescent="0.25">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x14ac:dyDescent="0.25">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x14ac:dyDescent="0.35">
      <c r="A8" s="52"/>
      <c r="B8" s="156"/>
      <c r="C8" s="156"/>
      <c r="D8" s="219">
        <v>2025</v>
      </c>
      <c r="E8" s="219"/>
      <c r="F8" s="219"/>
      <c r="G8" s="219"/>
      <c r="H8" s="219"/>
      <c r="I8" s="219"/>
      <c r="J8" s="219"/>
      <c r="K8" s="52"/>
      <c r="L8" s="52"/>
      <c r="M8" s="52"/>
      <c r="N8" s="52"/>
      <c r="O8" s="156"/>
      <c r="P8" s="219">
        <v>2024</v>
      </c>
      <c r="Q8" s="219"/>
      <c r="R8" s="219"/>
      <c r="S8" s="219"/>
      <c r="T8" s="219"/>
      <c r="U8" s="219"/>
      <c r="V8" s="219"/>
      <c r="W8" s="52"/>
      <c r="X8" s="52"/>
      <c r="Y8" s="157"/>
      <c r="Z8" s="157"/>
      <c r="AA8" s="157"/>
      <c r="AB8" s="157"/>
      <c r="AC8" s="157"/>
      <c r="AD8" s="157"/>
      <c r="AE8" s="157"/>
      <c r="AF8" s="157"/>
      <c r="AG8" s="157"/>
      <c r="AH8" s="157"/>
      <c r="AI8" s="157"/>
      <c r="AJ8" s="157"/>
      <c r="AK8" s="157"/>
      <c r="AL8" s="157"/>
    </row>
    <row r="9" spans="1:50" ht="15.75" customHeight="1" x14ac:dyDescent="0.3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49999999999999" customHeight="1" x14ac:dyDescent="0.25">
      <c r="A10" s="158"/>
      <c r="B10" s="156"/>
      <c r="C10" s="58" t="s">
        <v>121</v>
      </c>
      <c r="D10" s="59">
        <v>16</v>
      </c>
      <c r="E10" s="60">
        <v>17</v>
      </c>
      <c r="F10" s="60">
        <v>18</v>
      </c>
      <c r="G10" s="60">
        <v>19</v>
      </c>
      <c r="H10" s="60">
        <v>20</v>
      </c>
      <c r="I10" s="60">
        <v>21</v>
      </c>
      <c r="J10" s="61">
        <v>22</v>
      </c>
      <c r="K10" s="158"/>
      <c r="L10" s="158"/>
      <c r="M10" s="221" t="s">
        <v>97</v>
      </c>
      <c r="N10" s="222"/>
      <c r="O10" s="58" t="s">
        <v>121</v>
      </c>
      <c r="P10" s="59">
        <v>18</v>
      </c>
      <c r="Q10" s="60">
        <v>19</v>
      </c>
      <c r="R10" s="60">
        <v>20</v>
      </c>
      <c r="S10" s="60">
        <v>21</v>
      </c>
      <c r="T10" s="60">
        <v>22</v>
      </c>
      <c r="U10" s="60">
        <v>23</v>
      </c>
      <c r="V10" s="61">
        <v>24</v>
      </c>
      <c r="W10" s="158"/>
      <c r="X10" s="158"/>
      <c r="Y10" s="157"/>
      <c r="Z10" s="157"/>
      <c r="AA10" s="157"/>
      <c r="AB10" s="157"/>
      <c r="AC10" s="157"/>
      <c r="AD10" s="157"/>
      <c r="AE10" s="157"/>
      <c r="AF10" s="157"/>
      <c r="AG10" s="157"/>
      <c r="AH10" s="157"/>
      <c r="AI10" s="157"/>
      <c r="AJ10" s="157"/>
      <c r="AK10" s="157"/>
      <c r="AL10" s="157"/>
    </row>
    <row r="11" spans="1:50" ht="20.149999999999999" customHeight="1" x14ac:dyDescent="0.25">
      <c r="A11" s="158"/>
      <c r="B11" s="156"/>
      <c r="C11" s="58" t="s">
        <v>125</v>
      </c>
      <c r="D11" s="62">
        <v>23</v>
      </c>
      <c r="E11" s="63">
        <v>24</v>
      </c>
      <c r="F11" s="63">
        <v>25</v>
      </c>
      <c r="G11" s="63">
        <v>26</v>
      </c>
      <c r="H11" s="63">
        <v>27</v>
      </c>
      <c r="I11" s="63">
        <v>28</v>
      </c>
      <c r="J11" s="64">
        <v>1</v>
      </c>
      <c r="K11" s="158"/>
      <c r="L11" s="158"/>
      <c r="M11" s="221" t="s">
        <v>97</v>
      </c>
      <c r="N11" s="222"/>
      <c r="O11" s="58" t="s">
        <v>125</v>
      </c>
      <c r="P11" s="62">
        <v>25</v>
      </c>
      <c r="Q11" s="63">
        <v>26</v>
      </c>
      <c r="R11" s="63">
        <v>27</v>
      </c>
      <c r="S11" s="63">
        <v>28</v>
      </c>
      <c r="T11" s="63">
        <v>29</v>
      </c>
      <c r="U11" s="63">
        <v>1</v>
      </c>
      <c r="V11" s="64">
        <v>2</v>
      </c>
      <c r="W11" s="158"/>
      <c r="X11" s="158"/>
      <c r="Y11" s="157"/>
      <c r="Z11" s="157"/>
      <c r="AA11" s="157"/>
      <c r="AB11" s="157"/>
      <c r="AC11" s="157"/>
      <c r="AD11" s="157"/>
      <c r="AE11" s="157"/>
      <c r="AF11" s="157"/>
      <c r="AG11" s="157"/>
      <c r="AH11" s="157"/>
      <c r="AI11" s="157"/>
      <c r="AJ11" s="157"/>
      <c r="AK11" s="157"/>
      <c r="AL11" s="157"/>
    </row>
    <row r="12" spans="1:50" ht="20.149999999999999" customHeight="1" x14ac:dyDescent="0.25">
      <c r="A12" s="158"/>
      <c r="B12" s="156"/>
      <c r="C12" s="58" t="s">
        <v>128</v>
      </c>
      <c r="D12" s="65">
        <v>2</v>
      </c>
      <c r="E12" s="66">
        <v>3</v>
      </c>
      <c r="F12" s="66">
        <v>4</v>
      </c>
      <c r="G12" s="66">
        <v>5</v>
      </c>
      <c r="H12" s="66">
        <v>6</v>
      </c>
      <c r="I12" s="66">
        <v>7</v>
      </c>
      <c r="J12" s="67">
        <v>8</v>
      </c>
      <c r="K12" s="158"/>
      <c r="L12" s="158"/>
      <c r="M12" s="221" t="s">
        <v>97</v>
      </c>
      <c r="N12" s="222"/>
      <c r="O12" s="58" t="s">
        <v>128</v>
      </c>
      <c r="P12" s="65">
        <v>3</v>
      </c>
      <c r="Q12" s="66">
        <v>4</v>
      </c>
      <c r="R12" s="66">
        <v>5</v>
      </c>
      <c r="S12" s="66">
        <v>6</v>
      </c>
      <c r="T12" s="66">
        <v>7</v>
      </c>
      <c r="U12" s="66">
        <v>8</v>
      </c>
      <c r="V12" s="67">
        <v>9</v>
      </c>
      <c r="W12" s="158"/>
      <c r="X12" s="158"/>
      <c r="Y12" s="157"/>
      <c r="Z12" s="157"/>
      <c r="AA12" s="157"/>
      <c r="AB12" s="157"/>
      <c r="AC12" s="157"/>
      <c r="AD12" s="157"/>
      <c r="AE12" s="157"/>
      <c r="AF12" s="157"/>
      <c r="AG12" s="157"/>
      <c r="AH12" s="157"/>
      <c r="AI12" s="157"/>
      <c r="AJ12" s="157"/>
      <c r="AK12" s="157"/>
      <c r="AL12" s="157"/>
    </row>
    <row r="13" spans="1:50" ht="20.149999999999999" customHeight="1" x14ac:dyDescent="0.25">
      <c r="A13" s="158"/>
      <c r="B13" s="156"/>
      <c r="C13" s="58" t="s">
        <v>128</v>
      </c>
      <c r="D13" s="79">
        <v>9</v>
      </c>
      <c r="E13" s="80">
        <v>10</v>
      </c>
      <c r="F13" s="80">
        <v>11</v>
      </c>
      <c r="G13" s="80">
        <v>12</v>
      </c>
      <c r="H13" s="80">
        <v>13</v>
      </c>
      <c r="I13" s="80">
        <v>14</v>
      </c>
      <c r="J13" s="81">
        <v>15</v>
      </c>
      <c r="K13" s="158"/>
      <c r="L13" s="158"/>
      <c r="M13" s="221" t="s">
        <v>97</v>
      </c>
      <c r="N13" s="222"/>
      <c r="O13" s="58" t="s">
        <v>128</v>
      </c>
      <c r="P13" s="79">
        <v>10</v>
      </c>
      <c r="Q13" s="80">
        <v>11</v>
      </c>
      <c r="R13" s="80">
        <v>12</v>
      </c>
      <c r="S13" s="80">
        <v>13</v>
      </c>
      <c r="T13" s="80">
        <v>14</v>
      </c>
      <c r="U13" s="80">
        <v>15</v>
      </c>
      <c r="V13" s="81">
        <v>16</v>
      </c>
      <c r="W13" s="158"/>
      <c r="X13" s="158"/>
      <c r="Y13" s="157"/>
      <c r="Z13" s="157"/>
      <c r="AA13" s="157"/>
      <c r="AB13" s="157"/>
      <c r="AC13" s="157"/>
      <c r="AD13" s="157"/>
      <c r="AE13" s="157"/>
      <c r="AF13" s="157"/>
      <c r="AG13" s="157"/>
      <c r="AH13" s="157"/>
      <c r="AI13" s="157"/>
      <c r="AJ13" s="157"/>
      <c r="AK13" s="157"/>
      <c r="AL13" s="157"/>
    </row>
    <row r="14" spans="1:50" ht="20.149999999999999" customHeight="1" x14ac:dyDescent="0.25">
      <c r="A14" s="158"/>
      <c r="B14" s="156"/>
      <c r="C14" s="58" t="s">
        <v>128</v>
      </c>
      <c r="D14" s="68">
        <v>16</v>
      </c>
      <c r="E14" s="69">
        <v>17</v>
      </c>
      <c r="F14" s="69">
        <v>18</v>
      </c>
      <c r="G14" s="69">
        <v>19</v>
      </c>
      <c r="H14" s="69">
        <v>20</v>
      </c>
      <c r="I14" s="69">
        <v>21</v>
      </c>
      <c r="J14" s="70">
        <v>22</v>
      </c>
      <c r="K14" s="158"/>
      <c r="L14" s="158"/>
      <c r="M14" s="221" t="s">
        <v>97</v>
      </c>
      <c r="N14" s="222"/>
      <c r="O14" s="58" t="s">
        <v>128</v>
      </c>
      <c r="P14" s="68">
        <v>17</v>
      </c>
      <c r="Q14" s="69">
        <v>18</v>
      </c>
      <c r="R14" s="69">
        <v>19</v>
      </c>
      <c r="S14" s="69">
        <v>20</v>
      </c>
      <c r="T14" s="69">
        <v>21</v>
      </c>
      <c r="U14" s="69">
        <v>22</v>
      </c>
      <c r="V14" s="70">
        <v>23</v>
      </c>
      <c r="W14" s="158"/>
      <c r="X14" s="158"/>
      <c r="Y14" s="157"/>
      <c r="Z14" s="157"/>
      <c r="AA14" s="157"/>
      <c r="AB14" s="157"/>
      <c r="AC14" s="157"/>
      <c r="AD14" s="157"/>
      <c r="AE14" s="157"/>
      <c r="AF14" s="157"/>
      <c r="AG14" s="157"/>
      <c r="AH14" s="157"/>
      <c r="AI14" s="157"/>
      <c r="AJ14" s="157"/>
      <c r="AK14" s="157"/>
      <c r="AL14" s="157"/>
    </row>
    <row r="15" spans="1:50" ht="20.149999999999999" customHeight="1" x14ac:dyDescent="0.25">
      <c r="A15" s="158"/>
      <c r="B15" s="156"/>
      <c r="C15" s="58" t="s">
        <v>128</v>
      </c>
      <c r="D15" s="82">
        <v>23</v>
      </c>
      <c r="E15" s="83">
        <v>24</v>
      </c>
      <c r="F15" s="83">
        <v>25</v>
      </c>
      <c r="G15" s="83">
        <v>26</v>
      </c>
      <c r="H15" s="83">
        <v>27</v>
      </c>
      <c r="I15" s="83">
        <v>28</v>
      </c>
      <c r="J15" s="84">
        <v>29</v>
      </c>
      <c r="K15" s="158"/>
      <c r="L15" s="158"/>
      <c r="M15" s="221" t="s">
        <v>97</v>
      </c>
      <c r="N15" s="222"/>
      <c r="O15" s="58" t="s">
        <v>128</v>
      </c>
      <c r="P15" s="82">
        <v>24</v>
      </c>
      <c r="Q15" s="83">
        <v>25</v>
      </c>
      <c r="R15" s="83">
        <v>26</v>
      </c>
      <c r="S15" s="83">
        <v>27</v>
      </c>
      <c r="T15" s="83">
        <v>28</v>
      </c>
      <c r="U15" s="83">
        <v>29</v>
      </c>
      <c r="V15" s="84">
        <v>30</v>
      </c>
      <c r="W15" s="158"/>
      <c r="X15" s="158"/>
      <c r="Y15" s="157"/>
      <c r="Z15" s="157"/>
      <c r="AA15" s="157"/>
      <c r="AB15" s="157"/>
      <c r="AC15" s="157"/>
      <c r="AD15" s="157"/>
      <c r="AE15" s="157"/>
      <c r="AF15" s="157"/>
      <c r="AG15" s="157"/>
      <c r="AH15" s="157"/>
      <c r="AI15" s="157"/>
      <c r="AJ15" s="157"/>
      <c r="AK15" s="157"/>
      <c r="AL15" s="157"/>
    </row>
    <row r="16" spans="1:50" x14ac:dyDescent="0.25">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x14ac:dyDescent="0.25">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ht="13" x14ac:dyDescent="0.3">
      <c r="A18" s="156"/>
      <c r="B18" s="156"/>
      <c r="C18" s="156"/>
      <c r="D18" s="223" t="s">
        <v>98</v>
      </c>
      <c r="E18" s="223"/>
      <c r="F18" s="223"/>
      <c r="G18" s="223"/>
      <c r="H18" s="223"/>
      <c r="I18" s="223"/>
      <c r="J18" s="223"/>
      <c r="K18" s="156"/>
      <c r="L18" s="156"/>
      <c r="M18" s="156"/>
      <c r="N18" s="156"/>
      <c r="O18" s="156"/>
      <c r="P18" s="223" t="s">
        <v>99</v>
      </c>
      <c r="Q18" s="223"/>
      <c r="R18" s="223"/>
      <c r="S18" s="223"/>
      <c r="T18" s="223"/>
      <c r="U18" s="223"/>
      <c r="V18" s="223"/>
      <c r="W18" s="156"/>
      <c r="X18" s="156"/>
      <c r="Y18" s="157"/>
      <c r="Z18" s="157"/>
      <c r="AA18" s="157"/>
      <c r="AB18" s="157"/>
      <c r="AC18" s="157"/>
      <c r="AD18" s="157"/>
      <c r="AE18" s="157"/>
      <c r="AF18" s="157"/>
      <c r="AG18" s="157"/>
      <c r="AH18" s="157"/>
      <c r="AI18" s="157"/>
      <c r="AJ18" s="157"/>
      <c r="AK18" s="157"/>
      <c r="AL18" s="157"/>
    </row>
    <row r="19" spans="1:50" ht="13.15" customHeight="1" x14ac:dyDescent="0.25">
      <c r="A19" s="156"/>
      <c r="B19" s="156"/>
      <c r="C19" s="220" t="s">
        <v>122</v>
      </c>
      <c r="D19" s="220"/>
      <c r="E19" s="220"/>
      <c r="F19" s="220"/>
      <c r="G19" s="156"/>
      <c r="H19" s="156" t="s">
        <v>123</v>
      </c>
      <c r="I19" s="156"/>
      <c r="J19" s="156"/>
      <c r="K19" s="156"/>
      <c r="L19" s="156"/>
      <c r="M19" s="156"/>
      <c r="N19" s="156"/>
      <c r="O19" s="220" t="s">
        <v>124</v>
      </c>
      <c r="P19" s="220"/>
      <c r="Q19" s="220"/>
      <c r="R19" s="220"/>
      <c r="S19" s="156"/>
      <c r="T19" s="156" t="s">
        <v>123</v>
      </c>
      <c r="U19" s="156"/>
      <c r="V19" s="156"/>
      <c r="W19" s="156"/>
      <c r="X19" s="156"/>
      <c r="Y19" s="157"/>
      <c r="Z19" s="157"/>
      <c r="AA19" s="157"/>
      <c r="AB19" s="157"/>
      <c r="AC19" s="157"/>
      <c r="AD19" s="157"/>
      <c r="AE19" s="157"/>
      <c r="AF19" s="157"/>
      <c r="AG19" s="157"/>
      <c r="AH19" s="157"/>
      <c r="AI19" s="157"/>
      <c r="AJ19" s="157"/>
      <c r="AK19" s="157"/>
      <c r="AL19" s="157"/>
    </row>
    <row r="20" spans="1:50" x14ac:dyDescent="0.25">
      <c r="A20" s="71"/>
      <c r="B20" s="71"/>
      <c r="C20" s="220" t="s">
        <v>126</v>
      </c>
      <c r="D20" s="220"/>
      <c r="E20" s="220"/>
      <c r="F20" s="220"/>
      <c r="G20" s="7"/>
      <c r="H20" s="7" t="s">
        <v>127</v>
      </c>
      <c r="I20" s="7"/>
      <c r="J20" s="7"/>
      <c r="K20" s="71"/>
      <c r="L20" s="71"/>
      <c r="M20" s="71"/>
      <c r="N20" s="71"/>
      <c r="O20" s="220" t="s">
        <v>132</v>
      </c>
      <c r="P20" s="220"/>
      <c r="Q20" s="220"/>
      <c r="R20" s="220"/>
      <c r="S20" s="7"/>
      <c r="T20" s="7" t="s">
        <v>127</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5">
      <c r="A21" s="73"/>
      <c r="B21" s="73"/>
      <c r="C21" s="220" t="s">
        <v>133</v>
      </c>
      <c r="D21" s="220"/>
      <c r="E21" s="220"/>
      <c r="F21" s="220"/>
      <c r="G21" s="7"/>
      <c r="H21" s="7" t="s">
        <v>134</v>
      </c>
      <c r="I21" s="7"/>
      <c r="J21" s="7"/>
      <c r="K21" s="71"/>
      <c r="L21" s="71"/>
      <c r="M21" s="71"/>
      <c r="N21" s="71"/>
      <c r="O21" s="220" t="s">
        <v>135</v>
      </c>
      <c r="P21" s="220"/>
      <c r="Q21" s="220"/>
      <c r="R21" s="220"/>
      <c r="S21" s="74"/>
      <c r="T21" s="74" t="s">
        <v>134</v>
      </c>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5">
      <c r="A22" s="71"/>
      <c r="B22" s="71"/>
      <c r="C22" s="220"/>
      <c r="D22" s="220"/>
      <c r="E22" s="220"/>
      <c r="F22" s="220"/>
      <c r="G22" s="7"/>
      <c r="H22" s="7"/>
      <c r="I22" s="7"/>
      <c r="J22" s="7"/>
      <c r="K22" s="71"/>
      <c r="L22" s="71"/>
      <c r="M22" s="71"/>
      <c r="N22" s="71"/>
      <c r="O22" s="220" t="s">
        <v>139</v>
      </c>
      <c r="P22" s="220"/>
      <c r="Q22" s="220"/>
      <c r="R22" s="220"/>
      <c r="S22" s="7"/>
      <c r="T22" s="7" t="s">
        <v>140</v>
      </c>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5">
      <c r="A23" s="71"/>
      <c r="B23" s="71"/>
      <c r="C23" s="220"/>
      <c r="D23" s="220"/>
      <c r="E23" s="220"/>
      <c r="F23" s="220"/>
      <c r="G23" s="7"/>
      <c r="H23" s="7"/>
      <c r="I23" s="7"/>
      <c r="J23" s="71"/>
      <c r="K23" s="71"/>
      <c r="L23" s="71"/>
      <c r="M23" s="71"/>
      <c r="N23" s="71"/>
      <c r="O23" s="220"/>
      <c r="P23" s="220"/>
      <c r="Q23" s="220"/>
      <c r="R23" s="220"/>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5">
      <c r="A24" s="156"/>
      <c r="B24" s="156"/>
      <c r="C24" s="220"/>
      <c r="D24" s="220"/>
      <c r="E24" s="220"/>
      <c r="F24" s="220"/>
      <c r="G24" s="7"/>
      <c r="H24" s="7"/>
      <c r="I24" s="7"/>
      <c r="J24" s="156"/>
      <c r="K24" s="156"/>
      <c r="L24" s="156"/>
      <c r="M24" s="156"/>
      <c r="N24" s="156"/>
      <c r="O24" s="220"/>
      <c r="P24" s="220"/>
      <c r="Q24" s="220"/>
      <c r="R24" s="220"/>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x14ac:dyDescent="0.25">
      <c r="Y25" s="157"/>
      <c r="Z25" s="157"/>
      <c r="AA25" s="157"/>
      <c r="AB25" s="157"/>
      <c r="AC25" s="157"/>
      <c r="AD25" s="157"/>
      <c r="AE25" s="157"/>
      <c r="AF25" s="157"/>
      <c r="AG25" s="157"/>
      <c r="AH25" s="157"/>
      <c r="AI25" s="157"/>
      <c r="AJ25" s="157"/>
      <c r="AK25" s="157"/>
      <c r="AL25" s="157"/>
    </row>
    <row r="26" spans="1:50" x14ac:dyDescent="0.25">
      <c r="A26" s="156"/>
      <c r="B26" s="156"/>
      <c r="C26" s="220"/>
      <c r="D26" s="220"/>
      <c r="E26" s="220"/>
      <c r="F26" s="220"/>
      <c r="G26" s="7"/>
      <c r="H26" s="7"/>
      <c r="I26" s="7"/>
      <c r="J26" s="156"/>
      <c r="K26" s="156"/>
      <c r="L26" s="156"/>
      <c r="M26" s="156"/>
      <c r="N26" s="156"/>
      <c r="O26" s="220"/>
      <c r="P26" s="220"/>
      <c r="Q26" s="220"/>
      <c r="R26" s="220"/>
      <c r="S26" s="7"/>
      <c r="T26" s="7"/>
      <c r="U26" s="7"/>
      <c r="V26" s="7"/>
      <c r="W26" s="7"/>
      <c r="X26" s="156"/>
      <c r="Y26" s="157"/>
      <c r="Z26" s="157"/>
      <c r="AA26" s="157"/>
      <c r="AB26" s="157"/>
      <c r="AC26" s="157"/>
      <c r="AD26" s="157"/>
      <c r="AE26" s="157"/>
      <c r="AF26" s="157"/>
      <c r="AG26" s="157"/>
      <c r="AH26" s="157"/>
      <c r="AI26" s="157"/>
      <c r="AJ26" s="157"/>
      <c r="AK26" s="157"/>
      <c r="AL26" s="157"/>
    </row>
    <row r="27" spans="1:50" x14ac:dyDescent="0.25">
      <c r="A27" s="156"/>
      <c r="B27" s="156"/>
      <c r="C27" s="220"/>
      <c r="D27" s="224"/>
      <c r="E27" s="224"/>
      <c r="F27" s="7"/>
      <c r="G27" s="7"/>
      <c r="H27" s="7"/>
      <c r="I27" s="7"/>
      <c r="J27" s="156"/>
      <c r="K27" s="156"/>
      <c r="L27" s="156"/>
      <c r="M27" s="156"/>
      <c r="N27" s="156"/>
      <c r="O27" s="220"/>
      <c r="P27" s="224"/>
      <c r="Q27" s="224"/>
      <c r="R27" s="7"/>
      <c r="S27" s="7"/>
      <c r="T27" s="7"/>
      <c r="U27" s="7"/>
      <c r="V27" s="7"/>
      <c r="W27" s="7"/>
      <c r="X27" s="156"/>
      <c r="Y27" s="157"/>
      <c r="Z27" s="157"/>
      <c r="AA27" s="157"/>
      <c r="AB27" s="157"/>
      <c r="AC27" s="157"/>
      <c r="AD27" s="157"/>
      <c r="AE27" s="157"/>
      <c r="AF27" s="157"/>
      <c r="AG27" s="157"/>
      <c r="AH27" s="157"/>
      <c r="AI27" s="157"/>
      <c r="AJ27" s="157"/>
      <c r="AK27" s="157"/>
      <c r="AL27" s="157"/>
    </row>
    <row r="28" spans="1:50" x14ac:dyDescent="0.25">
      <c r="A28" s="156"/>
      <c r="B28" s="156"/>
      <c r="C28" s="220"/>
      <c r="D28" s="224"/>
      <c r="E28" s="224"/>
      <c r="F28" s="156"/>
      <c r="G28" s="156"/>
      <c r="H28" s="156"/>
      <c r="I28" s="156"/>
      <c r="J28" s="156"/>
      <c r="K28" s="156"/>
      <c r="L28" s="156"/>
      <c r="M28" s="156"/>
      <c r="N28" s="156"/>
      <c r="O28" s="220"/>
      <c r="P28" s="224"/>
      <c r="Q28" s="224"/>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x14ac:dyDescent="0.25">
      <c r="A29" s="156"/>
      <c r="B29" s="156"/>
      <c r="C29" s="220"/>
      <c r="D29" s="224"/>
      <c r="E29" s="224"/>
      <c r="F29" s="156"/>
      <c r="G29" s="156"/>
      <c r="H29" s="156"/>
      <c r="I29" s="156"/>
      <c r="J29" s="156"/>
      <c r="K29" s="156"/>
      <c r="L29" s="156"/>
      <c r="M29" s="156"/>
      <c r="N29" s="156"/>
      <c r="O29" s="220"/>
      <c r="P29" s="224"/>
      <c r="Q29" s="224"/>
      <c r="R29" s="156"/>
      <c r="T29" s="156"/>
      <c r="U29" s="156"/>
      <c r="V29" s="156"/>
      <c r="W29" s="156"/>
      <c r="X29" s="156"/>
      <c r="Y29" s="157"/>
      <c r="Z29" s="157"/>
      <c r="AA29" s="157"/>
      <c r="AB29" s="157"/>
      <c r="AC29" s="157"/>
      <c r="AD29" s="157"/>
      <c r="AE29" s="157"/>
      <c r="AF29" s="157"/>
      <c r="AG29" s="157"/>
      <c r="AH29" s="157"/>
      <c r="AI29" s="157"/>
      <c r="AJ29" s="157"/>
      <c r="AK29" s="157"/>
      <c r="AL29" s="157"/>
    </row>
    <row r="30" spans="1:50" ht="13" x14ac:dyDescent="0.3">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ht="13" x14ac:dyDescent="0.3">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x14ac:dyDescent="0.25">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x14ac:dyDescent="0.25">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ht="13" x14ac:dyDescent="0.3">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ht="13" x14ac:dyDescent="0.3">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ht="13" x14ac:dyDescent="0.3">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ht="13" x14ac:dyDescent="0.3">
      <c r="A37" s="156"/>
      <c r="C37" s="78" t="s">
        <v>141</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x14ac:dyDescent="0.25">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x14ac:dyDescent="0.25">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x14ac:dyDescent="0.25">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x14ac:dyDescent="0.25">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x14ac:dyDescent="0.25">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x14ac:dyDescent="0.25">
      <c r="A43" s="156"/>
      <c r="X43" s="156"/>
      <c r="Y43" s="157"/>
      <c r="Z43" s="157"/>
      <c r="AA43" s="157"/>
      <c r="AB43" s="157"/>
      <c r="AC43" s="157"/>
      <c r="AD43" s="157"/>
      <c r="AE43" s="157"/>
      <c r="AF43" s="157"/>
      <c r="AG43" s="157"/>
      <c r="AH43" s="157"/>
      <c r="AI43" s="157"/>
      <c r="AJ43" s="157"/>
      <c r="AK43" s="157"/>
      <c r="AL43" s="157"/>
    </row>
    <row r="44" spans="1:38" ht="41.25" customHeight="1" x14ac:dyDescent="0.25">
      <c r="A44" s="156"/>
      <c r="B44" s="225" t="s">
        <v>120</v>
      </c>
      <c r="C44" s="225"/>
      <c r="D44" s="225"/>
      <c r="E44" s="225"/>
      <c r="F44" s="225"/>
      <c r="G44" s="225"/>
      <c r="H44" s="225"/>
      <c r="I44" s="225"/>
      <c r="J44" s="225"/>
      <c r="K44" s="225"/>
      <c r="L44" s="225"/>
      <c r="M44" s="225"/>
      <c r="N44" s="225"/>
      <c r="O44" s="225"/>
      <c r="P44" s="225"/>
      <c r="Q44" s="225"/>
      <c r="R44" s="225"/>
      <c r="S44" s="225"/>
      <c r="T44" s="225"/>
      <c r="U44" s="225"/>
      <c r="V44" s="225"/>
      <c r="W44" s="225"/>
      <c r="X44" s="156"/>
      <c r="Y44" s="157"/>
      <c r="Z44" s="157"/>
      <c r="AA44" s="157"/>
      <c r="AB44" s="157"/>
      <c r="AC44" s="157"/>
      <c r="AD44" s="157"/>
      <c r="AE44" s="157"/>
      <c r="AF44" s="157"/>
      <c r="AG44" s="157"/>
      <c r="AH44" s="157"/>
      <c r="AI44" s="157"/>
      <c r="AJ44" s="157"/>
      <c r="AK44" s="157"/>
      <c r="AL44" s="157"/>
    </row>
    <row r="45" spans="1:38" x14ac:dyDescent="0.25">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x14ac:dyDescent="0.25">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x14ac:dyDescent="0.25">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x14ac:dyDescent="0.25">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x14ac:dyDescent="0.25">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x14ac:dyDescent="0.25">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x14ac:dyDescent="0.25">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x14ac:dyDescent="0.25">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x14ac:dyDescent="0.25">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x14ac:dyDescent="0.25">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x14ac:dyDescent="0.25">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x14ac:dyDescent="0.25">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x14ac:dyDescent="0.25">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x14ac:dyDescent="0.25">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V18" zoomScale="80" zoomScaleNormal="80" workbookViewId="0">
      <selection sqref="A1:A3"/>
    </sheetView>
  </sheetViews>
  <sheetFormatPr defaultRowHeight="12.5" x14ac:dyDescent="0.25"/>
  <cols>
    <col min="1" max="1" width="28" customWidth="1"/>
    <col min="2" max="2" width="19.54296875" customWidth="1"/>
    <col min="3" max="3" width="2.81640625" customWidth="1"/>
    <col min="4" max="5" width="5.453125" customWidth="1"/>
    <col min="6" max="6" width="4.453125" customWidth="1"/>
  </cols>
  <sheetData>
    <row r="1" spans="1:57" ht="18" x14ac:dyDescent="0.4">
      <c r="A1" s="44" t="s">
        <v>104</v>
      </c>
      <c r="B1" s="44" t="s">
        <v>136</v>
      </c>
    </row>
    <row r="2" spans="1:57" ht="90" x14ac:dyDescent="0.4">
      <c r="A2" s="45" t="s">
        <v>103</v>
      </c>
      <c r="B2" s="88" t="s">
        <v>137</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38" t="s">
        <v>5</v>
      </c>
      <c r="E4" s="239"/>
      <c r="G4" s="232" t="s">
        <v>6</v>
      </c>
      <c r="H4" s="233"/>
      <c r="I4" s="233"/>
      <c r="J4" s="233"/>
      <c r="K4" s="233"/>
      <c r="L4" s="233"/>
      <c r="M4" s="233"/>
      <c r="N4" s="233"/>
      <c r="O4" s="233"/>
      <c r="P4" s="233"/>
      <c r="Q4" s="233"/>
      <c r="R4" s="233"/>
      <c r="T4" s="232" t="s">
        <v>7</v>
      </c>
      <c r="U4" s="233"/>
      <c r="V4" s="233"/>
      <c r="W4" s="233"/>
      <c r="X4" s="233"/>
      <c r="Y4" s="233"/>
      <c r="Z4" s="233"/>
      <c r="AA4" s="233"/>
      <c r="AB4" s="233"/>
      <c r="AC4" s="233"/>
      <c r="AD4" s="233"/>
      <c r="AE4" s="233"/>
      <c r="AF4" s="4"/>
      <c r="AG4" s="232" t="s">
        <v>34</v>
      </c>
      <c r="AH4" s="233"/>
      <c r="AI4" s="233"/>
      <c r="AJ4" s="233"/>
      <c r="AK4" s="233"/>
      <c r="AL4" s="233"/>
      <c r="AM4" s="233"/>
      <c r="AN4" s="233"/>
      <c r="AO4" s="233"/>
      <c r="AP4" s="233"/>
      <c r="AQ4" s="233"/>
      <c r="AR4" s="233"/>
      <c r="AT4" s="232" t="s">
        <v>35</v>
      </c>
      <c r="AU4" s="233"/>
      <c r="AV4" s="233"/>
      <c r="AW4" s="233"/>
      <c r="AX4" s="233"/>
      <c r="AY4" s="233"/>
      <c r="AZ4" s="233"/>
      <c r="BA4" s="233"/>
      <c r="BB4" s="233"/>
      <c r="BC4" s="233"/>
      <c r="BD4" s="233"/>
      <c r="BE4" s="233"/>
    </row>
    <row r="5" spans="1:57" ht="13" x14ac:dyDescent="0.25">
      <c r="A5" s="32"/>
      <c r="B5" s="32"/>
      <c r="C5" s="3"/>
      <c r="D5" s="240" t="s">
        <v>8</v>
      </c>
      <c r="E5" s="242" t="s">
        <v>9</v>
      </c>
      <c r="F5" s="5"/>
      <c r="G5" s="230" t="s">
        <v>0</v>
      </c>
      <c r="H5" s="226" t="s">
        <v>1</v>
      </c>
      <c r="I5" s="226" t="s">
        <v>10</v>
      </c>
      <c r="J5" s="226" t="s">
        <v>2</v>
      </c>
      <c r="K5" s="226" t="s">
        <v>11</v>
      </c>
      <c r="L5" s="228" t="s">
        <v>12</v>
      </c>
      <c r="M5" s="5"/>
      <c r="N5" s="230" t="s">
        <v>3</v>
      </c>
      <c r="O5" s="226" t="s">
        <v>4</v>
      </c>
      <c r="P5" s="228" t="s">
        <v>13</v>
      </c>
      <c r="Q5" s="2"/>
      <c r="R5" s="234" t="s">
        <v>14</v>
      </c>
      <c r="S5" s="2"/>
      <c r="T5" s="230" t="s">
        <v>0</v>
      </c>
      <c r="U5" s="226" t="s">
        <v>1</v>
      </c>
      <c r="V5" s="226" t="s">
        <v>10</v>
      </c>
      <c r="W5" s="226" t="s">
        <v>2</v>
      </c>
      <c r="X5" s="226" t="s">
        <v>11</v>
      </c>
      <c r="Y5" s="228" t="s">
        <v>12</v>
      </c>
      <c r="Z5" s="2"/>
      <c r="AA5" s="230" t="s">
        <v>3</v>
      </c>
      <c r="AB5" s="226" t="s">
        <v>4</v>
      </c>
      <c r="AC5" s="228" t="s">
        <v>13</v>
      </c>
      <c r="AD5" s="1"/>
      <c r="AE5" s="236" t="s">
        <v>14</v>
      </c>
      <c r="AF5" s="38"/>
      <c r="AG5" s="230" t="s">
        <v>0</v>
      </c>
      <c r="AH5" s="226" t="s">
        <v>1</v>
      </c>
      <c r="AI5" s="226" t="s">
        <v>10</v>
      </c>
      <c r="AJ5" s="226" t="s">
        <v>2</v>
      </c>
      <c r="AK5" s="226" t="s">
        <v>11</v>
      </c>
      <c r="AL5" s="228" t="s">
        <v>12</v>
      </c>
      <c r="AM5" s="5"/>
      <c r="AN5" s="230" t="s">
        <v>3</v>
      </c>
      <c r="AO5" s="226" t="s">
        <v>4</v>
      </c>
      <c r="AP5" s="228" t="s">
        <v>13</v>
      </c>
      <c r="AQ5" s="2"/>
      <c r="AR5" s="234" t="s">
        <v>14</v>
      </c>
      <c r="AS5" s="2"/>
      <c r="AT5" s="230" t="s">
        <v>0</v>
      </c>
      <c r="AU5" s="226" t="s">
        <v>1</v>
      </c>
      <c r="AV5" s="226" t="s">
        <v>10</v>
      </c>
      <c r="AW5" s="226" t="s">
        <v>2</v>
      </c>
      <c r="AX5" s="226" t="s">
        <v>11</v>
      </c>
      <c r="AY5" s="228" t="s">
        <v>12</v>
      </c>
      <c r="AZ5" s="2"/>
      <c r="BA5" s="230" t="s">
        <v>3</v>
      </c>
      <c r="BB5" s="226" t="s">
        <v>4</v>
      </c>
      <c r="BC5" s="228" t="s">
        <v>13</v>
      </c>
      <c r="BD5" s="1"/>
      <c r="BE5" s="236" t="s">
        <v>14</v>
      </c>
    </row>
    <row r="6" spans="1:57" ht="13" x14ac:dyDescent="0.25">
      <c r="A6" s="32"/>
      <c r="B6" s="32"/>
      <c r="C6" s="3"/>
      <c r="D6" s="241"/>
      <c r="E6" s="243"/>
      <c r="F6" s="5"/>
      <c r="G6" s="231"/>
      <c r="H6" s="227"/>
      <c r="I6" s="227"/>
      <c r="J6" s="227"/>
      <c r="K6" s="227"/>
      <c r="L6" s="229"/>
      <c r="M6" s="5"/>
      <c r="N6" s="231"/>
      <c r="O6" s="227"/>
      <c r="P6" s="229"/>
      <c r="Q6" s="2"/>
      <c r="R6" s="235"/>
      <c r="S6" s="2"/>
      <c r="T6" s="231"/>
      <c r="U6" s="227"/>
      <c r="V6" s="227"/>
      <c r="W6" s="227"/>
      <c r="X6" s="227"/>
      <c r="Y6" s="229"/>
      <c r="Z6" s="2"/>
      <c r="AA6" s="231"/>
      <c r="AB6" s="227"/>
      <c r="AC6" s="229"/>
      <c r="AD6" s="1"/>
      <c r="AE6" s="237"/>
      <c r="AF6" s="39"/>
      <c r="AG6" s="231"/>
      <c r="AH6" s="227"/>
      <c r="AI6" s="227"/>
      <c r="AJ6" s="227"/>
      <c r="AK6" s="227"/>
      <c r="AL6" s="229"/>
      <c r="AM6" s="5"/>
      <c r="AN6" s="231"/>
      <c r="AO6" s="227"/>
      <c r="AP6" s="229"/>
      <c r="AQ6" s="2"/>
      <c r="AR6" s="235"/>
      <c r="AS6" s="2"/>
      <c r="AT6" s="231"/>
      <c r="AU6" s="227"/>
      <c r="AV6" s="227"/>
      <c r="AW6" s="227"/>
      <c r="AX6" s="227"/>
      <c r="AY6" s="229"/>
      <c r="AZ6" s="2"/>
      <c r="BA6" s="231"/>
      <c r="BB6" s="227"/>
      <c r="BC6" s="229"/>
      <c r="BD6" s="1"/>
      <c r="BE6" s="23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60">
        <v>50.439084948992097</v>
      </c>
      <c r="H8" s="161">
        <v>61.327357999180002</v>
      </c>
      <c r="I8" s="161">
        <v>65.9503171707604</v>
      </c>
      <c r="J8" s="161">
        <v>65.482221054101799</v>
      </c>
      <c r="K8" s="161">
        <v>63.210202106987701</v>
      </c>
      <c r="L8" s="162">
        <v>61.281790657581801</v>
      </c>
      <c r="M8" s="163"/>
      <c r="N8" s="164">
        <v>70.190762770323005</v>
      </c>
      <c r="O8" s="165">
        <v>72.975084593401704</v>
      </c>
      <c r="P8" s="166">
        <v>71.582932216544606</v>
      </c>
      <c r="Q8" s="163"/>
      <c r="R8" s="167">
        <v>64.225113419181298</v>
      </c>
      <c r="S8" s="168"/>
      <c r="T8" s="160">
        <v>-6.1348429502307802</v>
      </c>
      <c r="U8" s="161">
        <v>-4.5418597111872296</v>
      </c>
      <c r="V8" s="161">
        <v>-3.9337249853205898</v>
      </c>
      <c r="W8" s="161">
        <v>-4.6883268774537701</v>
      </c>
      <c r="X8" s="161">
        <v>-5.2103175057167102</v>
      </c>
      <c r="Y8" s="162">
        <v>-4.8477040352929501</v>
      </c>
      <c r="Z8" s="163"/>
      <c r="AA8" s="164">
        <v>-1.8838484816743799</v>
      </c>
      <c r="AB8" s="165">
        <v>1.0553207181156501</v>
      </c>
      <c r="AC8" s="166">
        <v>-0.40735555048698402</v>
      </c>
      <c r="AD8" s="163"/>
      <c r="AE8" s="167">
        <v>-3.4771047153439398</v>
      </c>
      <c r="AF8" s="29"/>
      <c r="AG8" s="160">
        <v>50.636304991710901</v>
      </c>
      <c r="AH8" s="161">
        <v>58.886078747948503</v>
      </c>
      <c r="AI8" s="161">
        <v>63.855159740738898</v>
      </c>
      <c r="AJ8" s="161">
        <v>63.913063117784198</v>
      </c>
      <c r="AK8" s="161">
        <v>61.827425792939898</v>
      </c>
      <c r="AL8" s="162">
        <v>59.823575973052698</v>
      </c>
      <c r="AM8" s="163"/>
      <c r="AN8" s="164">
        <v>67.927795800516904</v>
      </c>
      <c r="AO8" s="165">
        <v>69.801708922578399</v>
      </c>
      <c r="AP8" s="166">
        <v>68.864946282661904</v>
      </c>
      <c r="AQ8" s="163"/>
      <c r="AR8" s="167">
        <v>62.4073687344438</v>
      </c>
      <c r="AS8" s="168"/>
      <c r="AT8" s="160">
        <v>-1.9207564910106101</v>
      </c>
      <c r="AU8" s="161">
        <v>-1.3717973990300401</v>
      </c>
      <c r="AV8" s="161">
        <v>-1.62023988089592</v>
      </c>
      <c r="AW8" s="161">
        <v>-2.53878352209715</v>
      </c>
      <c r="AX8" s="161">
        <v>-2.7861753727624201</v>
      </c>
      <c r="AY8" s="162">
        <v>-2.0624813323005999</v>
      </c>
      <c r="AZ8" s="163"/>
      <c r="BA8" s="164">
        <v>-1.5834314909564999</v>
      </c>
      <c r="BB8" s="165">
        <v>-1.4212603370113399</v>
      </c>
      <c r="BC8" s="166">
        <v>-1.5010387012720201</v>
      </c>
      <c r="BD8" s="163"/>
      <c r="BE8" s="167">
        <v>-1.8866517843555699</v>
      </c>
    </row>
    <row r="9" spans="1:57" x14ac:dyDescent="0.25">
      <c r="A9" s="20" t="s">
        <v>18</v>
      </c>
      <c r="B9" s="3" t="str">
        <f>TRIM(A9)</f>
        <v>Virginia</v>
      </c>
      <c r="C9" s="10"/>
      <c r="D9" s="24" t="s">
        <v>16</v>
      </c>
      <c r="E9" s="27" t="s">
        <v>17</v>
      </c>
      <c r="F9" s="3"/>
      <c r="G9" s="169">
        <v>47.245889687301101</v>
      </c>
      <c r="H9" s="163">
        <v>60.404451062409997</v>
      </c>
      <c r="I9" s="163">
        <v>67.055094563451107</v>
      </c>
      <c r="J9" s="163">
        <v>67.116059512629107</v>
      </c>
      <c r="K9" s="163">
        <v>62.713780831397301</v>
      </c>
      <c r="L9" s="170">
        <v>60.907045226217498</v>
      </c>
      <c r="M9" s="163"/>
      <c r="N9" s="171">
        <v>70.520488359448294</v>
      </c>
      <c r="O9" s="172">
        <v>72.332064653254903</v>
      </c>
      <c r="P9" s="173">
        <v>71.426276506351599</v>
      </c>
      <c r="Q9" s="163"/>
      <c r="R9" s="174">
        <v>63.912531919194201</v>
      </c>
      <c r="S9" s="168"/>
      <c r="T9" s="169">
        <v>-3.3135618764111401</v>
      </c>
      <c r="U9" s="163">
        <v>-2.6090624774412698</v>
      </c>
      <c r="V9" s="163">
        <v>-1.5261081194422099</v>
      </c>
      <c r="W9" s="163">
        <v>-1.7916667613638499</v>
      </c>
      <c r="X9" s="163">
        <v>-6.3141552931904403</v>
      </c>
      <c r="Y9" s="170">
        <v>-3.0954287365075301</v>
      </c>
      <c r="Z9" s="163"/>
      <c r="AA9" s="171">
        <v>-2.8333932651580001</v>
      </c>
      <c r="AB9" s="172">
        <v>-2.8346832216881501</v>
      </c>
      <c r="AC9" s="173">
        <v>-2.8340464269578298</v>
      </c>
      <c r="AD9" s="163"/>
      <c r="AE9" s="174">
        <v>-3.0121334436335299</v>
      </c>
      <c r="AF9" s="30"/>
      <c r="AG9" s="169">
        <v>47.853160971959802</v>
      </c>
      <c r="AH9" s="163">
        <v>58.224834507728097</v>
      </c>
      <c r="AI9" s="163">
        <v>62.646811431964203</v>
      </c>
      <c r="AJ9" s="163">
        <v>62.653247715103397</v>
      </c>
      <c r="AK9" s="163">
        <v>58.444801444768899</v>
      </c>
      <c r="AL9" s="170">
        <v>57.964234538605602</v>
      </c>
      <c r="AM9" s="163"/>
      <c r="AN9" s="171">
        <v>64.629754757269794</v>
      </c>
      <c r="AO9" s="172">
        <v>66.488530624923598</v>
      </c>
      <c r="AP9" s="173">
        <v>65.559375429929005</v>
      </c>
      <c r="AQ9" s="163"/>
      <c r="AR9" s="174">
        <v>60.1345561264514</v>
      </c>
      <c r="AS9" s="168"/>
      <c r="AT9" s="169">
        <v>0.95542686295462598</v>
      </c>
      <c r="AU9" s="163">
        <v>0.70256401902018395</v>
      </c>
      <c r="AV9" s="163">
        <v>-1.32066881471843</v>
      </c>
      <c r="AW9" s="163">
        <v>-2.3622202795151002</v>
      </c>
      <c r="AX9" s="163">
        <v>-4.1126207652684998</v>
      </c>
      <c r="AY9" s="170">
        <v>-1.36256207164192</v>
      </c>
      <c r="AZ9" s="163"/>
      <c r="BA9" s="171">
        <v>-3.8684707706577202</v>
      </c>
      <c r="BB9" s="172">
        <v>-4.1453955740955699</v>
      </c>
      <c r="BC9" s="173">
        <v>-4.0086855059019797</v>
      </c>
      <c r="BD9" s="163"/>
      <c r="BE9" s="174">
        <v>-2.2027150778716602</v>
      </c>
    </row>
    <row r="10" spans="1:57" x14ac:dyDescent="0.25">
      <c r="A10" s="21" t="s">
        <v>19</v>
      </c>
      <c r="B10" s="3" t="str">
        <f t="shared" ref="B10:B45" si="0">TRIM(A10)</f>
        <v>Norfolk/Virginia Beach, VA</v>
      </c>
      <c r="C10" s="3"/>
      <c r="D10" s="24" t="s">
        <v>16</v>
      </c>
      <c r="E10" s="27" t="s">
        <v>17</v>
      </c>
      <c r="F10" s="3"/>
      <c r="G10" s="169">
        <v>45.526067077064504</v>
      </c>
      <c r="H10" s="163">
        <v>53.797031852665398</v>
      </c>
      <c r="I10" s="163">
        <v>59.500881248563097</v>
      </c>
      <c r="J10" s="163">
        <v>62.277452808500797</v>
      </c>
      <c r="K10" s="163">
        <v>63.840711129275299</v>
      </c>
      <c r="L10" s="170">
        <v>56.988428823213802</v>
      </c>
      <c r="M10" s="163"/>
      <c r="N10" s="171">
        <v>80.510357863546901</v>
      </c>
      <c r="O10" s="172">
        <v>83.299701141791601</v>
      </c>
      <c r="P10" s="173">
        <v>81.905029502669194</v>
      </c>
      <c r="Q10" s="163"/>
      <c r="R10" s="174">
        <v>64.107457588772505</v>
      </c>
      <c r="S10" s="168"/>
      <c r="T10" s="169">
        <v>3.04702607862514</v>
      </c>
      <c r="U10" s="163">
        <v>-0.322008368549139</v>
      </c>
      <c r="V10" s="163">
        <v>-1.0208369779295401</v>
      </c>
      <c r="W10" s="163">
        <v>2.1102647875925298</v>
      </c>
      <c r="X10" s="163">
        <v>2.2617562374395499</v>
      </c>
      <c r="Y10" s="170">
        <v>1.1565266936112999</v>
      </c>
      <c r="Z10" s="163"/>
      <c r="AA10" s="171">
        <v>5.5417600356679202</v>
      </c>
      <c r="AB10" s="172">
        <v>3.5270075096407099</v>
      </c>
      <c r="AC10" s="173">
        <v>4.5075267883699297</v>
      </c>
      <c r="AD10" s="163"/>
      <c r="AE10" s="174">
        <v>2.3545576183018899</v>
      </c>
      <c r="AF10" s="30"/>
      <c r="AG10" s="169">
        <v>46.096599562307198</v>
      </c>
      <c r="AH10" s="163">
        <v>51.407143862702597</v>
      </c>
      <c r="AI10" s="163">
        <v>54.046387131477097</v>
      </c>
      <c r="AJ10" s="163">
        <v>55.6318997976486</v>
      </c>
      <c r="AK10" s="163">
        <v>56.144181757639402</v>
      </c>
      <c r="AL10" s="170">
        <v>52.664140120864403</v>
      </c>
      <c r="AM10" s="163"/>
      <c r="AN10" s="171">
        <v>69.097871468456205</v>
      </c>
      <c r="AO10" s="172">
        <v>71.129939890011499</v>
      </c>
      <c r="AP10" s="173">
        <v>70.114607863212797</v>
      </c>
      <c r="AQ10" s="163"/>
      <c r="AR10" s="174">
        <v>57.6514469853253</v>
      </c>
      <c r="AS10" s="168"/>
      <c r="AT10" s="169">
        <v>-0.12306963512763</v>
      </c>
      <c r="AU10" s="163">
        <v>-0.98425085895297404</v>
      </c>
      <c r="AV10" s="163">
        <v>-2.4155298512911401</v>
      </c>
      <c r="AW10" s="163">
        <v>-2.7041606516411099</v>
      </c>
      <c r="AX10" s="163">
        <v>-4.5366350403229099</v>
      </c>
      <c r="AY10" s="170">
        <v>-2.2733394635289299</v>
      </c>
      <c r="AZ10" s="163"/>
      <c r="BA10" s="171">
        <v>-1.9778339081840399</v>
      </c>
      <c r="BB10" s="172">
        <v>-2.0237949672342701</v>
      </c>
      <c r="BC10" s="173">
        <v>-2.0001713917710102</v>
      </c>
      <c r="BD10" s="163"/>
      <c r="BE10" s="174">
        <v>-2.1843899315225901</v>
      </c>
    </row>
    <row r="11" spans="1:57" x14ac:dyDescent="0.25">
      <c r="A11" s="21" t="s">
        <v>20</v>
      </c>
      <c r="B11" s="2" t="s">
        <v>71</v>
      </c>
      <c r="C11" s="3"/>
      <c r="D11" s="24" t="s">
        <v>16</v>
      </c>
      <c r="E11" s="27" t="s">
        <v>17</v>
      </c>
      <c r="F11" s="3"/>
      <c r="G11" s="169">
        <v>48.719944646254902</v>
      </c>
      <c r="H11" s="163">
        <v>61.754021795537099</v>
      </c>
      <c r="I11" s="163">
        <v>70.147898287493504</v>
      </c>
      <c r="J11" s="163">
        <v>69.177874843229603</v>
      </c>
      <c r="K11" s="163">
        <v>66.794966051117896</v>
      </c>
      <c r="L11" s="170">
        <v>63.3188603850611</v>
      </c>
      <c r="M11" s="163"/>
      <c r="N11" s="171">
        <v>82.255762660554396</v>
      </c>
      <c r="O11" s="172">
        <v>83.665614323400902</v>
      </c>
      <c r="P11" s="173">
        <v>82.960688491977606</v>
      </c>
      <c r="Q11" s="163"/>
      <c r="R11" s="174">
        <v>68.930707260416099</v>
      </c>
      <c r="S11" s="168"/>
      <c r="T11" s="169">
        <v>2.0361961799910699</v>
      </c>
      <c r="U11" s="163">
        <v>3.7826042533315798</v>
      </c>
      <c r="V11" s="163">
        <v>6.3748014125433103</v>
      </c>
      <c r="W11" s="163">
        <v>3.1492756506270698</v>
      </c>
      <c r="X11" s="163">
        <v>-15.6530994713947</v>
      </c>
      <c r="Y11" s="170">
        <v>-0.89444338627356201</v>
      </c>
      <c r="Z11" s="163"/>
      <c r="AA11" s="171">
        <v>-7.3751709722812997</v>
      </c>
      <c r="AB11" s="172">
        <v>-7.1052836122602701</v>
      </c>
      <c r="AC11" s="173">
        <v>-7.2392769610167598</v>
      </c>
      <c r="AD11" s="163"/>
      <c r="AE11" s="174">
        <v>-3.1720375051355001</v>
      </c>
      <c r="AF11" s="30"/>
      <c r="AG11" s="169">
        <v>48.192354263968099</v>
      </c>
      <c r="AH11" s="163">
        <v>60.246929596955503</v>
      </c>
      <c r="AI11" s="163">
        <v>65.509859885832896</v>
      </c>
      <c r="AJ11" s="163">
        <v>66.400345964646704</v>
      </c>
      <c r="AK11" s="163">
        <v>62.532028758311199</v>
      </c>
      <c r="AL11" s="170">
        <v>60.576286872024099</v>
      </c>
      <c r="AM11" s="163"/>
      <c r="AN11" s="171">
        <v>73.170441645494293</v>
      </c>
      <c r="AO11" s="172">
        <v>76.098167468511804</v>
      </c>
      <c r="AP11" s="173">
        <v>74.634304557003006</v>
      </c>
      <c r="AQ11" s="163"/>
      <c r="AR11" s="174">
        <v>64.592844742906195</v>
      </c>
      <c r="AS11" s="168"/>
      <c r="AT11" s="169">
        <v>1.4808389673738001</v>
      </c>
      <c r="AU11" s="163">
        <v>2.6434237020216602</v>
      </c>
      <c r="AV11" s="163">
        <v>-7.7378836650839097E-2</v>
      </c>
      <c r="AW11" s="163">
        <v>2.03270171881895</v>
      </c>
      <c r="AX11" s="163">
        <v>-4.3586560402817396</v>
      </c>
      <c r="AY11" s="170">
        <v>0.224038603971528</v>
      </c>
      <c r="AZ11" s="163"/>
      <c r="BA11" s="171">
        <v>-8.5039131953550093</v>
      </c>
      <c r="BB11" s="172">
        <v>-8.5976613240386595</v>
      </c>
      <c r="BC11" s="173">
        <v>-8.5511272778567395</v>
      </c>
      <c r="BD11" s="163"/>
      <c r="BE11" s="174">
        <v>-2.8490526975037098</v>
      </c>
    </row>
    <row r="12" spans="1:57" x14ac:dyDescent="0.25">
      <c r="A12" s="21" t="s">
        <v>21</v>
      </c>
      <c r="B12" s="3" t="str">
        <f t="shared" si="0"/>
        <v>Virginia Area</v>
      </c>
      <c r="C12" s="3"/>
      <c r="D12" s="24" t="s">
        <v>16</v>
      </c>
      <c r="E12" s="27" t="s">
        <v>17</v>
      </c>
      <c r="F12" s="3"/>
      <c r="G12" s="169">
        <v>39.3660046544205</v>
      </c>
      <c r="H12" s="163">
        <v>52.6943672473395</v>
      </c>
      <c r="I12" s="163">
        <v>57.570211708353099</v>
      </c>
      <c r="J12" s="163">
        <v>57.509207166903899</v>
      </c>
      <c r="K12" s="163">
        <v>54.095212273209903</v>
      </c>
      <c r="L12" s="170">
        <v>52.247000610045397</v>
      </c>
      <c r="M12" s="163"/>
      <c r="N12" s="171">
        <v>60.685962177184301</v>
      </c>
      <c r="O12" s="172">
        <v>60.5639530942859</v>
      </c>
      <c r="P12" s="173">
        <v>60.6249576357351</v>
      </c>
      <c r="Q12" s="163"/>
      <c r="R12" s="174">
        <v>54.640702617385301</v>
      </c>
      <c r="S12" s="168"/>
      <c r="T12" s="169">
        <v>-4.8233285429766299</v>
      </c>
      <c r="U12" s="163">
        <v>-2.1300626192547099</v>
      </c>
      <c r="V12" s="163">
        <v>-0.101308444216317</v>
      </c>
      <c r="W12" s="163">
        <v>-2.2513690007196399</v>
      </c>
      <c r="X12" s="163">
        <v>-6.4733980484769003</v>
      </c>
      <c r="Y12" s="170">
        <v>-3.0682107704385899</v>
      </c>
      <c r="Z12" s="163"/>
      <c r="AA12" s="171">
        <v>-6.9346866049469797</v>
      </c>
      <c r="AB12" s="172">
        <v>-7.3301874631850898</v>
      </c>
      <c r="AC12" s="173">
        <v>-7.1326591319788397</v>
      </c>
      <c r="AD12" s="163"/>
      <c r="AE12" s="174">
        <v>-4.3946517066675899</v>
      </c>
      <c r="AF12" s="30"/>
      <c r="AG12" s="169">
        <v>42.145119330392397</v>
      </c>
      <c r="AH12" s="163">
        <v>53.651736228933302</v>
      </c>
      <c r="AI12" s="163">
        <v>55.019794140934202</v>
      </c>
      <c r="AJ12" s="163">
        <v>54.153941861780297</v>
      </c>
      <c r="AK12" s="163">
        <v>51.967537608867701</v>
      </c>
      <c r="AL12" s="170">
        <v>51.387625834181598</v>
      </c>
      <c r="AM12" s="163"/>
      <c r="AN12" s="171">
        <v>59.927609998868903</v>
      </c>
      <c r="AO12" s="172">
        <v>59.100311991318499</v>
      </c>
      <c r="AP12" s="173">
        <v>59.513834707192601</v>
      </c>
      <c r="AQ12" s="163"/>
      <c r="AR12" s="174">
        <v>53.709906224350597</v>
      </c>
      <c r="AS12" s="168"/>
      <c r="AT12" s="169">
        <v>3.5786092001713299</v>
      </c>
      <c r="AU12" s="163">
        <v>4.6459722562725299</v>
      </c>
      <c r="AV12" s="163">
        <v>1.6806896267036699</v>
      </c>
      <c r="AW12" s="163">
        <v>-1.9093741231057799</v>
      </c>
      <c r="AX12" s="163">
        <v>-4.4623572393629498</v>
      </c>
      <c r="AY12" s="170">
        <v>0.49519953960576302</v>
      </c>
      <c r="AZ12" s="163"/>
      <c r="BA12" s="171">
        <v>-2.48013382589673</v>
      </c>
      <c r="BB12" s="172">
        <v>-3.3005764280352001</v>
      </c>
      <c r="BC12" s="173">
        <v>-2.8894428401973</v>
      </c>
      <c r="BD12" s="163"/>
      <c r="BE12" s="174">
        <v>-0.60301772296601097</v>
      </c>
    </row>
    <row r="13" spans="1:57" x14ac:dyDescent="0.25">
      <c r="A13" s="34" t="s">
        <v>22</v>
      </c>
      <c r="B13" s="2" t="s">
        <v>83</v>
      </c>
      <c r="C13" s="3"/>
      <c r="D13" s="24" t="s">
        <v>16</v>
      </c>
      <c r="E13" s="27" t="s">
        <v>17</v>
      </c>
      <c r="F13" s="3"/>
      <c r="G13" s="169">
        <v>58.6022072262055</v>
      </c>
      <c r="H13" s="163">
        <v>75.5219316743989</v>
      </c>
      <c r="I13" s="163">
        <v>81.734148741740398</v>
      </c>
      <c r="J13" s="163">
        <v>77.745852664135995</v>
      </c>
      <c r="K13" s="163">
        <v>67.2184732180514</v>
      </c>
      <c r="L13" s="170">
        <v>72.164522704906503</v>
      </c>
      <c r="M13" s="163"/>
      <c r="N13" s="171">
        <v>68.567236046675106</v>
      </c>
      <c r="O13" s="172">
        <v>69.992443413468195</v>
      </c>
      <c r="P13" s="173">
        <v>69.2798397300716</v>
      </c>
      <c r="Q13" s="163"/>
      <c r="R13" s="174">
        <v>71.340327569239406</v>
      </c>
      <c r="S13" s="168"/>
      <c r="T13" s="169">
        <v>-4.6563419965327704</v>
      </c>
      <c r="U13" s="163">
        <v>-3.7008013564039199</v>
      </c>
      <c r="V13" s="163">
        <v>-3.7788352883119098</v>
      </c>
      <c r="W13" s="163">
        <v>-6.0318101553504304</v>
      </c>
      <c r="X13" s="163">
        <v>-8.4372813551995005</v>
      </c>
      <c r="Y13" s="170">
        <v>-5.2912625045808497</v>
      </c>
      <c r="Z13" s="163"/>
      <c r="AA13" s="171">
        <v>-3.2035942718883099</v>
      </c>
      <c r="AB13" s="172">
        <v>-3.1213880733383799</v>
      </c>
      <c r="AC13" s="173">
        <v>-3.1620858359428898</v>
      </c>
      <c r="AD13" s="163"/>
      <c r="AE13" s="174">
        <v>-4.7099393705262598</v>
      </c>
      <c r="AF13" s="30"/>
      <c r="AG13" s="169">
        <v>56.3319362434978</v>
      </c>
      <c r="AH13" s="163">
        <v>66.524101996344697</v>
      </c>
      <c r="AI13" s="163">
        <v>73.389172993111202</v>
      </c>
      <c r="AJ13" s="163">
        <v>70.909118866863395</v>
      </c>
      <c r="AK13" s="163">
        <v>61.1635385913116</v>
      </c>
      <c r="AL13" s="170">
        <v>65.663573738225693</v>
      </c>
      <c r="AM13" s="163"/>
      <c r="AN13" s="171">
        <v>60.827446225221401</v>
      </c>
      <c r="AO13" s="172">
        <v>65.152933009981695</v>
      </c>
      <c r="AP13" s="173">
        <v>62.990189617601501</v>
      </c>
      <c r="AQ13" s="163"/>
      <c r="AR13" s="174">
        <v>64.899749703761699</v>
      </c>
      <c r="AS13" s="168"/>
      <c r="AT13" s="169">
        <v>-0.99372820068656298</v>
      </c>
      <c r="AU13" s="163">
        <v>-1.56411635174229</v>
      </c>
      <c r="AV13" s="163">
        <v>-4.0494059085877998</v>
      </c>
      <c r="AW13" s="163">
        <v>-6.27368309575977</v>
      </c>
      <c r="AX13" s="163">
        <v>-8.2717804659333201</v>
      </c>
      <c r="AY13" s="170">
        <v>-4.3640123349913003</v>
      </c>
      <c r="AZ13" s="163"/>
      <c r="BA13" s="171">
        <v>-6.7555453231744904</v>
      </c>
      <c r="BB13" s="172">
        <v>-5.8066341930956797</v>
      </c>
      <c r="BC13" s="173">
        <v>-6.2671990478132296</v>
      </c>
      <c r="BD13" s="163"/>
      <c r="BE13" s="174">
        <v>-4.8995662843272996</v>
      </c>
    </row>
    <row r="14" spans="1:57" x14ac:dyDescent="0.25">
      <c r="A14" s="21" t="s">
        <v>23</v>
      </c>
      <c r="B14" s="3" t="str">
        <f t="shared" si="0"/>
        <v>Arlington, VA</v>
      </c>
      <c r="C14" s="3"/>
      <c r="D14" s="24" t="s">
        <v>16</v>
      </c>
      <c r="E14" s="27" t="s">
        <v>17</v>
      </c>
      <c r="F14" s="3"/>
      <c r="G14" s="169">
        <v>62.555485098287797</v>
      </c>
      <c r="H14" s="163">
        <v>85.203973789896395</v>
      </c>
      <c r="I14" s="163">
        <v>92.337772141196297</v>
      </c>
      <c r="J14" s="163">
        <v>82.857746776580001</v>
      </c>
      <c r="K14" s="163">
        <v>69.097442401183599</v>
      </c>
      <c r="L14" s="170">
        <v>78.410484041428802</v>
      </c>
      <c r="M14" s="163"/>
      <c r="N14" s="171">
        <v>67.924328894525402</v>
      </c>
      <c r="O14" s="172">
        <v>70.714436694144993</v>
      </c>
      <c r="P14" s="173">
        <v>69.319382794335198</v>
      </c>
      <c r="Q14" s="163"/>
      <c r="R14" s="174">
        <v>75.813026542259195</v>
      </c>
      <c r="S14" s="168"/>
      <c r="T14" s="169">
        <v>-15.0976387659142</v>
      </c>
      <c r="U14" s="163">
        <v>-7.2138298908229004</v>
      </c>
      <c r="V14" s="163">
        <v>-3.7804873032496298</v>
      </c>
      <c r="W14" s="163">
        <v>-11.362330931720299</v>
      </c>
      <c r="X14" s="163">
        <v>-16.880673730635099</v>
      </c>
      <c r="Y14" s="170">
        <v>-10.507264498748301</v>
      </c>
      <c r="Z14" s="163"/>
      <c r="AA14" s="171">
        <v>-9.9298678826459295</v>
      </c>
      <c r="AB14" s="172">
        <v>-7.3205787099860196</v>
      </c>
      <c r="AC14" s="173">
        <v>-8.6175927580662197</v>
      </c>
      <c r="AD14" s="163"/>
      <c r="AE14" s="174">
        <v>-10.0211855092798</v>
      </c>
      <c r="AF14" s="30"/>
      <c r="AG14" s="169">
        <v>63.884485309659603</v>
      </c>
      <c r="AH14" s="163">
        <v>77.560240963855406</v>
      </c>
      <c r="AI14" s="163">
        <v>86.564679771718403</v>
      </c>
      <c r="AJ14" s="163">
        <v>81.954132318748606</v>
      </c>
      <c r="AK14" s="163">
        <v>69.100084548721199</v>
      </c>
      <c r="AL14" s="170">
        <v>75.812724582540596</v>
      </c>
      <c r="AM14" s="163"/>
      <c r="AN14" s="171">
        <v>62.8593320651025</v>
      </c>
      <c r="AO14" s="172">
        <v>66.759141830479805</v>
      </c>
      <c r="AP14" s="173">
        <v>64.809236947791106</v>
      </c>
      <c r="AQ14" s="163"/>
      <c r="AR14" s="174">
        <v>72.668870972612197</v>
      </c>
      <c r="AS14" s="168"/>
      <c r="AT14" s="169">
        <v>2.2362735391078101</v>
      </c>
      <c r="AU14" s="163">
        <v>-0.60967766215757102</v>
      </c>
      <c r="AV14" s="163">
        <v>-0.87607793626001296</v>
      </c>
      <c r="AW14" s="163">
        <v>-5.8552269250548497</v>
      </c>
      <c r="AX14" s="163">
        <v>-6.1921042901977197</v>
      </c>
      <c r="AY14" s="170">
        <v>-2.4453260239400998</v>
      </c>
      <c r="AZ14" s="163"/>
      <c r="BA14" s="171">
        <v>-4.06540486969946</v>
      </c>
      <c r="BB14" s="172">
        <v>-3.1392810447589201</v>
      </c>
      <c r="BC14" s="173">
        <v>-3.5906335907306701</v>
      </c>
      <c r="BD14" s="163"/>
      <c r="BE14" s="174">
        <v>-2.7397402406595699</v>
      </c>
    </row>
    <row r="15" spans="1:57" x14ac:dyDescent="0.25">
      <c r="A15" s="21" t="s">
        <v>24</v>
      </c>
      <c r="B15" s="3" t="str">
        <f t="shared" si="0"/>
        <v>Suburban Virginia Area</v>
      </c>
      <c r="C15" s="3"/>
      <c r="D15" s="24" t="s">
        <v>16</v>
      </c>
      <c r="E15" s="27" t="s">
        <v>17</v>
      </c>
      <c r="F15" s="3"/>
      <c r="G15" s="169">
        <v>48.723404255319103</v>
      </c>
      <c r="H15" s="163">
        <v>64.320785597381303</v>
      </c>
      <c r="I15" s="163">
        <v>67.692307692307594</v>
      </c>
      <c r="J15" s="163">
        <v>73.993453355155395</v>
      </c>
      <c r="K15" s="163">
        <v>65.499181669394403</v>
      </c>
      <c r="L15" s="170">
        <v>64.045826513911607</v>
      </c>
      <c r="M15" s="163"/>
      <c r="N15" s="171">
        <v>60.1963993453355</v>
      </c>
      <c r="O15" s="172">
        <v>63.911620294598997</v>
      </c>
      <c r="P15" s="173">
        <v>62.054009819967199</v>
      </c>
      <c r="Q15" s="163"/>
      <c r="R15" s="174">
        <v>63.476736029927501</v>
      </c>
      <c r="S15" s="168"/>
      <c r="T15" s="169">
        <v>-5.2161802189183799</v>
      </c>
      <c r="U15" s="163">
        <v>-2.4834449165010901</v>
      </c>
      <c r="V15" s="163">
        <v>-4.7108972885013296</v>
      </c>
      <c r="W15" s="163">
        <v>6.7109355571877103</v>
      </c>
      <c r="X15" s="163">
        <v>11.9447208766143</v>
      </c>
      <c r="Y15" s="170">
        <v>1.2573084856585199</v>
      </c>
      <c r="Z15" s="163"/>
      <c r="AA15" s="171">
        <v>4.4268508903780104</v>
      </c>
      <c r="AB15" s="172">
        <v>11.6629393389084</v>
      </c>
      <c r="AC15" s="173">
        <v>8.0320341583505197</v>
      </c>
      <c r="AD15" s="163"/>
      <c r="AE15" s="174">
        <v>3.0625159440218899</v>
      </c>
      <c r="AF15" s="30"/>
      <c r="AG15" s="169">
        <v>48.715220949263497</v>
      </c>
      <c r="AH15" s="163">
        <v>61.522094926350199</v>
      </c>
      <c r="AI15" s="163">
        <v>65.405073649754499</v>
      </c>
      <c r="AJ15" s="163">
        <v>66.624386252045795</v>
      </c>
      <c r="AK15" s="163">
        <v>59.378068739770796</v>
      </c>
      <c r="AL15" s="170">
        <v>60.328968903436902</v>
      </c>
      <c r="AM15" s="163"/>
      <c r="AN15" s="171">
        <v>54.4148936170212</v>
      </c>
      <c r="AO15" s="172">
        <v>59.4803600654664</v>
      </c>
      <c r="AP15" s="173">
        <v>56.947626841243803</v>
      </c>
      <c r="AQ15" s="163"/>
      <c r="AR15" s="174">
        <v>59.362871171381798</v>
      </c>
      <c r="AS15" s="168"/>
      <c r="AT15" s="169">
        <v>1.3624265970656899</v>
      </c>
      <c r="AU15" s="163">
        <v>-1.6144635793184301</v>
      </c>
      <c r="AV15" s="163">
        <v>-5.6950100864004796</v>
      </c>
      <c r="AW15" s="163">
        <v>-2.7923015005896699</v>
      </c>
      <c r="AX15" s="163">
        <v>2.5000989241550999</v>
      </c>
      <c r="AY15" s="170">
        <v>-1.5567190972153899</v>
      </c>
      <c r="AZ15" s="163"/>
      <c r="BA15" s="171">
        <v>-1.80056523307044</v>
      </c>
      <c r="BB15" s="172">
        <v>-0.38880273246202102</v>
      </c>
      <c r="BC15" s="173">
        <v>-1.0683195321376899</v>
      </c>
      <c r="BD15" s="163"/>
      <c r="BE15" s="174">
        <v>-1.42338493938391</v>
      </c>
    </row>
    <row r="16" spans="1:57" x14ac:dyDescent="0.25">
      <c r="A16" s="21" t="s">
        <v>25</v>
      </c>
      <c r="B16" s="3" t="str">
        <f t="shared" si="0"/>
        <v>Alexandria, VA</v>
      </c>
      <c r="C16" s="3"/>
      <c r="D16" s="24" t="s">
        <v>16</v>
      </c>
      <c r="E16" s="27" t="s">
        <v>17</v>
      </c>
      <c r="F16" s="3"/>
      <c r="G16" s="169">
        <v>51.769757456191201</v>
      </c>
      <c r="H16" s="163">
        <v>70.302889636764505</v>
      </c>
      <c r="I16" s="163">
        <v>77.915747940118294</v>
      </c>
      <c r="J16" s="163">
        <v>74.434257862365001</v>
      </c>
      <c r="K16" s="163">
        <v>63.699663455959097</v>
      </c>
      <c r="L16" s="170">
        <v>67.624463270279605</v>
      </c>
      <c r="M16" s="163"/>
      <c r="N16" s="171">
        <v>63.363119415109601</v>
      </c>
      <c r="O16" s="172">
        <v>67.703377045375404</v>
      </c>
      <c r="P16" s="173">
        <v>65.533248230242506</v>
      </c>
      <c r="Q16" s="163"/>
      <c r="R16" s="174">
        <v>67.0269732588404</v>
      </c>
      <c r="S16" s="168"/>
      <c r="T16" s="169">
        <v>-16.185580043818899</v>
      </c>
      <c r="U16" s="163">
        <v>-13.0181866988656</v>
      </c>
      <c r="V16" s="163">
        <v>-11.722453312254</v>
      </c>
      <c r="W16" s="163">
        <v>-12.955486580573</v>
      </c>
      <c r="X16" s="163">
        <v>-18.129290897966101</v>
      </c>
      <c r="Y16" s="170">
        <v>-14.2196543917148</v>
      </c>
      <c r="Z16" s="163"/>
      <c r="AA16" s="171">
        <v>-10.9652452795115</v>
      </c>
      <c r="AB16" s="172">
        <v>-8.5939971394051007</v>
      </c>
      <c r="AC16" s="173">
        <v>-9.7559298296910697</v>
      </c>
      <c r="AD16" s="163"/>
      <c r="AE16" s="174">
        <v>-13.0177963832377</v>
      </c>
      <c r="AF16" s="30"/>
      <c r="AG16" s="169">
        <v>51.421608448415903</v>
      </c>
      <c r="AH16" s="163">
        <v>62.5739816641522</v>
      </c>
      <c r="AI16" s="163">
        <v>71.559127306487099</v>
      </c>
      <c r="AJ16" s="163">
        <v>70.825113148427505</v>
      </c>
      <c r="AK16" s="163">
        <v>60.984101195311503</v>
      </c>
      <c r="AL16" s="170">
        <v>63.472786352558799</v>
      </c>
      <c r="AM16" s="163"/>
      <c r="AN16" s="171">
        <v>60.107926192410297</v>
      </c>
      <c r="AO16" s="172">
        <v>64.453986306139001</v>
      </c>
      <c r="AP16" s="173">
        <v>62.280956249274602</v>
      </c>
      <c r="AQ16" s="163"/>
      <c r="AR16" s="174">
        <v>63.132263465906199</v>
      </c>
      <c r="AS16" s="168"/>
      <c r="AT16" s="169">
        <v>-8.4559306584807992</v>
      </c>
      <c r="AU16" s="163">
        <v>-6.4646045324083596</v>
      </c>
      <c r="AV16" s="163">
        <v>-6.3771980315111003</v>
      </c>
      <c r="AW16" s="163">
        <v>-6.6161831128943902</v>
      </c>
      <c r="AX16" s="163">
        <v>-8.7810746444117793</v>
      </c>
      <c r="AY16" s="170">
        <v>-7.2581078555817999</v>
      </c>
      <c r="AZ16" s="163"/>
      <c r="BA16" s="171">
        <v>-8.1711434529519806</v>
      </c>
      <c r="BB16" s="172">
        <v>-7.9429640121581997</v>
      </c>
      <c r="BC16" s="173">
        <v>-8.0532144600907394</v>
      </c>
      <c r="BD16" s="163"/>
      <c r="BE16" s="174">
        <v>-7.4836062081725299</v>
      </c>
    </row>
    <row r="17" spans="1:57" x14ac:dyDescent="0.25">
      <c r="A17" s="21" t="s">
        <v>26</v>
      </c>
      <c r="B17" s="3" t="str">
        <f t="shared" si="0"/>
        <v>Fairfax/Tysons Corner, VA</v>
      </c>
      <c r="C17" s="3"/>
      <c r="D17" s="24" t="s">
        <v>16</v>
      </c>
      <c r="E17" s="27" t="s">
        <v>17</v>
      </c>
      <c r="F17" s="3"/>
      <c r="G17" s="169">
        <v>51.594269870609899</v>
      </c>
      <c r="H17" s="163">
        <v>73.243992606284607</v>
      </c>
      <c r="I17" s="163">
        <v>83.133086876155204</v>
      </c>
      <c r="J17" s="163">
        <v>80.360443622920499</v>
      </c>
      <c r="K17" s="163">
        <v>69.939926062846496</v>
      </c>
      <c r="L17" s="170">
        <v>71.654343807763397</v>
      </c>
      <c r="M17" s="163"/>
      <c r="N17" s="171">
        <v>66.254621072088696</v>
      </c>
      <c r="O17" s="172">
        <v>69.558687615526793</v>
      </c>
      <c r="P17" s="173">
        <v>67.906654343807702</v>
      </c>
      <c r="Q17" s="163"/>
      <c r="R17" s="174">
        <v>70.583575389490306</v>
      </c>
      <c r="S17" s="168"/>
      <c r="T17" s="169">
        <v>-2.7876741325599101</v>
      </c>
      <c r="U17" s="163">
        <v>4.1993075726901898E-2</v>
      </c>
      <c r="V17" s="163">
        <v>-4.5422721418046299</v>
      </c>
      <c r="W17" s="163">
        <v>-5.55836965648305</v>
      </c>
      <c r="X17" s="163">
        <v>7.7781274661165503</v>
      </c>
      <c r="Y17" s="170">
        <v>-1.3999378792650199</v>
      </c>
      <c r="Z17" s="163"/>
      <c r="AA17" s="171">
        <v>-0.43293497636683898</v>
      </c>
      <c r="AB17" s="172">
        <v>2.1594993909554701</v>
      </c>
      <c r="AC17" s="173">
        <v>0.87816325049042698</v>
      </c>
      <c r="AD17" s="163"/>
      <c r="AE17" s="174">
        <v>-0.78405526962680905</v>
      </c>
      <c r="AF17" s="30"/>
      <c r="AG17" s="169">
        <v>50.594963031423198</v>
      </c>
      <c r="AH17" s="163">
        <v>65.9051524953789</v>
      </c>
      <c r="AI17" s="163">
        <v>77.784195933456502</v>
      </c>
      <c r="AJ17" s="163">
        <v>75.854898336413996</v>
      </c>
      <c r="AK17" s="163">
        <v>62.393137707948199</v>
      </c>
      <c r="AL17" s="170">
        <v>66.506469500924197</v>
      </c>
      <c r="AM17" s="163"/>
      <c r="AN17" s="171">
        <v>58.5374306839186</v>
      </c>
      <c r="AO17" s="172">
        <v>62.040780961182897</v>
      </c>
      <c r="AP17" s="173">
        <v>60.289105822550802</v>
      </c>
      <c r="AQ17" s="163"/>
      <c r="AR17" s="174">
        <v>64.730079878531797</v>
      </c>
      <c r="AS17" s="168"/>
      <c r="AT17" s="169">
        <v>1.43747830507861</v>
      </c>
      <c r="AU17" s="163">
        <v>0.30311942390089702</v>
      </c>
      <c r="AV17" s="163">
        <v>-3.23362642657312</v>
      </c>
      <c r="AW17" s="163">
        <v>-5.05379829305169</v>
      </c>
      <c r="AX17" s="163">
        <v>8.2570598731408207E-2</v>
      </c>
      <c r="AY17" s="170">
        <v>-1.6763016509972799</v>
      </c>
      <c r="AZ17" s="163"/>
      <c r="BA17" s="171">
        <v>-6.3118030251799198</v>
      </c>
      <c r="BB17" s="172">
        <v>-4.89272343633729</v>
      </c>
      <c r="BC17" s="173">
        <v>-5.5869777559908202</v>
      </c>
      <c r="BD17" s="163"/>
      <c r="BE17" s="174">
        <v>-2.7482699420491801</v>
      </c>
    </row>
    <row r="18" spans="1:57" x14ac:dyDescent="0.25">
      <c r="A18" s="21" t="s">
        <v>27</v>
      </c>
      <c r="B18" s="3" t="str">
        <f t="shared" si="0"/>
        <v>I-95 Fredericksburg, VA</v>
      </c>
      <c r="C18" s="3"/>
      <c r="D18" s="24" t="s">
        <v>16</v>
      </c>
      <c r="E18" s="27" t="s">
        <v>17</v>
      </c>
      <c r="F18" s="3"/>
      <c r="G18" s="169">
        <v>54.220061864781201</v>
      </c>
      <c r="H18" s="163">
        <v>61.356606274856297</v>
      </c>
      <c r="I18" s="163">
        <v>68.559434379142701</v>
      </c>
      <c r="J18" s="163">
        <v>72.359699513919495</v>
      </c>
      <c r="K18" s="163">
        <v>65.709235528060006</v>
      </c>
      <c r="L18" s="170">
        <v>64.441007512151998</v>
      </c>
      <c r="M18" s="163"/>
      <c r="N18" s="171">
        <v>74.602297834732596</v>
      </c>
      <c r="O18" s="172">
        <v>77.209456473707405</v>
      </c>
      <c r="P18" s="173">
        <v>75.905877154219993</v>
      </c>
      <c r="Q18" s="163"/>
      <c r="R18" s="174">
        <v>67.716684552742805</v>
      </c>
      <c r="S18" s="168"/>
      <c r="T18" s="169">
        <v>-3.4259097628147699</v>
      </c>
      <c r="U18" s="163">
        <v>-3.2067525376349</v>
      </c>
      <c r="V18" s="163">
        <v>2.0003925310969199</v>
      </c>
      <c r="W18" s="163">
        <v>2.3550638269216302</v>
      </c>
      <c r="X18" s="163">
        <v>-6.4212160020447504</v>
      </c>
      <c r="Y18" s="170">
        <v>-1.66500072116324</v>
      </c>
      <c r="Z18" s="163"/>
      <c r="AA18" s="171">
        <v>-0.66837811310033002</v>
      </c>
      <c r="AB18" s="172">
        <v>2.4939960877834699</v>
      </c>
      <c r="AC18" s="173">
        <v>0.91518897267852894</v>
      </c>
      <c r="AD18" s="163"/>
      <c r="AE18" s="174">
        <v>-0.85313207432114302</v>
      </c>
      <c r="AF18" s="30"/>
      <c r="AG18" s="169">
        <v>49.4200176756517</v>
      </c>
      <c r="AH18" s="163">
        <v>57.376822801590798</v>
      </c>
      <c r="AI18" s="163">
        <v>62.047061422889897</v>
      </c>
      <c r="AJ18" s="163">
        <v>63.505302695536798</v>
      </c>
      <c r="AK18" s="163">
        <v>59.845890410958901</v>
      </c>
      <c r="AL18" s="170">
        <v>58.439019001325597</v>
      </c>
      <c r="AM18" s="163"/>
      <c r="AN18" s="171">
        <v>68.576005302695506</v>
      </c>
      <c r="AO18" s="172">
        <v>74.190786566504599</v>
      </c>
      <c r="AP18" s="173">
        <v>71.383395934600003</v>
      </c>
      <c r="AQ18" s="163"/>
      <c r="AR18" s="174">
        <v>62.137412410832603</v>
      </c>
      <c r="AS18" s="168"/>
      <c r="AT18" s="169">
        <v>-3.3491507972554699</v>
      </c>
      <c r="AU18" s="163">
        <v>-1.70051640097226</v>
      </c>
      <c r="AV18" s="163">
        <v>-1.4434950885764699</v>
      </c>
      <c r="AW18" s="163">
        <v>-4.00063371485414</v>
      </c>
      <c r="AX18" s="163">
        <v>-8.0195988534747098</v>
      </c>
      <c r="AY18" s="170">
        <v>-3.7797835127398001</v>
      </c>
      <c r="AZ18" s="163"/>
      <c r="BA18" s="171">
        <v>-4.8151128080608503</v>
      </c>
      <c r="BB18" s="172">
        <v>-1.9406294691761901</v>
      </c>
      <c r="BC18" s="173">
        <v>-3.34270501784823</v>
      </c>
      <c r="BD18" s="163"/>
      <c r="BE18" s="174">
        <v>-3.6269062437207098</v>
      </c>
    </row>
    <row r="19" spans="1:57" x14ac:dyDescent="0.25">
      <c r="A19" s="21" t="s">
        <v>28</v>
      </c>
      <c r="B19" s="3" t="str">
        <f t="shared" si="0"/>
        <v>Dulles Airport Area, VA</v>
      </c>
      <c r="C19" s="3"/>
      <c r="D19" s="24" t="s">
        <v>16</v>
      </c>
      <c r="E19" s="27" t="s">
        <v>17</v>
      </c>
      <c r="F19" s="3"/>
      <c r="G19" s="169">
        <v>55.341781518823403</v>
      </c>
      <c r="H19" s="163">
        <v>71.510498566275004</v>
      </c>
      <c r="I19" s="163">
        <v>83.563037646841096</v>
      </c>
      <c r="J19" s="163">
        <v>83.738784571270003</v>
      </c>
      <c r="K19" s="163">
        <v>69.484784016279704</v>
      </c>
      <c r="L19" s="170">
        <v>72.727777263897806</v>
      </c>
      <c r="M19" s="163"/>
      <c r="N19" s="171">
        <v>64.249375635926299</v>
      </c>
      <c r="O19" s="172">
        <v>67.015077236148301</v>
      </c>
      <c r="P19" s="173">
        <v>65.6322264360373</v>
      </c>
      <c r="Q19" s="163"/>
      <c r="R19" s="174">
        <v>70.700477027366304</v>
      </c>
      <c r="S19" s="168"/>
      <c r="T19" s="169">
        <v>-5.6271334889297098</v>
      </c>
      <c r="U19" s="163">
        <v>-9.4566807727994195</v>
      </c>
      <c r="V19" s="163">
        <v>-7.6408531271755296</v>
      </c>
      <c r="W19" s="163">
        <v>-3.58516088353774</v>
      </c>
      <c r="X19" s="163">
        <v>-9.9337768228672303</v>
      </c>
      <c r="Y19" s="170">
        <v>-7.2582281461217502</v>
      </c>
      <c r="Z19" s="163"/>
      <c r="AA19" s="171">
        <v>-2.9353800581920502</v>
      </c>
      <c r="AB19" s="172">
        <v>0.180508256306875</v>
      </c>
      <c r="AC19" s="173">
        <v>-1.3692186616242401</v>
      </c>
      <c r="AD19" s="163"/>
      <c r="AE19" s="174">
        <v>-5.7658990019422101</v>
      </c>
      <c r="AF19" s="30"/>
      <c r="AG19" s="169">
        <v>55.573027472019199</v>
      </c>
      <c r="AH19" s="163">
        <v>69.796966053093996</v>
      </c>
      <c r="AI19" s="163">
        <v>78.508001109980498</v>
      </c>
      <c r="AJ19" s="163">
        <v>78.817870687262896</v>
      </c>
      <c r="AK19" s="163">
        <v>68.141245028211998</v>
      </c>
      <c r="AL19" s="170">
        <v>70.167422070113702</v>
      </c>
      <c r="AM19" s="163"/>
      <c r="AN19" s="171">
        <v>61.159929701230197</v>
      </c>
      <c r="AO19" s="172">
        <v>62.320784386273203</v>
      </c>
      <c r="AP19" s="173">
        <v>61.7403570437517</v>
      </c>
      <c r="AQ19" s="163"/>
      <c r="AR19" s="174">
        <v>67.759689205438903</v>
      </c>
      <c r="AS19" s="168"/>
      <c r="AT19" s="169">
        <v>-0.61059367036613299</v>
      </c>
      <c r="AU19" s="163">
        <v>-2.7459781076935199</v>
      </c>
      <c r="AV19" s="163">
        <v>-3.2123321598157801</v>
      </c>
      <c r="AW19" s="163">
        <v>-1.7299319611926001</v>
      </c>
      <c r="AX19" s="163">
        <v>-2.6335935634290899</v>
      </c>
      <c r="AY19" s="170">
        <v>-2.2698344579243299</v>
      </c>
      <c r="AZ19" s="163"/>
      <c r="BA19" s="171">
        <v>-6.28322556628234</v>
      </c>
      <c r="BB19" s="172">
        <v>-8.2422194133948992</v>
      </c>
      <c r="BC19" s="173">
        <v>-7.2822744058504103</v>
      </c>
      <c r="BD19" s="163"/>
      <c r="BE19" s="174">
        <v>-3.62619487267445</v>
      </c>
    </row>
    <row r="20" spans="1:57" x14ac:dyDescent="0.25">
      <c r="A20" s="21" t="s">
        <v>29</v>
      </c>
      <c r="B20" s="3" t="str">
        <f t="shared" si="0"/>
        <v>Williamsburg, VA</v>
      </c>
      <c r="C20" s="3"/>
      <c r="D20" s="24" t="s">
        <v>16</v>
      </c>
      <c r="E20" s="27" t="s">
        <v>17</v>
      </c>
      <c r="F20" s="3"/>
      <c r="G20" s="169">
        <v>37.117212249208002</v>
      </c>
      <c r="H20" s="163">
        <v>44.508975712777101</v>
      </c>
      <c r="I20" s="163">
        <v>48.204857444561704</v>
      </c>
      <c r="J20" s="163">
        <v>43.373812038014698</v>
      </c>
      <c r="K20" s="163">
        <v>43.8489968321013</v>
      </c>
      <c r="L20" s="170">
        <v>43.410770855332601</v>
      </c>
      <c r="M20" s="163"/>
      <c r="N20" s="171">
        <v>67.410242872227997</v>
      </c>
      <c r="O20" s="172">
        <v>73.178458289334699</v>
      </c>
      <c r="P20" s="173">
        <v>70.294350580781398</v>
      </c>
      <c r="Q20" s="163"/>
      <c r="R20" s="174">
        <v>51.0917936340322</v>
      </c>
      <c r="S20" s="168"/>
      <c r="T20" s="169">
        <v>3.6839128277694</v>
      </c>
      <c r="U20" s="163">
        <v>-2.9818617844171902</v>
      </c>
      <c r="V20" s="163">
        <v>-3.53978237913778</v>
      </c>
      <c r="W20" s="163">
        <v>-9.9032289368045205</v>
      </c>
      <c r="X20" s="163">
        <v>-13.635902088874801</v>
      </c>
      <c r="Y20" s="170">
        <v>-5.8591287724265397</v>
      </c>
      <c r="Z20" s="163"/>
      <c r="AA20" s="171">
        <v>0.27536128189692299</v>
      </c>
      <c r="AB20" s="172">
        <v>4.9527729173113197</v>
      </c>
      <c r="AC20" s="173">
        <v>2.6567597127343898</v>
      </c>
      <c r="AD20" s="163"/>
      <c r="AE20" s="174">
        <v>-2.6857638169368698</v>
      </c>
      <c r="AF20" s="30"/>
      <c r="AG20" s="169">
        <v>34.315601900739097</v>
      </c>
      <c r="AH20" s="163">
        <v>37.925686378035898</v>
      </c>
      <c r="AI20" s="163">
        <v>38.579065469904897</v>
      </c>
      <c r="AJ20" s="163">
        <v>37.1535110876451</v>
      </c>
      <c r="AK20" s="163">
        <v>38.328273495248098</v>
      </c>
      <c r="AL20" s="170">
        <v>37.260427666314598</v>
      </c>
      <c r="AM20" s="163"/>
      <c r="AN20" s="171">
        <v>54.989440337909102</v>
      </c>
      <c r="AO20" s="172">
        <v>59.761087645195303</v>
      </c>
      <c r="AP20" s="173">
        <v>57.375263991552202</v>
      </c>
      <c r="AQ20" s="163"/>
      <c r="AR20" s="174">
        <v>43.007523759239703</v>
      </c>
      <c r="AS20" s="168"/>
      <c r="AT20" s="169">
        <v>-5.2043894747102097</v>
      </c>
      <c r="AU20" s="163">
        <v>-2.9455284840523599</v>
      </c>
      <c r="AV20" s="163">
        <v>-7.4380846828903904</v>
      </c>
      <c r="AW20" s="163">
        <v>-10.9840756598217</v>
      </c>
      <c r="AX20" s="163">
        <v>-13.8705037744721</v>
      </c>
      <c r="AY20" s="170">
        <v>-8.3132922008479007</v>
      </c>
      <c r="AZ20" s="163"/>
      <c r="BA20" s="171">
        <v>-12.0071098371769</v>
      </c>
      <c r="BB20" s="172">
        <v>-7.5319736536991897</v>
      </c>
      <c r="BC20" s="173">
        <v>-9.7319466865443101</v>
      </c>
      <c r="BD20" s="163"/>
      <c r="BE20" s="174">
        <v>-8.8554194836062408</v>
      </c>
    </row>
    <row r="21" spans="1:57" x14ac:dyDescent="0.25">
      <c r="A21" s="21" t="s">
        <v>30</v>
      </c>
      <c r="B21" s="3" t="str">
        <f t="shared" si="0"/>
        <v>Virginia Beach, VA</v>
      </c>
      <c r="C21" s="3"/>
      <c r="D21" s="24" t="s">
        <v>16</v>
      </c>
      <c r="E21" s="27" t="s">
        <v>17</v>
      </c>
      <c r="F21" s="3"/>
      <c r="G21" s="169">
        <v>39.535608539816103</v>
      </c>
      <c r="H21" s="163">
        <v>47.241701729780203</v>
      </c>
      <c r="I21" s="163">
        <v>54.417952314165397</v>
      </c>
      <c r="J21" s="163">
        <v>60.729312762973301</v>
      </c>
      <c r="K21" s="163">
        <v>62.833099579242599</v>
      </c>
      <c r="L21" s="170">
        <v>52.951534985195501</v>
      </c>
      <c r="M21" s="163"/>
      <c r="N21" s="171">
        <v>86.083839800529802</v>
      </c>
      <c r="O21" s="172">
        <v>90.322580645161196</v>
      </c>
      <c r="P21" s="173">
        <v>88.203210222845499</v>
      </c>
      <c r="Q21" s="163"/>
      <c r="R21" s="174">
        <v>63.023442195952697</v>
      </c>
      <c r="S21" s="168"/>
      <c r="T21" s="169">
        <v>-1.47081884277802</v>
      </c>
      <c r="U21" s="163">
        <v>-3.1095701382126602</v>
      </c>
      <c r="V21" s="163">
        <v>-1.21359305891463</v>
      </c>
      <c r="W21" s="163">
        <v>7.7223341716665699</v>
      </c>
      <c r="X21" s="163">
        <v>5.9434022598046496</v>
      </c>
      <c r="Y21" s="170">
        <v>1.9655330343477799</v>
      </c>
      <c r="Z21" s="163"/>
      <c r="AA21" s="171">
        <v>6.4023362416421703</v>
      </c>
      <c r="AB21" s="172">
        <v>2.4343104321015998</v>
      </c>
      <c r="AC21" s="173">
        <v>4.3329924242893503</v>
      </c>
      <c r="AD21" s="163"/>
      <c r="AE21" s="174">
        <v>2.8991893853053901</v>
      </c>
      <c r="AF21" s="30"/>
      <c r="AG21" s="169">
        <v>41.269063394362298</v>
      </c>
      <c r="AH21" s="163">
        <v>45.560042341318002</v>
      </c>
      <c r="AI21" s="163">
        <v>48.1985698569856</v>
      </c>
      <c r="AJ21" s="163">
        <v>50.080543768662501</v>
      </c>
      <c r="AK21" s="163">
        <v>52.241474147414699</v>
      </c>
      <c r="AL21" s="170">
        <v>47.466436366491301</v>
      </c>
      <c r="AM21" s="163"/>
      <c r="AN21" s="171">
        <v>72.412776991984899</v>
      </c>
      <c r="AO21" s="172">
        <v>75.387323943661897</v>
      </c>
      <c r="AP21" s="173">
        <v>73.903199247235904</v>
      </c>
      <c r="AQ21" s="163"/>
      <c r="AR21" s="174">
        <v>55.026572187776701</v>
      </c>
      <c r="AS21" s="168"/>
      <c r="AT21" s="169">
        <v>-4.54138762540284</v>
      </c>
      <c r="AU21" s="163">
        <v>-3.9032459682830698</v>
      </c>
      <c r="AV21" s="163">
        <v>-3.3587203199940001</v>
      </c>
      <c r="AW21" s="163">
        <v>-4.9312130804167804</v>
      </c>
      <c r="AX21" s="163">
        <v>-8.1231859735782592</v>
      </c>
      <c r="AY21" s="170">
        <v>-5.0881072385758799</v>
      </c>
      <c r="AZ21" s="163"/>
      <c r="BA21" s="171">
        <v>-1.56391156887253</v>
      </c>
      <c r="BB21" s="172">
        <v>-0.60720350249297705</v>
      </c>
      <c r="BC21" s="173">
        <v>-1.0740281411205099</v>
      </c>
      <c r="BD21" s="163"/>
      <c r="BE21" s="174">
        <v>-3.5926631586901099</v>
      </c>
    </row>
    <row r="22" spans="1:57" x14ac:dyDescent="0.25">
      <c r="A22" s="34" t="s">
        <v>31</v>
      </c>
      <c r="B22" s="3" t="str">
        <f t="shared" si="0"/>
        <v>Norfolk/Portsmouth, VA</v>
      </c>
      <c r="C22" s="3"/>
      <c r="D22" s="24" t="s">
        <v>16</v>
      </c>
      <c r="E22" s="27" t="s">
        <v>17</v>
      </c>
      <c r="F22" s="3"/>
      <c r="G22" s="169">
        <v>49.508599508599502</v>
      </c>
      <c r="H22" s="163">
        <v>56.791856791856702</v>
      </c>
      <c r="I22" s="163">
        <v>68.006318006317997</v>
      </c>
      <c r="J22" s="163">
        <v>73.762723762723695</v>
      </c>
      <c r="K22" s="163">
        <v>74.376974376974303</v>
      </c>
      <c r="L22" s="170">
        <v>64.489294489294394</v>
      </c>
      <c r="M22" s="163"/>
      <c r="N22" s="171">
        <v>84.240084240084201</v>
      </c>
      <c r="O22" s="172">
        <v>84.643734643734604</v>
      </c>
      <c r="P22" s="173">
        <v>84.441909441909402</v>
      </c>
      <c r="Q22" s="163"/>
      <c r="R22" s="174">
        <v>70.190041618612995</v>
      </c>
      <c r="S22" s="168"/>
      <c r="T22" s="169">
        <v>2.3633470944517398</v>
      </c>
      <c r="U22" s="163">
        <v>-4.1395238369429999</v>
      </c>
      <c r="V22" s="163">
        <v>-4.0287823769966602</v>
      </c>
      <c r="W22" s="163">
        <v>-0.80125308203776602</v>
      </c>
      <c r="X22" s="163">
        <v>-0.32854823245779402</v>
      </c>
      <c r="Y22" s="170">
        <v>-1.52853004398732</v>
      </c>
      <c r="Z22" s="163"/>
      <c r="AA22" s="171">
        <v>5.3232430951613496</v>
      </c>
      <c r="AB22" s="172">
        <v>3.6639797939840899</v>
      </c>
      <c r="AC22" s="173">
        <v>4.48504180155805</v>
      </c>
      <c r="AD22" s="163"/>
      <c r="AE22" s="174">
        <v>0.45885075530409503</v>
      </c>
      <c r="AF22" s="30"/>
      <c r="AG22" s="169">
        <v>55.646718146718101</v>
      </c>
      <c r="AH22" s="163">
        <v>59.744647244647197</v>
      </c>
      <c r="AI22" s="163">
        <v>64.197964197964097</v>
      </c>
      <c r="AJ22" s="163">
        <v>66.181116181116096</v>
      </c>
      <c r="AK22" s="163">
        <v>65.294840294840199</v>
      </c>
      <c r="AL22" s="170">
        <v>62.213057213057198</v>
      </c>
      <c r="AM22" s="163"/>
      <c r="AN22" s="171">
        <v>73.258160758160699</v>
      </c>
      <c r="AO22" s="172">
        <v>73.227448227448207</v>
      </c>
      <c r="AP22" s="173">
        <v>73.242804492804396</v>
      </c>
      <c r="AQ22" s="163"/>
      <c r="AR22" s="174">
        <v>65.3644135786992</v>
      </c>
      <c r="AS22" s="168"/>
      <c r="AT22" s="169">
        <v>8.9104226519309506</v>
      </c>
      <c r="AU22" s="163">
        <v>2.90511361345325</v>
      </c>
      <c r="AV22" s="163">
        <v>2.09234664237459</v>
      </c>
      <c r="AW22" s="163">
        <v>0.61333272875587996</v>
      </c>
      <c r="AX22" s="163">
        <v>-2.42856246401647</v>
      </c>
      <c r="AY22" s="170">
        <v>2.0783181343759201</v>
      </c>
      <c r="AZ22" s="163"/>
      <c r="BA22" s="171">
        <v>-0.43854189671350902</v>
      </c>
      <c r="BB22" s="172">
        <v>-2.7621515952904501</v>
      </c>
      <c r="BC22" s="173">
        <v>-1.61382062406053</v>
      </c>
      <c r="BD22" s="163"/>
      <c r="BE22" s="174">
        <v>0.86647525627030397</v>
      </c>
    </row>
    <row r="23" spans="1:57" x14ac:dyDescent="0.25">
      <c r="A23" s="35" t="s">
        <v>32</v>
      </c>
      <c r="B23" s="3" t="str">
        <f t="shared" si="0"/>
        <v>Newport News/Hampton, VA</v>
      </c>
      <c r="C23" s="3"/>
      <c r="D23" s="24" t="s">
        <v>16</v>
      </c>
      <c r="E23" s="27" t="s">
        <v>17</v>
      </c>
      <c r="F23" s="3"/>
      <c r="G23" s="169">
        <v>50.035365681142999</v>
      </c>
      <c r="H23" s="163">
        <v>57.532890083463002</v>
      </c>
      <c r="I23" s="163">
        <v>59.371905502899899</v>
      </c>
      <c r="J23" s="163">
        <v>62.229452539255902</v>
      </c>
      <c r="K23" s="163">
        <v>65.497241476870798</v>
      </c>
      <c r="L23" s="170">
        <v>58.9333710567265</v>
      </c>
      <c r="M23" s="163"/>
      <c r="N23" s="171">
        <v>77.4366954307539</v>
      </c>
      <c r="O23" s="172">
        <v>77.846937332012999</v>
      </c>
      <c r="P23" s="173">
        <v>77.641816381383506</v>
      </c>
      <c r="Q23" s="163"/>
      <c r="R23" s="174">
        <v>64.278641149485594</v>
      </c>
      <c r="S23" s="168"/>
      <c r="T23" s="169">
        <v>3.7243401759530701</v>
      </c>
      <c r="U23" s="163">
        <v>2.0577164366373899</v>
      </c>
      <c r="V23" s="163">
        <v>-2.4633976295607698</v>
      </c>
      <c r="W23" s="163">
        <v>1.42955960341249</v>
      </c>
      <c r="X23" s="163">
        <v>6.7312125403411702</v>
      </c>
      <c r="Y23" s="170">
        <v>2.2431649732488999</v>
      </c>
      <c r="Z23" s="163"/>
      <c r="AA23" s="171">
        <v>9.2832900778598493</v>
      </c>
      <c r="AB23" s="172">
        <v>3.4398496240601499</v>
      </c>
      <c r="AC23" s="173">
        <v>6.2735986058669697</v>
      </c>
      <c r="AD23" s="163"/>
      <c r="AE23" s="174">
        <v>3.5991140642303399</v>
      </c>
      <c r="AF23" s="30"/>
      <c r="AG23" s="169">
        <v>50.668411373603</v>
      </c>
      <c r="AH23" s="163">
        <v>56.723015985287802</v>
      </c>
      <c r="AI23" s="163">
        <v>60.202999009760902</v>
      </c>
      <c r="AJ23" s="163">
        <v>64.217003819493499</v>
      </c>
      <c r="AK23" s="163">
        <v>64.224076955722097</v>
      </c>
      <c r="AL23" s="170">
        <v>59.207101428773498</v>
      </c>
      <c r="AM23" s="163"/>
      <c r="AN23" s="171">
        <v>70.253925590606798</v>
      </c>
      <c r="AO23" s="172">
        <v>70.002829254491402</v>
      </c>
      <c r="AP23" s="173">
        <v>70.128377422549093</v>
      </c>
      <c r="AQ23" s="163"/>
      <c r="AR23" s="174">
        <v>62.327465998423698</v>
      </c>
      <c r="AS23" s="168"/>
      <c r="AT23" s="169">
        <v>1.37298605558781</v>
      </c>
      <c r="AU23" s="163">
        <v>-2.5997191975748901</v>
      </c>
      <c r="AV23" s="163">
        <v>-4.2218803495108697</v>
      </c>
      <c r="AW23" s="163">
        <v>-1.01555861277666</v>
      </c>
      <c r="AX23" s="163">
        <v>-0.484808732363949</v>
      </c>
      <c r="AY23" s="170">
        <v>-1.4819923752342099</v>
      </c>
      <c r="AZ23" s="163"/>
      <c r="BA23" s="171">
        <v>1.2401607758584201</v>
      </c>
      <c r="BB23" s="172">
        <v>-1.3978559720356101</v>
      </c>
      <c r="BC23" s="173">
        <v>-9.3898142722378106E-2</v>
      </c>
      <c r="BD23" s="163"/>
      <c r="BE23" s="174">
        <v>-1.05405234588222</v>
      </c>
    </row>
    <row r="24" spans="1:57" x14ac:dyDescent="0.25">
      <c r="A24" s="36" t="s">
        <v>33</v>
      </c>
      <c r="B24" s="3" t="str">
        <f t="shared" si="0"/>
        <v>Chesapeake/Suffolk, VA</v>
      </c>
      <c r="C24" s="3"/>
      <c r="D24" s="25" t="s">
        <v>16</v>
      </c>
      <c r="E24" s="28" t="s">
        <v>17</v>
      </c>
      <c r="F24" s="3"/>
      <c r="G24" s="175">
        <v>59.929671801741399</v>
      </c>
      <c r="H24" s="176">
        <v>72.387809778968503</v>
      </c>
      <c r="I24" s="176">
        <v>76.791694574681799</v>
      </c>
      <c r="J24" s="176">
        <v>78.683858004018703</v>
      </c>
      <c r="K24" s="176">
        <v>79.3536503683858</v>
      </c>
      <c r="L24" s="177">
        <v>73.429336905559197</v>
      </c>
      <c r="M24" s="163"/>
      <c r="N24" s="178">
        <v>85.231078365706594</v>
      </c>
      <c r="O24" s="179">
        <v>86.219022103148006</v>
      </c>
      <c r="P24" s="180">
        <v>85.7250502344273</v>
      </c>
      <c r="Q24" s="163"/>
      <c r="R24" s="181">
        <v>76.9423978566644</v>
      </c>
      <c r="S24" s="168"/>
      <c r="T24" s="175">
        <v>8.9034504772270502</v>
      </c>
      <c r="U24" s="176">
        <v>6.5658516113169396</v>
      </c>
      <c r="V24" s="176">
        <v>5.1928631217373198</v>
      </c>
      <c r="W24" s="176">
        <v>5.6933782151464598</v>
      </c>
      <c r="X24" s="176">
        <v>7.33693344781656</v>
      </c>
      <c r="Y24" s="177">
        <v>6.62527945508345</v>
      </c>
      <c r="Z24" s="163"/>
      <c r="AA24" s="178">
        <v>5.1599237633320696</v>
      </c>
      <c r="AB24" s="179">
        <v>4.0605258467840901</v>
      </c>
      <c r="AC24" s="180">
        <v>4.6041689462165296</v>
      </c>
      <c r="AD24" s="163"/>
      <c r="AE24" s="181">
        <v>5.9734825998350702</v>
      </c>
      <c r="AF24" s="31"/>
      <c r="AG24" s="175">
        <v>56.827695914266499</v>
      </c>
      <c r="AH24" s="176">
        <v>66.748995311453399</v>
      </c>
      <c r="AI24" s="176">
        <v>69.156061620897503</v>
      </c>
      <c r="AJ24" s="176">
        <v>70.675653047555201</v>
      </c>
      <c r="AK24" s="176">
        <v>68.766744809109099</v>
      </c>
      <c r="AL24" s="177">
        <v>66.435030140656295</v>
      </c>
      <c r="AM24" s="163"/>
      <c r="AN24" s="178">
        <v>74.593938379102397</v>
      </c>
      <c r="AO24" s="179">
        <v>75.7744474212993</v>
      </c>
      <c r="AP24" s="180">
        <v>75.184192900200898</v>
      </c>
      <c r="AQ24" s="163"/>
      <c r="AR24" s="181">
        <v>68.934790929097602</v>
      </c>
      <c r="AS24" s="40"/>
      <c r="AT24" s="175">
        <v>1.1952386285286001</v>
      </c>
      <c r="AU24" s="176">
        <v>2.6907620176206901</v>
      </c>
      <c r="AV24" s="176">
        <v>0.12885112368978199</v>
      </c>
      <c r="AW24" s="176">
        <v>1.5577741327074299</v>
      </c>
      <c r="AX24" s="176">
        <v>2.55927701076426</v>
      </c>
      <c r="AY24" s="177">
        <v>1.62430132394663</v>
      </c>
      <c r="AZ24" s="163"/>
      <c r="BA24" s="178">
        <v>2.7328442594542901</v>
      </c>
      <c r="BB24" s="179">
        <v>0.66329584895904803</v>
      </c>
      <c r="BC24" s="180">
        <v>1.67941896963043</v>
      </c>
      <c r="BD24" s="163"/>
      <c r="BE24" s="181">
        <v>1.64147046533625</v>
      </c>
    </row>
    <row r="25" spans="1:57" ht="13" x14ac:dyDescent="0.3">
      <c r="A25" s="35" t="s">
        <v>105</v>
      </c>
      <c r="B25" s="3" t="s">
        <v>105</v>
      </c>
      <c r="C25" s="9"/>
      <c r="D25" s="23" t="s">
        <v>16</v>
      </c>
      <c r="E25" s="26" t="s">
        <v>17</v>
      </c>
      <c r="F25" s="3"/>
      <c r="G25" s="160">
        <v>41.355140186915797</v>
      </c>
      <c r="H25" s="161">
        <v>57.943925233644798</v>
      </c>
      <c r="I25" s="161">
        <v>78.371161548731607</v>
      </c>
      <c r="J25" s="161">
        <v>63.985313751668798</v>
      </c>
      <c r="K25" s="161">
        <v>62.616822429906499</v>
      </c>
      <c r="L25" s="162">
        <v>60.854472630173497</v>
      </c>
      <c r="M25" s="163"/>
      <c r="N25" s="164">
        <v>85.013351134846403</v>
      </c>
      <c r="O25" s="165">
        <v>88.518024032042703</v>
      </c>
      <c r="P25" s="166">
        <v>86.765687583444503</v>
      </c>
      <c r="Q25" s="163"/>
      <c r="R25" s="167">
        <v>68.257676902536701</v>
      </c>
      <c r="S25" s="168"/>
      <c r="T25" s="160">
        <v>23.1610337972166</v>
      </c>
      <c r="U25" s="161">
        <v>34.469403563129298</v>
      </c>
      <c r="V25" s="161">
        <v>47.8589420654911</v>
      </c>
      <c r="W25" s="161">
        <v>15.8308157099697</v>
      </c>
      <c r="X25" s="161">
        <v>-12.6629422718808</v>
      </c>
      <c r="Y25" s="162">
        <v>18.574401664932299</v>
      </c>
      <c r="Z25" s="163"/>
      <c r="AA25" s="164">
        <v>-8.9055793991416294</v>
      </c>
      <c r="AB25" s="165">
        <v>-7.4668527564549798</v>
      </c>
      <c r="AC25" s="166">
        <v>-8.1773225008830792</v>
      </c>
      <c r="AD25" s="163"/>
      <c r="AE25" s="167">
        <v>7.2284644194756504</v>
      </c>
      <c r="AG25" s="160">
        <v>38.993658210947899</v>
      </c>
      <c r="AH25" s="161">
        <v>54.781375166889099</v>
      </c>
      <c r="AI25" s="161">
        <v>67.489986648865099</v>
      </c>
      <c r="AJ25" s="161">
        <v>67.489986648865099</v>
      </c>
      <c r="AK25" s="161">
        <v>70.510680907877102</v>
      </c>
      <c r="AL25" s="162">
        <v>59.853137516688903</v>
      </c>
      <c r="AM25" s="163"/>
      <c r="AN25" s="164">
        <v>82.042723631508593</v>
      </c>
      <c r="AO25" s="165">
        <v>83.436248331108104</v>
      </c>
      <c r="AP25" s="166">
        <v>82.739485981308405</v>
      </c>
      <c r="AQ25" s="163"/>
      <c r="AR25" s="167">
        <v>66.3920942208659</v>
      </c>
      <c r="AS25" s="168"/>
      <c r="AT25" s="160">
        <v>-14.2726105301779</v>
      </c>
      <c r="AU25" s="161">
        <v>-2.8558745190884798</v>
      </c>
      <c r="AV25" s="161">
        <v>-2.9634073185362899</v>
      </c>
      <c r="AW25" s="161">
        <v>11.236418649429201</v>
      </c>
      <c r="AX25" s="161">
        <v>9.5979247730220401</v>
      </c>
      <c r="AY25" s="162">
        <v>0.95425756509500304</v>
      </c>
      <c r="AZ25" s="163"/>
      <c r="BA25" s="164">
        <v>-0.79709413782665695</v>
      </c>
      <c r="BB25" s="165">
        <v>-4.5805897509304296</v>
      </c>
      <c r="BC25" s="166">
        <v>-2.7415399705738102</v>
      </c>
      <c r="BD25" s="163"/>
      <c r="BE25" s="167">
        <v>-0.39345435035321402</v>
      </c>
    </row>
    <row r="26" spans="1:57" x14ac:dyDescent="0.25">
      <c r="A26" s="35" t="s">
        <v>43</v>
      </c>
      <c r="B26" s="3" t="str">
        <f t="shared" si="0"/>
        <v>Richmond North/Glen Allen, VA</v>
      </c>
      <c r="C26" s="10"/>
      <c r="D26" s="24" t="s">
        <v>16</v>
      </c>
      <c r="E26" s="27" t="s">
        <v>17</v>
      </c>
      <c r="F26" s="3"/>
      <c r="G26" s="169">
        <v>44.630372492836599</v>
      </c>
      <c r="H26" s="163">
        <v>58.842406876790797</v>
      </c>
      <c r="I26" s="163">
        <v>67.587392550143207</v>
      </c>
      <c r="J26" s="163">
        <v>67.514901421366304</v>
      </c>
      <c r="K26" s="163">
        <v>65.130674002750993</v>
      </c>
      <c r="L26" s="170">
        <v>60.740893565321002</v>
      </c>
      <c r="M26" s="163"/>
      <c r="N26" s="171">
        <v>83.596973865199402</v>
      </c>
      <c r="O26" s="172">
        <v>86.038514442915996</v>
      </c>
      <c r="P26" s="173">
        <v>84.817744154057706</v>
      </c>
      <c r="Q26" s="163"/>
      <c r="R26" s="174">
        <v>67.619655810450098</v>
      </c>
      <c r="S26" s="168"/>
      <c r="T26" s="169">
        <v>-0.35784228229724602</v>
      </c>
      <c r="U26" s="163">
        <v>-2.68735609909149</v>
      </c>
      <c r="V26" s="163">
        <v>-4.2919653236854298</v>
      </c>
      <c r="W26" s="163">
        <v>-6.9291224701432999</v>
      </c>
      <c r="X26" s="163">
        <v>-21.721237915944599</v>
      </c>
      <c r="Y26" s="170">
        <v>-8.4182666202969703</v>
      </c>
      <c r="Z26" s="163"/>
      <c r="AA26" s="171">
        <v>-8.5685919493505391</v>
      </c>
      <c r="AB26" s="172">
        <v>-6.5575102890946901</v>
      </c>
      <c r="AC26" s="173">
        <v>-7.5595163534206202</v>
      </c>
      <c r="AD26" s="163"/>
      <c r="AE26" s="174">
        <v>-8.1128075757718499</v>
      </c>
      <c r="AG26" s="169">
        <v>44.618911174785097</v>
      </c>
      <c r="AH26" s="163">
        <v>56.2722063037249</v>
      </c>
      <c r="AI26" s="163">
        <v>62.638968481375301</v>
      </c>
      <c r="AJ26" s="163">
        <v>62.758245221926103</v>
      </c>
      <c r="AK26" s="163">
        <v>57.253789506862603</v>
      </c>
      <c r="AL26" s="170">
        <v>56.708386342536798</v>
      </c>
      <c r="AM26" s="163"/>
      <c r="AN26" s="171">
        <v>72.821570818647999</v>
      </c>
      <c r="AO26" s="172">
        <v>77.368979053841002</v>
      </c>
      <c r="AP26" s="173">
        <v>75.095274936244493</v>
      </c>
      <c r="AQ26" s="163"/>
      <c r="AR26" s="174">
        <v>61.961718570913902</v>
      </c>
      <c r="AS26" s="168"/>
      <c r="AT26" s="169">
        <v>0.80023873808967005</v>
      </c>
      <c r="AU26" s="163">
        <v>-1.6343168141776201</v>
      </c>
      <c r="AV26" s="163">
        <v>-6.5798975218129003</v>
      </c>
      <c r="AW26" s="163">
        <v>-6.8498246049280498</v>
      </c>
      <c r="AX26" s="163">
        <v>-13.3379233996008</v>
      </c>
      <c r="AY26" s="170">
        <v>-6.0999538511746199</v>
      </c>
      <c r="AZ26" s="163"/>
      <c r="BA26" s="171">
        <v>-13.430574603092101</v>
      </c>
      <c r="BB26" s="172">
        <v>-10.3195297268794</v>
      </c>
      <c r="BC26" s="173">
        <v>-11.854402865841701</v>
      </c>
      <c r="BD26" s="163"/>
      <c r="BE26" s="174">
        <v>-8.1799127102309299</v>
      </c>
    </row>
    <row r="27" spans="1:57" x14ac:dyDescent="0.25">
      <c r="A27" s="21" t="s">
        <v>44</v>
      </c>
      <c r="B27" s="3" t="str">
        <f t="shared" si="0"/>
        <v>Richmond West/Midlothian, VA</v>
      </c>
      <c r="C27" s="3"/>
      <c r="D27" s="24" t="s">
        <v>16</v>
      </c>
      <c r="E27" s="27" t="s">
        <v>17</v>
      </c>
      <c r="F27" s="3"/>
      <c r="G27" s="169">
        <v>45.187927107061498</v>
      </c>
      <c r="H27" s="163">
        <v>56.349658314350698</v>
      </c>
      <c r="I27" s="163">
        <v>61.674259681093297</v>
      </c>
      <c r="J27" s="163">
        <v>68.280182232346206</v>
      </c>
      <c r="K27" s="163">
        <v>67.454441913439595</v>
      </c>
      <c r="L27" s="170">
        <v>59.7892938496583</v>
      </c>
      <c r="M27" s="163"/>
      <c r="N27" s="171">
        <v>80.865603644646896</v>
      </c>
      <c r="O27" s="172">
        <v>81.121867881548894</v>
      </c>
      <c r="P27" s="173">
        <v>80.993735763097902</v>
      </c>
      <c r="Q27" s="163"/>
      <c r="R27" s="174">
        <v>65.847705824926706</v>
      </c>
      <c r="S27" s="168"/>
      <c r="T27" s="169">
        <v>-5.6480380499405403</v>
      </c>
      <c r="U27" s="163">
        <v>-3.60448124695567</v>
      </c>
      <c r="V27" s="163">
        <v>3.09376487386958</v>
      </c>
      <c r="W27" s="163">
        <v>9.8991750687442703</v>
      </c>
      <c r="X27" s="163">
        <v>-15.873579545454501</v>
      </c>
      <c r="Y27" s="170">
        <v>-3.0921174081594902</v>
      </c>
      <c r="Z27" s="163"/>
      <c r="AA27" s="171">
        <v>-8.9451747354921398</v>
      </c>
      <c r="AB27" s="172">
        <v>-9.2964024196115798</v>
      </c>
      <c r="AC27" s="173">
        <v>-9.1214057507987203</v>
      </c>
      <c r="AD27" s="163"/>
      <c r="AE27" s="174">
        <v>-5.3001053001053</v>
      </c>
      <c r="AG27" s="169">
        <v>48.668849658314301</v>
      </c>
      <c r="AH27" s="163">
        <v>59.794988610478299</v>
      </c>
      <c r="AI27" s="163">
        <v>60.179384965831403</v>
      </c>
      <c r="AJ27" s="163">
        <v>62.215261958997701</v>
      </c>
      <c r="AK27" s="163">
        <v>60.143792710706101</v>
      </c>
      <c r="AL27" s="170">
        <v>58.200455580865601</v>
      </c>
      <c r="AM27" s="163"/>
      <c r="AN27" s="171">
        <v>71.689920273348505</v>
      </c>
      <c r="AO27" s="172">
        <v>74.216970387243705</v>
      </c>
      <c r="AP27" s="173">
        <v>72.953445330296105</v>
      </c>
      <c r="AQ27" s="163"/>
      <c r="AR27" s="174">
        <v>62.415595509274297</v>
      </c>
      <c r="AS27" s="168"/>
      <c r="AT27" s="169">
        <v>2.8120300751879599</v>
      </c>
      <c r="AU27" s="163">
        <v>4.38672797315769</v>
      </c>
      <c r="AV27" s="163">
        <v>2.3734560426253299</v>
      </c>
      <c r="AW27" s="163">
        <v>1.67519776640297</v>
      </c>
      <c r="AX27" s="163">
        <v>-5.8816976718280003</v>
      </c>
      <c r="AY27" s="170">
        <v>0.86853533359652502</v>
      </c>
      <c r="AZ27" s="163"/>
      <c r="BA27" s="171">
        <v>-9.2620956842958808</v>
      </c>
      <c r="BB27" s="172">
        <v>-10.6674663696341</v>
      </c>
      <c r="BC27" s="173">
        <v>-9.9824330259112806</v>
      </c>
      <c r="BD27" s="163"/>
      <c r="BE27" s="174">
        <v>-3.0348510221491898</v>
      </c>
    </row>
    <row r="28" spans="1:57" x14ac:dyDescent="0.25">
      <c r="A28" s="21" t="s">
        <v>45</v>
      </c>
      <c r="B28" s="3" t="str">
        <f t="shared" si="0"/>
        <v>Petersburg/Chester, VA</v>
      </c>
      <c r="C28" s="3"/>
      <c r="D28" s="24" t="s">
        <v>16</v>
      </c>
      <c r="E28" s="27" t="s">
        <v>17</v>
      </c>
      <c r="F28" s="3"/>
      <c r="G28" s="169">
        <v>56.704761904761902</v>
      </c>
      <c r="H28" s="163">
        <v>66.209523809523802</v>
      </c>
      <c r="I28" s="163">
        <v>70.057142857142793</v>
      </c>
      <c r="J28" s="163">
        <v>70.514285714285705</v>
      </c>
      <c r="K28" s="163">
        <v>66.038095238095195</v>
      </c>
      <c r="L28" s="170">
        <v>65.904761904761898</v>
      </c>
      <c r="M28" s="163"/>
      <c r="N28" s="171">
        <v>76.171428571428507</v>
      </c>
      <c r="O28" s="172">
        <v>76.076190476190405</v>
      </c>
      <c r="P28" s="173">
        <v>76.123809523809499</v>
      </c>
      <c r="Q28" s="163"/>
      <c r="R28" s="174">
        <v>68.824489795918296</v>
      </c>
      <c r="S28" s="168"/>
      <c r="T28" s="169">
        <v>-4.4056952196442003</v>
      </c>
      <c r="U28" s="163">
        <v>-3.0894522541284499</v>
      </c>
      <c r="V28" s="163">
        <v>-0.79513348056879296</v>
      </c>
      <c r="W28" s="163">
        <v>1.7846518424898199</v>
      </c>
      <c r="X28" s="163">
        <v>-12.313098871288</v>
      </c>
      <c r="Y28" s="170">
        <v>-3.8858206969938802</v>
      </c>
      <c r="Z28" s="163"/>
      <c r="AA28" s="171">
        <v>-7.9844913069346202</v>
      </c>
      <c r="AB28" s="172">
        <v>-10.843144674255701</v>
      </c>
      <c r="AC28" s="173">
        <v>-9.4354769229099809</v>
      </c>
      <c r="AD28" s="163"/>
      <c r="AE28" s="174">
        <v>-5.7117131397297802</v>
      </c>
      <c r="AG28" s="169">
        <v>53.923809523809503</v>
      </c>
      <c r="AH28" s="163">
        <v>63.8333333333333</v>
      </c>
      <c r="AI28" s="163">
        <v>66.276190476190393</v>
      </c>
      <c r="AJ28" s="163">
        <v>67.057142857142793</v>
      </c>
      <c r="AK28" s="163">
        <v>61.6095238095238</v>
      </c>
      <c r="AL28" s="170">
        <v>62.54</v>
      </c>
      <c r="AM28" s="163"/>
      <c r="AN28" s="171">
        <v>66.433333333333294</v>
      </c>
      <c r="AO28" s="172">
        <v>69.480952380952303</v>
      </c>
      <c r="AP28" s="173">
        <v>67.957142857142799</v>
      </c>
      <c r="AQ28" s="163"/>
      <c r="AR28" s="174">
        <v>64.087755102040802</v>
      </c>
      <c r="AS28" s="168"/>
      <c r="AT28" s="169">
        <v>0.82511707001357804</v>
      </c>
      <c r="AU28" s="163">
        <v>0.68675059952038298</v>
      </c>
      <c r="AV28" s="163">
        <v>0.43061606500051403</v>
      </c>
      <c r="AW28" s="163">
        <v>0.90211201437967203</v>
      </c>
      <c r="AX28" s="163">
        <v>-4.8181696166428898</v>
      </c>
      <c r="AY28" s="170">
        <v>-0.43251289654024699</v>
      </c>
      <c r="AZ28" s="163"/>
      <c r="BA28" s="171">
        <v>-8.2691473480856992</v>
      </c>
      <c r="BB28" s="172">
        <v>-8.7600120494145202</v>
      </c>
      <c r="BC28" s="173">
        <v>-8.5207411144232896</v>
      </c>
      <c r="BD28" s="163"/>
      <c r="BE28" s="174">
        <v>-3.0166360536173502</v>
      </c>
    </row>
    <row r="29" spans="1:57" x14ac:dyDescent="0.25">
      <c r="A29" s="42" t="s">
        <v>93</v>
      </c>
      <c r="B29" s="37" t="s">
        <v>70</v>
      </c>
      <c r="C29" s="3"/>
      <c r="D29" s="24" t="s">
        <v>16</v>
      </c>
      <c r="E29" s="27" t="s">
        <v>17</v>
      </c>
      <c r="F29" s="3"/>
      <c r="G29" s="169">
        <v>38.701700154559497</v>
      </c>
      <c r="H29" s="163">
        <v>49.850592478103998</v>
      </c>
      <c r="I29" s="163">
        <v>52.560535806285401</v>
      </c>
      <c r="J29" s="163">
        <v>53.766099948480097</v>
      </c>
      <c r="K29" s="163">
        <v>49.077794951056099</v>
      </c>
      <c r="L29" s="170">
        <v>48.791344667696997</v>
      </c>
      <c r="M29" s="163"/>
      <c r="N29" s="171">
        <v>55.600206079340502</v>
      </c>
      <c r="O29" s="172">
        <v>56.661514683153001</v>
      </c>
      <c r="P29" s="173">
        <v>56.130860381246698</v>
      </c>
      <c r="Q29" s="163"/>
      <c r="R29" s="174">
        <v>50.888349157282597</v>
      </c>
      <c r="S29" s="168"/>
      <c r="T29" s="169">
        <v>-5.120966228096</v>
      </c>
      <c r="U29" s="163">
        <v>-3.5383490050329298</v>
      </c>
      <c r="V29" s="163">
        <v>-4.2101468711909096</v>
      </c>
      <c r="W29" s="163">
        <v>-2.69736385314688</v>
      </c>
      <c r="X29" s="163">
        <v>-5.4535065319014597</v>
      </c>
      <c r="Y29" s="170">
        <v>-4.14486257809207</v>
      </c>
      <c r="Z29" s="163"/>
      <c r="AA29" s="171">
        <v>-1.95056540579048</v>
      </c>
      <c r="AB29" s="172">
        <v>-5.3370617211933897</v>
      </c>
      <c r="AC29" s="173">
        <v>-3.6895688376173701</v>
      </c>
      <c r="AD29" s="163"/>
      <c r="AE29" s="174">
        <v>-4.0018426544441601</v>
      </c>
      <c r="AG29" s="169">
        <v>40.109207597950402</v>
      </c>
      <c r="AH29" s="163">
        <v>50.095750737539397</v>
      </c>
      <c r="AI29" s="163">
        <v>50.546037989752001</v>
      </c>
      <c r="AJ29" s="163">
        <v>50.631437296206201</v>
      </c>
      <c r="AK29" s="163">
        <v>47.337094353294297</v>
      </c>
      <c r="AL29" s="170">
        <v>47.743905594948501</v>
      </c>
      <c r="AM29" s="163"/>
      <c r="AN29" s="171">
        <v>53.762745199523799</v>
      </c>
      <c r="AO29" s="172">
        <v>53.737316361570798</v>
      </c>
      <c r="AP29" s="173">
        <v>53.750016155506401</v>
      </c>
      <c r="AQ29" s="163"/>
      <c r="AR29" s="174">
        <v>49.461348273912201</v>
      </c>
      <c r="AS29" s="168"/>
      <c r="AT29" s="169">
        <v>2.38240660943893</v>
      </c>
      <c r="AU29" s="163">
        <v>2.6382132167685399</v>
      </c>
      <c r="AV29" s="163">
        <v>-0.24069619373404799</v>
      </c>
      <c r="AW29" s="163">
        <v>-2.3096038743808101</v>
      </c>
      <c r="AX29" s="163">
        <v>-5.4447051518676002</v>
      </c>
      <c r="AY29" s="170">
        <v>-0.75818937209016601</v>
      </c>
      <c r="AZ29" s="163"/>
      <c r="BA29" s="171">
        <v>-2.20471026530161</v>
      </c>
      <c r="BB29" s="172">
        <v>-4.5869635293371198</v>
      </c>
      <c r="BC29" s="173">
        <v>-3.4102680212214098</v>
      </c>
      <c r="BD29" s="163"/>
      <c r="BE29" s="174">
        <v>-1.60131922438031</v>
      </c>
    </row>
    <row r="30" spans="1:57" x14ac:dyDescent="0.25">
      <c r="A30" s="21" t="s">
        <v>47</v>
      </c>
      <c r="B30" s="3" t="str">
        <f t="shared" si="0"/>
        <v>Roanoke, VA</v>
      </c>
      <c r="C30" s="3"/>
      <c r="D30" s="24" t="s">
        <v>16</v>
      </c>
      <c r="E30" s="27" t="s">
        <v>17</v>
      </c>
      <c r="F30" s="3"/>
      <c r="G30" s="169">
        <v>42.078152753108299</v>
      </c>
      <c r="H30" s="163">
        <v>55.417406749555902</v>
      </c>
      <c r="I30" s="163">
        <v>61.438721136767299</v>
      </c>
      <c r="J30" s="163">
        <v>59.449378330373001</v>
      </c>
      <c r="K30" s="163">
        <v>57.708703374777897</v>
      </c>
      <c r="L30" s="170">
        <v>55.218472468916502</v>
      </c>
      <c r="M30" s="163"/>
      <c r="N30" s="171">
        <v>70.568383658969793</v>
      </c>
      <c r="O30" s="172">
        <v>74.493783303729998</v>
      </c>
      <c r="P30" s="173">
        <v>72.531083481349896</v>
      </c>
      <c r="Q30" s="163"/>
      <c r="R30" s="174">
        <v>60.164932758183198</v>
      </c>
      <c r="S30" s="168"/>
      <c r="T30" s="169">
        <v>-5.25494881742544</v>
      </c>
      <c r="U30" s="163">
        <v>-5.1076549841874899</v>
      </c>
      <c r="V30" s="163">
        <v>-4.5022886900545398</v>
      </c>
      <c r="W30" s="163">
        <v>-11.1746805628587</v>
      </c>
      <c r="X30" s="163">
        <v>-3.9474590637434002</v>
      </c>
      <c r="Y30" s="170">
        <v>-6.1409376583725903</v>
      </c>
      <c r="Z30" s="163"/>
      <c r="AA30" s="171">
        <v>-9.9434936106924603</v>
      </c>
      <c r="AB30" s="172">
        <v>-8.6592124112795297</v>
      </c>
      <c r="AC30" s="173">
        <v>-9.2885204650286308</v>
      </c>
      <c r="AD30" s="163"/>
      <c r="AE30" s="174">
        <v>-7.2494589790195603</v>
      </c>
      <c r="AG30" s="169">
        <v>48.099467140319703</v>
      </c>
      <c r="AH30" s="163">
        <v>60.603907637655396</v>
      </c>
      <c r="AI30" s="163">
        <v>62.531083481349903</v>
      </c>
      <c r="AJ30" s="163">
        <v>56.696269982238</v>
      </c>
      <c r="AK30" s="163">
        <v>53.965364120781501</v>
      </c>
      <c r="AL30" s="170">
        <v>56.379218472468899</v>
      </c>
      <c r="AM30" s="163"/>
      <c r="AN30" s="171">
        <v>62.9040852575488</v>
      </c>
      <c r="AO30" s="172">
        <v>63.2992895204262</v>
      </c>
      <c r="AP30" s="173">
        <v>63.1016873889875</v>
      </c>
      <c r="AQ30" s="163"/>
      <c r="AR30" s="174">
        <v>58.299923877188498</v>
      </c>
      <c r="AS30" s="168"/>
      <c r="AT30" s="169">
        <v>12.1535797574582</v>
      </c>
      <c r="AU30" s="163">
        <v>10.4382689596675</v>
      </c>
      <c r="AV30" s="163">
        <v>4.4919783777455304</v>
      </c>
      <c r="AW30" s="163">
        <v>-7.0313596578124402</v>
      </c>
      <c r="AX30" s="163">
        <v>-8.4173444098862102</v>
      </c>
      <c r="AY30" s="170">
        <v>1.57849551885758</v>
      </c>
      <c r="AZ30" s="163"/>
      <c r="BA30" s="171">
        <v>-5.6395642048109904</v>
      </c>
      <c r="BB30" s="172">
        <v>-6.6890344131221804</v>
      </c>
      <c r="BC30" s="173">
        <v>-6.1688767816174801</v>
      </c>
      <c r="BD30" s="163"/>
      <c r="BE30" s="174">
        <v>-0.95059471410376895</v>
      </c>
    </row>
    <row r="31" spans="1:57" x14ac:dyDescent="0.25">
      <c r="A31" s="21" t="s">
        <v>48</v>
      </c>
      <c r="B31" s="3" t="str">
        <f t="shared" si="0"/>
        <v>Charlottesville, VA</v>
      </c>
      <c r="C31" s="3"/>
      <c r="D31" s="24" t="s">
        <v>16</v>
      </c>
      <c r="E31" s="27" t="s">
        <v>17</v>
      </c>
      <c r="F31" s="3"/>
      <c r="G31" s="169">
        <v>43.781193851067997</v>
      </c>
      <c r="H31" s="163">
        <v>56.378518666400403</v>
      </c>
      <c r="I31" s="163">
        <v>64.144539828308993</v>
      </c>
      <c r="J31" s="163">
        <v>67.3986823717308</v>
      </c>
      <c r="K31" s="163">
        <v>63.345977240966199</v>
      </c>
      <c r="L31" s="170">
        <v>59.009782391694898</v>
      </c>
      <c r="M31" s="163"/>
      <c r="N31" s="171">
        <v>72.509482930724602</v>
      </c>
      <c r="O31" s="172">
        <v>66.500299460970197</v>
      </c>
      <c r="P31" s="173">
        <v>69.504891195847406</v>
      </c>
      <c r="Q31" s="163"/>
      <c r="R31" s="174">
        <v>62.008384907166999</v>
      </c>
      <c r="S31" s="168"/>
      <c r="T31" s="169">
        <v>-12.9875381525571</v>
      </c>
      <c r="U31" s="163">
        <v>-12.1827138587823</v>
      </c>
      <c r="V31" s="163">
        <v>-8.1106986396448999</v>
      </c>
      <c r="W31" s="163">
        <v>-9.7486931385913191</v>
      </c>
      <c r="X31" s="163">
        <v>-20.8175284487921</v>
      </c>
      <c r="Y31" s="170">
        <v>-12.9651844385182</v>
      </c>
      <c r="Z31" s="163"/>
      <c r="AA31" s="171">
        <v>-11.8127910301996</v>
      </c>
      <c r="AB31" s="172">
        <v>-3.7521484638362002</v>
      </c>
      <c r="AC31" s="173">
        <v>-8.13217695617573</v>
      </c>
      <c r="AD31" s="163"/>
      <c r="AE31" s="174">
        <v>-11.473684166836399</v>
      </c>
      <c r="AG31" s="169">
        <v>44.629666600119698</v>
      </c>
      <c r="AH31" s="163">
        <v>56.742862846875603</v>
      </c>
      <c r="AI31" s="163">
        <v>58.459772409662598</v>
      </c>
      <c r="AJ31" s="163">
        <v>61.6739868237173</v>
      </c>
      <c r="AK31" s="163">
        <v>57.790976242763001</v>
      </c>
      <c r="AL31" s="170">
        <v>55.859452984627602</v>
      </c>
      <c r="AM31" s="163"/>
      <c r="AN31" s="171">
        <v>64.284288281094007</v>
      </c>
      <c r="AO31" s="172">
        <v>63.880015971251702</v>
      </c>
      <c r="AP31" s="173">
        <v>64.082152126172801</v>
      </c>
      <c r="AQ31" s="163"/>
      <c r="AR31" s="174">
        <v>58.208795596497701</v>
      </c>
      <c r="AS31" s="168"/>
      <c r="AT31" s="169">
        <v>-3.4049576729895001</v>
      </c>
      <c r="AU31" s="163">
        <v>0.51417199852832596</v>
      </c>
      <c r="AV31" s="163">
        <v>-6.9462327861771502</v>
      </c>
      <c r="AW31" s="163">
        <v>-1.15637792179924</v>
      </c>
      <c r="AX31" s="163">
        <v>-9.0511788013948298</v>
      </c>
      <c r="AY31" s="170">
        <v>-4.1588719429135503</v>
      </c>
      <c r="AZ31" s="163"/>
      <c r="BA31" s="171">
        <v>-7.55275701274903</v>
      </c>
      <c r="BB31" s="172">
        <v>-6.3003952335556699</v>
      </c>
      <c r="BC31" s="173">
        <v>-6.9327640019606802</v>
      </c>
      <c r="BD31" s="163"/>
      <c r="BE31" s="174">
        <v>-5.0490410686739198</v>
      </c>
    </row>
    <row r="32" spans="1:57" x14ac:dyDescent="0.25">
      <c r="A32" s="21" t="s">
        <v>49</v>
      </c>
      <c r="B32" t="s">
        <v>72</v>
      </c>
      <c r="C32" s="3"/>
      <c r="D32" s="24" t="s">
        <v>16</v>
      </c>
      <c r="E32" s="27" t="s">
        <v>17</v>
      </c>
      <c r="F32" s="3"/>
      <c r="G32" s="169">
        <v>49.551729045111699</v>
      </c>
      <c r="H32" s="163">
        <v>61.847160950618999</v>
      </c>
      <c r="I32" s="163">
        <v>65.333712821972298</v>
      </c>
      <c r="J32" s="163">
        <v>63.241781699160299</v>
      </c>
      <c r="K32" s="163">
        <v>62.174469901807299</v>
      </c>
      <c r="L32" s="170">
        <v>60.429770883734101</v>
      </c>
      <c r="M32" s="163"/>
      <c r="N32" s="171">
        <v>68.122954319054998</v>
      </c>
      <c r="O32" s="172">
        <v>64.892557279066395</v>
      </c>
      <c r="P32" s="173">
        <v>66.507755799060703</v>
      </c>
      <c r="Q32" s="163"/>
      <c r="R32" s="174">
        <v>62.166338002398902</v>
      </c>
      <c r="S32" s="168"/>
      <c r="T32" s="169">
        <v>26.409384421058402</v>
      </c>
      <c r="U32" s="163">
        <v>15.2691629212283</v>
      </c>
      <c r="V32" s="163">
        <v>13.2260773340708</v>
      </c>
      <c r="W32" s="163">
        <v>4.7558491062958597</v>
      </c>
      <c r="X32" s="163">
        <v>8.5598756116205799</v>
      </c>
      <c r="Y32" s="170">
        <v>12.6585971837443</v>
      </c>
      <c r="Z32" s="163"/>
      <c r="AA32" s="171">
        <v>1.72444695196512</v>
      </c>
      <c r="AB32" s="172">
        <v>-23.917903902780498</v>
      </c>
      <c r="AC32" s="173">
        <v>-12.639763804349499</v>
      </c>
      <c r="AD32" s="163"/>
      <c r="AE32" s="174">
        <v>3.49730778502343</v>
      </c>
      <c r="AG32" s="169">
        <v>49.466344101323401</v>
      </c>
      <c r="AH32" s="163">
        <v>62.039277074142497</v>
      </c>
      <c r="AI32" s="163">
        <v>65.504482709548796</v>
      </c>
      <c r="AJ32" s="163">
        <v>65.262558702148795</v>
      </c>
      <c r="AK32" s="163">
        <v>63.245339405151498</v>
      </c>
      <c r="AL32" s="170">
        <v>61.103600398463001</v>
      </c>
      <c r="AM32" s="163"/>
      <c r="AN32" s="171">
        <v>68.023338551302103</v>
      </c>
      <c r="AO32" s="172">
        <v>65.145154404440007</v>
      </c>
      <c r="AP32" s="173">
        <v>66.584246477871005</v>
      </c>
      <c r="AQ32" s="163"/>
      <c r="AR32" s="174">
        <v>62.669499278293898</v>
      </c>
      <c r="AS32" s="168"/>
      <c r="AT32" s="169">
        <v>32.125726547243502</v>
      </c>
      <c r="AU32" s="163">
        <v>21.626194990580299</v>
      </c>
      <c r="AV32" s="163">
        <v>15.843664361800499</v>
      </c>
      <c r="AW32" s="163">
        <v>14.5225257745675</v>
      </c>
      <c r="AX32" s="163">
        <v>21.752355130288102</v>
      </c>
      <c r="AY32" s="170">
        <v>20.318143510380601</v>
      </c>
      <c r="AZ32" s="163"/>
      <c r="BA32" s="171">
        <v>26.118036978706101</v>
      </c>
      <c r="BB32" s="172">
        <v>11.044747651743201</v>
      </c>
      <c r="BC32" s="173">
        <v>18.264843316192302</v>
      </c>
      <c r="BD32" s="163"/>
      <c r="BE32" s="174">
        <v>19.687342714544499</v>
      </c>
    </row>
    <row r="33" spans="1:57" x14ac:dyDescent="0.25">
      <c r="A33" s="21" t="s">
        <v>50</v>
      </c>
      <c r="B33" s="3" t="str">
        <f t="shared" si="0"/>
        <v>Staunton &amp; Harrisonburg, VA</v>
      </c>
      <c r="C33" s="3"/>
      <c r="D33" s="24" t="s">
        <v>16</v>
      </c>
      <c r="E33" s="27" t="s">
        <v>17</v>
      </c>
      <c r="F33" s="3"/>
      <c r="G33" s="169">
        <v>39.1070467993544</v>
      </c>
      <c r="H33" s="163">
        <v>53.451676528599599</v>
      </c>
      <c r="I33" s="163">
        <v>58.436435359512203</v>
      </c>
      <c r="J33" s="163">
        <v>54.455800609646701</v>
      </c>
      <c r="K33" s="163">
        <v>53.989600143446197</v>
      </c>
      <c r="L33" s="170">
        <v>51.888111888111801</v>
      </c>
      <c r="M33" s="163"/>
      <c r="N33" s="171">
        <v>57.199211045364798</v>
      </c>
      <c r="O33" s="172">
        <v>54.6351084812623</v>
      </c>
      <c r="P33" s="173">
        <v>55.917159763313599</v>
      </c>
      <c r="Q33" s="163"/>
      <c r="R33" s="174">
        <v>53.039268423883797</v>
      </c>
      <c r="S33" s="168"/>
      <c r="T33" s="169">
        <v>18.2330726173542</v>
      </c>
      <c r="U33" s="163">
        <v>13.737823147687999</v>
      </c>
      <c r="V33" s="163">
        <v>18.639157730983602</v>
      </c>
      <c r="W33" s="163">
        <v>9.7978619887091103</v>
      </c>
      <c r="X33" s="163">
        <v>14.6636269713192</v>
      </c>
      <c r="Y33" s="170">
        <v>14.792152292152201</v>
      </c>
      <c r="Z33" s="163"/>
      <c r="AA33" s="171">
        <v>8.0968140942065308</v>
      </c>
      <c r="AB33" s="172">
        <v>-1.2031366256770999</v>
      </c>
      <c r="AC33" s="173">
        <v>3.34432808900161</v>
      </c>
      <c r="AD33" s="163"/>
      <c r="AE33" s="174">
        <v>11.0855713112255</v>
      </c>
      <c r="AG33" s="169">
        <v>41.541151156535697</v>
      </c>
      <c r="AH33" s="163">
        <v>49.645866953559199</v>
      </c>
      <c r="AI33" s="163">
        <v>51.210328133405</v>
      </c>
      <c r="AJ33" s="163">
        <v>51.568943876636098</v>
      </c>
      <c r="AK33" s="163">
        <v>51.421014882553301</v>
      </c>
      <c r="AL33" s="170">
        <v>49.077461000537902</v>
      </c>
      <c r="AM33" s="163"/>
      <c r="AN33" s="171">
        <v>62.717410794333802</v>
      </c>
      <c r="AO33" s="172">
        <v>63.927738927738901</v>
      </c>
      <c r="AP33" s="173">
        <v>63.322574861036301</v>
      </c>
      <c r="AQ33" s="163"/>
      <c r="AR33" s="174">
        <v>53.147493532108903</v>
      </c>
      <c r="AS33" s="168"/>
      <c r="AT33" s="169">
        <v>11.8936672050667</v>
      </c>
      <c r="AU33" s="163">
        <v>12.179839199956501</v>
      </c>
      <c r="AV33" s="163">
        <v>10.081966201555099</v>
      </c>
      <c r="AW33" s="163">
        <v>6.0971905571535103</v>
      </c>
      <c r="AX33" s="163">
        <v>10.2055388640979</v>
      </c>
      <c r="AY33" s="170">
        <v>9.9573383747936006</v>
      </c>
      <c r="AZ33" s="163"/>
      <c r="BA33" s="171">
        <v>4.8581691943053897</v>
      </c>
      <c r="BB33" s="172">
        <v>8.4015343387254209</v>
      </c>
      <c r="BC33" s="173">
        <v>6.6173445129005701</v>
      </c>
      <c r="BD33" s="163"/>
      <c r="BE33" s="174">
        <v>8.7971115384198004</v>
      </c>
    </row>
    <row r="34" spans="1:57" x14ac:dyDescent="0.25">
      <c r="A34" s="21" t="s">
        <v>51</v>
      </c>
      <c r="B34" s="3" t="str">
        <f t="shared" si="0"/>
        <v>Blacksburg &amp; Wytheville, VA</v>
      </c>
      <c r="C34" s="3"/>
      <c r="D34" s="24" t="s">
        <v>16</v>
      </c>
      <c r="E34" s="27" t="s">
        <v>17</v>
      </c>
      <c r="F34" s="3"/>
      <c r="G34" s="169">
        <v>35.874704491725701</v>
      </c>
      <c r="H34" s="163">
        <v>44.9763593380614</v>
      </c>
      <c r="I34" s="163">
        <v>48.226950354609897</v>
      </c>
      <c r="J34" s="163">
        <v>48.404255319148902</v>
      </c>
      <c r="K34" s="163">
        <v>44.1686367218282</v>
      </c>
      <c r="L34" s="170">
        <v>44.330181245074797</v>
      </c>
      <c r="M34" s="163"/>
      <c r="N34" s="171">
        <v>51.9306540583136</v>
      </c>
      <c r="O34" s="172">
        <v>59.4365642237982</v>
      </c>
      <c r="P34" s="173">
        <v>55.683609141055904</v>
      </c>
      <c r="Q34" s="163"/>
      <c r="R34" s="174">
        <v>47.574017786783699</v>
      </c>
      <c r="S34" s="168"/>
      <c r="T34" s="169">
        <v>-15.528504181376899</v>
      </c>
      <c r="U34" s="163">
        <v>-12.1671024253056</v>
      </c>
      <c r="V34" s="163">
        <v>-9.6167427610834206</v>
      </c>
      <c r="W34" s="163">
        <v>-7.7315461195252899</v>
      </c>
      <c r="X34" s="163">
        <v>-18.027304417301401</v>
      </c>
      <c r="Y34" s="170">
        <v>-12.5212955936922</v>
      </c>
      <c r="Z34" s="163"/>
      <c r="AA34" s="171">
        <v>-25.304266431193099</v>
      </c>
      <c r="AB34" s="172">
        <v>-17.052627734673099</v>
      </c>
      <c r="AC34" s="173">
        <v>-21.116116920502499</v>
      </c>
      <c r="AD34" s="163"/>
      <c r="AE34" s="174">
        <v>-15.596667670704401</v>
      </c>
      <c r="AG34" s="169">
        <v>42.858550039401102</v>
      </c>
      <c r="AH34" s="163">
        <v>50.768321513002299</v>
      </c>
      <c r="AI34" s="163">
        <v>52.467494089834503</v>
      </c>
      <c r="AJ34" s="163">
        <v>47.547281323877002</v>
      </c>
      <c r="AK34" s="163">
        <v>47.586682427107903</v>
      </c>
      <c r="AL34" s="170">
        <v>48.245665878644601</v>
      </c>
      <c r="AM34" s="163"/>
      <c r="AN34" s="171">
        <v>59.978329393222999</v>
      </c>
      <c r="AO34" s="172">
        <v>61.711977935382102</v>
      </c>
      <c r="AP34" s="173">
        <v>60.8451536643026</v>
      </c>
      <c r="AQ34" s="163"/>
      <c r="AR34" s="174">
        <v>51.845519531689703</v>
      </c>
      <c r="AS34" s="168"/>
      <c r="AT34" s="169">
        <v>6.4616939517132002</v>
      </c>
      <c r="AU34" s="163">
        <v>4.1876285225562002</v>
      </c>
      <c r="AV34" s="163">
        <v>4.2523256171618904</v>
      </c>
      <c r="AW34" s="163">
        <v>-6.4457137212873397</v>
      </c>
      <c r="AX34" s="163">
        <v>-10.234403538771099</v>
      </c>
      <c r="AY34" s="170">
        <v>-0.78942613394040595</v>
      </c>
      <c r="AZ34" s="163"/>
      <c r="BA34" s="171">
        <v>-4.8641084333327402</v>
      </c>
      <c r="BB34" s="172">
        <v>-2.9851405692300501</v>
      </c>
      <c r="BC34" s="173">
        <v>-3.92042650446548</v>
      </c>
      <c r="BD34" s="163"/>
      <c r="BE34" s="174">
        <v>-1.8617771284947899</v>
      </c>
    </row>
    <row r="35" spans="1:57" x14ac:dyDescent="0.25">
      <c r="A35" s="21" t="s">
        <v>52</v>
      </c>
      <c r="B35" s="3" t="str">
        <f t="shared" si="0"/>
        <v>Lynchburg, VA</v>
      </c>
      <c r="C35" s="3"/>
      <c r="D35" s="24" t="s">
        <v>16</v>
      </c>
      <c r="E35" s="27" t="s">
        <v>17</v>
      </c>
      <c r="F35" s="3"/>
      <c r="G35" s="169">
        <v>39.595545134818202</v>
      </c>
      <c r="H35" s="163">
        <v>58.9683470105509</v>
      </c>
      <c r="I35" s="163">
        <v>67.057444314185204</v>
      </c>
      <c r="J35" s="163">
        <v>68.757327080890903</v>
      </c>
      <c r="K35" s="163">
        <v>64.654161781946001</v>
      </c>
      <c r="L35" s="170">
        <v>59.806565064478299</v>
      </c>
      <c r="M35" s="163"/>
      <c r="N35" s="171">
        <v>61.840562719812397</v>
      </c>
      <c r="O35" s="172">
        <v>53.985932004689303</v>
      </c>
      <c r="P35" s="173">
        <v>57.9132473622508</v>
      </c>
      <c r="Q35" s="163"/>
      <c r="R35" s="174">
        <v>59.2656171495561</v>
      </c>
      <c r="S35" s="168"/>
      <c r="T35" s="169">
        <v>7.4264456410040802</v>
      </c>
      <c r="U35" s="163">
        <v>13.8421559794198</v>
      </c>
      <c r="V35" s="163">
        <v>14.6886784195817</v>
      </c>
      <c r="W35" s="163">
        <v>13.421696244492001</v>
      </c>
      <c r="X35" s="163">
        <v>-0.510885394195565</v>
      </c>
      <c r="Y35" s="170">
        <v>9.6431222693574998</v>
      </c>
      <c r="Z35" s="163"/>
      <c r="AA35" s="171">
        <v>-4.5695680609346097</v>
      </c>
      <c r="AB35" s="172">
        <v>-14.790763313316599</v>
      </c>
      <c r="AC35" s="173">
        <v>-9.62255041045713</v>
      </c>
      <c r="AD35" s="163"/>
      <c r="AE35" s="174">
        <v>3.4841935520699301</v>
      </c>
      <c r="AG35" s="169">
        <v>39.6907971864009</v>
      </c>
      <c r="AH35" s="163">
        <v>57.759378663540403</v>
      </c>
      <c r="AI35" s="163">
        <v>59.0709261430246</v>
      </c>
      <c r="AJ35" s="163">
        <v>60.9979484173505</v>
      </c>
      <c r="AK35" s="163">
        <v>59.532532239155898</v>
      </c>
      <c r="AL35" s="170">
        <v>55.410316529894402</v>
      </c>
      <c r="AM35" s="163"/>
      <c r="AN35" s="171">
        <v>68.596131301289503</v>
      </c>
      <c r="AO35" s="172">
        <v>57.187866354044502</v>
      </c>
      <c r="AP35" s="173">
        <v>62.891998827667003</v>
      </c>
      <c r="AQ35" s="163"/>
      <c r="AR35" s="174">
        <v>57.547940043543697</v>
      </c>
      <c r="AS35" s="168"/>
      <c r="AT35" s="169">
        <v>3.4775902603584399</v>
      </c>
      <c r="AU35" s="163">
        <v>-1.79546135441962E-2</v>
      </c>
      <c r="AV35" s="163">
        <v>-0.423514577919893</v>
      </c>
      <c r="AW35" s="163">
        <v>-2.1204458248162399</v>
      </c>
      <c r="AX35" s="163">
        <v>-5.8763900977038999</v>
      </c>
      <c r="AY35" s="170">
        <v>-1.41127841615337</v>
      </c>
      <c r="AZ35" s="163"/>
      <c r="BA35" s="171">
        <v>-2.3550092448988198</v>
      </c>
      <c r="BB35" s="172">
        <v>-7.6075841819185896</v>
      </c>
      <c r="BC35" s="173">
        <v>-4.8152731903921104</v>
      </c>
      <c r="BD35" s="163"/>
      <c r="BE35" s="174">
        <v>-2.5000172815583199</v>
      </c>
    </row>
    <row r="36" spans="1:57" x14ac:dyDescent="0.25">
      <c r="A36" s="21" t="s">
        <v>73</v>
      </c>
      <c r="B36" s="3" t="str">
        <f t="shared" si="0"/>
        <v>Central Virginia</v>
      </c>
      <c r="C36" s="3"/>
      <c r="D36" s="24" t="s">
        <v>16</v>
      </c>
      <c r="E36" s="27" t="s">
        <v>17</v>
      </c>
      <c r="F36" s="3"/>
      <c r="G36" s="169">
        <v>46.916205869842599</v>
      </c>
      <c r="H36" s="163">
        <v>60.630734641793701</v>
      </c>
      <c r="I36" s="163">
        <v>68.618217172024004</v>
      </c>
      <c r="J36" s="163">
        <v>68.769179351623904</v>
      </c>
      <c r="K36" s="163">
        <v>65.542490809102702</v>
      </c>
      <c r="L36" s="170">
        <v>62.0953040688347</v>
      </c>
      <c r="M36" s="163"/>
      <c r="N36" s="171">
        <v>78.145413666332402</v>
      </c>
      <c r="O36" s="172">
        <v>77.2794944246954</v>
      </c>
      <c r="P36" s="173">
        <v>77.712454045513894</v>
      </c>
      <c r="Q36" s="163"/>
      <c r="R36" s="174">
        <v>66.557288818285102</v>
      </c>
      <c r="S36" s="168"/>
      <c r="T36" s="169">
        <v>-0.383526913233456</v>
      </c>
      <c r="U36" s="163">
        <v>1.6378603168608801</v>
      </c>
      <c r="V36" s="163">
        <v>3.9331090049391801</v>
      </c>
      <c r="W36" s="163">
        <v>1.67861734383473</v>
      </c>
      <c r="X36" s="163">
        <v>-15.094921999943599</v>
      </c>
      <c r="Y36" s="170">
        <v>-2.2431950058083299</v>
      </c>
      <c r="Z36" s="163"/>
      <c r="AA36" s="171">
        <v>-7.5004588493608901</v>
      </c>
      <c r="AB36" s="172">
        <v>-7.1078389666730102</v>
      </c>
      <c r="AC36" s="173">
        <v>-7.3056583347262603</v>
      </c>
      <c r="AD36" s="163"/>
      <c r="AE36" s="174">
        <v>-3.9924843946270698</v>
      </c>
      <c r="AG36" s="169">
        <v>46.678122291327597</v>
      </c>
      <c r="AH36" s="163">
        <v>59.444807712778001</v>
      </c>
      <c r="AI36" s="163">
        <v>63.496601329055203</v>
      </c>
      <c r="AJ36" s="163">
        <v>64.905984595615905</v>
      </c>
      <c r="AK36" s="163">
        <v>61.243451616091697</v>
      </c>
      <c r="AL36" s="170">
        <v>59.1537815841656</v>
      </c>
      <c r="AM36" s="163"/>
      <c r="AN36" s="171">
        <v>71.107275644193706</v>
      </c>
      <c r="AO36" s="172">
        <v>71.830258078244199</v>
      </c>
      <c r="AP36" s="173">
        <v>71.468858913986196</v>
      </c>
      <c r="AQ36" s="163"/>
      <c r="AR36" s="174">
        <v>62.673003756854698</v>
      </c>
      <c r="AS36" s="168"/>
      <c r="AT36" s="169">
        <v>0.87484707881732104</v>
      </c>
      <c r="AU36" s="163">
        <v>1.9375768340939601</v>
      </c>
      <c r="AV36" s="163">
        <v>-1.4141884917326999</v>
      </c>
      <c r="AW36" s="163">
        <v>0.67723922282485705</v>
      </c>
      <c r="AX36" s="163">
        <v>-5.5390456810383899</v>
      </c>
      <c r="AY36" s="170">
        <v>-0.84840706535277999</v>
      </c>
      <c r="AZ36" s="163"/>
      <c r="BA36" s="171">
        <v>-7.68577357942437</v>
      </c>
      <c r="BB36" s="172">
        <v>-8.26496294514358</v>
      </c>
      <c r="BC36" s="173">
        <v>-7.97745121383692</v>
      </c>
      <c r="BD36" s="163"/>
      <c r="BE36" s="174">
        <v>-3.2887179375196598</v>
      </c>
    </row>
    <row r="37" spans="1:57" x14ac:dyDescent="0.25">
      <c r="A37" s="21" t="s">
        <v>74</v>
      </c>
      <c r="B37" s="3" t="str">
        <f t="shared" si="0"/>
        <v>Chesapeake Bay</v>
      </c>
      <c r="C37" s="3"/>
      <c r="D37" s="24" t="s">
        <v>16</v>
      </c>
      <c r="E37" s="27" t="s">
        <v>17</v>
      </c>
      <c r="F37" s="3"/>
      <c r="G37" s="169">
        <v>38.936669272869402</v>
      </c>
      <c r="H37" s="163">
        <v>55.121188428459703</v>
      </c>
      <c r="I37" s="163">
        <v>56.528537920250102</v>
      </c>
      <c r="J37" s="163">
        <v>54.495699765441699</v>
      </c>
      <c r="K37" s="163">
        <v>51.290070367474499</v>
      </c>
      <c r="L37" s="170">
        <v>51.2744331508991</v>
      </c>
      <c r="M37" s="163"/>
      <c r="N37" s="171">
        <v>53.088350273651201</v>
      </c>
      <c r="O37" s="172">
        <v>57.075840500390903</v>
      </c>
      <c r="P37" s="173">
        <v>55.082095387021099</v>
      </c>
      <c r="Q37" s="163"/>
      <c r="R37" s="174">
        <v>52.362336646933898</v>
      </c>
      <c r="S37" s="168"/>
      <c r="T37" s="169">
        <v>-10.1083032490974</v>
      </c>
      <c r="U37" s="163">
        <v>-0.14164305949008399</v>
      </c>
      <c r="V37" s="163">
        <v>-4.1114058355437599</v>
      </c>
      <c r="W37" s="163">
        <v>-8.1686429512516394</v>
      </c>
      <c r="X37" s="163">
        <v>-7.3446327683615804</v>
      </c>
      <c r="Y37" s="170">
        <v>-5.8029301924734202</v>
      </c>
      <c r="Z37" s="163"/>
      <c r="AA37" s="171">
        <v>-10.4221635883905</v>
      </c>
      <c r="AB37" s="172">
        <v>-6.7688378033205598</v>
      </c>
      <c r="AC37" s="173">
        <v>-8.5658663205710504</v>
      </c>
      <c r="AD37" s="163"/>
      <c r="AE37" s="174">
        <v>-6.6507367582636299</v>
      </c>
      <c r="AG37" s="169">
        <v>40.8131352619233</v>
      </c>
      <c r="AH37" s="163">
        <v>57.681782642689598</v>
      </c>
      <c r="AI37" s="163">
        <v>59.577795152462798</v>
      </c>
      <c r="AJ37" s="163">
        <v>57.6426896012509</v>
      </c>
      <c r="AK37" s="163">
        <v>50.566849100859997</v>
      </c>
      <c r="AL37" s="170">
        <v>53.256450351837302</v>
      </c>
      <c r="AM37" s="163"/>
      <c r="AN37" s="171">
        <v>50.762314308053099</v>
      </c>
      <c r="AO37" s="172">
        <v>50.5863956215793</v>
      </c>
      <c r="AP37" s="173">
        <v>50.674354964816203</v>
      </c>
      <c r="AQ37" s="163"/>
      <c r="AR37" s="174">
        <v>52.518708812688402</v>
      </c>
      <c r="AS37" s="168"/>
      <c r="AT37" s="169">
        <v>-11.186729051467401</v>
      </c>
      <c r="AU37" s="163">
        <v>1.5834767641996501</v>
      </c>
      <c r="AV37" s="163">
        <v>0.49455984174084999</v>
      </c>
      <c r="AW37" s="163">
        <v>-1.7327557480839699</v>
      </c>
      <c r="AX37" s="163">
        <v>-6.0297856883399898</v>
      </c>
      <c r="AY37" s="170">
        <v>-2.9908139286477202</v>
      </c>
      <c r="AZ37" s="163"/>
      <c r="BA37" s="171">
        <v>-5.3226394458621904</v>
      </c>
      <c r="BB37" s="172">
        <v>-7.0736086175942496</v>
      </c>
      <c r="BC37" s="173">
        <v>-6.2047756874095503</v>
      </c>
      <c r="BD37" s="163"/>
      <c r="BE37" s="174">
        <v>-3.8986255173470901</v>
      </c>
    </row>
    <row r="38" spans="1:57" x14ac:dyDescent="0.25">
      <c r="A38" s="21" t="s">
        <v>75</v>
      </c>
      <c r="B38" s="3" t="str">
        <f t="shared" si="0"/>
        <v>Coastal Virginia - Eastern Shore</v>
      </c>
      <c r="C38" s="3"/>
      <c r="D38" s="24" t="s">
        <v>16</v>
      </c>
      <c r="E38" s="27" t="s">
        <v>17</v>
      </c>
      <c r="F38" s="3"/>
      <c r="G38" s="169">
        <v>30.543318649045499</v>
      </c>
      <c r="H38" s="163">
        <v>42.511013215859002</v>
      </c>
      <c r="I38" s="163">
        <v>46.035242290748798</v>
      </c>
      <c r="J38" s="163">
        <v>47.797356828193799</v>
      </c>
      <c r="K38" s="163">
        <v>44.566813509544701</v>
      </c>
      <c r="L38" s="170">
        <v>42.290748898678402</v>
      </c>
      <c r="M38" s="163"/>
      <c r="N38" s="171">
        <v>54.625550660792904</v>
      </c>
      <c r="O38" s="172">
        <v>55.286343612334797</v>
      </c>
      <c r="P38" s="173">
        <v>54.9559471365638</v>
      </c>
      <c r="Q38" s="163"/>
      <c r="R38" s="174">
        <v>45.909376966645603</v>
      </c>
      <c r="S38" s="168"/>
      <c r="T38" s="169">
        <v>-28.030111229260498</v>
      </c>
      <c r="U38" s="163">
        <v>-20.465053500967699</v>
      </c>
      <c r="V38" s="163">
        <v>-20.4089485696088</v>
      </c>
      <c r="W38" s="163">
        <v>-18.829340771055399</v>
      </c>
      <c r="X38" s="163">
        <v>-17.372897433854298</v>
      </c>
      <c r="Y38" s="170">
        <v>-20.6702945495378</v>
      </c>
      <c r="Z38" s="163"/>
      <c r="AA38" s="171">
        <v>-7.9956981241339298</v>
      </c>
      <c r="AB38" s="172">
        <v>-8.1760380975689309</v>
      </c>
      <c r="AC38" s="173">
        <v>-8.0864986701991093</v>
      </c>
      <c r="AD38" s="163"/>
      <c r="AE38" s="174">
        <v>-16.773201293998198</v>
      </c>
      <c r="AG38" s="169">
        <v>31.680236861584</v>
      </c>
      <c r="AH38" s="163">
        <v>41.099185788304901</v>
      </c>
      <c r="AI38" s="163">
        <v>42.579570688378901</v>
      </c>
      <c r="AJ38" s="163">
        <v>42.931162102146502</v>
      </c>
      <c r="AK38" s="163">
        <v>39.6373056994818</v>
      </c>
      <c r="AL38" s="170">
        <v>39.585492227979202</v>
      </c>
      <c r="AM38" s="163"/>
      <c r="AN38" s="171">
        <v>45.9474463360473</v>
      </c>
      <c r="AO38" s="172">
        <v>46.535200884629504</v>
      </c>
      <c r="AP38" s="173">
        <v>46.241920590950997</v>
      </c>
      <c r="AQ38" s="163"/>
      <c r="AR38" s="174">
        <v>41.490092470277403</v>
      </c>
      <c r="AS38" s="168"/>
      <c r="AT38" s="169">
        <v>-23.081573246554701</v>
      </c>
      <c r="AU38" s="163">
        <v>-17.161726026119901</v>
      </c>
      <c r="AV38" s="163">
        <v>-18.393931816619499</v>
      </c>
      <c r="AW38" s="163">
        <v>-18.078425683810099</v>
      </c>
      <c r="AX38" s="163">
        <v>-21.030397599073499</v>
      </c>
      <c r="AY38" s="170">
        <v>-19.402715280751298</v>
      </c>
      <c r="AZ38" s="163"/>
      <c r="BA38" s="171">
        <v>-15.358409101314701</v>
      </c>
      <c r="BB38" s="172">
        <v>-15.5275305846629</v>
      </c>
      <c r="BC38" s="173">
        <v>-15.442500179386499</v>
      </c>
      <c r="BD38" s="163"/>
      <c r="BE38" s="174">
        <v>-18.184046485347601</v>
      </c>
    </row>
    <row r="39" spans="1:57" x14ac:dyDescent="0.25">
      <c r="A39" s="21" t="s">
        <v>76</v>
      </c>
      <c r="B39" s="3" t="str">
        <f t="shared" si="0"/>
        <v>Coastal Virginia - Hampton Roads</v>
      </c>
      <c r="C39" s="3"/>
      <c r="D39" s="24" t="s">
        <v>16</v>
      </c>
      <c r="E39" s="27" t="s">
        <v>17</v>
      </c>
      <c r="F39" s="3"/>
      <c r="G39" s="169">
        <v>45.712101910827997</v>
      </c>
      <c r="H39" s="163">
        <v>53.875159235668697</v>
      </c>
      <c r="I39" s="163">
        <v>59.571974522292898</v>
      </c>
      <c r="J39" s="163">
        <v>62.343949044585898</v>
      </c>
      <c r="K39" s="163">
        <v>63.882802547770702</v>
      </c>
      <c r="L39" s="170">
        <v>57.0771974522292</v>
      </c>
      <c r="M39" s="163"/>
      <c r="N39" s="171">
        <v>80.624203821655996</v>
      </c>
      <c r="O39" s="172">
        <v>83.408917197452197</v>
      </c>
      <c r="P39" s="173">
        <v>82.016560509554097</v>
      </c>
      <c r="Q39" s="163"/>
      <c r="R39" s="174">
        <v>64.202729754322107</v>
      </c>
      <c r="S39" s="168"/>
      <c r="T39" s="169">
        <v>3.4598421806210902</v>
      </c>
      <c r="U39" s="163">
        <v>-7.5223759178408706E-2</v>
      </c>
      <c r="V39" s="163">
        <v>-0.79808773184987802</v>
      </c>
      <c r="W39" s="163">
        <v>2.2820178605225898</v>
      </c>
      <c r="X39" s="163">
        <v>2.4597418626111098</v>
      </c>
      <c r="Y39" s="170">
        <v>1.39755165647707</v>
      </c>
      <c r="Z39" s="163"/>
      <c r="AA39" s="171">
        <v>5.7693092313340202</v>
      </c>
      <c r="AB39" s="172">
        <v>3.7032450886274599</v>
      </c>
      <c r="AC39" s="173">
        <v>4.70855552617114</v>
      </c>
      <c r="AD39" s="163"/>
      <c r="AE39" s="174">
        <v>2.5814829707147</v>
      </c>
      <c r="AG39" s="169">
        <v>46.174319304560903</v>
      </c>
      <c r="AH39" s="163">
        <v>51.422663041397001</v>
      </c>
      <c r="AI39" s="163">
        <v>54.048081344846899</v>
      </c>
      <c r="AJ39" s="163">
        <v>55.610341832302801</v>
      </c>
      <c r="AK39" s="163">
        <v>56.170481835368598</v>
      </c>
      <c r="AL39" s="170">
        <v>52.684085510688803</v>
      </c>
      <c r="AM39" s="163"/>
      <c r="AN39" s="171">
        <v>69.138010321393807</v>
      </c>
      <c r="AO39" s="172">
        <v>71.214537197673195</v>
      </c>
      <c r="AP39" s="173">
        <v>70.176989455947293</v>
      </c>
      <c r="AQ39" s="163"/>
      <c r="AR39" s="174">
        <v>57.683516780188398</v>
      </c>
      <c r="AS39" s="168"/>
      <c r="AT39" s="169">
        <v>0.15885516150096099</v>
      </c>
      <c r="AU39" s="163">
        <v>-0.85778311632891602</v>
      </c>
      <c r="AV39" s="163">
        <v>-2.2915206171211402</v>
      </c>
      <c r="AW39" s="163">
        <v>-2.60512303071879</v>
      </c>
      <c r="AX39" s="163">
        <v>-4.4203159659783404</v>
      </c>
      <c r="AY39" s="170">
        <v>-2.1288904772036901</v>
      </c>
      <c r="AZ39" s="163"/>
      <c r="BA39" s="171">
        <v>-1.96835207184504</v>
      </c>
      <c r="BB39" s="172">
        <v>-1.95897304832068</v>
      </c>
      <c r="BC39" s="173">
        <v>-1.9625935732203501</v>
      </c>
      <c r="BD39" s="163"/>
      <c r="BE39" s="174">
        <v>-2.0769852237390101</v>
      </c>
    </row>
    <row r="40" spans="1:57" x14ac:dyDescent="0.25">
      <c r="A40" s="20" t="s">
        <v>77</v>
      </c>
      <c r="B40" s="3" t="str">
        <f t="shared" si="0"/>
        <v>Northern Virginia</v>
      </c>
      <c r="C40" s="3"/>
      <c r="D40" s="24" t="s">
        <v>16</v>
      </c>
      <c r="E40" s="27" t="s">
        <v>17</v>
      </c>
      <c r="F40" s="3"/>
      <c r="G40" s="169">
        <v>54.375705152312797</v>
      </c>
      <c r="H40" s="163">
        <v>71.233546446032307</v>
      </c>
      <c r="I40" s="163">
        <v>79.430236931177106</v>
      </c>
      <c r="J40" s="163">
        <v>78.132756675441797</v>
      </c>
      <c r="K40" s="163">
        <v>67.233922527265804</v>
      </c>
      <c r="L40" s="170">
        <v>70.081233546446001</v>
      </c>
      <c r="M40" s="163"/>
      <c r="N40" s="171">
        <v>66.271154569386894</v>
      </c>
      <c r="O40" s="172">
        <v>69.420834900338406</v>
      </c>
      <c r="P40" s="173">
        <v>67.8459947348627</v>
      </c>
      <c r="Q40" s="163"/>
      <c r="R40" s="174">
        <v>69.442593885993602</v>
      </c>
      <c r="S40" s="168"/>
      <c r="T40" s="169">
        <v>-8.8921873172308104</v>
      </c>
      <c r="U40" s="163">
        <v>-6.7718402207386497</v>
      </c>
      <c r="V40" s="163">
        <v>-5.6282446867543996</v>
      </c>
      <c r="W40" s="163">
        <v>-5.3914111054984399</v>
      </c>
      <c r="X40" s="163">
        <v>-7.7235042624446502</v>
      </c>
      <c r="Y40" s="170">
        <v>-6.7335954824347501</v>
      </c>
      <c r="Z40" s="163"/>
      <c r="AA40" s="171">
        <v>-4.2778441092686696</v>
      </c>
      <c r="AB40" s="172">
        <v>-1.2411820563984399</v>
      </c>
      <c r="AC40" s="173">
        <v>-2.74797292699248</v>
      </c>
      <c r="AD40" s="163"/>
      <c r="AE40" s="174">
        <v>-5.6542761355097104</v>
      </c>
      <c r="AG40" s="169">
        <v>53.608969537420002</v>
      </c>
      <c r="AH40" s="163">
        <v>66.103328318916795</v>
      </c>
      <c r="AI40" s="163">
        <v>74.111508085746493</v>
      </c>
      <c r="AJ40" s="163">
        <v>73.315156073711904</v>
      </c>
      <c r="AK40" s="163">
        <v>63.600037608123301</v>
      </c>
      <c r="AL40" s="170">
        <v>66.147799924783698</v>
      </c>
      <c r="AM40" s="163"/>
      <c r="AN40" s="171">
        <v>61.2326062429484</v>
      </c>
      <c r="AO40" s="172">
        <v>64.9877773599097</v>
      </c>
      <c r="AP40" s="173">
        <v>63.110191801429103</v>
      </c>
      <c r="AQ40" s="163"/>
      <c r="AR40" s="174">
        <v>65.279911889539505</v>
      </c>
      <c r="AS40" s="168"/>
      <c r="AT40" s="169">
        <v>-1.40015810863131</v>
      </c>
      <c r="AU40" s="163">
        <v>-2.3316541175500398</v>
      </c>
      <c r="AV40" s="163">
        <v>-3.4669569897381201</v>
      </c>
      <c r="AW40" s="163">
        <v>-4.5339118518096297</v>
      </c>
      <c r="AX40" s="163">
        <v>-4.4096827754228398</v>
      </c>
      <c r="AY40" s="170">
        <v>-3.3367562074761401</v>
      </c>
      <c r="AZ40" s="163"/>
      <c r="BA40" s="171">
        <v>-5.5290786879185898</v>
      </c>
      <c r="BB40" s="172">
        <v>-4.7858886825911497</v>
      </c>
      <c r="BC40" s="173">
        <v>-5.1478831943039696</v>
      </c>
      <c r="BD40" s="163"/>
      <c r="BE40" s="174">
        <v>-3.8441191532133199</v>
      </c>
    </row>
    <row r="41" spans="1:57" x14ac:dyDescent="0.25">
      <c r="A41" s="22" t="s">
        <v>78</v>
      </c>
      <c r="B41" s="3" t="str">
        <f t="shared" si="0"/>
        <v>Shenandoah Valley</v>
      </c>
      <c r="C41" s="3"/>
      <c r="D41" s="25" t="s">
        <v>16</v>
      </c>
      <c r="E41" s="28" t="s">
        <v>17</v>
      </c>
      <c r="F41" s="3"/>
      <c r="G41" s="175">
        <v>37.0323559150657</v>
      </c>
      <c r="H41" s="176">
        <v>50.109538254128701</v>
      </c>
      <c r="I41" s="176">
        <v>54.246713852376097</v>
      </c>
      <c r="J41" s="176">
        <v>52.561509942702997</v>
      </c>
      <c r="K41" s="176">
        <v>51.162790697674403</v>
      </c>
      <c r="L41" s="177">
        <v>49.022581732389597</v>
      </c>
      <c r="M41" s="163"/>
      <c r="N41" s="178">
        <v>57.1536905965621</v>
      </c>
      <c r="O41" s="179">
        <v>55.805527468823698</v>
      </c>
      <c r="P41" s="180">
        <v>56.479609032692899</v>
      </c>
      <c r="Q41" s="163"/>
      <c r="R41" s="181">
        <v>51.153160961047703</v>
      </c>
      <c r="S41" s="168"/>
      <c r="T41" s="175">
        <v>2.6861812484499299</v>
      </c>
      <c r="U41" s="176">
        <v>5.3348545063099699</v>
      </c>
      <c r="V41" s="176">
        <v>7.7510753104217303</v>
      </c>
      <c r="W41" s="176">
        <v>3.26966450473929</v>
      </c>
      <c r="X41" s="176">
        <v>0.38733815630142499</v>
      </c>
      <c r="Y41" s="177">
        <v>3.93077276177595</v>
      </c>
      <c r="Z41" s="163"/>
      <c r="AA41" s="178">
        <v>-2.54446115391129</v>
      </c>
      <c r="AB41" s="179">
        <v>-6.4043385947274496</v>
      </c>
      <c r="AC41" s="180">
        <v>-4.4903612517265596</v>
      </c>
      <c r="AD41" s="163"/>
      <c r="AE41" s="181">
        <v>1.1181993594808399</v>
      </c>
      <c r="AG41" s="175">
        <v>38.242610785512497</v>
      </c>
      <c r="AH41" s="176">
        <v>47.409031496394903</v>
      </c>
      <c r="AI41" s="176">
        <v>48.893198971201997</v>
      </c>
      <c r="AJ41" s="176">
        <v>49.278998186954503</v>
      </c>
      <c r="AK41" s="176">
        <v>48.836277775435299</v>
      </c>
      <c r="AL41" s="177">
        <v>46.532023443099803</v>
      </c>
      <c r="AM41" s="163"/>
      <c r="AN41" s="178">
        <v>57.825610321710101</v>
      </c>
      <c r="AO41" s="179">
        <v>57.547468020989101</v>
      </c>
      <c r="AP41" s="180">
        <v>57.686511323995902</v>
      </c>
      <c r="AQ41" s="163"/>
      <c r="AR41" s="181">
        <v>49.7194758731181</v>
      </c>
      <c r="AS41" s="40"/>
      <c r="AT41" s="175">
        <v>1.70469640677075</v>
      </c>
      <c r="AU41" s="176">
        <v>5.4656246752639497</v>
      </c>
      <c r="AV41" s="176">
        <v>3.2998255319808498</v>
      </c>
      <c r="AW41" s="176">
        <v>0.91606924104385001</v>
      </c>
      <c r="AX41" s="176">
        <v>1.4014711089967999</v>
      </c>
      <c r="AY41" s="177">
        <v>2.5485311692741601</v>
      </c>
      <c r="AZ41" s="163"/>
      <c r="BA41" s="178">
        <v>-0.44956728875436902</v>
      </c>
      <c r="BB41" s="179">
        <v>-0.17899988197185299</v>
      </c>
      <c r="BC41" s="180">
        <v>-0.314841442104002</v>
      </c>
      <c r="BD41" s="163"/>
      <c r="BE41" s="181">
        <v>1.5800601118387301</v>
      </c>
    </row>
    <row r="42" spans="1:57" ht="13" x14ac:dyDescent="0.3">
      <c r="A42" s="19" t="s">
        <v>79</v>
      </c>
      <c r="B42" s="3" t="str">
        <f t="shared" si="0"/>
        <v>Southern Virginia</v>
      </c>
      <c r="C42" s="9"/>
      <c r="D42" s="23" t="s">
        <v>16</v>
      </c>
      <c r="E42" s="26" t="s">
        <v>17</v>
      </c>
      <c r="F42" s="3"/>
      <c r="G42" s="160">
        <v>43.704197201865398</v>
      </c>
      <c r="H42" s="161">
        <v>61.781034865645097</v>
      </c>
      <c r="I42" s="161">
        <v>67.266266933155606</v>
      </c>
      <c r="J42" s="161">
        <v>65.756162558294406</v>
      </c>
      <c r="K42" s="161">
        <v>60.470797246280199</v>
      </c>
      <c r="L42" s="162">
        <v>59.795691761048097</v>
      </c>
      <c r="M42" s="163"/>
      <c r="N42" s="164">
        <v>63.091272485009902</v>
      </c>
      <c r="O42" s="165">
        <v>63.202309571396803</v>
      </c>
      <c r="P42" s="166">
        <v>63.146791028203403</v>
      </c>
      <c r="Q42" s="163"/>
      <c r="R42" s="167">
        <v>60.753148694521101</v>
      </c>
      <c r="S42" s="168"/>
      <c r="T42" s="160">
        <v>-3.4336721577039899</v>
      </c>
      <c r="U42" s="161">
        <v>0.52987338718419896</v>
      </c>
      <c r="V42" s="161">
        <v>5.3895907080703003</v>
      </c>
      <c r="W42" s="161">
        <v>1.9735174730012499</v>
      </c>
      <c r="X42" s="161">
        <v>1.5794937969849701</v>
      </c>
      <c r="Y42" s="162">
        <v>1.5020907324136401</v>
      </c>
      <c r="Z42" s="163"/>
      <c r="AA42" s="164">
        <v>6.1069170099259997</v>
      </c>
      <c r="AB42" s="165">
        <v>3.9945302333528598</v>
      </c>
      <c r="AC42" s="166">
        <v>5.0391760172380096</v>
      </c>
      <c r="AD42" s="163"/>
      <c r="AE42" s="167">
        <v>2.52738506341933</v>
      </c>
      <c r="AF42" s="29"/>
      <c r="AG42" s="160">
        <v>46.741061514545798</v>
      </c>
      <c r="AH42" s="161">
        <v>64.118365534088298</v>
      </c>
      <c r="AI42" s="161">
        <v>65.928270042194001</v>
      </c>
      <c r="AJ42" s="161">
        <v>64.3626471241394</v>
      </c>
      <c r="AK42" s="161">
        <v>59.699089495891599</v>
      </c>
      <c r="AL42" s="162">
        <v>60.169886742171798</v>
      </c>
      <c r="AM42" s="163"/>
      <c r="AN42" s="164">
        <v>62.691538974017298</v>
      </c>
      <c r="AO42" s="165">
        <v>62.419498112369503</v>
      </c>
      <c r="AP42" s="166">
        <v>62.555518543193401</v>
      </c>
      <c r="AQ42" s="163"/>
      <c r="AR42" s="167">
        <v>60.851495828178003</v>
      </c>
      <c r="AS42" s="168"/>
      <c r="AT42" s="160">
        <v>4.2224140549413001</v>
      </c>
      <c r="AU42" s="161">
        <v>7.4102387633568698</v>
      </c>
      <c r="AV42" s="161">
        <v>6.9208833652790798</v>
      </c>
      <c r="AW42" s="161">
        <v>2.4798642305490901</v>
      </c>
      <c r="AX42" s="161">
        <v>2.1870904078345799</v>
      </c>
      <c r="AY42" s="162">
        <v>4.6689197278991497</v>
      </c>
      <c r="AZ42" s="163"/>
      <c r="BA42" s="164">
        <v>5.6431788090639898</v>
      </c>
      <c r="BB42" s="165">
        <v>2.8355649071620199</v>
      </c>
      <c r="BC42" s="166">
        <v>4.2235185505759896</v>
      </c>
      <c r="BD42" s="163"/>
      <c r="BE42" s="167">
        <v>4.5377042960130796</v>
      </c>
    </row>
    <row r="43" spans="1:57" x14ac:dyDescent="0.25">
      <c r="A43" s="20" t="s">
        <v>80</v>
      </c>
      <c r="B43" s="3" t="str">
        <f t="shared" si="0"/>
        <v>Southwest Virginia - Blue Ridge Highlands</v>
      </c>
      <c r="C43" s="10"/>
      <c r="D43" s="24" t="s">
        <v>16</v>
      </c>
      <c r="E43" s="27" t="s">
        <v>17</v>
      </c>
      <c r="F43" s="3"/>
      <c r="G43" s="169">
        <v>40.117461034560598</v>
      </c>
      <c r="H43" s="163">
        <v>48.565620058730502</v>
      </c>
      <c r="I43" s="163">
        <v>52.032979444318897</v>
      </c>
      <c r="J43" s="163">
        <v>51.423085611023197</v>
      </c>
      <c r="K43" s="163">
        <v>50.327535577140203</v>
      </c>
      <c r="L43" s="170">
        <v>48.493336345154702</v>
      </c>
      <c r="M43" s="163"/>
      <c r="N43" s="171">
        <v>56.765303817483598</v>
      </c>
      <c r="O43" s="172">
        <v>60.707025073413099</v>
      </c>
      <c r="P43" s="173">
        <v>58.736164445448303</v>
      </c>
      <c r="Q43" s="163"/>
      <c r="R43" s="174">
        <v>51.419858659524301</v>
      </c>
      <c r="S43" s="168"/>
      <c r="T43" s="169">
        <v>0.60698123691296302</v>
      </c>
      <c r="U43" s="163">
        <v>-2.84675461744665</v>
      </c>
      <c r="V43" s="163">
        <v>-1.2782104655487001</v>
      </c>
      <c r="W43" s="163">
        <v>-3.7996089098865502</v>
      </c>
      <c r="X43" s="163">
        <v>-7.9170867911005702</v>
      </c>
      <c r="Y43" s="170">
        <v>-3.2762231922935801</v>
      </c>
      <c r="Z43" s="163"/>
      <c r="AA43" s="171">
        <v>-14.2303845468206</v>
      </c>
      <c r="AB43" s="172">
        <v>-17.709083297783501</v>
      </c>
      <c r="AC43" s="173">
        <v>-16.064034301131301</v>
      </c>
      <c r="AD43" s="163"/>
      <c r="AE43" s="174">
        <v>-7.8577837896036904</v>
      </c>
      <c r="AF43" s="30"/>
      <c r="AG43" s="169">
        <v>45.349559521120298</v>
      </c>
      <c r="AH43" s="163">
        <v>53.379828326180203</v>
      </c>
      <c r="AI43" s="163">
        <v>54.3285520668624</v>
      </c>
      <c r="AJ43" s="163">
        <v>51.2084933363451</v>
      </c>
      <c r="AK43" s="163">
        <v>51.346848881861298</v>
      </c>
      <c r="AL43" s="170">
        <v>51.122656426473903</v>
      </c>
      <c r="AM43" s="163"/>
      <c r="AN43" s="171">
        <v>61.407273548678504</v>
      </c>
      <c r="AO43" s="172">
        <v>61.650101648972203</v>
      </c>
      <c r="AP43" s="173">
        <v>61.5286875988253</v>
      </c>
      <c r="AQ43" s="163"/>
      <c r="AR43" s="174">
        <v>54.095808190002899</v>
      </c>
      <c r="AS43" s="168"/>
      <c r="AT43" s="169">
        <v>18.314850220562299</v>
      </c>
      <c r="AU43" s="163">
        <v>12.775184620210901</v>
      </c>
      <c r="AV43" s="163">
        <v>8.9718018627736509</v>
      </c>
      <c r="AW43" s="163">
        <v>1.27009992383599</v>
      </c>
      <c r="AX43" s="163">
        <v>0.14194933778803501</v>
      </c>
      <c r="AY43" s="170">
        <v>7.6908346742445497</v>
      </c>
      <c r="AZ43" s="163"/>
      <c r="BA43" s="171">
        <v>5.6765202562525197</v>
      </c>
      <c r="BB43" s="172">
        <v>1.45280670184497</v>
      </c>
      <c r="BC43" s="173">
        <v>3.51743377666957</v>
      </c>
      <c r="BD43" s="163"/>
      <c r="BE43" s="174">
        <v>6.2981642073430502</v>
      </c>
    </row>
    <row r="44" spans="1:57" x14ac:dyDescent="0.25">
      <c r="A44" s="21" t="s">
        <v>81</v>
      </c>
      <c r="B44" s="3" t="str">
        <f t="shared" si="0"/>
        <v>Southwest Virginia - Heart of Appalachia</v>
      </c>
      <c r="C44" s="3"/>
      <c r="D44" s="24" t="s">
        <v>16</v>
      </c>
      <c r="E44" s="27" t="s">
        <v>17</v>
      </c>
      <c r="F44" s="3"/>
      <c r="G44" s="169">
        <v>35.017064846416297</v>
      </c>
      <c r="H44" s="163">
        <v>52.8327645051194</v>
      </c>
      <c r="I44" s="163">
        <v>52.8327645051194</v>
      </c>
      <c r="J44" s="163">
        <v>52.901023890784899</v>
      </c>
      <c r="K44" s="163">
        <v>47.918088737201302</v>
      </c>
      <c r="L44" s="170">
        <v>48.300341296928302</v>
      </c>
      <c r="M44" s="163"/>
      <c r="N44" s="171">
        <v>45.665529010238899</v>
      </c>
      <c r="O44" s="172">
        <v>45.1877133105802</v>
      </c>
      <c r="P44" s="173">
        <v>45.426621160409503</v>
      </c>
      <c r="Q44" s="163"/>
      <c r="R44" s="174">
        <v>47.479278400780103</v>
      </c>
      <c r="S44" s="168"/>
      <c r="T44" s="169">
        <v>-13.7169445331107</v>
      </c>
      <c r="U44" s="163">
        <v>-6.8457047979232204</v>
      </c>
      <c r="V44" s="163">
        <v>-8.6099906919019507</v>
      </c>
      <c r="W44" s="163">
        <v>-9.4069965870307097</v>
      </c>
      <c r="X44" s="163">
        <v>-6.0832881688614098</v>
      </c>
      <c r="Y44" s="170">
        <v>-8.7038250872077594</v>
      </c>
      <c r="Z44" s="163"/>
      <c r="AA44" s="171">
        <v>-12.7450840390135</v>
      </c>
      <c r="AB44" s="172">
        <v>-19.181243817891801</v>
      </c>
      <c r="AC44" s="173">
        <v>-16.069492933565598</v>
      </c>
      <c r="AD44" s="163"/>
      <c r="AE44" s="174">
        <v>-10.8427100326059</v>
      </c>
      <c r="AF44" s="30"/>
      <c r="AG44" s="169">
        <v>41.313993174061402</v>
      </c>
      <c r="AH44" s="163">
        <v>54.4368600682593</v>
      </c>
      <c r="AI44" s="163">
        <v>55.802047781569897</v>
      </c>
      <c r="AJ44" s="163">
        <v>55.5972696245733</v>
      </c>
      <c r="AK44" s="163">
        <v>48.856655290102303</v>
      </c>
      <c r="AL44" s="170">
        <v>51.2013651877133</v>
      </c>
      <c r="AM44" s="163"/>
      <c r="AN44" s="171">
        <v>49.829351535836103</v>
      </c>
      <c r="AO44" s="172">
        <v>46.382252559726901</v>
      </c>
      <c r="AP44" s="173">
        <v>48.105802047781502</v>
      </c>
      <c r="AQ44" s="163"/>
      <c r="AR44" s="174">
        <v>50.316918576304197</v>
      </c>
      <c r="AS44" s="168"/>
      <c r="AT44" s="169">
        <v>7.6560544906593702</v>
      </c>
      <c r="AU44" s="163">
        <v>-0.49566605268130898</v>
      </c>
      <c r="AV44" s="163">
        <v>-1.06916148721985</v>
      </c>
      <c r="AW44" s="163">
        <v>-2.0973529747229702</v>
      </c>
      <c r="AX44" s="163">
        <v>-0.65511280528345295</v>
      </c>
      <c r="AY44" s="170">
        <v>0.21554440626792601</v>
      </c>
      <c r="AZ44" s="163"/>
      <c r="BA44" s="171">
        <v>6.66595563139931</v>
      </c>
      <c r="BB44" s="172">
        <v>-1.5589682310984601</v>
      </c>
      <c r="BC44" s="173">
        <v>2.5358985693671698</v>
      </c>
      <c r="BD44" s="163"/>
      <c r="BE44" s="174">
        <v>0.83887971302600195</v>
      </c>
    </row>
    <row r="45" spans="1:57" x14ac:dyDescent="0.25">
      <c r="A45" s="22" t="s">
        <v>82</v>
      </c>
      <c r="B45" s="3" t="str">
        <f t="shared" si="0"/>
        <v>Virginia Mountains</v>
      </c>
      <c r="C45" s="3"/>
      <c r="D45" s="25" t="s">
        <v>16</v>
      </c>
      <c r="E45" s="28" t="s">
        <v>17</v>
      </c>
      <c r="F45" s="3"/>
      <c r="G45" s="169">
        <v>40.685543964232401</v>
      </c>
      <c r="H45" s="163">
        <v>52.459016393442603</v>
      </c>
      <c r="I45" s="163">
        <v>58.284785259449897</v>
      </c>
      <c r="J45" s="163">
        <v>57.973174366616902</v>
      </c>
      <c r="K45" s="163">
        <v>55.033193334236501</v>
      </c>
      <c r="L45" s="170">
        <v>52.887142663595696</v>
      </c>
      <c r="M45" s="163"/>
      <c r="N45" s="171">
        <v>67.416339249424098</v>
      </c>
      <c r="O45" s="172">
        <v>70.112450887413601</v>
      </c>
      <c r="P45" s="173">
        <v>68.764395068418906</v>
      </c>
      <c r="Q45" s="163"/>
      <c r="R45" s="174">
        <v>57.423500493545198</v>
      </c>
      <c r="S45" s="168"/>
      <c r="T45" s="169">
        <v>-1.5417992205359401</v>
      </c>
      <c r="U45" s="163">
        <v>-3.5143078370480101</v>
      </c>
      <c r="V45" s="163">
        <v>-2.6615864343564799</v>
      </c>
      <c r="W45" s="163">
        <v>-7.1223839996888101</v>
      </c>
      <c r="X45" s="163">
        <v>-2.2546789308790198</v>
      </c>
      <c r="Y45" s="170">
        <v>-3.5935032182957101</v>
      </c>
      <c r="Z45" s="163"/>
      <c r="AA45" s="171">
        <v>-5.1667226289416401</v>
      </c>
      <c r="AB45" s="172">
        <v>-6.3227297956950803</v>
      </c>
      <c r="AC45" s="173">
        <v>-5.7596000982860502</v>
      </c>
      <c r="AD45" s="163"/>
      <c r="AE45" s="174">
        <v>-4.3457338593410801</v>
      </c>
      <c r="AF45" s="31"/>
      <c r="AG45" s="169">
        <v>45.380029806259301</v>
      </c>
      <c r="AH45" s="163">
        <v>55.869800839994497</v>
      </c>
      <c r="AI45" s="163">
        <v>57.502370952445403</v>
      </c>
      <c r="AJ45" s="163">
        <v>53.302398049044797</v>
      </c>
      <c r="AK45" s="163">
        <v>50.9856388023303</v>
      </c>
      <c r="AL45" s="170">
        <v>52.608047690014899</v>
      </c>
      <c r="AM45" s="163"/>
      <c r="AN45" s="171">
        <v>61.045251320959203</v>
      </c>
      <c r="AO45" s="172">
        <v>61.563473784040099</v>
      </c>
      <c r="AP45" s="173">
        <v>61.304362552499597</v>
      </c>
      <c r="AQ45" s="163"/>
      <c r="AR45" s="174">
        <v>55.092709079296199</v>
      </c>
      <c r="AS45" s="168"/>
      <c r="AT45" s="169">
        <v>11.779478281495001</v>
      </c>
      <c r="AU45" s="163">
        <v>8.9639764346228805</v>
      </c>
      <c r="AV45" s="163">
        <v>3.9016272442465998</v>
      </c>
      <c r="AW45" s="163">
        <v>-5.44470510182909</v>
      </c>
      <c r="AX45" s="163">
        <v>-6.90976005916853</v>
      </c>
      <c r="AY45" s="170">
        <v>1.8129589234019401</v>
      </c>
      <c r="AZ45" s="163"/>
      <c r="BA45" s="171">
        <v>-3.3338969572130202</v>
      </c>
      <c r="BB45" s="172">
        <v>-4.7111356730841996</v>
      </c>
      <c r="BC45" s="173">
        <v>-4.03036732744257</v>
      </c>
      <c r="BD45" s="163"/>
      <c r="BE45" s="174">
        <v>-0.120486549701879</v>
      </c>
    </row>
    <row r="46" spans="1:57" x14ac:dyDescent="0.25">
      <c r="A46" s="48" t="s">
        <v>106</v>
      </c>
      <c r="B46" s="3" t="s">
        <v>112</v>
      </c>
      <c r="D46" s="25" t="s">
        <v>16</v>
      </c>
      <c r="E46" s="28" t="s">
        <v>17</v>
      </c>
      <c r="G46" s="169">
        <v>43.962526023594698</v>
      </c>
      <c r="H46" s="163">
        <v>59.125607217210202</v>
      </c>
      <c r="I46" s="163">
        <v>65.440666204024893</v>
      </c>
      <c r="J46" s="163">
        <v>68.771686328938202</v>
      </c>
      <c r="K46" s="163">
        <v>61.832061068702203</v>
      </c>
      <c r="L46" s="170">
        <v>59.826509368494101</v>
      </c>
      <c r="M46" s="163"/>
      <c r="N46" s="171">
        <v>58.327550312283101</v>
      </c>
      <c r="O46" s="172">
        <v>67.487855655794505</v>
      </c>
      <c r="P46" s="173">
        <v>62.907702984038799</v>
      </c>
      <c r="Q46" s="163"/>
      <c r="R46" s="174">
        <v>60.706850401506799</v>
      </c>
      <c r="S46" s="168"/>
      <c r="T46" s="169">
        <v>-12.074947952810501</v>
      </c>
      <c r="U46" s="163">
        <v>-7.2037736385925299</v>
      </c>
      <c r="V46" s="163">
        <v>-2.8785804748019101</v>
      </c>
      <c r="W46" s="163">
        <v>6.4802064733448201</v>
      </c>
      <c r="X46" s="163">
        <v>3.1532447368907399</v>
      </c>
      <c r="Y46" s="170">
        <v>-2.12402955029695</v>
      </c>
      <c r="Z46" s="163"/>
      <c r="AA46" s="171">
        <v>-7.9847002514869301</v>
      </c>
      <c r="AB46" s="172">
        <v>1.4711021207691599</v>
      </c>
      <c r="AC46" s="173">
        <v>-3.14322378546865</v>
      </c>
      <c r="AD46" s="163"/>
      <c r="AE46" s="174">
        <v>-2.42801316788545</v>
      </c>
      <c r="AG46" s="169">
        <v>47.718598195697403</v>
      </c>
      <c r="AH46" s="163">
        <v>56.011450381679303</v>
      </c>
      <c r="AI46" s="163">
        <v>61.0860513532269</v>
      </c>
      <c r="AJ46" s="163">
        <v>60.019083969465598</v>
      </c>
      <c r="AK46" s="163">
        <v>54.961832061068698</v>
      </c>
      <c r="AL46" s="170">
        <v>55.959403192227597</v>
      </c>
      <c r="AM46" s="163"/>
      <c r="AN46" s="171">
        <v>55.5863983344899</v>
      </c>
      <c r="AO46" s="172">
        <v>60.929909784871597</v>
      </c>
      <c r="AP46" s="173">
        <v>58.258154059680699</v>
      </c>
      <c r="AQ46" s="163"/>
      <c r="AR46" s="174">
        <v>56.616189154357002</v>
      </c>
      <c r="AS46" s="168"/>
      <c r="AT46" s="169">
        <v>-1.0440506942497101</v>
      </c>
      <c r="AU46" s="163">
        <v>-1.3940867122910201</v>
      </c>
      <c r="AV46" s="163">
        <v>-6.5224000391485797</v>
      </c>
      <c r="AW46" s="163">
        <v>-5.9487730377555996</v>
      </c>
      <c r="AX46" s="163">
        <v>-2.1006242298882798</v>
      </c>
      <c r="AY46" s="170">
        <v>-3.6279977518094602</v>
      </c>
      <c r="AZ46" s="163"/>
      <c r="BA46" s="171">
        <v>-4.7287849441204797</v>
      </c>
      <c r="BB46" s="172">
        <v>-5.8728523726983299</v>
      </c>
      <c r="BC46" s="173">
        <v>-5.3304996530187303</v>
      </c>
      <c r="BD46" s="163"/>
      <c r="BE46" s="174">
        <v>-4.13485573652898</v>
      </c>
    </row>
    <row r="47" spans="1:57" x14ac:dyDescent="0.25">
      <c r="A47" s="48" t="s">
        <v>107</v>
      </c>
      <c r="B47" s="3" t="s">
        <v>113</v>
      </c>
      <c r="D47" s="25" t="s">
        <v>16</v>
      </c>
      <c r="E47" s="28" t="s">
        <v>17</v>
      </c>
      <c r="G47" s="169">
        <v>47.178928247048098</v>
      </c>
      <c r="H47" s="163">
        <v>65.068119891008095</v>
      </c>
      <c r="I47" s="163">
        <v>76.6394187102633</v>
      </c>
      <c r="J47" s="163">
        <v>73.605812897365993</v>
      </c>
      <c r="K47" s="163">
        <v>65.420526793823697</v>
      </c>
      <c r="L47" s="170">
        <v>65.582561307901898</v>
      </c>
      <c r="M47" s="163"/>
      <c r="N47" s="171">
        <v>72.643051771117101</v>
      </c>
      <c r="O47" s="172">
        <v>75.298819255222497</v>
      </c>
      <c r="P47" s="173">
        <v>73.970935513169806</v>
      </c>
      <c r="Q47" s="163"/>
      <c r="R47" s="174">
        <v>67.979239652264098</v>
      </c>
      <c r="S47" s="168"/>
      <c r="T47" s="169">
        <v>-7.4868618465028396</v>
      </c>
      <c r="U47" s="163">
        <v>-7.5405378345244101</v>
      </c>
      <c r="V47" s="163">
        <v>-7.2386098080360899</v>
      </c>
      <c r="W47" s="163">
        <v>-9.1323196735156493</v>
      </c>
      <c r="X47" s="163">
        <v>-12.391267784798</v>
      </c>
      <c r="Y47" s="170">
        <v>-8.8291634242302894</v>
      </c>
      <c r="Z47" s="163"/>
      <c r="AA47" s="171">
        <v>-3.3511673758395299</v>
      </c>
      <c r="AB47" s="172">
        <v>-1.87048581197955</v>
      </c>
      <c r="AC47" s="173">
        <v>-2.60316335729101</v>
      </c>
      <c r="AD47" s="163"/>
      <c r="AE47" s="174">
        <v>-6.9805122230641103</v>
      </c>
      <c r="AG47" s="169">
        <v>50.028231608473099</v>
      </c>
      <c r="AH47" s="163">
        <v>63.0530207821066</v>
      </c>
      <c r="AI47" s="163">
        <v>72.736462488388597</v>
      </c>
      <c r="AJ47" s="163">
        <v>71.333989035207495</v>
      </c>
      <c r="AK47" s="163">
        <v>63.701437079940902</v>
      </c>
      <c r="AL47" s="170">
        <v>64.170628198823294</v>
      </c>
      <c r="AM47" s="163"/>
      <c r="AN47" s="171">
        <v>66.692166183997202</v>
      </c>
      <c r="AO47" s="172">
        <v>69.736159995634395</v>
      </c>
      <c r="AP47" s="173">
        <v>68.215181175742501</v>
      </c>
      <c r="AQ47" s="163"/>
      <c r="AR47" s="174">
        <v>65.326767162381302</v>
      </c>
      <c r="AS47" s="168"/>
      <c r="AT47" s="169">
        <v>-0.47871650810658001</v>
      </c>
      <c r="AU47" s="163">
        <v>-2.85068127375086</v>
      </c>
      <c r="AV47" s="163">
        <v>-4.9175365037615402</v>
      </c>
      <c r="AW47" s="163">
        <v>-5.4339566442391698</v>
      </c>
      <c r="AX47" s="163">
        <v>-5.6821717661594402</v>
      </c>
      <c r="AY47" s="170">
        <v>-4.1206200196672098</v>
      </c>
      <c r="AZ47" s="163"/>
      <c r="BA47" s="171">
        <v>-4.0987626172137901</v>
      </c>
      <c r="BB47" s="172">
        <v>-3.47345589570907</v>
      </c>
      <c r="BC47" s="173">
        <v>-3.7787128121836902</v>
      </c>
      <c r="BD47" s="163"/>
      <c r="BE47" s="174">
        <v>-4.0194725268210902</v>
      </c>
    </row>
    <row r="48" spans="1:57" x14ac:dyDescent="0.25">
      <c r="A48" s="48" t="s">
        <v>108</v>
      </c>
      <c r="B48" s="3" t="s">
        <v>114</v>
      </c>
      <c r="D48" s="25" t="s">
        <v>16</v>
      </c>
      <c r="E48" s="28" t="s">
        <v>17</v>
      </c>
      <c r="G48" s="169">
        <v>48.561774907307701</v>
      </c>
      <c r="H48" s="163">
        <v>69.013873938524</v>
      </c>
      <c r="I48" s="163">
        <v>78.600047841167296</v>
      </c>
      <c r="J48" s="163">
        <v>77.5595024518598</v>
      </c>
      <c r="K48" s="163">
        <v>69.889965315153603</v>
      </c>
      <c r="L48" s="170">
        <v>68.725032890802495</v>
      </c>
      <c r="M48" s="163"/>
      <c r="N48" s="171">
        <v>77.2455447912929</v>
      </c>
      <c r="O48" s="172">
        <v>77.810668580313305</v>
      </c>
      <c r="P48" s="173">
        <v>77.528106685803095</v>
      </c>
      <c r="Q48" s="163"/>
      <c r="R48" s="174">
        <v>71.240196832231206</v>
      </c>
      <c r="S48" s="168"/>
      <c r="T48" s="169">
        <v>-6.1531344502637504</v>
      </c>
      <c r="U48" s="163">
        <v>-2.74227734741301</v>
      </c>
      <c r="V48" s="163">
        <v>-0.37463648313188602</v>
      </c>
      <c r="W48" s="163">
        <v>-0.975234549318028</v>
      </c>
      <c r="X48" s="163">
        <v>-8.0477692110972008</v>
      </c>
      <c r="Y48" s="170">
        <v>-3.4574539885674702</v>
      </c>
      <c r="Z48" s="163"/>
      <c r="AA48" s="171">
        <v>-5.1189608547854402</v>
      </c>
      <c r="AB48" s="172">
        <v>-6.8081857329150104</v>
      </c>
      <c r="AC48" s="173">
        <v>-5.9742373561000202</v>
      </c>
      <c r="AD48" s="163"/>
      <c r="AE48" s="174">
        <v>-4.2543179586945197</v>
      </c>
      <c r="AG48" s="169">
        <v>50.065087606421898</v>
      </c>
      <c r="AH48" s="163">
        <v>64.710547184773901</v>
      </c>
      <c r="AI48" s="163">
        <v>72.0057503968372</v>
      </c>
      <c r="AJ48" s="163">
        <v>71.319147024469103</v>
      </c>
      <c r="AK48" s="163">
        <v>63.943214831231799</v>
      </c>
      <c r="AL48" s="170">
        <v>64.406437125748496</v>
      </c>
      <c r="AM48" s="163"/>
      <c r="AN48" s="171">
        <v>70.312078828356604</v>
      </c>
      <c r="AO48" s="172">
        <v>72.312330734816598</v>
      </c>
      <c r="AP48" s="173">
        <v>71.312616476188296</v>
      </c>
      <c r="AQ48" s="163"/>
      <c r="AR48" s="174">
        <v>66.379747268562895</v>
      </c>
      <c r="AS48" s="168"/>
      <c r="AT48" s="169">
        <v>-0.79241216904266898</v>
      </c>
      <c r="AU48" s="163">
        <v>-0.98367732608217195</v>
      </c>
      <c r="AV48" s="163">
        <v>-2.2011449834000998</v>
      </c>
      <c r="AW48" s="163">
        <v>-3.8097754690300198</v>
      </c>
      <c r="AX48" s="163">
        <v>-5.78691257853687</v>
      </c>
      <c r="AY48" s="170">
        <v>-2.8441736550730399</v>
      </c>
      <c r="AZ48" s="163"/>
      <c r="BA48" s="171">
        <v>-5.9738822714411599</v>
      </c>
      <c r="BB48" s="172">
        <v>-6.1675619117990497</v>
      </c>
      <c r="BC48" s="173">
        <v>-6.0716377944464197</v>
      </c>
      <c r="BD48" s="163"/>
      <c r="BE48" s="174">
        <v>-3.8580115441215499</v>
      </c>
    </row>
    <row r="49" spans="1:57" x14ac:dyDescent="0.25">
      <c r="A49" s="48" t="s">
        <v>109</v>
      </c>
      <c r="B49" s="3" t="s">
        <v>115</v>
      </c>
      <c r="D49" s="25" t="s">
        <v>16</v>
      </c>
      <c r="E49" s="28" t="s">
        <v>17</v>
      </c>
      <c r="G49" s="169">
        <v>45.306200806296701</v>
      </c>
      <c r="H49" s="163">
        <v>60.349875215972297</v>
      </c>
      <c r="I49" s="163">
        <v>67.361777692455306</v>
      </c>
      <c r="J49" s="163">
        <v>68.767997696294799</v>
      </c>
      <c r="K49" s="163">
        <v>64.167786523325006</v>
      </c>
      <c r="L49" s="170">
        <v>61.190727586868803</v>
      </c>
      <c r="M49" s="163"/>
      <c r="N49" s="171">
        <v>74.5800537531196</v>
      </c>
      <c r="O49" s="172">
        <v>76.286235361873594</v>
      </c>
      <c r="P49" s="173">
        <v>75.433144557496604</v>
      </c>
      <c r="Q49" s="163"/>
      <c r="R49" s="174">
        <v>65.259989578476805</v>
      </c>
      <c r="S49" s="168"/>
      <c r="T49" s="169">
        <v>-4.7108445029150303</v>
      </c>
      <c r="U49" s="163">
        <v>-5.2657405459381499</v>
      </c>
      <c r="V49" s="163">
        <v>-3.4027273599113199</v>
      </c>
      <c r="W49" s="163">
        <v>-3.38058023476921</v>
      </c>
      <c r="X49" s="163">
        <v>-8.5095069610029395</v>
      </c>
      <c r="Y49" s="170">
        <v>-5.0703624627641002</v>
      </c>
      <c r="Z49" s="163"/>
      <c r="AA49" s="171">
        <v>-3.3495566160288099</v>
      </c>
      <c r="AB49" s="172">
        <v>-1.9163087977795199</v>
      </c>
      <c r="AC49" s="173">
        <v>-2.6301023753421999</v>
      </c>
      <c r="AD49" s="163"/>
      <c r="AE49" s="174">
        <v>-4.2780985246491001</v>
      </c>
      <c r="AG49" s="169">
        <v>45.906723939335699</v>
      </c>
      <c r="AH49" s="163">
        <v>59.282011902476398</v>
      </c>
      <c r="AI49" s="163">
        <v>62.848555384910703</v>
      </c>
      <c r="AJ49" s="163">
        <v>63.1953110001919</v>
      </c>
      <c r="AK49" s="163">
        <v>58.744480706469503</v>
      </c>
      <c r="AL49" s="170">
        <v>57.995416586676903</v>
      </c>
      <c r="AM49" s="163"/>
      <c r="AN49" s="171">
        <v>67.590348435400202</v>
      </c>
      <c r="AO49" s="172">
        <v>69.697278748320201</v>
      </c>
      <c r="AP49" s="173">
        <v>68.643813591860194</v>
      </c>
      <c r="AQ49" s="163"/>
      <c r="AR49" s="174">
        <v>61.037815731015002</v>
      </c>
      <c r="AS49" s="168"/>
      <c r="AT49" s="169">
        <v>0.561970996498807</v>
      </c>
      <c r="AU49" s="163">
        <v>1.2718182317256701</v>
      </c>
      <c r="AV49" s="163">
        <v>-2.1159293518513902</v>
      </c>
      <c r="AW49" s="163">
        <v>-3.4086763263251898</v>
      </c>
      <c r="AX49" s="163">
        <v>-6.52428452295739</v>
      </c>
      <c r="AY49" s="170">
        <v>-2.25434504093815</v>
      </c>
      <c r="AZ49" s="163"/>
      <c r="BA49" s="171">
        <v>-5.4403631971805</v>
      </c>
      <c r="BB49" s="172">
        <v>-4.9764922195866204</v>
      </c>
      <c r="BC49" s="173">
        <v>-5.2054356192289397</v>
      </c>
      <c r="BD49" s="163"/>
      <c r="BE49" s="174">
        <v>-3.2203397404182201</v>
      </c>
    </row>
    <row r="50" spans="1:57" x14ac:dyDescent="0.25">
      <c r="A50" s="48" t="s">
        <v>110</v>
      </c>
      <c r="B50" s="3" t="s">
        <v>116</v>
      </c>
      <c r="D50" s="25" t="s">
        <v>16</v>
      </c>
      <c r="E50" s="28" t="s">
        <v>17</v>
      </c>
      <c r="G50" s="169">
        <v>48.9824850230941</v>
      </c>
      <c r="H50" s="163">
        <v>57.214066858736899</v>
      </c>
      <c r="I50" s="163">
        <v>61.105775826588001</v>
      </c>
      <c r="J50" s="163">
        <v>61.910641606073</v>
      </c>
      <c r="K50" s="163">
        <v>59.386289843142599</v>
      </c>
      <c r="L50" s="170">
        <v>57.719851831526903</v>
      </c>
      <c r="M50" s="163"/>
      <c r="N50" s="171">
        <v>66.506608130973603</v>
      </c>
      <c r="O50" s="172">
        <v>67.384643526775506</v>
      </c>
      <c r="P50" s="173">
        <v>66.945625828874498</v>
      </c>
      <c r="Q50" s="163"/>
      <c r="R50" s="174">
        <v>60.355787259340502</v>
      </c>
      <c r="S50" s="168"/>
      <c r="T50" s="169">
        <v>-0.37977890243658902</v>
      </c>
      <c r="U50" s="163">
        <v>-0.240002869762446</v>
      </c>
      <c r="V50" s="163">
        <v>0.17386030279732501</v>
      </c>
      <c r="W50" s="163">
        <v>-1.1173696038212999</v>
      </c>
      <c r="X50" s="163">
        <v>-5.4296377708535601</v>
      </c>
      <c r="Y50" s="170">
        <v>-1.4773324807427901</v>
      </c>
      <c r="Z50" s="163"/>
      <c r="AA50" s="171">
        <v>-3.7059754861932999</v>
      </c>
      <c r="AB50" s="172">
        <v>-4.9014521891723897</v>
      </c>
      <c r="AC50" s="173">
        <v>-4.3113669822919398</v>
      </c>
      <c r="AD50" s="163"/>
      <c r="AE50" s="174">
        <v>-2.3934662989399502</v>
      </c>
      <c r="AG50" s="169">
        <v>48.401006519501301</v>
      </c>
      <c r="AH50" s="163">
        <v>55.484387510007998</v>
      </c>
      <c r="AI50" s="163">
        <v>56.866064279995399</v>
      </c>
      <c r="AJ50" s="163">
        <v>57.428800183003503</v>
      </c>
      <c r="AK50" s="163">
        <v>55.862976095161798</v>
      </c>
      <c r="AL50" s="170">
        <v>54.808646917533999</v>
      </c>
      <c r="AM50" s="163"/>
      <c r="AN50" s="171">
        <v>61.701932974951298</v>
      </c>
      <c r="AO50" s="172">
        <v>62.238561904652897</v>
      </c>
      <c r="AP50" s="173">
        <v>61.970276591243</v>
      </c>
      <c r="AQ50" s="163"/>
      <c r="AR50" s="174">
        <v>56.854985629765899</v>
      </c>
      <c r="AS50" s="168"/>
      <c r="AT50" s="169">
        <v>1.8620592361044299</v>
      </c>
      <c r="AU50" s="163">
        <v>1.27767103248478</v>
      </c>
      <c r="AV50" s="163">
        <v>-0.23984331507451301</v>
      </c>
      <c r="AW50" s="163">
        <v>-1.86455249867212</v>
      </c>
      <c r="AX50" s="163">
        <v>-3.8470768749264002</v>
      </c>
      <c r="AY50" s="170">
        <v>-0.68069527135790897</v>
      </c>
      <c r="AZ50" s="163"/>
      <c r="BA50" s="171">
        <v>-3.5619320616253098</v>
      </c>
      <c r="BB50" s="172">
        <v>-4.79563496421979</v>
      </c>
      <c r="BC50" s="173">
        <v>-4.1853800526052396</v>
      </c>
      <c r="BD50" s="163"/>
      <c r="BE50" s="174">
        <v>-1.7972053364235501</v>
      </c>
    </row>
    <row r="51" spans="1:57" x14ac:dyDescent="0.25">
      <c r="A51" s="49" t="s">
        <v>111</v>
      </c>
      <c r="B51" s="3" t="s">
        <v>117</v>
      </c>
      <c r="D51" s="25" t="s">
        <v>16</v>
      </c>
      <c r="E51" s="28" t="s">
        <v>17</v>
      </c>
      <c r="G51" s="175">
        <v>47.540555442699997</v>
      </c>
      <c r="H51" s="176">
        <v>50.520908906236301</v>
      </c>
      <c r="I51" s="176">
        <v>51.733944687889903</v>
      </c>
      <c r="J51" s="176">
        <v>52.963027453711703</v>
      </c>
      <c r="K51" s="176">
        <v>54.0135817516977</v>
      </c>
      <c r="L51" s="177">
        <v>51.354378877841803</v>
      </c>
      <c r="M51" s="163"/>
      <c r="N51" s="178">
        <v>60.955365952754001</v>
      </c>
      <c r="O51" s="179">
        <v>63.407626675953303</v>
      </c>
      <c r="P51" s="180">
        <v>62.181496314353701</v>
      </c>
      <c r="Q51" s="163"/>
      <c r="R51" s="181">
        <v>54.447802528098002</v>
      </c>
      <c r="S51" s="168"/>
      <c r="T51" s="175">
        <v>3.9601057552016501</v>
      </c>
      <c r="U51" s="176">
        <v>5.5762140367877997</v>
      </c>
      <c r="V51" s="176">
        <v>5.3859879184709296</v>
      </c>
      <c r="W51" s="176">
        <v>6.8475530283813297</v>
      </c>
      <c r="X51" s="176">
        <v>4.4101960272990297</v>
      </c>
      <c r="Y51" s="177">
        <v>5.2460282394747102</v>
      </c>
      <c r="Z51" s="163"/>
      <c r="AA51" s="178">
        <v>2.0012347821233201</v>
      </c>
      <c r="AB51" s="179">
        <v>0.56171130963523097</v>
      </c>
      <c r="AC51" s="180">
        <v>1.26216805497339</v>
      </c>
      <c r="AD51" s="163"/>
      <c r="AE51" s="181">
        <v>3.9120175283806802</v>
      </c>
      <c r="AG51" s="175">
        <v>45.9917235370988</v>
      </c>
      <c r="AH51" s="176">
        <v>48.7273123275736</v>
      </c>
      <c r="AI51" s="176">
        <v>49.084507042253499</v>
      </c>
      <c r="AJ51" s="176">
        <v>50.210906134065098</v>
      </c>
      <c r="AK51" s="176">
        <v>50.490420287645399</v>
      </c>
      <c r="AL51" s="177">
        <v>48.900969655785197</v>
      </c>
      <c r="AM51" s="163"/>
      <c r="AN51" s="178">
        <v>56.508323713690302</v>
      </c>
      <c r="AO51" s="179">
        <v>57.527923534150503</v>
      </c>
      <c r="AP51" s="180">
        <v>57.018212437301699</v>
      </c>
      <c r="AQ51" s="163"/>
      <c r="AR51" s="181">
        <v>51.220463294836001</v>
      </c>
      <c r="AS51" s="168"/>
      <c r="AT51" s="175">
        <v>4.1462614179911998</v>
      </c>
      <c r="AU51" s="176">
        <v>5.2977428992820599</v>
      </c>
      <c r="AV51" s="176">
        <v>4.9616782233024503</v>
      </c>
      <c r="AW51" s="176">
        <v>4.6016453393538503</v>
      </c>
      <c r="AX51" s="176">
        <v>2.6256390977184298</v>
      </c>
      <c r="AY51" s="177">
        <v>4.3103504239386501</v>
      </c>
      <c r="AZ51" s="163"/>
      <c r="BA51" s="178">
        <v>0.82006205187731396</v>
      </c>
      <c r="BB51" s="179">
        <v>-0.84830447819057297</v>
      </c>
      <c r="BC51" s="180">
        <v>-2.8014617051896201E-2</v>
      </c>
      <c r="BD51" s="163"/>
      <c r="BE51" s="181">
        <v>2.88545503196899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21" zoomScale="80" zoomScaleNormal="80" workbookViewId="0">
      <selection sqref="A1:A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8" t="s">
        <v>5</v>
      </c>
      <c r="E2" s="239"/>
      <c r="G2" s="232" t="s">
        <v>36</v>
      </c>
      <c r="H2" s="233"/>
      <c r="I2" s="233"/>
      <c r="J2" s="233"/>
      <c r="K2" s="233"/>
      <c r="L2" s="233"/>
      <c r="M2" s="233"/>
      <c r="N2" s="233"/>
      <c r="O2" s="233"/>
      <c r="P2" s="233"/>
      <c r="Q2" s="233"/>
      <c r="R2" s="233"/>
      <c r="T2" s="232" t="s">
        <v>37</v>
      </c>
      <c r="U2" s="233"/>
      <c r="V2" s="233"/>
      <c r="W2" s="233"/>
      <c r="X2" s="233"/>
      <c r="Y2" s="233"/>
      <c r="Z2" s="233"/>
      <c r="AA2" s="233"/>
      <c r="AB2" s="233"/>
      <c r="AC2" s="233"/>
      <c r="AD2" s="233"/>
      <c r="AE2" s="233"/>
      <c r="AF2" s="4"/>
      <c r="AG2" s="232" t="s">
        <v>38</v>
      </c>
      <c r="AH2" s="233"/>
      <c r="AI2" s="233"/>
      <c r="AJ2" s="233"/>
      <c r="AK2" s="233"/>
      <c r="AL2" s="233"/>
      <c r="AM2" s="233"/>
      <c r="AN2" s="233"/>
      <c r="AO2" s="233"/>
      <c r="AP2" s="233"/>
      <c r="AQ2" s="233"/>
      <c r="AR2" s="233"/>
      <c r="AT2" s="232" t="s">
        <v>39</v>
      </c>
      <c r="AU2" s="233"/>
      <c r="AV2" s="233"/>
      <c r="AW2" s="233"/>
      <c r="AX2" s="233"/>
      <c r="AY2" s="233"/>
      <c r="AZ2" s="233"/>
      <c r="BA2" s="233"/>
      <c r="BB2" s="233"/>
      <c r="BC2" s="233"/>
      <c r="BD2" s="233"/>
      <c r="BE2" s="233"/>
    </row>
    <row r="3" spans="1:57" ht="13" x14ac:dyDescent="0.25">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ht="13" x14ac:dyDescent="0.25">
      <c r="A4" s="32"/>
      <c r="B4" s="32"/>
      <c r="C4" s="3"/>
      <c r="D4" s="241"/>
      <c r="E4" s="243"/>
      <c r="F4" s="5"/>
      <c r="G4" s="231"/>
      <c r="H4" s="227"/>
      <c r="I4" s="227"/>
      <c r="J4" s="227"/>
      <c r="K4" s="227"/>
      <c r="L4" s="229"/>
      <c r="M4" s="5"/>
      <c r="N4" s="231"/>
      <c r="O4" s="227"/>
      <c r="P4" s="229"/>
      <c r="Q4" s="2"/>
      <c r="R4" s="235"/>
      <c r="S4" s="2"/>
      <c r="T4" s="231"/>
      <c r="U4" s="227"/>
      <c r="V4" s="227"/>
      <c r="W4" s="227"/>
      <c r="X4" s="227"/>
      <c r="Y4" s="229"/>
      <c r="Z4" s="2"/>
      <c r="AA4" s="231"/>
      <c r="AB4" s="227"/>
      <c r="AC4" s="229"/>
      <c r="AD4" s="1"/>
      <c r="AE4" s="237"/>
      <c r="AF4" s="39"/>
      <c r="AG4" s="231"/>
      <c r="AH4" s="227"/>
      <c r="AI4" s="227"/>
      <c r="AJ4" s="227"/>
      <c r="AK4" s="227"/>
      <c r="AL4" s="229"/>
      <c r="AM4" s="5"/>
      <c r="AN4" s="231"/>
      <c r="AO4" s="227"/>
      <c r="AP4" s="229"/>
      <c r="AQ4" s="2"/>
      <c r="AR4" s="235"/>
      <c r="AS4" s="2"/>
      <c r="AT4" s="231"/>
      <c r="AU4" s="227"/>
      <c r="AV4" s="227"/>
      <c r="AW4" s="227"/>
      <c r="AX4" s="227"/>
      <c r="AY4" s="229"/>
      <c r="AZ4" s="2"/>
      <c r="BA4" s="231"/>
      <c r="BB4" s="227"/>
      <c r="BC4" s="229"/>
      <c r="BD4" s="1"/>
      <c r="BE4" s="23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82">
        <v>153.86106976970001</v>
      </c>
      <c r="H6" s="183">
        <v>161.55570993578399</v>
      </c>
      <c r="I6" s="183">
        <v>164.94363670864499</v>
      </c>
      <c r="J6" s="183">
        <v>161.072032082014</v>
      </c>
      <c r="K6" s="183">
        <v>155.43408239370899</v>
      </c>
      <c r="L6" s="184">
        <v>159.65197208510801</v>
      </c>
      <c r="M6" s="185"/>
      <c r="N6" s="186">
        <v>166.46288887067601</v>
      </c>
      <c r="O6" s="187">
        <v>170.60748037646599</v>
      </c>
      <c r="P6" s="188">
        <v>168.57549980015901</v>
      </c>
      <c r="Q6" s="185"/>
      <c r="R6" s="189">
        <v>162.49377342583301</v>
      </c>
      <c r="S6" s="168"/>
      <c r="T6" s="160">
        <v>-1.61249504995601</v>
      </c>
      <c r="U6" s="161">
        <v>0.35036489073078902</v>
      </c>
      <c r="V6" s="161">
        <v>-0.34014176513903499</v>
      </c>
      <c r="W6" s="161">
        <v>-1.47663571567458</v>
      </c>
      <c r="X6" s="161">
        <v>-3.0412881498336501</v>
      </c>
      <c r="Y6" s="162">
        <v>-1.19078875455836</v>
      </c>
      <c r="Z6" s="163"/>
      <c r="AA6" s="164">
        <v>-0.65355693483062904</v>
      </c>
      <c r="AB6" s="165">
        <v>0.94478234634313496</v>
      </c>
      <c r="AC6" s="166">
        <v>0.17099007778456901</v>
      </c>
      <c r="AD6" s="163"/>
      <c r="AE6" s="167">
        <v>-0.70499528685902701</v>
      </c>
      <c r="AF6" s="29"/>
      <c r="AG6" s="182">
        <v>154.83643636814099</v>
      </c>
      <c r="AH6" s="183">
        <v>157.786979361585</v>
      </c>
      <c r="AI6" s="183">
        <v>162.51518255335299</v>
      </c>
      <c r="AJ6" s="183">
        <v>160.35740148395701</v>
      </c>
      <c r="AK6" s="183">
        <v>155.63525060574301</v>
      </c>
      <c r="AL6" s="184">
        <v>158.40126933051999</v>
      </c>
      <c r="AM6" s="185"/>
      <c r="AN6" s="186">
        <v>163.916473517095</v>
      </c>
      <c r="AO6" s="187">
        <v>167.02187319355599</v>
      </c>
      <c r="AP6" s="188">
        <v>165.49062030076101</v>
      </c>
      <c r="AQ6" s="185"/>
      <c r="AR6" s="189">
        <v>160.63685974376699</v>
      </c>
      <c r="AS6" s="168"/>
      <c r="AT6" s="160">
        <v>1.8896399685719201</v>
      </c>
      <c r="AU6" s="161">
        <v>2.4111026450630502</v>
      </c>
      <c r="AV6" s="161">
        <v>2.4854819539710098</v>
      </c>
      <c r="AW6" s="161">
        <v>1.8843551155206899</v>
      </c>
      <c r="AX6" s="161">
        <v>1.2590078946862</v>
      </c>
      <c r="AY6" s="162">
        <v>1.9917936608494</v>
      </c>
      <c r="AZ6" s="163"/>
      <c r="BA6" s="164">
        <v>0.586465491892738</v>
      </c>
      <c r="BB6" s="165">
        <v>0.97912556184070398</v>
      </c>
      <c r="BC6" s="166">
        <v>0.78773467855139701</v>
      </c>
      <c r="BD6" s="163"/>
      <c r="BE6" s="167">
        <v>1.6042939977136199</v>
      </c>
    </row>
    <row r="7" spans="1:57" x14ac:dyDescent="0.25">
      <c r="A7" s="20" t="s">
        <v>18</v>
      </c>
      <c r="B7" s="3" t="str">
        <f>TRIM(A7)</f>
        <v>Virginia</v>
      </c>
      <c r="C7" s="10"/>
      <c r="D7" s="24" t="s">
        <v>16</v>
      </c>
      <c r="E7" s="27" t="s">
        <v>17</v>
      </c>
      <c r="F7" s="3"/>
      <c r="G7" s="190">
        <v>115.131732551296</v>
      </c>
      <c r="H7" s="185">
        <v>131.750521166277</v>
      </c>
      <c r="I7" s="185">
        <v>139.860470326551</v>
      </c>
      <c r="J7" s="185">
        <v>136.25604542282599</v>
      </c>
      <c r="K7" s="185">
        <v>125.627690247386</v>
      </c>
      <c r="L7" s="191">
        <v>130.690055399828</v>
      </c>
      <c r="M7" s="185"/>
      <c r="N7" s="192">
        <v>135.470874391953</v>
      </c>
      <c r="O7" s="193">
        <v>138.05554053199799</v>
      </c>
      <c r="P7" s="194">
        <v>136.77959610819801</v>
      </c>
      <c r="Q7" s="185"/>
      <c r="R7" s="195">
        <v>132.63446309768099</v>
      </c>
      <c r="S7" s="168"/>
      <c r="T7" s="169">
        <v>-1.8471623563962201</v>
      </c>
      <c r="U7" s="163">
        <v>0.73590048182527701</v>
      </c>
      <c r="V7" s="163">
        <v>1.70327049954979</v>
      </c>
      <c r="W7" s="163">
        <v>0.25091760943019598</v>
      </c>
      <c r="X7" s="163">
        <v>-2.8641148915965702</v>
      </c>
      <c r="Y7" s="170">
        <v>-0.20122289501427601</v>
      </c>
      <c r="Z7" s="163"/>
      <c r="AA7" s="171">
        <v>-2.63126033351941</v>
      </c>
      <c r="AB7" s="172">
        <v>-3.3084207851930798</v>
      </c>
      <c r="AC7" s="173">
        <v>-2.9785218470078698</v>
      </c>
      <c r="AD7" s="163"/>
      <c r="AE7" s="174">
        <v>-1.1288136932052899</v>
      </c>
      <c r="AF7" s="30"/>
      <c r="AG7" s="190">
        <v>113.41787654890101</v>
      </c>
      <c r="AH7" s="185">
        <v>123.797760808428</v>
      </c>
      <c r="AI7" s="185">
        <v>131.48293342522899</v>
      </c>
      <c r="AJ7" s="185">
        <v>128.85798175430801</v>
      </c>
      <c r="AK7" s="185">
        <v>120.50887771898699</v>
      </c>
      <c r="AL7" s="191">
        <v>124.17547783124201</v>
      </c>
      <c r="AM7" s="185"/>
      <c r="AN7" s="192">
        <v>127.695116374036</v>
      </c>
      <c r="AO7" s="193">
        <v>129.33497900694499</v>
      </c>
      <c r="AP7" s="194">
        <v>128.52687659260101</v>
      </c>
      <c r="AQ7" s="185"/>
      <c r="AR7" s="195">
        <v>125.531066211099</v>
      </c>
      <c r="AS7" s="168"/>
      <c r="AT7" s="169">
        <v>0.30764038711328701</v>
      </c>
      <c r="AU7" s="163">
        <v>0.655339968665689</v>
      </c>
      <c r="AV7" s="163">
        <v>1.5620973880603799</v>
      </c>
      <c r="AW7" s="163">
        <v>1.0298966152223199</v>
      </c>
      <c r="AX7" s="163">
        <v>-6.0052928635249297E-4</v>
      </c>
      <c r="AY7" s="170">
        <v>0.73599983882665898</v>
      </c>
      <c r="AZ7" s="163"/>
      <c r="BA7" s="171">
        <v>-0.97891170796901295</v>
      </c>
      <c r="BB7" s="172">
        <v>-1.49112955089522</v>
      </c>
      <c r="BC7" s="173">
        <v>-1.2420276106491199</v>
      </c>
      <c r="BD7" s="163"/>
      <c r="BE7" s="174">
        <v>6.42582668311759E-2</v>
      </c>
    </row>
    <row r="8" spans="1:57" x14ac:dyDescent="0.25">
      <c r="A8" s="21" t="s">
        <v>19</v>
      </c>
      <c r="B8" s="3" t="str">
        <f t="shared" ref="B8:B43" si="0">TRIM(A8)</f>
        <v>Norfolk/Virginia Beach, VA</v>
      </c>
      <c r="C8" s="3"/>
      <c r="D8" s="24" t="s">
        <v>16</v>
      </c>
      <c r="E8" s="27" t="s">
        <v>17</v>
      </c>
      <c r="F8" s="3"/>
      <c r="G8" s="190">
        <v>96.260494894237695</v>
      </c>
      <c r="H8" s="185">
        <v>102.252770656663</v>
      </c>
      <c r="I8" s="185">
        <v>107.156976298617</v>
      </c>
      <c r="J8" s="185">
        <v>113.170340248554</v>
      </c>
      <c r="K8" s="185">
        <v>115.944490889449</v>
      </c>
      <c r="L8" s="191">
        <v>107.77321550129</v>
      </c>
      <c r="M8" s="185"/>
      <c r="N8" s="192">
        <v>146.10058562137101</v>
      </c>
      <c r="O8" s="193">
        <v>152.959018953727</v>
      </c>
      <c r="P8" s="194">
        <v>149.588194687353</v>
      </c>
      <c r="Q8" s="185"/>
      <c r="R8" s="195">
        <v>123.037127656219</v>
      </c>
      <c r="S8" s="168"/>
      <c r="T8" s="169">
        <v>-2.1768530248559501</v>
      </c>
      <c r="U8" s="163">
        <v>-1.6406112979685401</v>
      </c>
      <c r="V8" s="163">
        <v>-2.4426484494748899</v>
      </c>
      <c r="W8" s="163">
        <v>2.7294866805310001</v>
      </c>
      <c r="X8" s="163">
        <v>5.1601663611516404</v>
      </c>
      <c r="Y8" s="170">
        <v>0.64621873955849296</v>
      </c>
      <c r="Z8" s="163"/>
      <c r="AA8" s="171">
        <v>3.1884581335852702</v>
      </c>
      <c r="AB8" s="172">
        <v>1.75899313482451</v>
      </c>
      <c r="AC8" s="173">
        <v>2.4107158969265101</v>
      </c>
      <c r="AD8" s="163"/>
      <c r="AE8" s="174">
        <v>1.66745515277489</v>
      </c>
      <c r="AF8" s="30"/>
      <c r="AG8" s="190">
        <v>97.833046559406895</v>
      </c>
      <c r="AH8" s="185">
        <v>99.006394740838402</v>
      </c>
      <c r="AI8" s="185">
        <v>102.10479757822699</v>
      </c>
      <c r="AJ8" s="185">
        <v>103.691526623847</v>
      </c>
      <c r="AK8" s="185">
        <v>104.848135634202</v>
      </c>
      <c r="AL8" s="191">
        <v>101.671422003364</v>
      </c>
      <c r="AM8" s="185"/>
      <c r="AN8" s="192">
        <v>128.54073816747899</v>
      </c>
      <c r="AO8" s="193">
        <v>133.13676418418899</v>
      </c>
      <c r="AP8" s="194">
        <v>130.87363994177201</v>
      </c>
      <c r="AQ8" s="185"/>
      <c r="AR8" s="195">
        <v>111.82158820842299</v>
      </c>
      <c r="AS8" s="168"/>
      <c r="AT8" s="169">
        <v>-0.90097059831748705</v>
      </c>
      <c r="AU8" s="163">
        <v>-0.30759150107397398</v>
      </c>
      <c r="AV8" s="163">
        <v>-0.32163282810385102</v>
      </c>
      <c r="AW8" s="163">
        <v>-4.37670223786156E-2</v>
      </c>
      <c r="AX8" s="163">
        <v>-0.26984302089496898</v>
      </c>
      <c r="AY8" s="170">
        <v>-0.38275740441282702</v>
      </c>
      <c r="AZ8" s="163"/>
      <c r="BA8" s="171">
        <v>0.73608040771468897</v>
      </c>
      <c r="BB8" s="172">
        <v>0.45101341555491298</v>
      </c>
      <c r="BC8" s="173">
        <v>0.58955035014963098</v>
      </c>
      <c r="BD8" s="163"/>
      <c r="BE8" s="174">
        <v>2.0840395336519699E-2</v>
      </c>
    </row>
    <row r="9" spans="1:57" ht="16" x14ac:dyDescent="0.45">
      <c r="A9" s="21" t="s">
        <v>20</v>
      </c>
      <c r="B9" s="46" t="s">
        <v>71</v>
      </c>
      <c r="C9" s="3"/>
      <c r="D9" s="24" t="s">
        <v>16</v>
      </c>
      <c r="E9" s="27" t="s">
        <v>17</v>
      </c>
      <c r="F9" s="3"/>
      <c r="G9" s="190">
        <v>99.450423619740803</v>
      </c>
      <c r="H9" s="185">
        <v>109.149599334733</v>
      </c>
      <c r="I9" s="185">
        <v>118.048107249861</v>
      </c>
      <c r="J9" s="185">
        <v>113.42802541260301</v>
      </c>
      <c r="K9" s="185">
        <v>110.086583166073</v>
      </c>
      <c r="L9" s="191">
        <v>110.761188260845</v>
      </c>
      <c r="M9" s="185"/>
      <c r="N9" s="192">
        <v>136.96880186119799</v>
      </c>
      <c r="O9" s="193">
        <v>138.562847198387</v>
      </c>
      <c r="P9" s="194">
        <v>137.77259691654001</v>
      </c>
      <c r="Q9" s="185"/>
      <c r="R9" s="195">
        <v>120.04937103178101</v>
      </c>
      <c r="S9" s="168"/>
      <c r="T9" s="169">
        <v>-0.95445217977632002</v>
      </c>
      <c r="U9" s="163">
        <v>1.48907667023313</v>
      </c>
      <c r="V9" s="163">
        <v>4.7572803116976701</v>
      </c>
      <c r="W9" s="163">
        <v>0.64930829871805595</v>
      </c>
      <c r="X9" s="163">
        <v>-14.049240260491899</v>
      </c>
      <c r="Y9" s="170">
        <v>-2.5955949354847401</v>
      </c>
      <c r="Z9" s="163"/>
      <c r="AA9" s="171">
        <v>-8.8531409546470101</v>
      </c>
      <c r="AB9" s="172">
        <v>-8.71336572061292</v>
      </c>
      <c r="AC9" s="173">
        <v>-8.7816427703926401</v>
      </c>
      <c r="AD9" s="163"/>
      <c r="AE9" s="174">
        <v>-5.5545486005305396</v>
      </c>
      <c r="AF9" s="30"/>
      <c r="AG9" s="190">
        <v>99.667573306263407</v>
      </c>
      <c r="AH9" s="185">
        <v>108.794457181566</v>
      </c>
      <c r="AI9" s="185">
        <v>115.01836925603099</v>
      </c>
      <c r="AJ9" s="185">
        <v>113.945410264259</v>
      </c>
      <c r="AK9" s="185">
        <v>112.80493855357101</v>
      </c>
      <c r="AL9" s="191">
        <v>110.645631080627</v>
      </c>
      <c r="AM9" s="185"/>
      <c r="AN9" s="192">
        <v>130.42467553598601</v>
      </c>
      <c r="AO9" s="193">
        <v>132.02125843834699</v>
      </c>
      <c r="AP9" s="194">
        <v>131.23862452232899</v>
      </c>
      <c r="AQ9" s="185"/>
      <c r="AR9" s="195">
        <v>117.44398082292</v>
      </c>
      <c r="AS9" s="168"/>
      <c r="AT9" s="169">
        <v>-1.3399055839827601</v>
      </c>
      <c r="AU9" s="163">
        <v>-8.8427629034495706E-2</v>
      </c>
      <c r="AV9" s="163">
        <v>0.29607922855698199</v>
      </c>
      <c r="AW9" s="163">
        <v>2.2403276948592499</v>
      </c>
      <c r="AX9" s="163">
        <v>-1.5891830721091</v>
      </c>
      <c r="AY9" s="170">
        <v>-5.0496286077180201E-2</v>
      </c>
      <c r="AZ9" s="163"/>
      <c r="BA9" s="171">
        <v>-4.4161001663588104</v>
      </c>
      <c r="BB9" s="172">
        <v>-4.8926152054374699</v>
      </c>
      <c r="BC9" s="173">
        <v>-4.6612255448009803</v>
      </c>
      <c r="BD9" s="163"/>
      <c r="BE9" s="174">
        <v>-2.2520791229348802</v>
      </c>
    </row>
    <row r="10" spans="1:57" x14ac:dyDescent="0.25">
      <c r="A10" s="21" t="s">
        <v>21</v>
      </c>
      <c r="B10" s="3" t="str">
        <f t="shared" si="0"/>
        <v>Virginia Area</v>
      </c>
      <c r="C10" s="3"/>
      <c r="D10" s="24" t="s">
        <v>16</v>
      </c>
      <c r="E10" s="27" t="s">
        <v>17</v>
      </c>
      <c r="F10" s="3"/>
      <c r="G10" s="190">
        <v>99.471217356368001</v>
      </c>
      <c r="H10" s="185">
        <v>103.573735957465</v>
      </c>
      <c r="I10" s="185">
        <v>108.37944701726801</v>
      </c>
      <c r="J10" s="185">
        <v>109.65711978941501</v>
      </c>
      <c r="K10" s="185">
        <v>107.13718611644801</v>
      </c>
      <c r="L10" s="191">
        <v>106.091707144092</v>
      </c>
      <c r="M10" s="185"/>
      <c r="N10" s="192">
        <v>123.91621839979101</v>
      </c>
      <c r="O10" s="193">
        <v>123.768951315053</v>
      </c>
      <c r="P10" s="194">
        <v>123.842658951997</v>
      </c>
      <c r="Q10" s="185"/>
      <c r="R10" s="195">
        <v>111.718860790151</v>
      </c>
      <c r="S10" s="168"/>
      <c r="T10" s="169">
        <v>1.1679345337973099</v>
      </c>
      <c r="U10" s="163">
        <v>-0.178412616155703</v>
      </c>
      <c r="V10" s="163">
        <v>1.8079453180626499</v>
      </c>
      <c r="W10" s="163">
        <v>0.60554833570056399</v>
      </c>
      <c r="X10" s="163">
        <v>-3.0982906993883099</v>
      </c>
      <c r="Y10" s="170">
        <v>-1.23474823440177E-2</v>
      </c>
      <c r="Z10" s="163"/>
      <c r="AA10" s="171">
        <v>-4.2952810339176599</v>
      </c>
      <c r="AB10" s="172">
        <v>-4.3461394830985398</v>
      </c>
      <c r="AC10" s="173">
        <v>-4.3206093203154499</v>
      </c>
      <c r="AD10" s="163"/>
      <c r="AE10" s="174">
        <v>-1.75856452276051</v>
      </c>
      <c r="AF10" s="30"/>
      <c r="AG10" s="190">
        <v>103.454678278606</v>
      </c>
      <c r="AH10" s="185">
        <v>104.139724667165</v>
      </c>
      <c r="AI10" s="185">
        <v>105.705490718088</v>
      </c>
      <c r="AJ10" s="185">
        <v>104.94741674063999</v>
      </c>
      <c r="AK10" s="185">
        <v>105.89869266179799</v>
      </c>
      <c r="AL10" s="191">
        <v>104.88864313102199</v>
      </c>
      <c r="AM10" s="185"/>
      <c r="AN10" s="192">
        <v>123.66310190253201</v>
      </c>
      <c r="AO10" s="193">
        <v>122.640488882513</v>
      </c>
      <c r="AP10" s="194">
        <v>123.155193108787</v>
      </c>
      <c r="AQ10" s="185"/>
      <c r="AR10" s="195">
        <v>110.672888980472</v>
      </c>
      <c r="AS10" s="168"/>
      <c r="AT10" s="169">
        <v>2.2679062687009202</v>
      </c>
      <c r="AU10" s="163">
        <v>2.29346988338839</v>
      </c>
      <c r="AV10" s="163">
        <v>2.03075106238165</v>
      </c>
      <c r="AW10" s="163">
        <v>1.1669554921318299</v>
      </c>
      <c r="AX10" s="163">
        <v>5.8522062046524201E-2</v>
      </c>
      <c r="AY10" s="170">
        <v>1.48136154940099</v>
      </c>
      <c r="AZ10" s="163"/>
      <c r="BA10" s="171">
        <v>-0.42212543128254199</v>
      </c>
      <c r="BB10" s="172">
        <v>-1.2294071392538699</v>
      </c>
      <c r="BC10" s="173">
        <v>-0.82301919687243696</v>
      </c>
      <c r="BD10" s="163"/>
      <c r="BE10" s="174">
        <v>0.51395871950423699</v>
      </c>
    </row>
    <row r="11" spans="1:57" x14ac:dyDescent="0.25">
      <c r="A11" s="34" t="s">
        <v>22</v>
      </c>
      <c r="B11" s="3" t="str">
        <f t="shared" si="0"/>
        <v>Washington, DC</v>
      </c>
      <c r="C11" s="3"/>
      <c r="D11" s="24" t="s">
        <v>16</v>
      </c>
      <c r="E11" s="27" t="s">
        <v>17</v>
      </c>
      <c r="F11" s="3"/>
      <c r="G11" s="190">
        <v>194.153013014663</v>
      </c>
      <c r="H11" s="185">
        <v>240.51779930191901</v>
      </c>
      <c r="I11" s="185">
        <v>251.26584121694199</v>
      </c>
      <c r="J11" s="185">
        <v>228.32880878380601</v>
      </c>
      <c r="K11" s="185">
        <v>190.49401124183001</v>
      </c>
      <c r="L11" s="191">
        <v>223.476841651548</v>
      </c>
      <c r="M11" s="185"/>
      <c r="N11" s="192">
        <v>170.206204267315</v>
      </c>
      <c r="O11" s="193">
        <v>169.32716936364599</v>
      </c>
      <c r="P11" s="194">
        <v>169.76216599447</v>
      </c>
      <c r="Q11" s="185"/>
      <c r="R11" s="195">
        <v>208.57305281901401</v>
      </c>
      <c r="S11" s="168"/>
      <c r="T11" s="169">
        <v>2.9261853949808101</v>
      </c>
      <c r="U11" s="163">
        <v>7.8222527036875897</v>
      </c>
      <c r="V11" s="163">
        <v>6.7939395667103097</v>
      </c>
      <c r="W11" s="163">
        <v>0.80374052454421796</v>
      </c>
      <c r="X11" s="163">
        <v>-4.6797294577223596</v>
      </c>
      <c r="Y11" s="170">
        <v>3.2186355637347699</v>
      </c>
      <c r="Z11" s="163"/>
      <c r="AA11" s="171">
        <v>-2.5127823183465798</v>
      </c>
      <c r="AB11" s="172">
        <v>-3.6988996317687799</v>
      </c>
      <c r="AC11" s="173">
        <v>-3.11389014284932</v>
      </c>
      <c r="AD11" s="163"/>
      <c r="AE11" s="174">
        <v>1.62647938512518</v>
      </c>
      <c r="AF11" s="30"/>
      <c r="AG11" s="190">
        <v>179.46155294980099</v>
      </c>
      <c r="AH11" s="185">
        <v>208.591698030966</v>
      </c>
      <c r="AI11" s="185">
        <v>219.491852100176</v>
      </c>
      <c r="AJ11" s="185">
        <v>204.776768287582</v>
      </c>
      <c r="AK11" s="185">
        <v>175.379164439943</v>
      </c>
      <c r="AL11" s="191">
        <v>199.01892155668901</v>
      </c>
      <c r="AM11" s="185"/>
      <c r="AN11" s="192">
        <v>156.38588943540401</v>
      </c>
      <c r="AO11" s="193">
        <v>161.80860443632201</v>
      </c>
      <c r="AP11" s="194">
        <v>159.19034032951799</v>
      </c>
      <c r="AQ11" s="185"/>
      <c r="AR11" s="195">
        <v>187.97415131973</v>
      </c>
      <c r="AS11" s="168"/>
      <c r="AT11" s="169">
        <v>3.04235228716743</v>
      </c>
      <c r="AU11" s="163">
        <v>5.1360884201017596</v>
      </c>
      <c r="AV11" s="163">
        <v>5.3356200820047004</v>
      </c>
      <c r="AW11" s="163">
        <v>1.4092093037817901</v>
      </c>
      <c r="AX11" s="163">
        <v>-2.2060244405964702</v>
      </c>
      <c r="AY11" s="170">
        <v>2.7561754845699999</v>
      </c>
      <c r="AZ11" s="163"/>
      <c r="BA11" s="171">
        <v>-3.02913907144797</v>
      </c>
      <c r="BB11" s="172">
        <v>-1.92882454554386</v>
      </c>
      <c r="BC11" s="173">
        <v>-2.44820639695733</v>
      </c>
      <c r="BD11" s="163"/>
      <c r="BE11" s="174">
        <v>1.5516427545206399</v>
      </c>
    </row>
    <row r="12" spans="1:57" x14ac:dyDescent="0.25">
      <c r="A12" s="21" t="s">
        <v>23</v>
      </c>
      <c r="B12" s="3" t="str">
        <f t="shared" si="0"/>
        <v>Arlington, VA</v>
      </c>
      <c r="C12" s="3"/>
      <c r="D12" s="24" t="s">
        <v>16</v>
      </c>
      <c r="E12" s="27" t="s">
        <v>17</v>
      </c>
      <c r="F12" s="3"/>
      <c r="G12" s="190">
        <v>204.120035478966</v>
      </c>
      <c r="H12" s="185">
        <v>256.22685065740501</v>
      </c>
      <c r="I12" s="185">
        <v>270.89859791690498</v>
      </c>
      <c r="J12" s="185">
        <v>256.76965433673399</v>
      </c>
      <c r="K12" s="185">
        <v>218.82093912511399</v>
      </c>
      <c r="L12" s="191">
        <v>244.89038710373001</v>
      </c>
      <c r="M12" s="185"/>
      <c r="N12" s="192">
        <v>158.163110315854</v>
      </c>
      <c r="O12" s="193">
        <v>158.25743536093199</v>
      </c>
      <c r="P12" s="194">
        <v>158.21122198505799</v>
      </c>
      <c r="Q12" s="185"/>
      <c r="R12" s="195">
        <v>222.246158641016</v>
      </c>
      <c r="S12" s="168"/>
      <c r="T12" s="169">
        <v>4.6623228784655198E-2</v>
      </c>
      <c r="U12" s="163">
        <v>5.0225405976813002</v>
      </c>
      <c r="V12" s="163">
        <v>5.9974619713019903</v>
      </c>
      <c r="W12" s="163">
        <v>2.01491830833193</v>
      </c>
      <c r="X12" s="163">
        <v>0.44701240302230699</v>
      </c>
      <c r="Y12" s="170">
        <v>3.5539845779799801</v>
      </c>
      <c r="Z12" s="163"/>
      <c r="AA12" s="171">
        <v>-9.4775992577047301</v>
      </c>
      <c r="AB12" s="172">
        <v>-11.2944197572851</v>
      </c>
      <c r="AC12" s="173">
        <v>-10.4004196106933</v>
      </c>
      <c r="AD12" s="163"/>
      <c r="AE12" s="174">
        <v>0.52969002982379698</v>
      </c>
      <c r="AF12" s="30"/>
      <c r="AG12" s="190">
        <v>178.187417593779</v>
      </c>
      <c r="AH12" s="185">
        <v>218.12302503832299</v>
      </c>
      <c r="AI12" s="185">
        <v>233.42054787412599</v>
      </c>
      <c r="AJ12" s="185">
        <v>221.344008962537</v>
      </c>
      <c r="AK12" s="185">
        <v>190.36344052307501</v>
      </c>
      <c r="AL12" s="191">
        <v>210.522039130677</v>
      </c>
      <c r="AM12" s="185"/>
      <c r="AN12" s="192">
        <v>147.74928334244001</v>
      </c>
      <c r="AO12" s="193">
        <v>152.55068904104101</v>
      </c>
      <c r="AP12" s="194">
        <v>150.22221574462799</v>
      </c>
      <c r="AQ12" s="185"/>
      <c r="AR12" s="195">
        <v>195.15690021088</v>
      </c>
      <c r="AS12" s="168"/>
      <c r="AT12" s="169">
        <v>-1.1785780272169599</v>
      </c>
      <c r="AU12" s="163">
        <v>0.95204999338092899</v>
      </c>
      <c r="AV12" s="163">
        <v>3.1667661571186501</v>
      </c>
      <c r="AW12" s="163">
        <v>0.34326970887408997</v>
      </c>
      <c r="AX12" s="163">
        <v>-1.74779423110228</v>
      </c>
      <c r="AY12" s="170">
        <v>0.541276437879749</v>
      </c>
      <c r="AZ12" s="163"/>
      <c r="BA12" s="171">
        <v>-6.51418626843616</v>
      </c>
      <c r="BB12" s="172">
        <v>-4.7801786365824901</v>
      </c>
      <c r="BC12" s="173">
        <v>-5.6121267918945899</v>
      </c>
      <c r="BD12" s="163"/>
      <c r="BE12" s="174">
        <v>-0.67103498331028599</v>
      </c>
    </row>
    <row r="13" spans="1:57" x14ac:dyDescent="0.25">
      <c r="A13" s="21" t="s">
        <v>24</v>
      </c>
      <c r="B13" s="3" t="str">
        <f t="shared" si="0"/>
        <v>Suburban Virginia Area</v>
      </c>
      <c r="C13" s="3"/>
      <c r="D13" s="24" t="s">
        <v>16</v>
      </c>
      <c r="E13" s="27" t="s">
        <v>17</v>
      </c>
      <c r="F13" s="3"/>
      <c r="G13" s="190">
        <v>145.17730601276401</v>
      </c>
      <c r="H13" s="185">
        <v>154.96768447837101</v>
      </c>
      <c r="I13" s="185">
        <v>158.27833413926399</v>
      </c>
      <c r="J13" s="185">
        <v>152.479604069896</v>
      </c>
      <c r="K13" s="185">
        <v>144.12600199900001</v>
      </c>
      <c r="L13" s="191">
        <v>151.38544311560801</v>
      </c>
      <c r="M13" s="185"/>
      <c r="N13" s="192">
        <v>144.50110657966201</v>
      </c>
      <c r="O13" s="193">
        <v>152.72590268886</v>
      </c>
      <c r="P13" s="194">
        <v>148.73661084003601</v>
      </c>
      <c r="Q13" s="185"/>
      <c r="R13" s="195">
        <v>150.64559652289199</v>
      </c>
      <c r="S13" s="168"/>
      <c r="T13" s="169">
        <v>4.2685257083489896</v>
      </c>
      <c r="U13" s="163">
        <v>3.9106526309568301</v>
      </c>
      <c r="V13" s="163">
        <v>3.5584603831171502</v>
      </c>
      <c r="W13" s="163">
        <v>2.1371118701307701</v>
      </c>
      <c r="X13" s="163">
        <v>3.29898456492371</v>
      </c>
      <c r="Y13" s="170">
        <v>3.2548310349021099</v>
      </c>
      <c r="Z13" s="163"/>
      <c r="AA13" s="171">
        <v>7.3779120279176102E-2</v>
      </c>
      <c r="AB13" s="172">
        <v>1.9697769098278299</v>
      </c>
      <c r="AC13" s="173">
        <v>1.12939224436492</v>
      </c>
      <c r="AD13" s="163"/>
      <c r="AE13" s="174">
        <v>2.6639804031584799</v>
      </c>
      <c r="AF13" s="30"/>
      <c r="AG13" s="190">
        <v>139.17199899210399</v>
      </c>
      <c r="AH13" s="185">
        <v>142.27806597499301</v>
      </c>
      <c r="AI13" s="185">
        <v>147.17895714732501</v>
      </c>
      <c r="AJ13" s="185">
        <v>143.64676533808199</v>
      </c>
      <c r="AK13" s="185">
        <v>138.522190600882</v>
      </c>
      <c r="AL13" s="191">
        <v>142.402061257155</v>
      </c>
      <c r="AM13" s="185"/>
      <c r="AN13" s="192">
        <v>138.68490337619301</v>
      </c>
      <c r="AO13" s="193">
        <v>145.47313338377899</v>
      </c>
      <c r="AP13" s="194">
        <v>142.22997090099099</v>
      </c>
      <c r="AQ13" s="185"/>
      <c r="AR13" s="195">
        <v>142.354893066031</v>
      </c>
      <c r="AS13" s="168"/>
      <c r="AT13" s="169">
        <v>4.6885649762004498</v>
      </c>
      <c r="AU13" s="163">
        <v>2.7006342600879401</v>
      </c>
      <c r="AV13" s="163">
        <v>0.91163048205053099</v>
      </c>
      <c r="AW13" s="163">
        <v>0.60514385407101701</v>
      </c>
      <c r="AX13" s="163">
        <v>0.443951571950359</v>
      </c>
      <c r="AY13" s="170">
        <v>1.6104187195406501</v>
      </c>
      <c r="AZ13" s="163"/>
      <c r="BA13" s="171">
        <v>0.86094572522826296</v>
      </c>
      <c r="BB13" s="172">
        <v>2.3963629620515099</v>
      </c>
      <c r="BC13" s="173">
        <v>1.6871354334753199</v>
      </c>
      <c r="BD13" s="163"/>
      <c r="BE13" s="174">
        <v>1.63121816804244</v>
      </c>
    </row>
    <row r="14" spans="1:57" x14ac:dyDescent="0.25">
      <c r="A14" s="21" t="s">
        <v>25</v>
      </c>
      <c r="B14" s="3" t="str">
        <f t="shared" si="0"/>
        <v>Alexandria, VA</v>
      </c>
      <c r="C14" s="3"/>
      <c r="D14" s="24" t="s">
        <v>16</v>
      </c>
      <c r="E14" s="27" t="s">
        <v>17</v>
      </c>
      <c r="F14" s="3"/>
      <c r="G14" s="190">
        <v>145.871454830755</v>
      </c>
      <c r="H14" s="185">
        <v>178.31570650379601</v>
      </c>
      <c r="I14" s="185">
        <v>181.59917783735401</v>
      </c>
      <c r="J14" s="185">
        <v>170.31196289367</v>
      </c>
      <c r="K14" s="185">
        <v>149.855629440699</v>
      </c>
      <c r="L14" s="191">
        <v>166.98120778418399</v>
      </c>
      <c r="M14" s="185"/>
      <c r="N14" s="192">
        <v>136.09915201465199</v>
      </c>
      <c r="O14" s="193">
        <v>137.546717517997</v>
      </c>
      <c r="P14" s="194">
        <v>136.846902780237</v>
      </c>
      <c r="Q14" s="185"/>
      <c r="R14" s="195">
        <v>158.56327949542401</v>
      </c>
      <c r="S14" s="168"/>
      <c r="T14" s="169">
        <v>-4.9707349017998004</v>
      </c>
      <c r="U14" s="163">
        <v>0.52396120445806604</v>
      </c>
      <c r="V14" s="163">
        <v>-3.5425880753620098</v>
      </c>
      <c r="W14" s="163">
        <v>-6.75343582649477</v>
      </c>
      <c r="X14" s="163">
        <v>-9.0674277653861495</v>
      </c>
      <c r="Y14" s="170">
        <v>-4.4385011425091196</v>
      </c>
      <c r="Z14" s="163"/>
      <c r="AA14" s="171">
        <v>-7.36139209803535</v>
      </c>
      <c r="AB14" s="172">
        <v>-6.8325666464085497</v>
      </c>
      <c r="AC14" s="173">
        <v>-7.0845961244042899</v>
      </c>
      <c r="AD14" s="163"/>
      <c r="AE14" s="174">
        <v>-5.2473637766212198</v>
      </c>
      <c r="AF14" s="30"/>
      <c r="AG14" s="190">
        <v>136.56928063642499</v>
      </c>
      <c r="AH14" s="185">
        <v>157.22589298961401</v>
      </c>
      <c r="AI14" s="185">
        <v>163.36634340158099</v>
      </c>
      <c r="AJ14" s="185">
        <v>159.08758848107399</v>
      </c>
      <c r="AK14" s="185">
        <v>145.578115604186</v>
      </c>
      <c r="AL14" s="191">
        <v>153.44075775443599</v>
      </c>
      <c r="AM14" s="185"/>
      <c r="AN14" s="192">
        <v>132.961195096051</v>
      </c>
      <c r="AO14" s="193">
        <v>134.49346146921101</v>
      </c>
      <c r="AP14" s="194">
        <v>133.75405925373801</v>
      </c>
      <c r="AQ14" s="185"/>
      <c r="AR14" s="195">
        <v>147.891833997492</v>
      </c>
      <c r="AS14" s="168"/>
      <c r="AT14" s="169">
        <v>-3.8388960267254002</v>
      </c>
      <c r="AU14" s="163">
        <v>-2.6754130305352</v>
      </c>
      <c r="AV14" s="163">
        <v>-3.7357309653453301</v>
      </c>
      <c r="AW14" s="163">
        <v>-3.9772942076722702</v>
      </c>
      <c r="AX14" s="163">
        <v>-4.6243500054571101</v>
      </c>
      <c r="AY14" s="170">
        <v>-3.7017306468452298</v>
      </c>
      <c r="AZ14" s="163"/>
      <c r="BA14" s="171">
        <v>-7.0186974832262496</v>
      </c>
      <c r="BB14" s="172">
        <v>-6.07299988359651</v>
      </c>
      <c r="BC14" s="173">
        <v>-6.5289569469807303</v>
      </c>
      <c r="BD14" s="163"/>
      <c r="BE14" s="174">
        <v>-4.4210409267752899</v>
      </c>
    </row>
    <row r="15" spans="1:57" x14ac:dyDescent="0.25">
      <c r="A15" s="21" t="s">
        <v>26</v>
      </c>
      <c r="B15" s="3" t="str">
        <f t="shared" si="0"/>
        <v>Fairfax/Tysons Corner, VA</v>
      </c>
      <c r="C15" s="3"/>
      <c r="D15" s="24" t="s">
        <v>16</v>
      </c>
      <c r="E15" s="27" t="s">
        <v>17</v>
      </c>
      <c r="F15" s="3"/>
      <c r="G15" s="190">
        <v>143.82518808777399</v>
      </c>
      <c r="H15" s="185">
        <v>182.56599211356399</v>
      </c>
      <c r="I15" s="185">
        <v>204.66222623679801</v>
      </c>
      <c r="J15" s="185">
        <v>195.053178550891</v>
      </c>
      <c r="K15" s="185">
        <v>163.943673604228</v>
      </c>
      <c r="L15" s="191">
        <v>181.279697213981</v>
      </c>
      <c r="M15" s="185"/>
      <c r="N15" s="192">
        <v>140.88559546643401</v>
      </c>
      <c r="O15" s="193">
        <v>137.94797209765801</v>
      </c>
      <c r="P15" s="194">
        <v>139.38105052738999</v>
      </c>
      <c r="Q15" s="185"/>
      <c r="R15" s="195">
        <v>169.762663673774</v>
      </c>
      <c r="S15" s="168"/>
      <c r="T15" s="169">
        <v>2.5093052777137101</v>
      </c>
      <c r="U15" s="163">
        <v>8.2665181522579001</v>
      </c>
      <c r="V15" s="163">
        <v>9.47715243522096</v>
      </c>
      <c r="W15" s="163">
        <v>5.0892065762618701</v>
      </c>
      <c r="X15" s="163">
        <v>4.25751674588113</v>
      </c>
      <c r="Y15" s="170">
        <v>6.1202702148132797</v>
      </c>
      <c r="Z15" s="163"/>
      <c r="AA15" s="171">
        <v>7.2806353003278597</v>
      </c>
      <c r="AB15" s="172">
        <v>5.0179413017737398</v>
      </c>
      <c r="AC15" s="173">
        <v>6.1217934419950302</v>
      </c>
      <c r="AD15" s="163"/>
      <c r="AE15" s="174">
        <v>6.0021118757746796</v>
      </c>
      <c r="AF15" s="30"/>
      <c r="AG15" s="190">
        <v>143.79404098641299</v>
      </c>
      <c r="AH15" s="185">
        <v>173.699331697269</v>
      </c>
      <c r="AI15" s="185">
        <v>194.80897074112499</v>
      </c>
      <c r="AJ15" s="185">
        <v>189.47960516296001</v>
      </c>
      <c r="AK15" s="185">
        <v>159.698571494699</v>
      </c>
      <c r="AL15" s="191">
        <v>175.05979754377401</v>
      </c>
      <c r="AM15" s="185"/>
      <c r="AN15" s="192">
        <v>138.93736037102801</v>
      </c>
      <c r="AO15" s="193">
        <v>131.68976211535701</v>
      </c>
      <c r="AP15" s="194">
        <v>135.208273252053</v>
      </c>
      <c r="AQ15" s="185"/>
      <c r="AR15" s="195">
        <v>164.454823915606</v>
      </c>
      <c r="AS15" s="168"/>
      <c r="AT15" s="169">
        <v>5.3188247479226298</v>
      </c>
      <c r="AU15" s="163">
        <v>5.5406677403659801</v>
      </c>
      <c r="AV15" s="163">
        <v>8.17077851117892</v>
      </c>
      <c r="AW15" s="163">
        <v>6.3963547092657302</v>
      </c>
      <c r="AX15" s="163">
        <v>6.3879662010964999</v>
      </c>
      <c r="AY15" s="170">
        <v>6.3193951549105298</v>
      </c>
      <c r="AZ15" s="163"/>
      <c r="BA15" s="171">
        <v>7.4376979208701597</v>
      </c>
      <c r="BB15" s="172">
        <v>1.7761455798196399</v>
      </c>
      <c r="BC15" s="173">
        <v>4.5241015362123296</v>
      </c>
      <c r="BD15" s="163"/>
      <c r="BE15" s="174">
        <v>6.1143862684225301</v>
      </c>
    </row>
    <row r="16" spans="1:57" x14ac:dyDescent="0.25">
      <c r="A16" s="21" t="s">
        <v>27</v>
      </c>
      <c r="B16" s="3" t="str">
        <f t="shared" si="0"/>
        <v>I-95 Fredericksburg, VA</v>
      </c>
      <c r="C16" s="3"/>
      <c r="D16" s="24" t="s">
        <v>16</v>
      </c>
      <c r="E16" s="27" t="s">
        <v>17</v>
      </c>
      <c r="F16" s="3"/>
      <c r="G16" s="190">
        <v>94.065609209453896</v>
      </c>
      <c r="H16" s="185">
        <v>100.513105869643</v>
      </c>
      <c r="I16" s="185">
        <v>104.822338059941</v>
      </c>
      <c r="J16" s="185">
        <v>105.759062595419</v>
      </c>
      <c r="K16" s="185">
        <v>101.135297579018</v>
      </c>
      <c r="L16" s="191">
        <v>101.650066515806</v>
      </c>
      <c r="M16" s="185"/>
      <c r="N16" s="192">
        <v>119.251227602547</v>
      </c>
      <c r="O16" s="193">
        <v>121.22235799112801</v>
      </c>
      <c r="P16" s="194">
        <v>120.25371852714299</v>
      </c>
      <c r="Q16" s="185"/>
      <c r="R16" s="195">
        <v>107.608195208352</v>
      </c>
      <c r="S16" s="168"/>
      <c r="T16" s="169">
        <v>0.22420242391827799</v>
      </c>
      <c r="U16" s="163">
        <v>2.2141128183381702</v>
      </c>
      <c r="V16" s="163">
        <v>1.89735637819864</v>
      </c>
      <c r="W16" s="163">
        <v>3.09867701229751</v>
      </c>
      <c r="X16" s="163">
        <v>-1.92136502797728</v>
      </c>
      <c r="Y16" s="170">
        <v>1.20615014707447</v>
      </c>
      <c r="Z16" s="163"/>
      <c r="AA16" s="171">
        <v>4.2478828846835501</v>
      </c>
      <c r="AB16" s="172">
        <v>5.7324152965570496</v>
      </c>
      <c r="AC16" s="173">
        <v>5.0055871171750503</v>
      </c>
      <c r="AD16" s="163"/>
      <c r="AE16" s="174">
        <v>2.6112420634593798</v>
      </c>
      <c r="AF16" s="30"/>
      <c r="AG16" s="190">
        <v>92.7953699564099</v>
      </c>
      <c r="AH16" s="185">
        <v>97.015997111913293</v>
      </c>
      <c r="AI16" s="185">
        <v>100.54395798094799</v>
      </c>
      <c r="AJ16" s="185">
        <v>100.136022440636</v>
      </c>
      <c r="AK16" s="185">
        <v>97.882845539711099</v>
      </c>
      <c r="AL16" s="191">
        <v>97.906948430027001</v>
      </c>
      <c r="AM16" s="185"/>
      <c r="AN16" s="192">
        <v>111.06270157068001</v>
      </c>
      <c r="AO16" s="193">
        <v>114.36544131333</v>
      </c>
      <c r="AP16" s="194">
        <v>112.779017081616</v>
      </c>
      <c r="AQ16" s="185"/>
      <c r="AR16" s="195">
        <v>102.788381939285</v>
      </c>
      <c r="AS16" s="168"/>
      <c r="AT16" s="169">
        <v>2.2121393278233099</v>
      </c>
      <c r="AU16" s="163">
        <v>1.0479974939574801</v>
      </c>
      <c r="AV16" s="163">
        <v>1.6793831865970601</v>
      </c>
      <c r="AW16" s="163">
        <v>0.38283563918172397</v>
      </c>
      <c r="AX16" s="163">
        <v>-1.03663970015589</v>
      </c>
      <c r="AY16" s="170">
        <v>0.76591063389790903</v>
      </c>
      <c r="AZ16" s="163"/>
      <c r="BA16" s="171">
        <v>1.8832502070570201</v>
      </c>
      <c r="BB16" s="172">
        <v>2.6989234830453799</v>
      </c>
      <c r="BC16" s="173">
        <v>2.32767747289643</v>
      </c>
      <c r="BD16" s="163"/>
      <c r="BE16" s="174">
        <v>1.3429148879125701</v>
      </c>
    </row>
    <row r="17" spans="1:57" x14ac:dyDescent="0.25">
      <c r="A17" s="21" t="s">
        <v>28</v>
      </c>
      <c r="B17" s="3" t="str">
        <f t="shared" si="0"/>
        <v>Dulles Airport Area, VA</v>
      </c>
      <c r="C17" s="3"/>
      <c r="D17" s="24" t="s">
        <v>16</v>
      </c>
      <c r="E17" s="27" t="s">
        <v>17</v>
      </c>
      <c r="F17" s="3"/>
      <c r="G17" s="190">
        <v>118.907175330101</v>
      </c>
      <c r="H17" s="185">
        <v>146.309853835208</v>
      </c>
      <c r="I17" s="185">
        <v>163.67168696037101</v>
      </c>
      <c r="J17" s="185">
        <v>158.51952722854301</v>
      </c>
      <c r="K17" s="185">
        <v>132.438081735889</v>
      </c>
      <c r="L17" s="191">
        <v>146.29016559407799</v>
      </c>
      <c r="M17" s="185"/>
      <c r="N17" s="192">
        <v>115.681708897207</v>
      </c>
      <c r="O17" s="193">
        <v>114.462887508626</v>
      </c>
      <c r="P17" s="194">
        <v>115.059458107251</v>
      </c>
      <c r="Q17" s="185"/>
      <c r="R17" s="195">
        <v>138.00676678379099</v>
      </c>
      <c r="S17" s="168"/>
      <c r="T17" s="169">
        <v>1.9274871162724201</v>
      </c>
      <c r="U17" s="163">
        <v>4.0781246838068101</v>
      </c>
      <c r="V17" s="163">
        <v>8.9764630139471997</v>
      </c>
      <c r="W17" s="163">
        <v>9.5644307613315203</v>
      </c>
      <c r="X17" s="163">
        <v>4.4825696877077696</v>
      </c>
      <c r="Y17" s="170">
        <v>6.4642460559032102</v>
      </c>
      <c r="Z17" s="163"/>
      <c r="AA17" s="171">
        <v>5.8573906086846597</v>
      </c>
      <c r="AB17" s="172">
        <v>5.5713183724800199</v>
      </c>
      <c r="AC17" s="173">
        <v>5.7053207787953202</v>
      </c>
      <c r="AD17" s="163"/>
      <c r="AE17" s="174">
        <v>6.0197624581295202</v>
      </c>
      <c r="AF17" s="30"/>
      <c r="AG17" s="190">
        <v>116.06620464380801</v>
      </c>
      <c r="AH17" s="185">
        <v>138.54146837623799</v>
      </c>
      <c r="AI17" s="185">
        <v>153.22442827687701</v>
      </c>
      <c r="AJ17" s="185">
        <v>150.469574287055</v>
      </c>
      <c r="AK17" s="185">
        <v>129.927837581022</v>
      </c>
      <c r="AL17" s="191">
        <v>139.273761963141</v>
      </c>
      <c r="AM17" s="185"/>
      <c r="AN17" s="192">
        <v>113.49215857531701</v>
      </c>
      <c r="AO17" s="193">
        <v>111.33758181818099</v>
      </c>
      <c r="AP17" s="194">
        <v>112.40474249971901</v>
      </c>
      <c r="AQ17" s="185"/>
      <c r="AR17" s="195">
        <v>132.27886204744601</v>
      </c>
      <c r="AS17" s="168"/>
      <c r="AT17" s="169">
        <v>1.8553400792682899</v>
      </c>
      <c r="AU17" s="163">
        <v>3.6879086947352202</v>
      </c>
      <c r="AV17" s="163">
        <v>8.1434897949437506</v>
      </c>
      <c r="AW17" s="163">
        <v>9.7668058203609398</v>
      </c>
      <c r="AX17" s="163">
        <v>8.3575590064061593</v>
      </c>
      <c r="AY17" s="170">
        <v>6.7413497069354902</v>
      </c>
      <c r="AZ17" s="163"/>
      <c r="BA17" s="171">
        <v>4.6687383544636303</v>
      </c>
      <c r="BB17" s="172">
        <v>3.29259747044315</v>
      </c>
      <c r="BC17" s="173">
        <v>3.9794969187675102</v>
      </c>
      <c r="BD17" s="163"/>
      <c r="BE17" s="174">
        <v>6.3137080162941599</v>
      </c>
    </row>
    <row r="18" spans="1:57" x14ac:dyDescent="0.25">
      <c r="A18" s="21" t="s">
        <v>29</v>
      </c>
      <c r="B18" s="3" t="str">
        <f t="shared" si="0"/>
        <v>Williamsburg, VA</v>
      </c>
      <c r="C18" s="3"/>
      <c r="D18" s="24" t="s">
        <v>16</v>
      </c>
      <c r="E18" s="27" t="s">
        <v>17</v>
      </c>
      <c r="F18" s="3"/>
      <c r="G18" s="190">
        <v>106.26781650071101</v>
      </c>
      <c r="H18" s="185">
        <v>104.55677935943</v>
      </c>
      <c r="I18" s="185">
        <v>106.97992059145599</v>
      </c>
      <c r="J18" s="185">
        <v>104.50605903834401</v>
      </c>
      <c r="K18" s="185">
        <v>110.043190848886</v>
      </c>
      <c r="L18" s="191">
        <v>106.485746776939</v>
      </c>
      <c r="M18" s="185"/>
      <c r="N18" s="192">
        <v>148.03392206775001</v>
      </c>
      <c r="O18" s="193">
        <v>164.05027056277001</v>
      </c>
      <c r="P18" s="194">
        <v>156.370663787437</v>
      </c>
      <c r="Q18" s="185"/>
      <c r="R18" s="195">
        <v>126.095425724303</v>
      </c>
      <c r="S18" s="168"/>
      <c r="T18" s="169">
        <v>-10.949306453030101</v>
      </c>
      <c r="U18" s="163">
        <v>-13.4487295943227</v>
      </c>
      <c r="V18" s="163">
        <v>-13.020215221241701</v>
      </c>
      <c r="W18" s="163">
        <v>-14.5885221298474</v>
      </c>
      <c r="X18" s="163">
        <v>-11.003217504143599</v>
      </c>
      <c r="Y18" s="170">
        <v>-12.717136714418601</v>
      </c>
      <c r="Z18" s="163"/>
      <c r="AA18" s="171">
        <v>-1.38694277706283</v>
      </c>
      <c r="AB18" s="172">
        <v>2.9266442770058898</v>
      </c>
      <c r="AC18" s="173">
        <v>0.99155197002627704</v>
      </c>
      <c r="AD18" s="163"/>
      <c r="AE18" s="174">
        <v>-6.0645611108497599</v>
      </c>
      <c r="AF18" s="30"/>
      <c r="AG18" s="190">
        <v>115.143904221559</v>
      </c>
      <c r="AH18" s="185">
        <v>102.26228225876601</v>
      </c>
      <c r="AI18" s="185">
        <v>100.913504405097</v>
      </c>
      <c r="AJ18" s="185">
        <v>96.389141131539205</v>
      </c>
      <c r="AK18" s="185">
        <v>101.214377959535</v>
      </c>
      <c r="AL18" s="191">
        <v>102.96884336751801</v>
      </c>
      <c r="AM18" s="185"/>
      <c r="AN18" s="192">
        <v>142.13443650984101</v>
      </c>
      <c r="AO18" s="193">
        <v>159.00482109331799</v>
      </c>
      <c r="AP18" s="194">
        <v>150.92038764594199</v>
      </c>
      <c r="AQ18" s="185"/>
      <c r="AR18" s="195">
        <v>121.24626004318699</v>
      </c>
      <c r="AS18" s="168"/>
      <c r="AT18" s="169">
        <v>-5.7237432989830603</v>
      </c>
      <c r="AU18" s="163">
        <v>-5.2328920749661298</v>
      </c>
      <c r="AV18" s="163">
        <v>-4.1001864444482097</v>
      </c>
      <c r="AW18" s="163">
        <v>-10.0741527003121</v>
      </c>
      <c r="AX18" s="163">
        <v>-8.4213942887118307</v>
      </c>
      <c r="AY18" s="170">
        <v>-6.6612971387517597</v>
      </c>
      <c r="AZ18" s="163"/>
      <c r="BA18" s="171">
        <v>9.8909445258076496E-3</v>
      </c>
      <c r="BB18" s="172">
        <v>2.6563724807965801</v>
      </c>
      <c r="BC18" s="173">
        <v>1.55285626108624</v>
      </c>
      <c r="BD18" s="163"/>
      <c r="BE18" s="174">
        <v>-3.0429019618850601</v>
      </c>
    </row>
    <row r="19" spans="1:57" x14ac:dyDescent="0.25">
      <c r="A19" s="21" t="s">
        <v>30</v>
      </c>
      <c r="B19" s="3" t="str">
        <f t="shared" si="0"/>
        <v>Virginia Beach, VA</v>
      </c>
      <c r="C19" s="3"/>
      <c r="D19" s="24" t="s">
        <v>16</v>
      </c>
      <c r="E19" s="27" t="s">
        <v>17</v>
      </c>
      <c r="F19" s="3"/>
      <c r="G19" s="190">
        <v>107.793216870319</v>
      </c>
      <c r="H19" s="185">
        <v>113.33912836879399</v>
      </c>
      <c r="I19" s="185">
        <v>119.90892932416899</v>
      </c>
      <c r="J19" s="185">
        <v>129.012987772645</v>
      </c>
      <c r="K19" s="185">
        <v>131.18885605158701</v>
      </c>
      <c r="L19" s="191">
        <v>121.692693781453</v>
      </c>
      <c r="M19" s="185"/>
      <c r="N19" s="192">
        <v>177.66184204380801</v>
      </c>
      <c r="O19" s="193">
        <v>188.12953659420199</v>
      </c>
      <c r="P19" s="194">
        <v>183.02144960689</v>
      </c>
      <c r="Q19" s="185"/>
      <c r="R19" s="195">
        <v>146.215963918472</v>
      </c>
      <c r="S19" s="168"/>
      <c r="T19" s="169">
        <v>-0.73930459873221699</v>
      </c>
      <c r="U19" s="163">
        <v>2.6768474288575899</v>
      </c>
      <c r="V19" s="163">
        <v>4.2929195915057798</v>
      </c>
      <c r="W19" s="163">
        <v>12.0385411194935</v>
      </c>
      <c r="X19" s="163">
        <v>14.1131408746728</v>
      </c>
      <c r="Y19" s="170">
        <v>7.5381206106970504</v>
      </c>
      <c r="Z19" s="163"/>
      <c r="AA19" s="171">
        <v>5.3172248780053399</v>
      </c>
      <c r="AB19" s="172">
        <v>0.58043028594291501</v>
      </c>
      <c r="AC19" s="173">
        <v>2.6695504989729399</v>
      </c>
      <c r="AD19" s="163"/>
      <c r="AE19" s="174">
        <v>5.3155939934351402</v>
      </c>
      <c r="AF19" s="30"/>
      <c r="AG19" s="190">
        <v>107.555529610981</v>
      </c>
      <c r="AH19" s="185">
        <v>108.89903422683</v>
      </c>
      <c r="AI19" s="185">
        <v>112.848985323007</v>
      </c>
      <c r="AJ19" s="185">
        <v>115.010903616679</v>
      </c>
      <c r="AK19" s="185">
        <v>116.53729827398099</v>
      </c>
      <c r="AL19" s="191">
        <v>112.43505501505101</v>
      </c>
      <c r="AM19" s="185"/>
      <c r="AN19" s="192">
        <v>151.17093788828299</v>
      </c>
      <c r="AO19" s="193">
        <v>154.491018758108</v>
      </c>
      <c r="AP19" s="194">
        <v>152.86790040186199</v>
      </c>
      <c r="AQ19" s="185"/>
      <c r="AR19" s="195">
        <v>127.964159308254</v>
      </c>
      <c r="AS19" s="168"/>
      <c r="AT19" s="169">
        <v>0.23078541236684799</v>
      </c>
      <c r="AU19" s="163">
        <v>1.65814004718148</v>
      </c>
      <c r="AV19" s="163">
        <v>3.3799819511732201</v>
      </c>
      <c r="AW19" s="163">
        <v>3.6061575373719199</v>
      </c>
      <c r="AX19" s="163">
        <v>2.5837043908525001</v>
      </c>
      <c r="AY19" s="170">
        <v>2.3506645161361002</v>
      </c>
      <c r="AZ19" s="163"/>
      <c r="BA19" s="171">
        <v>3.51398729489906</v>
      </c>
      <c r="BB19" s="172">
        <v>0.80313711164341695</v>
      </c>
      <c r="BC19" s="173">
        <v>2.1128623096965402</v>
      </c>
      <c r="BD19" s="163"/>
      <c r="BE19" s="174">
        <v>2.55344115034287</v>
      </c>
    </row>
    <row r="20" spans="1:57" x14ac:dyDescent="0.25">
      <c r="A20" s="34" t="s">
        <v>31</v>
      </c>
      <c r="B20" s="3" t="str">
        <f t="shared" si="0"/>
        <v>Norfolk/Portsmouth, VA</v>
      </c>
      <c r="C20" s="3"/>
      <c r="D20" s="24" t="s">
        <v>16</v>
      </c>
      <c r="E20" s="27" t="s">
        <v>17</v>
      </c>
      <c r="F20" s="3"/>
      <c r="G20" s="190">
        <v>100.503592414037</v>
      </c>
      <c r="H20" s="185">
        <v>112.690044561186</v>
      </c>
      <c r="I20" s="185">
        <v>120.39861716129001</v>
      </c>
      <c r="J20" s="185">
        <v>133.96035824411101</v>
      </c>
      <c r="K20" s="185">
        <v>141.21259353468599</v>
      </c>
      <c r="L20" s="191">
        <v>123.889654220867</v>
      </c>
      <c r="M20" s="185"/>
      <c r="N20" s="192">
        <v>150.279745208333</v>
      </c>
      <c r="O20" s="193">
        <v>150.87176383993301</v>
      </c>
      <c r="P20" s="194">
        <v>150.576462018081</v>
      </c>
      <c r="Q20" s="185"/>
      <c r="R20" s="195">
        <v>133.062648628375</v>
      </c>
      <c r="S20" s="168"/>
      <c r="T20" s="169">
        <v>1.7176234452322101</v>
      </c>
      <c r="U20" s="163">
        <v>2.1039576888826002</v>
      </c>
      <c r="V20" s="163">
        <v>-3.7971808322669198</v>
      </c>
      <c r="W20" s="163">
        <v>5.0214056309776804</v>
      </c>
      <c r="X20" s="163">
        <v>10.9792369374934</v>
      </c>
      <c r="Y20" s="170">
        <v>3.5799677487902302</v>
      </c>
      <c r="Z20" s="163"/>
      <c r="AA20" s="171">
        <v>2.75201574241032</v>
      </c>
      <c r="AB20" s="172">
        <v>8.3516440200778703</v>
      </c>
      <c r="AC20" s="173">
        <v>5.5103275558723901</v>
      </c>
      <c r="AD20" s="163"/>
      <c r="AE20" s="174">
        <v>4.5732635952630396</v>
      </c>
      <c r="AF20" s="30"/>
      <c r="AG20" s="190">
        <v>102.64545212489099</v>
      </c>
      <c r="AH20" s="185">
        <v>108.508351075861</v>
      </c>
      <c r="AI20" s="185">
        <v>113.111194409513</v>
      </c>
      <c r="AJ20" s="185">
        <v>117.032294722885</v>
      </c>
      <c r="AK20" s="185">
        <v>117.506830553689</v>
      </c>
      <c r="AL20" s="191">
        <v>112.1118405089</v>
      </c>
      <c r="AM20" s="185"/>
      <c r="AN20" s="192">
        <v>127.316688590764</v>
      </c>
      <c r="AO20" s="193">
        <v>127.729319484721</v>
      </c>
      <c r="AP20" s="194">
        <v>127.522960781142</v>
      </c>
      <c r="AQ20" s="185"/>
      <c r="AR20" s="195">
        <v>117.045733902287</v>
      </c>
      <c r="AS20" s="168"/>
      <c r="AT20" s="169">
        <v>3.6349173033606998</v>
      </c>
      <c r="AU20" s="163">
        <v>1.86258938984963</v>
      </c>
      <c r="AV20" s="163">
        <v>-1.1563746871119001</v>
      </c>
      <c r="AW20" s="163">
        <v>1.94223006689379</v>
      </c>
      <c r="AX20" s="163">
        <v>1.94297598534441</v>
      </c>
      <c r="AY20" s="170">
        <v>1.3582929178763701</v>
      </c>
      <c r="AZ20" s="163"/>
      <c r="BA20" s="171">
        <v>-0.735777325643587</v>
      </c>
      <c r="BB20" s="172">
        <v>0.38431947505421998</v>
      </c>
      <c r="BC20" s="173">
        <v>-0.173376551056902</v>
      </c>
      <c r="BD20" s="163"/>
      <c r="BE20" s="174">
        <v>0.698767276369201</v>
      </c>
    </row>
    <row r="21" spans="1:57" x14ac:dyDescent="0.25">
      <c r="A21" s="35" t="s">
        <v>32</v>
      </c>
      <c r="B21" s="3" t="str">
        <f t="shared" si="0"/>
        <v>Newport News/Hampton, VA</v>
      </c>
      <c r="C21" s="3"/>
      <c r="D21" s="24" t="s">
        <v>16</v>
      </c>
      <c r="E21" s="27" t="s">
        <v>17</v>
      </c>
      <c r="F21" s="3"/>
      <c r="G21" s="190">
        <v>75.885879191405095</v>
      </c>
      <c r="H21" s="185">
        <v>82.750601696582194</v>
      </c>
      <c r="I21" s="185">
        <v>84.154199928520299</v>
      </c>
      <c r="J21" s="185">
        <v>86.057685883155202</v>
      </c>
      <c r="K21" s="185">
        <v>88.966578401727801</v>
      </c>
      <c r="L21" s="191">
        <v>83.9478275132021</v>
      </c>
      <c r="M21" s="185"/>
      <c r="N21" s="192">
        <v>104.52186538180401</v>
      </c>
      <c r="O21" s="193">
        <v>104.129294348537</v>
      </c>
      <c r="P21" s="194">
        <v>104.325061300901</v>
      </c>
      <c r="Q21" s="185"/>
      <c r="R21" s="195">
        <v>90.980269909139395</v>
      </c>
      <c r="S21" s="168"/>
      <c r="T21" s="169">
        <v>-2.72876706006442</v>
      </c>
      <c r="U21" s="163">
        <v>-2.0191310662487698</v>
      </c>
      <c r="V21" s="163">
        <v>-5.3227617207001598</v>
      </c>
      <c r="W21" s="163">
        <v>-1.79727165546706</v>
      </c>
      <c r="X21" s="163">
        <v>0.65829340169543904</v>
      </c>
      <c r="Y21" s="170">
        <v>-2.1885409128291098</v>
      </c>
      <c r="Z21" s="163"/>
      <c r="AA21" s="171">
        <v>-0.54577255854488804</v>
      </c>
      <c r="AB21" s="172">
        <v>-5.2396456583970403</v>
      </c>
      <c r="AC21" s="173">
        <v>-3.01058771809676</v>
      </c>
      <c r="AD21" s="163"/>
      <c r="AE21" s="174">
        <v>-2.31791476910238</v>
      </c>
      <c r="AF21" s="30"/>
      <c r="AG21" s="190">
        <v>77.109344105535001</v>
      </c>
      <c r="AH21" s="185">
        <v>82.766721422781899</v>
      </c>
      <c r="AI21" s="185">
        <v>87.388939117664293</v>
      </c>
      <c r="AJ21" s="185">
        <v>91.028091827293693</v>
      </c>
      <c r="AK21" s="185">
        <v>91.785806211453703</v>
      </c>
      <c r="AL21" s="191">
        <v>86.487166673038004</v>
      </c>
      <c r="AM21" s="185"/>
      <c r="AN21" s="192">
        <v>100.457903790586</v>
      </c>
      <c r="AO21" s="193">
        <v>100.429416004849</v>
      </c>
      <c r="AP21" s="194">
        <v>100.443685398018</v>
      </c>
      <c r="AQ21" s="185"/>
      <c r="AR21" s="195">
        <v>90.973828930985803</v>
      </c>
      <c r="AS21" s="168"/>
      <c r="AT21" s="169">
        <v>-1.7369385995409701</v>
      </c>
      <c r="AU21" s="163">
        <v>-1.6903114906274801</v>
      </c>
      <c r="AV21" s="163">
        <v>-2.5487129635369201</v>
      </c>
      <c r="AW21" s="163">
        <v>-0.38392400956386802</v>
      </c>
      <c r="AX21" s="163">
        <v>-0.39064950534338799</v>
      </c>
      <c r="AY21" s="170">
        <v>-1.32323952723071</v>
      </c>
      <c r="AZ21" s="163"/>
      <c r="BA21" s="171">
        <v>-1.91880901232826</v>
      </c>
      <c r="BB21" s="172">
        <v>-2.28778735914719</v>
      </c>
      <c r="BC21" s="173">
        <v>-2.1055415059631999</v>
      </c>
      <c r="BD21" s="163"/>
      <c r="BE21" s="174">
        <v>-1.5688791453527</v>
      </c>
    </row>
    <row r="22" spans="1:57" x14ac:dyDescent="0.25">
      <c r="A22" s="36" t="s">
        <v>33</v>
      </c>
      <c r="B22" s="3" t="str">
        <f t="shared" si="0"/>
        <v>Chesapeake/Suffolk, VA</v>
      </c>
      <c r="C22" s="3"/>
      <c r="D22" s="25" t="s">
        <v>16</v>
      </c>
      <c r="E22" s="28" t="s">
        <v>17</v>
      </c>
      <c r="F22" s="3"/>
      <c r="G22" s="196">
        <v>88.838762000558802</v>
      </c>
      <c r="H22" s="197">
        <v>95.441435623409603</v>
      </c>
      <c r="I22" s="197">
        <v>97.740984496292995</v>
      </c>
      <c r="J22" s="197">
        <v>99.737983187912306</v>
      </c>
      <c r="K22" s="197">
        <v>97.901670436800998</v>
      </c>
      <c r="L22" s="198">
        <v>96.297190983307402</v>
      </c>
      <c r="M22" s="185"/>
      <c r="N22" s="199">
        <v>116.430573516699</v>
      </c>
      <c r="O22" s="200">
        <v>115.979074597009</v>
      </c>
      <c r="P22" s="201">
        <v>116.203523224924</v>
      </c>
      <c r="Q22" s="185"/>
      <c r="R22" s="202">
        <v>102.633921461215</v>
      </c>
      <c r="S22" s="168"/>
      <c r="T22" s="175">
        <v>3.74419263493259</v>
      </c>
      <c r="U22" s="176">
        <v>2.48564943231536</v>
      </c>
      <c r="V22" s="176">
        <v>1.5656704389319001</v>
      </c>
      <c r="W22" s="176">
        <v>2.6982044628362098</v>
      </c>
      <c r="X22" s="176">
        <v>2.8396964141876899</v>
      </c>
      <c r="Y22" s="177">
        <v>2.5579080853020302</v>
      </c>
      <c r="Z22" s="163"/>
      <c r="AA22" s="178">
        <v>8.4301043494913692</v>
      </c>
      <c r="AB22" s="179">
        <v>5.3389351557461699</v>
      </c>
      <c r="AC22" s="180">
        <v>6.8492406358993296</v>
      </c>
      <c r="AD22" s="163"/>
      <c r="AE22" s="181">
        <v>3.9989612737007998</v>
      </c>
      <c r="AF22" s="31"/>
      <c r="AG22" s="196">
        <v>86.869488604051497</v>
      </c>
      <c r="AH22" s="197">
        <v>90.460476820319798</v>
      </c>
      <c r="AI22" s="197">
        <v>92.406324352300203</v>
      </c>
      <c r="AJ22" s="197">
        <v>93.169888503227995</v>
      </c>
      <c r="AK22" s="197">
        <v>91.466592920192298</v>
      </c>
      <c r="AL22" s="198">
        <v>91.036005526149907</v>
      </c>
      <c r="AM22" s="185"/>
      <c r="AN22" s="199">
        <v>101.468864302149</v>
      </c>
      <c r="AO22" s="200">
        <v>102.543909010551</v>
      </c>
      <c r="AP22" s="201">
        <v>102.010606625835</v>
      </c>
      <c r="AQ22" s="185"/>
      <c r="AR22" s="202">
        <v>94.455869076949696</v>
      </c>
      <c r="AS22" s="168"/>
      <c r="AT22" s="175">
        <v>1.1125496547825899</v>
      </c>
      <c r="AU22" s="176">
        <v>0.36688882379882098</v>
      </c>
      <c r="AV22" s="176">
        <v>-0.57723367634294998</v>
      </c>
      <c r="AW22" s="176">
        <v>0.53240016286761005</v>
      </c>
      <c r="AX22" s="176">
        <v>1.69035651405041</v>
      </c>
      <c r="AY22" s="177">
        <v>0.58739764221359703</v>
      </c>
      <c r="AZ22" s="163"/>
      <c r="BA22" s="178">
        <v>2.6250833966259801</v>
      </c>
      <c r="BB22" s="179">
        <v>1.6314973975823099</v>
      </c>
      <c r="BC22" s="180">
        <v>2.1088305208084401</v>
      </c>
      <c r="BD22" s="163"/>
      <c r="BE22" s="181">
        <v>1.0955159668379699</v>
      </c>
    </row>
    <row r="23" spans="1:57" ht="13" x14ac:dyDescent="0.3">
      <c r="A23" s="35" t="s">
        <v>105</v>
      </c>
      <c r="B23" s="3" t="s">
        <v>105</v>
      </c>
      <c r="C23" s="9"/>
      <c r="D23" s="23" t="s">
        <v>16</v>
      </c>
      <c r="E23" s="26" t="s">
        <v>17</v>
      </c>
      <c r="F23" s="3"/>
      <c r="G23" s="182">
        <v>159.89058918482601</v>
      </c>
      <c r="H23" s="183">
        <v>168.14917626728101</v>
      </c>
      <c r="I23" s="183">
        <v>196.615464224872</v>
      </c>
      <c r="J23" s="183">
        <v>182.801731872717</v>
      </c>
      <c r="K23" s="183">
        <v>173.92143390191799</v>
      </c>
      <c r="L23" s="184">
        <v>178.62791246160501</v>
      </c>
      <c r="M23" s="185"/>
      <c r="N23" s="186">
        <v>195.27912053396099</v>
      </c>
      <c r="O23" s="187">
        <v>202.00213423830999</v>
      </c>
      <c r="P23" s="188">
        <v>198.708517022504</v>
      </c>
      <c r="Q23" s="185"/>
      <c r="R23" s="189">
        <v>185.92089626266099</v>
      </c>
      <c r="S23" s="168"/>
      <c r="T23" s="160">
        <v>-0.193858714940987</v>
      </c>
      <c r="U23" s="161">
        <v>4.0014216368843902</v>
      </c>
      <c r="V23" s="161">
        <v>14.789325088106001</v>
      </c>
      <c r="W23" s="161">
        <v>4.6002805329296397</v>
      </c>
      <c r="X23" s="161">
        <v>-7.0572834144561201</v>
      </c>
      <c r="Y23" s="162">
        <v>3.0171353087902402</v>
      </c>
      <c r="Z23" s="163"/>
      <c r="AA23" s="164">
        <v>-15.7561971702533</v>
      </c>
      <c r="AB23" s="165">
        <v>-14.1667557742112</v>
      </c>
      <c r="AC23" s="166">
        <v>-14.9343579997612</v>
      </c>
      <c r="AD23" s="163"/>
      <c r="AE23" s="167">
        <v>-6.5383573340664496</v>
      </c>
      <c r="AF23" s="29"/>
      <c r="AG23" s="182">
        <v>162.21236892788301</v>
      </c>
      <c r="AH23" s="183">
        <v>171.34195734958101</v>
      </c>
      <c r="AI23" s="183">
        <v>191.03784495548899</v>
      </c>
      <c r="AJ23" s="183">
        <v>187.23159742828801</v>
      </c>
      <c r="AK23" s="183">
        <v>191.88987810650801</v>
      </c>
      <c r="AL23" s="184">
        <v>183.01893458621399</v>
      </c>
      <c r="AM23" s="185"/>
      <c r="AN23" s="186">
        <v>203.14704637917001</v>
      </c>
      <c r="AO23" s="187">
        <v>207.71409940993999</v>
      </c>
      <c r="AP23" s="188">
        <v>205.44980283394599</v>
      </c>
      <c r="AQ23" s="185"/>
      <c r="AR23" s="189">
        <v>191.00576550857301</v>
      </c>
      <c r="AS23" s="168"/>
      <c r="AT23" s="160">
        <v>-3.0042166751386898</v>
      </c>
      <c r="AU23" s="161">
        <v>-5.4031445165700998</v>
      </c>
      <c r="AV23" s="161">
        <v>1.6240387269751599</v>
      </c>
      <c r="AW23" s="161">
        <v>6.4089663312096699</v>
      </c>
      <c r="AX23" s="161">
        <v>9.3931594416877093</v>
      </c>
      <c r="AY23" s="162">
        <v>2.6430399525671802</v>
      </c>
      <c r="AZ23" s="163"/>
      <c r="BA23" s="164">
        <v>5.68005036693989E-2</v>
      </c>
      <c r="BB23" s="165">
        <v>-1.04159485697</v>
      </c>
      <c r="BC23" s="166">
        <v>-0.53830603264961596</v>
      </c>
      <c r="BD23" s="163"/>
      <c r="BE23" s="167">
        <v>1.2702748973428699</v>
      </c>
    </row>
    <row r="24" spans="1:57" x14ac:dyDescent="0.25">
      <c r="A24" s="35" t="s">
        <v>43</v>
      </c>
      <c r="B24" s="3" t="str">
        <f t="shared" si="0"/>
        <v>Richmond North/Glen Allen, VA</v>
      </c>
      <c r="C24" s="10"/>
      <c r="D24" s="24" t="s">
        <v>16</v>
      </c>
      <c r="E24" s="27" t="s">
        <v>17</v>
      </c>
      <c r="F24" s="3"/>
      <c r="G24" s="190">
        <v>94.180752439650703</v>
      </c>
      <c r="H24" s="185">
        <v>106.319372808726</v>
      </c>
      <c r="I24" s="185">
        <v>110.605752077327</v>
      </c>
      <c r="J24" s="185">
        <v>108.50987096774099</v>
      </c>
      <c r="K24" s="185">
        <v>105.414820485744</v>
      </c>
      <c r="L24" s="191">
        <v>105.78238215647001</v>
      </c>
      <c r="M24" s="185"/>
      <c r="N24" s="192">
        <v>139.386758535582</v>
      </c>
      <c r="O24" s="193">
        <v>141.86607780442301</v>
      </c>
      <c r="P24" s="194">
        <v>140.64426042300099</v>
      </c>
      <c r="Q24" s="185"/>
      <c r="R24" s="195">
        <v>118.27562451569101</v>
      </c>
      <c r="S24" s="168"/>
      <c r="T24" s="169">
        <v>-1.30928854651128</v>
      </c>
      <c r="U24" s="163">
        <v>-1.5534640216968701E-2</v>
      </c>
      <c r="V24" s="163">
        <v>-2.4958793087918401</v>
      </c>
      <c r="W24" s="163">
        <v>-3.13499021930906</v>
      </c>
      <c r="X24" s="163">
        <v>-18.1555120577381</v>
      </c>
      <c r="Y24" s="170">
        <v>-6.5978854139772602</v>
      </c>
      <c r="Z24" s="163"/>
      <c r="AA24" s="171">
        <v>-7.6741432600233699</v>
      </c>
      <c r="AB24" s="172">
        <v>-6.4869176984839703</v>
      </c>
      <c r="AC24" s="173">
        <v>-7.0680931322990501</v>
      </c>
      <c r="AD24" s="163"/>
      <c r="AE24" s="174">
        <v>-6.7392937092226601</v>
      </c>
      <c r="AF24" s="30"/>
      <c r="AG24" s="190">
        <v>93.837222578987905</v>
      </c>
      <c r="AH24" s="185">
        <v>104.570402769998</v>
      </c>
      <c r="AI24" s="185">
        <v>109.64948812954501</v>
      </c>
      <c r="AJ24" s="185">
        <v>107.848987307095</v>
      </c>
      <c r="AK24" s="185">
        <v>103.93426254942101</v>
      </c>
      <c r="AL24" s="191">
        <v>104.60065534839001</v>
      </c>
      <c r="AM24" s="185"/>
      <c r="AN24" s="192">
        <v>128.2389706461</v>
      </c>
      <c r="AO24" s="193">
        <v>130.54465167956701</v>
      </c>
      <c r="AP24" s="194">
        <v>129.426716397977</v>
      </c>
      <c r="AQ24" s="185"/>
      <c r="AR24" s="195">
        <v>113.197193565435</v>
      </c>
      <c r="AS24" s="168"/>
      <c r="AT24" s="169">
        <v>-0.57762800011242499</v>
      </c>
      <c r="AU24" s="163">
        <v>0.67679875615148799</v>
      </c>
      <c r="AV24" s="163">
        <v>-1.01702402550946</v>
      </c>
      <c r="AW24" s="163">
        <v>-1.7274716411498601</v>
      </c>
      <c r="AX24" s="163">
        <v>-8.4580154467067992</v>
      </c>
      <c r="AY24" s="170">
        <v>-2.6409922992800001</v>
      </c>
      <c r="AZ24" s="163"/>
      <c r="BA24" s="171">
        <v>-6.9223638351413701</v>
      </c>
      <c r="BB24" s="172">
        <v>-6.0902729154808997</v>
      </c>
      <c r="BC24" s="173">
        <v>-6.4841361169565497</v>
      </c>
      <c r="BD24" s="163"/>
      <c r="BE24" s="174">
        <v>-4.5646449872215804</v>
      </c>
    </row>
    <row r="25" spans="1:57" x14ac:dyDescent="0.25">
      <c r="A25" s="35" t="s">
        <v>44</v>
      </c>
      <c r="B25" s="3" t="str">
        <f t="shared" si="0"/>
        <v>Richmond West/Midlothian, VA</v>
      </c>
      <c r="C25" s="3"/>
      <c r="D25" s="24" t="s">
        <v>16</v>
      </c>
      <c r="E25" s="27" t="s">
        <v>17</v>
      </c>
      <c r="F25" s="3"/>
      <c r="G25" s="190">
        <v>81.017027977315607</v>
      </c>
      <c r="H25" s="185">
        <v>86.120241637190503</v>
      </c>
      <c r="I25" s="185">
        <v>91.876929916897495</v>
      </c>
      <c r="J25" s="185">
        <v>97.180371059216</v>
      </c>
      <c r="K25" s="185">
        <v>95.2743445757703</v>
      </c>
      <c r="L25" s="191">
        <v>91.128189722830697</v>
      </c>
      <c r="M25" s="185"/>
      <c r="N25" s="192">
        <v>126.42184792253499</v>
      </c>
      <c r="O25" s="193">
        <v>122.41491049491</v>
      </c>
      <c r="P25" s="194">
        <v>124.415209720513</v>
      </c>
      <c r="Q25" s="185"/>
      <c r="R25" s="195">
        <v>102.826352359772</v>
      </c>
      <c r="S25" s="168"/>
      <c r="T25" s="169">
        <v>-8.1079281273448807</v>
      </c>
      <c r="U25" s="163">
        <v>-7.6481739147895702</v>
      </c>
      <c r="V25" s="163">
        <v>-1.2616828604919501</v>
      </c>
      <c r="W25" s="163">
        <v>3.5030413272272201</v>
      </c>
      <c r="X25" s="163">
        <v>-16.533216751764101</v>
      </c>
      <c r="Y25" s="170">
        <v>-6.9959762126113496</v>
      </c>
      <c r="Z25" s="163"/>
      <c r="AA25" s="171">
        <v>-3.8937640303335499</v>
      </c>
      <c r="AB25" s="172">
        <v>-8.6595228298756997</v>
      </c>
      <c r="AC25" s="173">
        <v>-6.3043233494284499</v>
      </c>
      <c r="AD25" s="163"/>
      <c r="AE25" s="174">
        <v>-7.1364582994267396</v>
      </c>
      <c r="AF25" s="30"/>
      <c r="AG25" s="190">
        <v>85.084059880064302</v>
      </c>
      <c r="AH25" s="185">
        <v>89.747502119047596</v>
      </c>
      <c r="AI25" s="185">
        <v>90.323572036905603</v>
      </c>
      <c r="AJ25" s="185">
        <v>91.099864221967906</v>
      </c>
      <c r="AK25" s="185">
        <v>89.337742348206802</v>
      </c>
      <c r="AL25" s="191">
        <v>89.291135313111496</v>
      </c>
      <c r="AM25" s="185"/>
      <c r="AN25" s="192">
        <v>115.220253152616</v>
      </c>
      <c r="AO25" s="193">
        <v>114.284349165547</v>
      </c>
      <c r="AP25" s="194">
        <v>114.744196414109</v>
      </c>
      <c r="AQ25" s="185"/>
      <c r="AR25" s="195">
        <v>97.791247625331906</v>
      </c>
      <c r="AS25" s="168"/>
      <c r="AT25" s="169">
        <v>0.77168008480469996</v>
      </c>
      <c r="AU25" s="163">
        <v>0.36052662609179298</v>
      </c>
      <c r="AV25" s="163">
        <v>0.67969322497219498</v>
      </c>
      <c r="AW25" s="163">
        <v>-1.0005663300858301</v>
      </c>
      <c r="AX25" s="163">
        <v>-8.0889066986615195</v>
      </c>
      <c r="AY25" s="170">
        <v>-1.8103408925161599</v>
      </c>
      <c r="AZ25" s="163"/>
      <c r="BA25" s="171">
        <v>-4.8957811744293203</v>
      </c>
      <c r="BB25" s="172">
        <v>-7.3391291570335904</v>
      </c>
      <c r="BC25" s="173">
        <v>-6.1560656578547999</v>
      </c>
      <c r="BD25" s="163"/>
      <c r="BE25" s="174">
        <v>-4.3223269136882898</v>
      </c>
    </row>
    <row r="26" spans="1:57" x14ac:dyDescent="0.25">
      <c r="A26" s="35" t="s">
        <v>45</v>
      </c>
      <c r="B26" s="3" t="str">
        <f t="shared" si="0"/>
        <v>Petersburg/Chester, VA</v>
      </c>
      <c r="C26" s="3"/>
      <c r="D26" s="24" t="s">
        <v>16</v>
      </c>
      <c r="E26" s="27" t="s">
        <v>17</v>
      </c>
      <c r="F26" s="3"/>
      <c r="G26" s="190">
        <v>89.654306046355302</v>
      </c>
      <c r="H26" s="185">
        <v>97.582111708860694</v>
      </c>
      <c r="I26" s="185">
        <v>98.841660549211497</v>
      </c>
      <c r="J26" s="185">
        <v>97.160692787682294</v>
      </c>
      <c r="K26" s="185">
        <v>93.776067118546194</v>
      </c>
      <c r="L26" s="191">
        <v>95.632741404624198</v>
      </c>
      <c r="M26" s="185"/>
      <c r="N26" s="192">
        <v>108.295409677419</v>
      </c>
      <c r="O26" s="193">
        <v>108.308853755633</v>
      </c>
      <c r="P26" s="194">
        <v>108.302127511572</v>
      </c>
      <c r="Q26" s="185"/>
      <c r="R26" s="195">
        <v>99.636473787213802</v>
      </c>
      <c r="S26" s="168"/>
      <c r="T26" s="169">
        <v>-4.4479394913064603</v>
      </c>
      <c r="U26" s="163">
        <v>-0.38887892694356901</v>
      </c>
      <c r="V26" s="163">
        <v>-0.50684806465666699</v>
      </c>
      <c r="W26" s="163">
        <v>-0.80788693428927605</v>
      </c>
      <c r="X26" s="163">
        <v>-10.1342294937305</v>
      </c>
      <c r="Y26" s="170">
        <v>-3.3361449784498598</v>
      </c>
      <c r="Z26" s="163"/>
      <c r="AA26" s="171">
        <v>-5.7898958839232204</v>
      </c>
      <c r="AB26" s="172">
        <v>-6.2343021829716401</v>
      </c>
      <c r="AC26" s="173">
        <v>-6.0160971478916796</v>
      </c>
      <c r="AD26" s="163"/>
      <c r="AE26" s="174">
        <v>-4.4681882808215097</v>
      </c>
      <c r="AF26" s="30"/>
      <c r="AG26" s="190">
        <v>89.437145028258499</v>
      </c>
      <c r="AH26" s="185">
        <v>96.030512726594495</v>
      </c>
      <c r="AI26" s="185">
        <v>96.424858363270502</v>
      </c>
      <c r="AJ26" s="185">
        <v>96.028797677886601</v>
      </c>
      <c r="AK26" s="185">
        <v>92.892630692533601</v>
      </c>
      <c r="AL26" s="191">
        <v>94.358487777727007</v>
      </c>
      <c r="AM26" s="185"/>
      <c r="AN26" s="192">
        <v>101.33151502401201</v>
      </c>
      <c r="AO26" s="193">
        <v>102.936687910355</v>
      </c>
      <c r="AP26" s="194">
        <v>102.152097939878</v>
      </c>
      <c r="AQ26" s="185"/>
      <c r="AR26" s="195">
        <v>96.719676424757694</v>
      </c>
      <c r="AS26" s="168"/>
      <c r="AT26" s="169">
        <v>0.65865640152363103</v>
      </c>
      <c r="AU26" s="163">
        <v>2.2116277012125698</v>
      </c>
      <c r="AV26" s="163">
        <v>0.79382693422842499</v>
      </c>
      <c r="AW26" s="163">
        <v>1.0471169132436799</v>
      </c>
      <c r="AX26" s="163">
        <v>-2.8922370983266199</v>
      </c>
      <c r="AY26" s="170">
        <v>0.35529140486328498</v>
      </c>
      <c r="AZ26" s="163"/>
      <c r="BA26" s="171">
        <v>-5.7732012291693904</v>
      </c>
      <c r="BB26" s="172">
        <v>-5.3007390912333401</v>
      </c>
      <c r="BC26" s="173">
        <v>-5.5317651564564896</v>
      </c>
      <c r="BD26" s="163"/>
      <c r="BE26" s="174">
        <v>-1.8509210957134801</v>
      </c>
    </row>
    <row r="27" spans="1:57" x14ac:dyDescent="0.25">
      <c r="A27" s="35" t="s">
        <v>93</v>
      </c>
      <c r="B27" s="3" t="s">
        <v>70</v>
      </c>
      <c r="C27" s="3"/>
      <c r="D27" s="24" t="s">
        <v>16</v>
      </c>
      <c r="E27" s="27" t="s">
        <v>17</v>
      </c>
      <c r="F27" s="3"/>
      <c r="G27" s="190">
        <v>93.127337593184194</v>
      </c>
      <c r="H27" s="185">
        <v>96.5312567176519</v>
      </c>
      <c r="I27" s="185">
        <v>98.835455792981705</v>
      </c>
      <c r="J27" s="185">
        <v>104.036201609812</v>
      </c>
      <c r="K27" s="185">
        <v>99.368385471341497</v>
      </c>
      <c r="L27" s="191">
        <v>98.712480148673706</v>
      </c>
      <c r="M27" s="185"/>
      <c r="N27" s="192">
        <v>115.19782987398</v>
      </c>
      <c r="O27" s="193">
        <v>116.85060738316</v>
      </c>
      <c r="P27" s="194">
        <v>116.03203120697501</v>
      </c>
      <c r="Q27" s="185"/>
      <c r="R27" s="195">
        <v>104.17071128980901</v>
      </c>
      <c r="S27" s="168"/>
      <c r="T27" s="169">
        <v>1.14409456070104</v>
      </c>
      <c r="U27" s="163">
        <v>-0.340141767539827</v>
      </c>
      <c r="V27" s="163">
        <v>5.1910926311179301E-2</v>
      </c>
      <c r="W27" s="163">
        <v>3.77768391652695</v>
      </c>
      <c r="X27" s="163">
        <v>-0.84486878624834605</v>
      </c>
      <c r="Y27" s="170">
        <v>0.80105048588400296</v>
      </c>
      <c r="Z27" s="163"/>
      <c r="AA27" s="171">
        <v>0.71398611334598805</v>
      </c>
      <c r="AB27" s="172">
        <v>-2.21277024986358</v>
      </c>
      <c r="AC27" s="173">
        <v>-0.83329760676992304</v>
      </c>
      <c r="AD27" s="163"/>
      <c r="AE27" s="174">
        <v>0.240041410988938</v>
      </c>
      <c r="AF27" s="30"/>
      <c r="AG27" s="190">
        <v>104.32206464933201</v>
      </c>
      <c r="AH27" s="185">
        <v>96.135183903295697</v>
      </c>
      <c r="AI27" s="185">
        <v>96.141588163014504</v>
      </c>
      <c r="AJ27" s="185">
        <v>96.455356503961099</v>
      </c>
      <c r="AK27" s="185">
        <v>97.290411108681297</v>
      </c>
      <c r="AL27" s="191">
        <v>97.809068360687704</v>
      </c>
      <c r="AM27" s="185"/>
      <c r="AN27" s="192">
        <v>119.819706377858</v>
      </c>
      <c r="AO27" s="193">
        <v>120.406486811127</v>
      </c>
      <c r="AP27" s="194">
        <v>120.11336467250101</v>
      </c>
      <c r="AQ27" s="185"/>
      <c r="AR27" s="195">
        <v>104.739975865624</v>
      </c>
      <c r="AS27" s="168"/>
      <c r="AT27" s="169">
        <v>5.1119456020746501</v>
      </c>
      <c r="AU27" s="163">
        <v>2.7488880660156498</v>
      </c>
      <c r="AV27" s="163">
        <v>1.8785465173357401</v>
      </c>
      <c r="AW27" s="163">
        <v>1.2389138607602901</v>
      </c>
      <c r="AX27" s="163">
        <v>1.51768817422049</v>
      </c>
      <c r="AY27" s="170">
        <v>2.4171468914101801</v>
      </c>
      <c r="AZ27" s="163"/>
      <c r="BA27" s="171">
        <v>4.8200660498461003</v>
      </c>
      <c r="BB27" s="172">
        <v>2.7313827070037102</v>
      </c>
      <c r="BC27" s="173">
        <v>3.7472051729623401</v>
      </c>
      <c r="BD27" s="163"/>
      <c r="BE27" s="174">
        <v>2.76263372060358</v>
      </c>
    </row>
    <row r="28" spans="1:57" x14ac:dyDescent="0.25">
      <c r="A28" s="35" t="s">
        <v>47</v>
      </c>
      <c r="B28" s="3" t="str">
        <f t="shared" si="0"/>
        <v>Roanoke, VA</v>
      </c>
      <c r="C28" s="3"/>
      <c r="D28" s="24" t="s">
        <v>16</v>
      </c>
      <c r="E28" s="27" t="s">
        <v>17</v>
      </c>
      <c r="F28" s="3"/>
      <c r="G28" s="190">
        <v>96.949092444069194</v>
      </c>
      <c r="H28" s="185">
        <v>108.20504807692301</v>
      </c>
      <c r="I28" s="185">
        <v>114.34626770742901</v>
      </c>
      <c r="J28" s="185">
        <v>113.528129668359</v>
      </c>
      <c r="K28" s="185">
        <v>105.548642659279</v>
      </c>
      <c r="L28" s="191">
        <v>108.447123005661</v>
      </c>
      <c r="M28" s="185"/>
      <c r="N28" s="192">
        <v>132.26527309337999</v>
      </c>
      <c r="O28" s="193">
        <v>134.42712923223601</v>
      </c>
      <c r="P28" s="194">
        <v>133.375451206073</v>
      </c>
      <c r="Q28" s="185"/>
      <c r="R28" s="195">
        <v>117.03341866644099</v>
      </c>
      <c r="S28" s="168"/>
      <c r="T28" s="169">
        <v>6.3542209839243</v>
      </c>
      <c r="U28" s="163">
        <v>5.4169574439189798</v>
      </c>
      <c r="V28" s="163">
        <v>8.5427286316000295</v>
      </c>
      <c r="W28" s="163">
        <v>2.0121142974717299</v>
      </c>
      <c r="X28" s="163">
        <v>0.402394341646098</v>
      </c>
      <c r="Y28" s="170">
        <v>4.3014100274916398</v>
      </c>
      <c r="Z28" s="163"/>
      <c r="AA28" s="171">
        <v>-0.84382433379986899</v>
      </c>
      <c r="AB28" s="172">
        <v>1.07457460083405</v>
      </c>
      <c r="AC28" s="173">
        <v>0.13887233466124599</v>
      </c>
      <c r="AD28" s="163"/>
      <c r="AE28" s="174">
        <v>2.4237058019610598</v>
      </c>
      <c r="AF28" s="30"/>
      <c r="AG28" s="190">
        <v>100.377593242245</v>
      </c>
      <c r="AH28" s="185">
        <v>108.179300263774</v>
      </c>
      <c r="AI28" s="185">
        <v>111.112163755148</v>
      </c>
      <c r="AJ28" s="185">
        <v>106.293511904761</v>
      </c>
      <c r="AK28" s="185">
        <v>103.431298444828</v>
      </c>
      <c r="AL28" s="191">
        <v>106.210462643542</v>
      </c>
      <c r="AM28" s="185"/>
      <c r="AN28" s="192">
        <v>117.42546802202401</v>
      </c>
      <c r="AO28" s="193">
        <v>117.045140652402</v>
      </c>
      <c r="AP28" s="194">
        <v>117.234708842053</v>
      </c>
      <c r="AQ28" s="185"/>
      <c r="AR28" s="195">
        <v>109.619673354805</v>
      </c>
      <c r="AS28" s="168"/>
      <c r="AT28" s="169">
        <v>9.3591633039429496</v>
      </c>
      <c r="AU28" s="163">
        <v>7.8294332246337</v>
      </c>
      <c r="AV28" s="163">
        <v>6.2631208896314199</v>
      </c>
      <c r="AW28" s="163">
        <v>1.9286117763089199</v>
      </c>
      <c r="AX28" s="163">
        <v>1.89361430894073</v>
      </c>
      <c r="AY28" s="170">
        <v>5.1168048356710001</v>
      </c>
      <c r="AZ28" s="163"/>
      <c r="BA28" s="171">
        <v>1.63571574441509</v>
      </c>
      <c r="BB28" s="172">
        <v>1.7438115304828701</v>
      </c>
      <c r="BC28" s="173">
        <v>1.6910411189573</v>
      </c>
      <c r="BD28" s="163"/>
      <c r="BE28" s="174">
        <v>3.7175698116862801</v>
      </c>
    </row>
    <row r="29" spans="1:57" x14ac:dyDescent="0.25">
      <c r="A29" s="35" t="s">
        <v>48</v>
      </c>
      <c r="B29" s="3" t="str">
        <f t="shared" si="0"/>
        <v>Charlottesville, VA</v>
      </c>
      <c r="C29" s="3"/>
      <c r="D29" s="24" t="s">
        <v>16</v>
      </c>
      <c r="E29" s="27" t="s">
        <v>17</v>
      </c>
      <c r="F29" s="3"/>
      <c r="G29" s="190">
        <v>137.381012311901</v>
      </c>
      <c r="H29" s="185">
        <v>133.02879957507</v>
      </c>
      <c r="I29" s="185">
        <v>139.489153439153</v>
      </c>
      <c r="J29" s="185">
        <v>140.85692831753499</v>
      </c>
      <c r="K29" s="185">
        <v>142.618017648912</v>
      </c>
      <c r="L29" s="191">
        <v>138.92607754245799</v>
      </c>
      <c r="M29" s="185"/>
      <c r="N29" s="192">
        <v>174.981398678414</v>
      </c>
      <c r="O29" s="193">
        <v>179.99440108075601</v>
      </c>
      <c r="P29" s="194">
        <v>177.37954760878901</v>
      </c>
      <c r="Q29" s="185"/>
      <c r="R29" s="195">
        <v>151.241021525158</v>
      </c>
      <c r="S29" s="168"/>
      <c r="T29" s="169">
        <v>2.81302406546145</v>
      </c>
      <c r="U29" s="163">
        <v>-2.1152417155595402</v>
      </c>
      <c r="V29" s="163">
        <v>-0.85882177713881802</v>
      </c>
      <c r="W29" s="163">
        <v>-3.2282206069677701</v>
      </c>
      <c r="X29" s="163">
        <v>-6.78785284805587</v>
      </c>
      <c r="Y29" s="170">
        <v>-2.6540730627556202</v>
      </c>
      <c r="Z29" s="163"/>
      <c r="AA29" s="171">
        <v>-7.1000813904352302</v>
      </c>
      <c r="AB29" s="172">
        <v>-2.0524449727652598</v>
      </c>
      <c r="AC29" s="173">
        <v>-4.7675138111497199</v>
      </c>
      <c r="AD29" s="163"/>
      <c r="AE29" s="174">
        <v>-3.1451932269513301</v>
      </c>
      <c r="AF29" s="30"/>
      <c r="AG29" s="190">
        <v>136.255502124804</v>
      </c>
      <c r="AH29" s="185">
        <v>130.24310493447001</v>
      </c>
      <c r="AI29" s="185">
        <v>131.54491249039501</v>
      </c>
      <c r="AJ29" s="185">
        <v>131.44179978959201</v>
      </c>
      <c r="AK29" s="185">
        <v>137.09726487606801</v>
      </c>
      <c r="AL29" s="191">
        <v>133.159250714796</v>
      </c>
      <c r="AM29" s="185"/>
      <c r="AN29" s="192">
        <v>164.725485248447</v>
      </c>
      <c r="AO29" s="193">
        <v>167.11086334869901</v>
      </c>
      <c r="AP29" s="194">
        <v>165.91441216558201</v>
      </c>
      <c r="AQ29" s="185"/>
      <c r="AR29" s="195">
        <v>143.46216710150699</v>
      </c>
      <c r="AS29" s="168"/>
      <c r="AT29" s="169">
        <v>0.59350048117122201</v>
      </c>
      <c r="AU29" s="163">
        <v>0.59133852914026996</v>
      </c>
      <c r="AV29" s="163">
        <v>-1.1925473285849599</v>
      </c>
      <c r="AW29" s="163">
        <v>-0.73065958279395304</v>
      </c>
      <c r="AX29" s="163">
        <v>-2.4750539462501</v>
      </c>
      <c r="AY29" s="170">
        <v>-0.82020293075634798</v>
      </c>
      <c r="AZ29" s="163"/>
      <c r="BA29" s="171">
        <v>-6.2527443660269704</v>
      </c>
      <c r="BB29" s="172">
        <v>-6.1938957659504199</v>
      </c>
      <c r="BC29" s="173">
        <v>-6.2188731217872801</v>
      </c>
      <c r="BD29" s="163"/>
      <c r="BE29" s="174">
        <v>-3.0328481288614699</v>
      </c>
    </row>
    <row r="30" spans="1:57" x14ac:dyDescent="0.25">
      <c r="A30" s="21" t="s">
        <v>49</v>
      </c>
      <c r="B30" t="s">
        <v>72</v>
      </c>
      <c r="C30" s="3"/>
      <c r="D30" s="24" t="s">
        <v>16</v>
      </c>
      <c r="E30" s="27" t="s">
        <v>17</v>
      </c>
      <c r="F30" s="3"/>
      <c r="G30" s="190">
        <v>100.512998276852</v>
      </c>
      <c r="H30" s="185">
        <v>106.38890243902399</v>
      </c>
      <c r="I30" s="185">
        <v>108.167109562186</v>
      </c>
      <c r="J30" s="185">
        <v>106.498262826282</v>
      </c>
      <c r="K30" s="185">
        <v>105.22644083314199</v>
      </c>
      <c r="L30" s="191">
        <v>105.59345469103199</v>
      </c>
      <c r="M30" s="185"/>
      <c r="N30" s="192">
        <v>113.19076457071201</v>
      </c>
      <c r="O30" s="193">
        <v>113.417664473684</v>
      </c>
      <c r="P30" s="194">
        <v>113.301459291751</v>
      </c>
      <c r="Q30" s="185"/>
      <c r="R30" s="195">
        <v>107.94953955328801</v>
      </c>
      <c r="S30" s="168"/>
      <c r="T30" s="169">
        <v>13.6530536781086</v>
      </c>
      <c r="U30" s="163">
        <v>10.5420075076035</v>
      </c>
      <c r="V30" s="163">
        <v>7.3987148055423102</v>
      </c>
      <c r="W30" s="163">
        <v>2.9049371528345902</v>
      </c>
      <c r="X30" s="163">
        <v>-7.8115771355171004</v>
      </c>
      <c r="Y30" s="170">
        <v>4.0138873777453199</v>
      </c>
      <c r="Z30" s="163"/>
      <c r="AA30" s="171">
        <v>-30.541067063925802</v>
      </c>
      <c r="AB30" s="172">
        <v>-41.523995042794198</v>
      </c>
      <c r="AC30" s="173">
        <v>-37.167650348786204</v>
      </c>
      <c r="AD30" s="163"/>
      <c r="AE30" s="174">
        <v>-16.9977676803938</v>
      </c>
      <c r="AF30" s="30"/>
      <c r="AG30" s="190">
        <v>100.64458213463701</v>
      </c>
      <c r="AH30" s="185">
        <v>106.846453721757</v>
      </c>
      <c r="AI30" s="185">
        <v>110.257260482294</v>
      </c>
      <c r="AJ30" s="185">
        <v>110.002552333187</v>
      </c>
      <c r="AK30" s="185">
        <v>107.372119030207</v>
      </c>
      <c r="AL30" s="191">
        <v>107.35660425036301</v>
      </c>
      <c r="AM30" s="185"/>
      <c r="AN30" s="192">
        <v>116.51333577405801</v>
      </c>
      <c r="AO30" s="193">
        <v>116.281161050734</v>
      </c>
      <c r="AP30" s="194">
        <v>116.39975742032</v>
      </c>
      <c r="AQ30" s="185"/>
      <c r="AR30" s="195">
        <v>110.101760741569</v>
      </c>
      <c r="AS30" s="168"/>
      <c r="AT30" s="169">
        <v>12.707602894469201</v>
      </c>
      <c r="AU30" s="163">
        <v>9.9647173465553394</v>
      </c>
      <c r="AV30" s="163">
        <v>8.7665639616672895</v>
      </c>
      <c r="AW30" s="163">
        <v>7.6536498207459402</v>
      </c>
      <c r="AX30" s="163">
        <v>5.74344959191989</v>
      </c>
      <c r="AY30" s="170">
        <v>8.4823490328046596</v>
      </c>
      <c r="AZ30" s="163"/>
      <c r="BA30" s="171">
        <v>-1.85701285235696</v>
      </c>
      <c r="BB30" s="172">
        <v>-13.1742735537984</v>
      </c>
      <c r="BC30" s="173">
        <v>-8.0866225531103009</v>
      </c>
      <c r="BD30" s="163"/>
      <c r="BE30" s="174">
        <v>2.4531634373453199</v>
      </c>
    </row>
    <row r="31" spans="1:57" x14ac:dyDescent="0.25">
      <c r="A31" s="21" t="s">
        <v>50</v>
      </c>
      <c r="B31" s="3" t="str">
        <f t="shared" si="0"/>
        <v>Staunton &amp; Harrisonburg, VA</v>
      </c>
      <c r="C31" s="3"/>
      <c r="D31" s="24" t="s">
        <v>16</v>
      </c>
      <c r="E31" s="27" t="s">
        <v>17</v>
      </c>
      <c r="F31" s="3"/>
      <c r="G31" s="190">
        <v>89.364906006419005</v>
      </c>
      <c r="H31" s="185">
        <v>93.528000670915802</v>
      </c>
      <c r="I31" s="185">
        <v>95.962092666462098</v>
      </c>
      <c r="J31" s="185">
        <v>93.437662166611702</v>
      </c>
      <c r="K31" s="185">
        <v>93.487502490866802</v>
      </c>
      <c r="L31" s="191">
        <v>93.421338033036093</v>
      </c>
      <c r="M31" s="185"/>
      <c r="N31" s="192">
        <v>103.02420689655099</v>
      </c>
      <c r="O31" s="193">
        <v>100.151460452904</v>
      </c>
      <c r="P31" s="194">
        <v>101.62076639409899</v>
      </c>
      <c r="Q31" s="185"/>
      <c r="R31" s="195">
        <v>95.8911455616729</v>
      </c>
      <c r="S31" s="168"/>
      <c r="T31" s="169">
        <v>-0.280240694325815</v>
      </c>
      <c r="U31" s="163">
        <v>-0.13316953270455401</v>
      </c>
      <c r="V31" s="163">
        <v>1.60795770759088</v>
      </c>
      <c r="W31" s="163">
        <v>-1.1042661892249801</v>
      </c>
      <c r="X31" s="163">
        <v>-0.88283511410618798</v>
      </c>
      <c r="Y31" s="170">
        <v>-0.14298344728602499</v>
      </c>
      <c r="Z31" s="163"/>
      <c r="AA31" s="171">
        <v>-1.3476217363537799</v>
      </c>
      <c r="AB31" s="172">
        <v>-5.6529459686122001</v>
      </c>
      <c r="AC31" s="173">
        <v>-3.5039769625800701</v>
      </c>
      <c r="AD31" s="163"/>
      <c r="AE31" s="174">
        <v>-1.5100800541121899</v>
      </c>
      <c r="AF31" s="30"/>
      <c r="AG31" s="190">
        <v>94.048844286176703</v>
      </c>
      <c r="AH31" s="185">
        <v>92.327350790067698</v>
      </c>
      <c r="AI31" s="185">
        <v>94.090037640055996</v>
      </c>
      <c r="AJ31" s="185">
        <v>93.603151077885897</v>
      </c>
      <c r="AK31" s="185">
        <v>94.430727050823805</v>
      </c>
      <c r="AL31" s="191">
        <v>93.695514513801299</v>
      </c>
      <c r="AM31" s="185"/>
      <c r="AN31" s="192">
        <v>109.803219927095</v>
      </c>
      <c r="AO31" s="193">
        <v>108.950262253698</v>
      </c>
      <c r="AP31" s="194">
        <v>109.372665298031</v>
      </c>
      <c r="AQ31" s="185"/>
      <c r="AR31" s="195">
        <v>99.032240068439506</v>
      </c>
      <c r="AS31" s="168"/>
      <c r="AT31" s="169">
        <v>-2.5981947462148498</v>
      </c>
      <c r="AU31" s="163">
        <v>-0.249064077130046</v>
      </c>
      <c r="AV31" s="163">
        <v>1.2527534606462101</v>
      </c>
      <c r="AW31" s="163">
        <v>5.6930154736539201E-2</v>
      </c>
      <c r="AX31" s="163">
        <v>0.28484960455930503</v>
      </c>
      <c r="AY31" s="170">
        <v>-0.166243498095514</v>
      </c>
      <c r="AZ31" s="163"/>
      <c r="BA31" s="171">
        <v>-2.2475194309765598</v>
      </c>
      <c r="BB31" s="172">
        <v>-1.8461325081042099</v>
      </c>
      <c r="BC31" s="173">
        <v>-2.0557824423301798</v>
      </c>
      <c r="BD31" s="163"/>
      <c r="BE31" s="174">
        <v>-1.0079744115326099</v>
      </c>
    </row>
    <row r="32" spans="1:57" x14ac:dyDescent="0.25">
      <c r="A32" s="21" t="s">
        <v>51</v>
      </c>
      <c r="B32" s="3" t="str">
        <f t="shared" si="0"/>
        <v>Blacksburg &amp; Wytheville, VA</v>
      </c>
      <c r="C32" s="3"/>
      <c r="D32" s="24" t="s">
        <v>16</v>
      </c>
      <c r="E32" s="27" t="s">
        <v>17</v>
      </c>
      <c r="F32" s="3"/>
      <c r="G32" s="190">
        <v>89.242965403624297</v>
      </c>
      <c r="H32" s="185">
        <v>89.474113009198405</v>
      </c>
      <c r="I32" s="185">
        <v>94.088092320261396</v>
      </c>
      <c r="J32" s="185">
        <v>95.283903133903095</v>
      </c>
      <c r="K32" s="185">
        <v>91.436708296164099</v>
      </c>
      <c r="L32" s="191">
        <v>92.100447960181299</v>
      </c>
      <c r="M32" s="185"/>
      <c r="N32" s="192">
        <v>106.64429817905901</v>
      </c>
      <c r="O32" s="193">
        <v>108.22103745442401</v>
      </c>
      <c r="P32" s="194">
        <v>107.485802228905</v>
      </c>
      <c r="Q32" s="185"/>
      <c r="R32" s="195">
        <v>97.245585660198699</v>
      </c>
      <c r="S32" s="168"/>
      <c r="T32" s="169">
        <v>-3.8401781225350402</v>
      </c>
      <c r="U32" s="163">
        <v>-4.6377469403567497</v>
      </c>
      <c r="V32" s="163">
        <v>-0.90238787463912595</v>
      </c>
      <c r="W32" s="163">
        <v>-1.4918521126528299</v>
      </c>
      <c r="X32" s="163">
        <v>-9.9511046428746894</v>
      </c>
      <c r="Y32" s="170">
        <v>-4.1937716549355502</v>
      </c>
      <c r="Z32" s="163"/>
      <c r="AA32" s="171">
        <v>-18.865553127047701</v>
      </c>
      <c r="AB32" s="172">
        <v>-19.027990781346301</v>
      </c>
      <c r="AC32" s="173">
        <v>-18.917578398276198</v>
      </c>
      <c r="AD32" s="163"/>
      <c r="AE32" s="174">
        <v>-10.9210441015129</v>
      </c>
      <c r="AF32" s="30"/>
      <c r="AG32" s="190">
        <v>93.768962307515494</v>
      </c>
      <c r="AH32" s="185">
        <v>95.3403240201785</v>
      </c>
      <c r="AI32" s="185">
        <v>99.0255805876278</v>
      </c>
      <c r="AJ32" s="185">
        <v>96.939769007665205</v>
      </c>
      <c r="AK32" s="185">
        <v>97.331181949906806</v>
      </c>
      <c r="AL32" s="191">
        <v>96.570683149921294</v>
      </c>
      <c r="AM32" s="185"/>
      <c r="AN32" s="192">
        <v>120.827539004762</v>
      </c>
      <c r="AO32" s="193">
        <v>119.908235434956</v>
      </c>
      <c r="AP32" s="194">
        <v>120.36133883762299</v>
      </c>
      <c r="AQ32" s="185"/>
      <c r="AR32" s="195">
        <v>104.54793179258201</v>
      </c>
      <c r="AS32" s="168"/>
      <c r="AT32" s="169">
        <v>-0.64355784067641097</v>
      </c>
      <c r="AU32" s="163">
        <v>0.20383113391920801</v>
      </c>
      <c r="AV32" s="163">
        <v>3.986703079502</v>
      </c>
      <c r="AW32" s="163">
        <v>1.8841409190815599</v>
      </c>
      <c r="AX32" s="163">
        <v>-2.14731174224646</v>
      </c>
      <c r="AY32" s="170">
        <v>0.61735403030924096</v>
      </c>
      <c r="AZ32" s="163"/>
      <c r="BA32" s="171">
        <v>-0.78883707289486704</v>
      </c>
      <c r="BB32" s="172">
        <v>-3.1786059842071199</v>
      </c>
      <c r="BC32" s="173">
        <v>-2.0027235262244898</v>
      </c>
      <c r="BD32" s="163"/>
      <c r="BE32" s="174">
        <v>-0.59311891193486999</v>
      </c>
    </row>
    <row r="33" spans="1:64" x14ac:dyDescent="0.25">
      <c r="A33" s="21" t="s">
        <v>52</v>
      </c>
      <c r="B33" s="3" t="str">
        <f t="shared" si="0"/>
        <v>Lynchburg, VA</v>
      </c>
      <c r="C33" s="3"/>
      <c r="D33" s="24" t="s">
        <v>16</v>
      </c>
      <c r="E33" s="27" t="s">
        <v>17</v>
      </c>
      <c r="F33" s="3"/>
      <c r="G33" s="190">
        <v>100.14418948926701</v>
      </c>
      <c r="H33" s="185">
        <v>106.62412524850799</v>
      </c>
      <c r="I33" s="185">
        <v>115.63552010489499</v>
      </c>
      <c r="J33" s="185">
        <v>120.855826939471</v>
      </c>
      <c r="K33" s="185">
        <v>121.41984134179501</v>
      </c>
      <c r="L33" s="191">
        <v>114.25821327060601</v>
      </c>
      <c r="M33" s="185"/>
      <c r="N33" s="192">
        <v>122.89117535545</v>
      </c>
      <c r="O33" s="193">
        <v>116.572166123778</v>
      </c>
      <c r="P33" s="194">
        <v>119.945928643724</v>
      </c>
      <c r="Q33" s="185"/>
      <c r="R33" s="195">
        <v>115.84619286471199</v>
      </c>
      <c r="S33" s="168"/>
      <c r="T33" s="169">
        <v>2.6893084563528999</v>
      </c>
      <c r="U33" s="163">
        <v>4.66828193000664</v>
      </c>
      <c r="V33" s="163">
        <v>7.3592350572349803</v>
      </c>
      <c r="W33" s="163">
        <v>11.0756860105767</v>
      </c>
      <c r="X33" s="163">
        <v>4.6967365987636898</v>
      </c>
      <c r="Y33" s="170">
        <v>6.3503346694465401</v>
      </c>
      <c r="Z33" s="163"/>
      <c r="AA33" s="171">
        <v>-3.8552639897983698</v>
      </c>
      <c r="AB33" s="172">
        <v>-9.8782081135575499</v>
      </c>
      <c r="AC33" s="173">
        <v>-6.7117721025384096</v>
      </c>
      <c r="AD33" s="163"/>
      <c r="AE33" s="174">
        <v>1.4470154009146701</v>
      </c>
      <c r="AF33" s="30"/>
      <c r="AG33" s="190">
        <v>98.913509322503202</v>
      </c>
      <c r="AH33" s="185">
        <v>108.617251046555</v>
      </c>
      <c r="AI33" s="185">
        <v>110.135482510543</v>
      </c>
      <c r="AJ33" s="185">
        <v>112.494156156156</v>
      </c>
      <c r="AK33" s="185">
        <v>120.106012307692</v>
      </c>
      <c r="AL33" s="191">
        <v>110.873049032053</v>
      </c>
      <c r="AM33" s="185"/>
      <c r="AN33" s="192">
        <v>137.40726447340299</v>
      </c>
      <c r="AO33" s="193">
        <v>126.37063933376</v>
      </c>
      <c r="AP33" s="194">
        <v>132.389447777713</v>
      </c>
      <c r="AQ33" s="185"/>
      <c r="AR33" s="195">
        <v>117.591469106386</v>
      </c>
      <c r="AS33" s="168"/>
      <c r="AT33" s="169">
        <v>0.78345536720304698</v>
      </c>
      <c r="AU33" s="163">
        <v>2.2825691906855199</v>
      </c>
      <c r="AV33" s="163">
        <v>2.5838493239650102</v>
      </c>
      <c r="AW33" s="163">
        <v>3.4790261369567101</v>
      </c>
      <c r="AX33" s="163">
        <v>3.6770290494873601</v>
      </c>
      <c r="AY33" s="170">
        <v>2.5913708599996399</v>
      </c>
      <c r="AZ33" s="163"/>
      <c r="BA33" s="171">
        <v>-0.62082131697972698</v>
      </c>
      <c r="BB33" s="172">
        <v>-3.4401883520749501</v>
      </c>
      <c r="BC33" s="173">
        <v>-1.7903929354544501</v>
      </c>
      <c r="BD33" s="163"/>
      <c r="BE33" s="174">
        <v>0.831290852985476</v>
      </c>
    </row>
    <row r="34" spans="1:64" x14ac:dyDescent="0.25">
      <c r="A34" s="21" t="s">
        <v>73</v>
      </c>
      <c r="B34" s="3" t="str">
        <f t="shared" si="0"/>
        <v>Central Virginia</v>
      </c>
      <c r="C34" s="3"/>
      <c r="D34" s="24" t="s">
        <v>16</v>
      </c>
      <c r="E34" s="27" t="s">
        <v>17</v>
      </c>
      <c r="F34" s="3"/>
      <c r="G34" s="190">
        <v>104.749132236756</v>
      </c>
      <c r="H34" s="185">
        <v>111.944625676488</v>
      </c>
      <c r="I34" s="185">
        <v>120.162686738986</v>
      </c>
      <c r="J34" s="185">
        <v>117.989555094106</v>
      </c>
      <c r="K34" s="185">
        <v>115.75625486742</v>
      </c>
      <c r="L34" s="191">
        <v>114.817121705858</v>
      </c>
      <c r="M34" s="185"/>
      <c r="N34" s="192">
        <v>140.49599027993699</v>
      </c>
      <c r="O34" s="193">
        <v>141.70949518380101</v>
      </c>
      <c r="P34" s="194">
        <v>141.09936233017299</v>
      </c>
      <c r="Q34" s="185"/>
      <c r="R34" s="195">
        <v>123.58478147172301</v>
      </c>
      <c r="S34" s="168"/>
      <c r="T34" s="169">
        <v>-0.62013157552945197</v>
      </c>
      <c r="U34" s="163">
        <v>0.62573483978876199</v>
      </c>
      <c r="V34" s="163">
        <v>3.6093959909767199</v>
      </c>
      <c r="W34" s="163">
        <v>0.70251751243121396</v>
      </c>
      <c r="X34" s="163">
        <v>-10.8578351928507</v>
      </c>
      <c r="Y34" s="170">
        <v>-1.98915775280248</v>
      </c>
      <c r="Z34" s="163"/>
      <c r="AA34" s="171">
        <v>-8.0623371664406704</v>
      </c>
      <c r="AB34" s="172">
        <v>-7.2436805083237399</v>
      </c>
      <c r="AC34" s="173">
        <v>-7.6553694328955899</v>
      </c>
      <c r="AD34" s="163"/>
      <c r="AE34" s="174">
        <v>-4.5419509703548302</v>
      </c>
      <c r="AF34" s="30"/>
      <c r="AG34" s="190">
        <v>105.257866823038</v>
      </c>
      <c r="AH34" s="185">
        <v>111.510733407518</v>
      </c>
      <c r="AI34" s="185">
        <v>116.247065571414</v>
      </c>
      <c r="AJ34" s="185">
        <v>115.77546066889199</v>
      </c>
      <c r="AK34" s="185">
        <v>116.53971631822</v>
      </c>
      <c r="AL34" s="191">
        <v>113.51792503855999</v>
      </c>
      <c r="AM34" s="185"/>
      <c r="AN34" s="192">
        <v>135.521014852279</v>
      </c>
      <c r="AO34" s="193">
        <v>135.99667890393499</v>
      </c>
      <c r="AP34" s="194">
        <v>135.76011040145499</v>
      </c>
      <c r="AQ34" s="185"/>
      <c r="AR34" s="195">
        <v>120.76601101134899</v>
      </c>
      <c r="AS34" s="168"/>
      <c r="AT34" s="169">
        <v>-0.341332877728591</v>
      </c>
      <c r="AU34" s="163">
        <v>0.43134373151805699</v>
      </c>
      <c r="AV34" s="163">
        <v>0.27869621407332201</v>
      </c>
      <c r="AW34" s="163">
        <v>1.8394733903657401</v>
      </c>
      <c r="AX34" s="163">
        <v>-1.0737984837769501</v>
      </c>
      <c r="AY34" s="170">
        <v>0.19793109705616699</v>
      </c>
      <c r="AZ34" s="163"/>
      <c r="BA34" s="171">
        <v>-3.9655859951039001</v>
      </c>
      <c r="BB34" s="172">
        <v>-4.4747145129498804</v>
      </c>
      <c r="BC34" s="173">
        <v>-4.2237489430819499</v>
      </c>
      <c r="BD34" s="163"/>
      <c r="BE34" s="174">
        <v>-1.8456073240497299</v>
      </c>
    </row>
    <row r="35" spans="1:64" x14ac:dyDescent="0.25">
      <c r="A35" s="21" t="s">
        <v>74</v>
      </c>
      <c r="B35" s="3" t="str">
        <f t="shared" si="0"/>
        <v>Chesapeake Bay</v>
      </c>
      <c r="C35" s="3"/>
      <c r="D35" s="24" t="s">
        <v>16</v>
      </c>
      <c r="E35" s="27" t="s">
        <v>17</v>
      </c>
      <c r="F35" s="3"/>
      <c r="G35" s="190">
        <v>94.566526104417605</v>
      </c>
      <c r="H35" s="185">
        <v>100.66435460992901</v>
      </c>
      <c r="I35" s="185">
        <v>102.145892116182</v>
      </c>
      <c r="J35" s="185">
        <v>99.518493543758893</v>
      </c>
      <c r="K35" s="185">
        <v>101.286143292682</v>
      </c>
      <c r="L35" s="191">
        <v>99.945739554742204</v>
      </c>
      <c r="M35" s="185"/>
      <c r="N35" s="192">
        <v>110.46762886597899</v>
      </c>
      <c r="O35" s="193">
        <v>115.337479452054</v>
      </c>
      <c r="P35" s="194">
        <v>112.990688431511</v>
      </c>
      <c r="Q35" s="185"/>
      <c r="R35" s="195">
        <v>103.866459044368</v>
      </c>
      <c r="S35" s="168"/>
      <c r="T35" s="169">
        <v>2.60284786230888</v>
      </c>
      <c r="U35" s="163">
        <v>4.1168761210771398</v>
      </c>
      <c r="V35" s="163">
        <v>5.8217669775061198</v>
      </c>
      <c r="W35" s="163">
        <v>5.1958988860441702E-2</v>
      </c>
      <c r="X35" s="163">
        <v>-3.5152798044387201</v>
      </c>
      <c r="Y35" s="170">
        <v>1.75244914325887</v>
      </c>
      <c r="Z35" s="163"/>
      <c r="AA35" s="171">
        <v>-7.2164608036618798</v>
      </c>
      <c r="AB35" s="172">
        <v>-2.16792698492499</v>
      </c>
      <c r="AC35" s="173">
        <v>-4.6226122887039001</v>
      </c>
      <c r="AD35" s="163"/>
      <c r="AE35" s="174">
        <v>-0.54518770063680699</v>
      </c>
      <c r="AF35" s="30"/>
      <c r="AG35" s="190">
        <v>93.723989463601498</v>
      </c>
      <c r="AH35" s="185">
        <v>99.662317858353106</v>
      </c>
      <c r="AI35" s="185">
        <v>100.14592519685</v>
      </c>
      <c r="AJ35" s="185">
        <v>98.488996269921998</v>
      </c>
      <c r="AK35" s="185">
        <v>98.092079628913694</v>
      </c>
      <c r="AL35" s="191">
        <v>98.308172208764503</v>
      </c>
      <c r="AM35" s="185"/>
      <c r="AN35" s="192">
        <v>109.076753946861</v>
      </c>
      <c r="AO35" s="193">
        <v>108.227851622874</v>
      </c>
      <c r="AP35" s="194">
        <v>108.65303953712601</v>
      </c>
      <c r="AQ35" s="185"/>
      <c r="AR35" s="195">
        <v>101.160051042109</v>
      </c>
      <c r="AS35" s="168"/>
      <c r="AT35" s="169">
        <v>0.63446990575462603</v>
      </c>
      <c r="AU35" s="163">
        <v>2.7657260459046702</v>
      </c>
      <c r="AV35" s="163">
        <v>3.8621491936740102</v>
      </c>
      <c r="AW35" s="163">
        <v>0.53430489501626699</v>
      </c>
      <c r="AX35" s="163">
        <v>-0.77734070063064997</v>
      </c>
      <c r="AY35" s="170">
        <v>1.56353407594533</v>
      </c>
      <c r="AZ35" s="163"/>
      <c r="BA35" s="171">
        <v>-2.2261076231971502</v>
      </c>
      <c r="BB35" s="172">
        <v>-2.9227263695555301</v>
      </c>
      <c r="BC35" s="173">
        <v>-2.57339565321662</v>
      </c>
      <c r="BD35" s="163"/>
      <c r="BE35" s="174">
        <v>0.20324445717414999</v>
      </c>
    </row>
    <row r="36" spans="1:64" x14ac:dyDescent="0.25">
      <c r="A36" s="21" t="s">
        <v>75</v>
      </c>
      <c r="B36" s="3" t="str">
        <f t="shared" si="0"/>
        <v>Coastal Virginia - Eastern Shore</v>
      </c>
      <c r="C36" s="3"/>
      <c r="D36" s="24" t="s">
        <v>16</v>
      </c>
      <c r="E36" s="27" t="s">
        <v>17</v>
      </c>
      <c r="F36" s="3"/>
      <c r="G36" s="190">
        <v>93.544014423076902</v>
      </c>
      <c r="H36" s="185">
        <v>97.577374784110503</v>
      </c>
      <c r="I36" s="185">
        <v>99.999346092503899</v>
      </c>
      <c r="J36" s="185">
        <v>99.832288786482295</v>
      </c>
      <c r="K36" s="185">
        <v>97.456721581548507</v>
      </c>
      <c r="L36" s="191">
        <v>98.006336805555506</v>
      </c>
      <c r="M36" s="185"/>
      <c r="N36" s="192">
        <v>111.52857526881699</v>
      </c>
      <c r="O36" s="193">
        <v>110.80067729083601</v>
      </c>
      <c r="P36" s="194">
        <v>111.162438209752</v>
      </c>
      <c r="Q36" s="185"/>
      <c r="R36" s="195">
        <v>102.50592186429</v>
      </c>
      <c r="S36" s="168"/>
      <c r="T36" s="169">
        <v>-3.1292960831343599</v>
      </c>
      <c r="U36" s="163">
        <v>-3.2079532292648998</v>
      </c>
      <c r="V36" s="163">
        <v>-0.76119381384482498</v>
      </c>
      <c r="W36" s="163">
        <v>-2.5869667756858998</v>
      </c>
      <c r="X36" s="163">
        <v>-4.8718532176349196</v>
      </c>
      <c r="Y36" s="170">
        <v>-2.7967475715926899</v>
      </c>
      <c r="Z36" s="163"/>
      <c r="AA36" s="171">
        <v>-3.2570022617955798</v>
      </c>
      <c r="AB36" s="172">
        <v>-8.1505884141003602</v>
      </c>
      <c r="AC36" s="173">
        <v>-5.7760749062632897</v>
      </c>
      <c r="AD36" s="163"/>
      <c r="AE36" s="174">
        <v>-3.4216776822871102</v>
      </c>
      <c r="AF36" s="30"/>
      <c r="AG36" s="190">
        <v>94.607844626168202</v>
      </c>
      <c r="AH36" s="185">
        <v>96.115366951823503</v>
      </c>
      <c r="AI36" s="185">
        <v>97.671773142112102</v>
      </c>
      <c r="AJ36" s="185">
        <v>96.731400862068895</v>
      </c>
      <c r="AK36" s="185">
        <v>96.642464985994295</v>
      </c>
      <c r="AL36" s="191">
        <v>96.448075916230295</v>
      </c>
      <c r="AM36" s="185"/>
      <c r="AN36" s="192">
        <v>106.48416834474401</v>
      </c>
      <c r="AO36" s="193">
        <v>105.857291089108</v>
      </c>
      <c r="AP36" s="194">
        <v>106.16810103833799</v>
      </c>
      <c r="AQ36" s="185"/>
      <c r="AR36" s="195">
        <v>99.547788461538403</v>
      </c>
      <c r="AS36" s="168"/>
      <c r="AT36" s="169">
        <v>1.70123248099071</v>
      </c>
      <c r="AU36" s="163">
        <v>0.92601285433526503</v>
      </c>
      <c r="AV36" s="163">
        <v>1.0721293216658501</v>
      </c>
      <c r="AW36" s="163">
        <v>0.38091812339770897</v>
      </c>
      <c r="AX36" s="163">
        <v>-0.85925054586170801</v>
      </c>
      <c r="AY36" s="170">
        <v>0.611836494521104</v>
      </c>
      <c r="AZ36" s="163"/>
      <c r="BA36" s="171">
        <v>-1.4840252287445399</v>
      </c>
      <c r="BB36" s="172">
        <v>-4.5355835332105201</v>
      </c>
      <c r="BC36" s="173">
        <v>-3.0408181805096399</v>
      </c>
      <c r="BD36" s="163"/>
      <c r="BE36" s="174">
        <v>-0.52643045820429002</v>
      </c>
    </row>
    <row r="37" spans="1:64" x14ac:dyDescent="0.25">
      <c r="A37" s="21" t="s">
        <v>76</v>
      </c>
      <c r="B37" s="3" t="str">
        <f t="shared" si="0"/>
        <v>Coastal Virginia - Hampton Roads</v>
      </c>
      <c r="C37" s="3"/>
      <c r="D37" s="24" t="s">
        <v>16</v>
      </c>
      <c r="E37" s="27" t="s">
        <v>17</v>
      </c>
      <c r="F37" s="3"/>
      <c r="G37" s="190">
        <v>95.909779288819493</v>
      </c>
      <c r="H37" s="185">
        <v>101.831801286295</v>
      </c>
      <c r="I37" s="185">
        <v>106.830257890685</v>
      </c>
      <c r="J37" s="185">
        <v>112.811711483449</v>
      </c>
      <c r="K37" s="185">
        <v>115.557825636117</v>
      </c>
      <c r="L37" s="191">
        <v>107.397763850947</v>
      </c>
      <c r="M37" s="185"/>
      <c r="N37" s="192">
        <v>145.789512403223</v>
      </c>
      <c r="O37" s="193">
        <v>152.574017349868</v>
      </c>
      <c r="P37" s="194">
        <v>149.23935355606201</v>
      </c>
      <c r="Q37" s="185"/>
      <c r="R37" s="195">
        <v>122.669492224924</v>
      </c>
      <c r="S37" s="168"/>
      <c r="T37" s="169">
        <v>-2.2259281803861</v>
      </c>
      <c r="U37" s="163">
        <v>-1.80594325523175</v>
      </c>
      <c r="V37" s="163">
        <v>-2.51422579538646</v>
      </c>
      <c r="W37" s="163">
        <v>2.68195120855244</v>
      </c>
      <c r="X37" s="163">
        <v>5.1101826995877904</v>
      </c>
      <c r="Y37" s="170">
        <v>0.56545734530497105</v>
      </c>
      <c r="Z37" s="163"/>
      <c r="AA37" s="171">
        <v>3.1326939925639001</v>
      </c>
      <c r="AB37" s="172">
        <v>1.7325109666197001</v>
      </c>
      <c r="AC37" s="173">
        <v>2.3702054001244202</v>
      </c>
      <c r="AD37" s="163"/>
      <c r="AE37" s="174">
        <v>1.6016245268098299</v>
      </c>
      <c r="AF37" s="30"/>
      <c r="AG37" s="190">
        <v>97.555565001036598</v>
      </c>
      <c r="AH37" s="185">
        <v>98.651107263429594</v>
      </c>
      <c r="AI37" s="185">
        <v>101.810087447708</v>
      </c>
      <c r="AJ37" s="185">
        <v>103.384751343777</v>
      </c>
      <c r="AK37" s="185">
        <v>104.532027289783</v>
      </c>
      <c r="AL37" s="191">
        <v>101.359661542414</v>
      </c>
      <c r="AM37" s="185"/>
      <c r="AN37" s="192">
        <v>128.27875554282701</v>
      </c>
      <c r="AO37" s="193">
        <v>132.820623807689</v>
      </c>
      <c r="AP37" s="194">
        <v>130.584853365832</v>
      </c>
      <c r="AQ37" s="185"/>
      <c r="AR37" s="195">
        <v>111.52119062564699</v>
      </c>
      <c r="AS37" s="168"/>
      <c r="AT37" s="169">
        <v>-0.90641304929349897</v>
      </c>
      <c r="AU37" s="163">
        <v>-0.29329923007762498</v>
      </c>
      <c r="AV37" s="163">
        <v>-0.26522427016998101</v>
      </c>
      <c r="AW37" s="163">
        <v>2.8870659373067001E-2</v>
      </c>
      <c r="AX37" s="163">
        <v>-0.25885060505371299</v>
      </c>
      <c r="AY37" s="170">
        <v>-0.35256728746202498</v>
      </c>
      <c r="AZ37" s="163"/>
      <c r="BA37" s="171">
        <v>0.75216168746533196</v>
      </c>
      <c r="BB37" s="172">
        <v>0.473093822882862</v>
      </c>
      <c r="BC37" s="173">
        <v>0.60924010737225498</v>
      </c>
      <c r="BD37" s="163"/>
      <c r="BE37" s="174">
        <v>4.0939601846984697E-2</v>
      </c>
    </row>
    <row r="38" spans="1:64" x14ac:dyDescent="0.25">
      <c r="A38" s="20" t="s">
        <v>77</v>
      </c>
      <c r="B38" s="3" t="str">
        <f t="shared" si="0"/>
        <v>Northern Virginia</v>
      </c>
      <c r="C38" s="3"/>
      <c r="D38" s="24" t="s">
        <v>16</v>
      </c>
      <c r="E38" s="27" t="s">
        <v>17</v>
      </c>
      <c r="F38" s="3"/>
      <c r="G38" s="190">
        <v>142.37754815506401</v>
      </c>
      <c r="H38" s="185">
        <v>174.56158492159801</v>
      </c>
      <c r="I38" s="185">
        <v>185.95139082881499</v>
      </c>
      <c r="J38" s="185">
        <v>175.471817044114</v>
      </c>
      <c r="K38" s="185">
        <v>151.89979946860501</v>
      </c>
      <c r="L38" s="191">
        <v>168.00389071941399</v>
      </c>
      <c r="M38" s="185"/>
      <c r="N38" s="192">
        <v>133.98419742927601</v>
      </c>
      <c r="O38" s="193">
        <v>134.85225797713801</v>
      </c>
      <c r="P38" s="194">
        <v>134.428302407117</v>
      </c>
      <c r="Q38" s="185"/>
      <c r="R38" s="195">
        <v>158.63142487437401</v>
      </c>
      <c r="S38" s="168"/>
      <c r="T38" s="169">
        <v>-1.5837425411015</v>
      </c>
      <c r="U38" s="163">
        <v>3.2280971343205902</v>
      </c>
      <c r="V38" s="163">
        <v>3.9218444670254202</v>
      </c>
      <c r="W38" s="163">
        <v>0.47137739388891198</v>
      </c>
      <c r="X38" s="163">
        <v>-1.4577659541439101</v>
      </c>
      <c r="Y38" s="170">
        <v>1.3645104871470299</v>
      </c>
      <c r="Z38" s="163"/>
      <c r="AA38" s="171">
        <v>-1.6041943480848999</v>
      </c>
      <c r="AB38" s="172">
        <v>-1.91404391795053</v>
      </c>
      <c r="AC38" s="173">
        <v>-1.75608916664426</v>
      </c>
      <c r="AD38" s="163"/>
      <c r="AE38" s="174">
        <v>0.45489237099601398</v>
      </c>
      <c r="AF38" s="30"/>
      <c r="AG38" s="190">
        <v>135.00227522646099</v>
      </c>
      <c r="AH38" s="185">
        <v>157.45532148063799</v>
      </c>
      <c r="AI38" s="185">
        <v>169.90750161750699</v>
      </c>
      <c r="AJ38" s="185">
        <v>163.78348412372699</v>
      </c>
      <c r="AK38" s="185">
        <v>144.10111612092501</v>
      </c>
      <c r="AL38" s="191">
        <v>155.44100639899401</v>
      </c>
      <c r="AM38" s="185"/>
      <c r="AN38" s="192">
        <v>128.52710949375799</v>
      </c>
      <c r="AO38" s="193">
        <v>129.572026952735</v>
      </c>
      <c r="AP38" s="194">
        <v>129.06511184524101</v>
      </c>
      <c r="AQ38" s="185"/>
      <c r="AR38" s="195">
        <v>148.155510902798</v>
      </c>
      <c r="AS38" s="168"/>
      <c r="AT38" s="169">
        <v>0.59282447921577497</v>
      </c>
      <c r="AU38" s="163">
        <v>1.29096788601386</v>
      </c>
      <c r="AV38" s="163">
        <v>3.0078726954564901</v>
      </c>
      <c r="AW38" s="163">
        <v>1.6314505712523499</v>
      </c>
      <c r="AX38" s="163">
        <v>0.69256585949899196</v>
      </c>
      <c r="AY38" s="170">
        <v>1.53865359595069</v>
      </c>
      <c r="AZ38" s="163"/>
      <c r="BA38" s="171">
        <v>-0.61233333807177803</v>
      </c>
      <c r="BB38" s="172">
        <v>-0.84594322435342095</v>
      </c>
      <c r="BC38" s="173">
        <v>-0.73119265401747602</v>
      </c>
      <c r="BD38" s="163"/>
      <c r="BE38" s="174">
        <v>1.04208559931388</v>
      </c>
    </row>
    <row r="39" spans="1:64" x14ac:dyDescent="0.25">
      <c r="A39" s="22" t="s">
        <v>78</v>
      </c>
      <c r="B39" s="3" t="str">
        <f t="shared" si="0"/>
        <v>Shenandoah Valley</v>
      </c>
      <c r="C39" s="3"/>
      <c r="D39" s="25" t="s">
        <v>16</v>
      </c>
      <c r="E39" s="28" t="s">
        <v>17</v>
      </c>
      <c r="F39" s="3"/>
      <c r="G39" s="196">
        <v>87.617565415244499</v>
      </c>
      <c r="H39" s="197">
        <v>92.273586682360801</v>
      </c>
      <c r="I39" s="197">
        <v>94.912957440198795</v>
      </c>
      <c r="J39" s="197">
        <v>93.247281179865297</v>
      </c>
      <c r="K39" s="197">
        <v>92.780286561264802</v>
      </c>
      <c r="L39" s="198">
        <v>92.468830525953905</v>
      </c>
      <c r="M39" s="185"/>
      <c r="N39" s="199">
        <v>103.116270086982</v>
      </c>
      <c r="O39" s="200">
        <v>100.957732145553</v>
      </c>
      <c r="P39" s="201">
        <v>102.04988214232399</v>
      </c>
      <c r="Q39" s="185"/>
      <c r="R39" s="202">
        <v>95.491316829819198</v>
      </c>
      <c r="S39" s="168"/>
      <c r="T39" s="175">
        <v>-1.0492136188597401</v>
      </c>
      <c r="U39" s="176">
        <v>-1.0840053103568601</v>
      </c>
      <c r="V39" s="176">
        <v>0.124024711111065</v>
      </c>
      <c r="W39" s="176">
        <v>-2.5056948385270799</v>
      </c>
      <c r="X39" s="176">
        <v>-2.52186262791956</v>
      </c>
      <c r="Y39" s="177">
        <v>-1.4207438069187299</v>
      </c>
      <c r="Z39" s="163"/>
      <c r="AA39" s="178">
        <v>-2.9791615327000498</v>
      </c>
      <c r="AB39" s="179">
        <v>-6.3683983917044102</v>
      </c>
      <c r="AC39" s="180">
        <v>-4.6796278225862302</v>
      </c>
      <c r="AD39" s="163"/>
      <c r="AE39" s="181">
        <v>-2.7877078073647201</v>
      </c>
      <c r="AF39" s="31"/>
      <c r="AG39" s="196">
        <v>90.573734840132303</v>
      </c>
      <c r="AH39" s="197">
        <v>91.845084934187099</v>
      </c>
      <c r="AI39" s="197">
        <v>93.248036391859202</v>
      </c>
      <c r="AJ39" s="197">
        <v>92.639347593582798</v>
      </c>
      <c r="AK39" s="197">
        <v>92.972918195553603</v>
      </c>
      <c r="AL39" s="198">
        <v>92.335906850308007</v>
      </c>
      <c r="AM39" s="185"/>
      <c r="AN39" s="199">
        <v>105.399530788581</v>
      </c>
      <c r="AO39" s="200">
        <v>105.19462391973001</v>
      </c>
      <c r="AP39" s="201">
        <v>105.2973038347</v>
      </c>
      <c r="AQ39" s="185"/>
      <c r="AR39" s="202">
        <v>96.633186550936699</v>
      </c>
      <c r="AS39" s="168"/>
      <c r="AT39" s="175">
        <v>-1.82455772235526</v>
      </c>
      <c r="AU39" s="176">
        <v>-0.449658803523178</v>
      </c>
      <c r="AV39" s="176">
        <v>0.110250876135237</v>
      </c>
      <c r="AW39" s="176">
        <v>-0.81553824378453399</v>
      </c>
      <c r="AX39" s="176">
        <v>-0.42287435803115198</v>
      </c>
      <c r="AY39" s="177">
        <v>-0.63388124914462396</v>
      </c>
      <c r="AZ39" s="163"/>
      <c r="BA39" s="178">
        <v>-1.8923897407834001</v>
      </c>
      <c r="BB39" s="179">
        <v>-1.6697315373421799</v>
      </c>
      <c r="BC39" s="180">
        <v>-1.78186344868247</v>
      </c>
      <c r="BD39" s="163"/>
      <c r="BE39" s="181">
        <v>-1.14352439344926</v>
      </c>
    </row>
    <row r="40" spans="1:64" ht="13" x14ac:dyDescent="0.3">
      <c r="A40" s="19" t="s">
        <v>79</v>
      </c>
      <c r="B40" s="3" t="str">
        <f t="shared" si="0"/>
        <v>Southern Virginia</v>
      </c>
      <c r="C40" s="9"/>
      <c r="D40" s="23" t="s">
        <v>16</v>
      </c>
      <c r="E40" s="26" t="s">
        <v>17</v>
      </c>
      <c r="F40" s="3"/>
      <c r="G40" s="182">
        <v>93.794059959349497</v>
      </c>
      <c r="H40" s="183">
        <v>104.857095614665</v>
      </c>
      <c r="I40" s="183">
        <v>110.548098382304</v>
      </c>
      <c r="J40" s="183">
        <v>108.038571428571</v>
      </c>
      <c r="K40" s="183">
        <v>103.81782225486501</v>
      </c>
      <c r="L40" s="184">
        <v>105.009840303052</v>
      </c>
      <c r="M40" s="185"/>
      <c r="N40" s="186">
        <v>105.590158394931</v>
      </c>
      <c r="O40" s="187">
        <v>107.97616303583899</v>
      </c>
      <c r="P40" s="188">
        <v>106.78420960084399</v>
      </c>
      <c r="Q40" s="185"/>
      <c r="R40" s="189">
        <v>105.536777023498</v>
      </c>
      <c r="S40" s="168"/>
      <c r="T40" s="160">
        <v>6.3035055536157694E-2</v>
      </c>
      <c r="U40" s="161">
        <v>0.60883933660749001</v>
      </c>
      <c r="V40" s="161">
        <v>3.9863062227072099</v>
      </c>
      <c r="W40" s="161">
        <v>1.81475097070751</v>
      </c>
      <c r="X40" s="161">
        <v>1.5679597792464699</v>
      </c>
      <c r="Y40" s="162">
        <v>1.88044379497123</v>
      </c>
      <c r="Z40" s="163"/>
      <c r="AA40" s="164">
        <v>1.8749832745167301</v>
      </c>
      <c r="AB40" s="165">
        <v>3.0847422457395299</v>
      </c>
      <c r="AC40" s="166">
        <v>2.4781524622390401</v>
      </c>
      <c r="AD40" s="163"/>
      <c r="AE40" s="167">
        <v>2.0672327857875499</v>
      </c>
      <c r="AF40" s="29"/>
      <c r="AG40" s="182">
        <v>97.146273904264106</v>
      </c>
      <c r="AH40" s="183">
        <v>106.960261494501</v>
      </c>
      <c r="AI40" s="183">
        <v>109.50780968421</v>
      </c>
      <c r="AJ40" s="183">
        <v>107.74772362632601</v>
      </c>
      <c r="AK40" s="183">
        <v>104.73029759136899</v>
      </c>
      <c r="AL40" s="184">
        <v>105.719759176216</v>
      </c>
      <c r="AM40" s="185"/>
      <c r="AN40" s="186">
        <v>108.12598034006299</v>
      </c>
      <c r="AO40" s="187">
        <v>106.74868807257801</v>
      </c>
      <c r="AP40" s="188">
        <v>107.43883159529599</v>
      </c>
      <c r="AQ40" s="185"/>
      <c r="AR40" s="189">
        <v>106.22467676346299</v>
      </c>
      <c r="AS40" s="168"/>
      <c r="AT40" s="160">
        <v>2.2392213109078098</v>
      </c>
      <c r="AU40" s="161">
        <v>2.76809605770557</v>
      </c>
      <c r="AV40" s="161">
        <v>3.50336074214791</v>
      </c>
      <c r="AW40" s="161">
        <v>2.0521865194871798</v>
      </c>
      <c r="AX40" s="161">
        <v>2.5193269616190701</v>
      </c>
      <c r="AY40" s="162">
        <v>2.6681640152830801</v>
      </c>
      <c r="AZ40" s="163"/>
      <c r="BA40" s="164">
        <v>3.59167577891328</v>
      </c>
      <c r="BB40" s="165">
        <v>2.5593646050345402</v>
      </c>
      <c r="BC40" s="166">
        <v>3.0793129042574199</v>
      </c>
      <c r="BD40" s="163"/>
      <c r="BE40" s="167">
        <v>2.7888550984044902</v>
      </c>
      <c r="BF40" s="41"/>
      <c r="BG40" s="41"/>
      <c r="BH40" s="41"/>
      <c r="BI40" s="41"/>
      <c r="BJ40" s="41"/>
      <c r="BK40" s="41"/>
      <c r="BL40" s="41"/>
    </row>
    <row r="41" spans="1:64" x14ac:dyDescent="0.25">
      <c r="A41" s="20" t="s">
        <v>80</v>
      </c>
      <c r="B41" s="3" t="str">
        <f t="shared" si="0"/>
        <v>Southwest Virginia - Blue Ridge Highlands</v>
      </c>
      <c r="C41" s="10"/>
      <c r="D41" s="24" t="s">
        <v>16</v>
      </c>
      <c r="E41" s="27" t="s">
        <v>17</v>
      </c>
      <c r="F41" s="3"/>
      <c r="G41" s="190">
        <v>99.060917792792694</v>
      </c>
      <c r="H41" s="185">
        <v>98.625218604651096</v>
      </c>
      <c r="I41" s="185">
        <v>101.67015628391501</v>
      </c>
      <c r="J41" s="185">
        <v>101.99929057764101</v>
      </c>
      <c r="K41" s="185">
        <v>100.71433797127401</v>
      </c>
      <c r="L41" s="191">
        <v>100.499957611328</v>
      </c>
      <c r="M41" s="185"/>
      <c r="N41" s="192">
        <v>122.23531038599199</v>
      </c>
      <c r="O41" s="193">
        <v>122.53789395348799</v>
      </c>
      <c r="P41" s="194">
        <v>122.391678684741</v>
      </c>
      <c r="Q41" s="185"/>
      <c r="R41" s="195">
        <v>107.644699865072</v>
      </c>
      <c r="S41" s="168"/>
      <c r="T41" s="169">
        <v>3.1607962104805201</v>
      </c>
      <c r="U41" s="163">
        <v>0.91684724264288098</v>
      </c>
      <c r="V41" s="163">
        <v>1.6011225345219899</v>
      </c>
      <c r="W41" s="163">
        <v>-0.44322726936829598</v>
      </c>
      <c r="X41" s="163">
        <v>-10.1912554861608</v>
      </c>
      <c r="Y41" s="170">
        <v>-1.5670785961498599</v>
      </c>
      <c r="Z41" s="163"/>
      <c r="AA41" s="171">
        <v>-17.195223321732101</v>
      </c>
      <c r="AB41" s="172">
        <v>-23.530390172681599</v>
      </c>
      <c r="AC41" s="173">
        <v>-20.6657976704929</v>
      </c>
      <c r="AD41" s="163"/>
      <c r="AE41" s="174">
        <v>-10.8845929253236</v>
      </c>
      <c r="AF41" s="30"/>
      <c r="AG41" s="190">
        <v>102.967051864765</v>
      </c>
      <c r="AH41" s="185">
        <v>101.99694683945999</v>
      </c>
      <c r="AI41" s="185">
        <v>103.70159607089001</v>
      </c>
      <c r="AJ41" s="185">
        <v>102.857166960741</v>
      </c>
      <c r="AK41" s="185">
        <v>102.99778553753001</v>
      </c>
      <c r="AL41" s="191">
        <v>102.904745714033</v>
      </c>
      <c r="AM41" s="185"/>
      <c r="AN41" s="192">
        <v>126.81121574397601</v>
      </c>
      <c r="AO41" s="193">
        <v>126.909730695245</v>
      </c>
      <c r="AP41" s="194">
        <v>126.86057041898</v>
      </c>
      <c r="AQ41" s="185"/>
      <c r="AR41" s="195">
        <v>110.68971888748</v>
      </c>
      <c r="AS41" s="168"/>
      <c r="AT41" s="169">
        <v>5.2361843526982899</v>
      </c>
      <c r="AU41" s="163">
        <v>4.08956995435382</v>
      </c>
      <c r="AV41" s="163">
        <v>4.9684246930341898</v>
      </c>
      <c r="AW41" s="163">
        <v>3.6117324553368602</v>
      </c>
      <c r="AX41" s="163">
        <v>-1.8300096815468201</v>
      </c>
      <c r="AY41" s="170">
        <v>3.0030156406639001</v>
      </c>
      <c r="AZ41" s="163"/>
      <c r="BA41" s="171">
        <v>-0.80240715615736602</v>
      </c>
      <c r="BB41" s="172">
        <v>-4.4893556027369899</v>
      </c>
      <c r="BC41" s="173">
        <v>-2.72346903959237</v>
      </c>
      <c r="BD41" s="163"/>
      <c r="BE41" s="174">
        <v>0.54925833727151296</v>
      </c>
      <c r="BF41" s="41"/>
      <c r="BG41" s="41"/>
      <c r="BH41" s="41"/>
      <c r="BI41" s="41"/>
      <c r="BJ41" s="41"/>
      <c r="BK41" s="41"/>
      <c r="BL41" s="41"/>
    </row>
    <row r="42" spans="1:64" x14ac:dyDescent="0.25">
      <c r="A42" s="21" t="s">
        <v>81</v>
      </c>
      <c r="B42" s="3" t="str">
        <f t="shared" si="0"/>
        <v>Southwest Virginia - Heart of Appalachia</v>
      </c>
      <c r="C42" s="3"/>
      <c r="D42" s="24" t="s">
        <v>16</v>
      </c>
      <c r="E42" s="27" t="s">
        <v>17</v>
      </c>
      <c r="F42" s="3"/>
      <c r="G42" s="190">
        <v>82.902573099415207</v>
      </c>
      <c r="H42" s="185">
        <v>90.123914728682095</v>
      </c>
      <c r="I42" s="185">
        <v>91.183178294573594</v>
      </c>
      <c r="J42" s="185">
        <v>90.770735483870894</v>
      </c>
      <c r="K42" s="185">
        <v>86.8201139601139</v>
      </c>
      <c r="L42" s="191">
        <v>88.794728660260006</v>
      </c>
      <c r="M42" s="185"/>
      <c r="N42" s="192">
        <v>88.876322869955104</v>
      </c>
      <c r="O42" s="193">
        <v>86.433444108761293</v>
      </c>
      <c r="P42" s="194">
        <v>87.661307287753502</v>
      </c>
      <c r="Q42" s="185"/>
      <c r="R42" s="195">
        <v>88.484894228794403</v>
      </c>
      <c r="S42" s="168"/>
      <c r="T42" s="169">
        <v>3.0862026554061401</v>
      </c>
      <c r="U42" s="163">
        <v>2.83774365297658</v>
      </c>
      <c r="V42" s="163">
        <v>1.6940549650341401</v>
      </c>
      <c r="W42" s="163">
        <v>0.46261512114569497</v>
      </c>
      <c r="X42" s="163">
        <v>1.35826823377899</v>
      </c>
      <c r="Y42" s="170">
        <v>1.84000310426028</v>
      </c>
      <c r="Z42" s="163"/>
      <c r="AA42" s="171">
        <v>-2.8775178419089098</v>
      </c>
      <c r="AB42" s="172">
        <v>-10.3893797648111</v>
      </c>
      <c r="AC42" s="173">
        <v>-6.8064322011502396</v>
      </c>
      <c r="AD42" s="163"/>
      <c r="AE42" s="174">
        <v>-0.78647319640455104</v>
      </c>
      <c r="AF42" s="30"/>
      <c r="AG42" s="190">
        <v>86.217562990499701</v>
      </c>
      <c r="AH42" s="185">
        <v>89.522877742946704</v>
      </c>
      <c r="AI42" s="185">
        <v>90.884311926605506</v>
      </c>
      <c r="AJ42" s="185">
        <v>90.485386740331407</v>
      </c>
      <c r="AK42" s="185">
        <v>87.970314355571006</v>
      </c>
      <c r="AL42" s="191">
        <v>89.198960138648104</v>
      </c>
      <c r="AM42" s="185"/>
      <c r="AN42" s="192">
        <v>91.0007226027397</v>
      </c>
      <c r="AO42" s="193">
        <v>88.771846946284001</v>
      </c>
      <c r="AP42" s="194">
        <v>89.926213196168803</v>
      </c>
      <c r="AQ42" s="185"/>
      <c r="AR42" s="195">
        <v>89.397615794573596</v>
      </c>
      <c r="AS42" s="168"/>
      <c r="AT42" s="169">
        <v>5.6275339808515703</v>
      </c>
      <c r="AU42" s="163">
        <v>1.7917242595490099</v>
      </c>
      <c r="AV42" s="163">
        <v>2.7739250822361101</v>
      </c>
      <c r="AW42" s="163">
        <v>1.97040301280231</v>
      </c>
      <c r="AX42" s="163">
        <v>3.8192810502721</v>
      </c>
      <c r="AY42" s="170">
        <v>2.9284033230944102</v>
      </c>
      <c r="AZ42" s="163"/>
      <c r="BA42" s="171">
        <v>3.9965731146948098</v>
      </c>
      <c r="BB42" s="172">
        <v>0.48507980178263399</v>
      </c>
      <c r="BC42" s="173">
        <v>2.2757652053777799</v>
      </c>
      <c r="BD42" s="163"/>
      <c r="BE42" s="174">
        <v>2.7549959936159301</v>
      </c>
      <c r="BF42" s="41"/>
      <c r="BG42" s="41"/>
      <c r="BH42" s="41"/>
      <c r="BI42" s="41"/>
      <c r="BJ42" s="41"/>
      <c r="BK42" s="41"/>
      <c r="BL42" s="41"/>
    </row>
    <row r="43" spans="1:64" x14ac:dyDescent="0.25">
      <c r="A43" s="22" t="s">
        <v>82</v>
      </c>
      <c r="B43" s="3" t="str">
        <f t="shared" si="0"/>
        <v>Virginia Mountains</v>
      </c>
      <c r="C43" s="3"/>
      <c r="D43" s="25" t="s">
        <v>16</v>
      </c>
      <c r="E43" s="28" t="s">
        <v>17</v>
      </c>
      <c r="F43" s="3"/>
      <c r="G43" s="190">
        <v>103.631461871461</v>
      </c>
      <c r="H43" s="185">
        <v>111.454692665289</v>
      </c>
      <c r="I43" s="185">
        <v>117.076378428637</v>
      </c>
      <c r="J43" s="185">
        <v>121.939792007478</v>
      </c>
      <c r="K43" s="185">
        <v>112.40728705071299</v>
      </c>
      <c r="L43" s="191">
        <v>113.98704785326299</v>
      </c>
      <c r="M43" s="185"/>
      <c r="N43" s="192">
        <v>139.88975080385799</v>
      </c>
      <c r="O43" s="193">
        <v>142.75281739130401</v>
      </c>
      <c r="P43" s="194">
        <v>141.349347847502</v>
      </c>
      <c r="Q43" s="185"/>
      <c r="R43" s="195">
        <v>123.34882975496301</v>
      </c>
      <c r="S43" s="168"/>
      <c r="T43" s="169">
        <v>7.0156448173111103</v>
      </c>
      <c r="U43" s="163">
        <v>3.82812410113997</v>
      </c>
      <c r="V43" s="163">
        <v>5.1406459907564397</v>
      </c>
      <c r="W43" s="163">
        <v>4.4074389746469</v>
      </c>
      <c r="X43" s="163">
        <v>0.32276760705115798</v>
      </c>
      <c r="Y43" s="170">
        <v>3.85910302791167</v>
      </c>
      <c r="Z43" s="163"/>
      <c r="AA43" s="171">
        <v>0.51139072701411603</v>
      </c>
      <c r="AB43" s="172">
        <v>0.467283221516546</v>
      </c>
      <c r="AC43" s="173">
        <v>0.482304045547569</v>
      </c>
      <c r="AD43" s="163"/>
      <c r="AE43" s="174">
        <v>2.37343543054976</v>
      </c>
      <c r="AF43" s="31"/>
      <c r="AG43" s="190">
        <v>115.19016793551199</v>
      </c>
      <c r="AH43" s="185">
        <v>111.13042982722</v>
      </c>
      <c r="AI43" s="185">
        <v>112.678924427166</v>
      </c>
      <c r="AJ43" s="185">
        <v>110.27392069644701</v>
      </c>
      <c r="AK43" s="185">
        <v>109.302323789277</v>
      </c>
      <c r="AL43" s="191">
        <v>111.641423899047</v>
      </c>
      <c r="AM43" s="185"/>
      <c r="AN43" s="192">
        <v>134.73860955445801</v>
      </c>
      <c r="AO43" s="193">
        <v>135.285439590669</v>
      </c>
      <c r="AP43" s="194">
        <v>135.01318019834801</v>
      </c>
      <c r="AQ43" s="185"/>
      <c r="AR43" s="195">
        <v>119.071966994264</v>
      </c>
      <c r="AS43" s="168"/>
      <c r="AT43" s="169">
        <v>7.4070011436760801</v>
      </c>
      <c r="AU43" s="163">
        <v>7.0351330583890102</v>
      </c>
      <c r="AV43" s="163">
        <v>4.7370771469758903</v>
      </c>
      <c r="AW43" s="163">
        <v>2.4869646374221701</v>
      </c>
      <c r="AX43" s="163">
        <v>2.3497651325190101</v>
      </c>
      <c r="AY43" s="170">
        <v>4.7094225895830402</v>
      </c>
      <c r="AZ43" s="163"/>
      <c r="BA43" s="171">
        <v>5.4008075030684797</v>
      </c>
      <c r="BB43" s="172">
        <v>3.9855684838847298</v>
      </c>
      <c r="BC43" s="173">
        <v>4.6773852183296398</v>
      </c>
      <c r="BD43" s="163"/>
      <c r="BE43" s="174">
        <v>4.4319252386078603</v>
      </c>
      <c r="BF43" s="41"/>
      <c r="BG43" s="41"/>
      <c r="BH43" s="41"/>
      <c r="BI43" s="41"/>
      <c r="BJ43" s="41"/>
      <c r="BK43" s="41"/>
      <c r="BL43" s="41"/>
    </row>
    <row r="44" spans="1:64" x14ac:dyDescent="0.25">
      <c r="A44" s="48" t="s">
        <v>106</v>
      </c>
      <c r="B44" s="3" t="s">
        <v>112</v>
      </c>
      <c r="D44" s="25" t="s">
        <v>16</v>
      </c>
      <c r="E44" s="28" t="s">
        <v>17</v>
      </c>
      <c r="G44" s="190">
        <v>278.10023677979399</v>
      </c>
      <c r="H44" s="185">
        <v>292.897693661971</v>
      </c>
      <c r="I44" s="185">
        <v>299.12144750795301</v>
      </c>
      <c r="J44" s="185">
        <v>280.89358224016098</v>
      </c>
      <c r="K44" s="185">
        <v>280.21172278338901</v>
      </c>
      <c r="L44" s="191">
        <v>286.70248115067801</v>
      </c>
      <c r="M44" s="185"/>
      <c r="N44" s="192">
        <v>349.21696609161199</v>
      </c>
      <c r="O44" s="193">
        <v>360.53560411311003</v>
      </c>
      <c r="P44" s="194">
        <v>355.28832597904</v>
      </c>
      <c r="Q44" s="185"/>
      <c r="R44" s="195">
        <v>307.00886421164302</v>
      </c>
      <c r="S44" s="168"/>
      <c r="T44" s="169">
        <v>8.6179563522621603</v>
      </c>
      <c r="U44" s="163">
        <v>10.857041520435599</v>
      </c>
      <c r="V44" s="163">
        <v>3.7759681187897498</v>
      </c>
      <c r="W44" s="163">
        <v>-7.0114439104613</v>
      </c>
      <c r="X44" s="163">
        <v>-3.7315304678891201</v>
      </c>
      <c r="Y44" s="170">
        <v>1.8696435532983799</v>
      </c>
      <c r="Z44" s="163"/>
      <c r="AA44" s="171">
        <v>1.7394760307839601</v>
      </c>
      <c r="AB44" s="172">
        <v>-1.23471781267725</v>
      </c>
      <c r="AC44" s="173">
        <v>0.24885480110135699</v>
      </c>
      <c r="AD44" s="163"/>
      <c r="AE44" s="174">
        <v>1.2551388492014699</v>
      </c>
      <c r="AG44" s="190">
        <v>276.91325213597497</v>
      </c>
      <c r="AH44" s="185">
        <v>273.21200712405101</v>
      </c>
      <c r="AI44" s="185">
        <v>280.15613320079501</v>
      </c>
      <c r="AJ44" s="185">
        <v>278.01851134557</v>
      </c>
      <c r="AK44" s="185">
        <v>274.46876893939299</v>
      </c>
      <c r="AL44" s="191">
        <v>276.63721655557202</v>
      </c>
      <c r="AM44" s="185"/>
      <c r="AN44" s="192">
        <v>337.83254369538002</v>
      </c>
      <c r="AO44" s="193">
        <v>335.70370017084201</v>
      </c>
      <c r="AP44" s="194">
        <v>336.71930687909401</v>
      </c>
      <c r="AQ44" s="185"/>
      <c r="AR44" s="195">
        <v>294.30138004246197</v>
      </c>
      <c r="AS44" s="168"/>
      <c r="AT44" s="169">
        <v>3.2582352426616601</v>
      </c>
      <c r="AU44" s="163">
        <v>4.6336733218262696</v>
      </c>
      <c r="AV44" s="163">
        <v>3.75724146979368</v>
      </c>
      <c r="AW44" s="163">
        <v>2.9163108792738299</v>
      </c>
      <c r="AX44" s="163">
        <v>-0.46334780758199101</v>
      </c>
      <c r="AY44" s="170">
        <v>2.7998508962270101</v>
      </c>
      <c r="AZ44" s="163"/>
      <c r="BA44" s="171">
        <v>4.7932098191291699</v>
      </c>
      <c r="BB44" s="172">
        <v>1.11924338667891</v>
      </c>
      <c r="BC44" s="173">
        <v>2.8359920023045899</v>
      </c>
      <c r="BD44" s="163"/>
      <c r="BE44" s="174">
        <v>2.7342724591877601</v>
      </c>
    </row>
    <row r="45" spans="1:64" x14ac:dyDescent="0.25">
      <c r="A45" s="48" t="s">
        <v>107</v>
      </c>
      <c r="B45" s="3" t="s">
        <v>113</v>
      </c>
      <c r="D45" s="25" t="s">
        <v>16</v>
      </c>
      <c r="E45" s="28" t="s">
        <v>17</v>
      </c>
      <c r="G45" s="190">
        <v>181.13926228245799</v>
      </c>
      <c r="H45" s="185">
        <v>210.216298715801</v>
      </c>
      <c r="I45" s="185">
        <v>219.86259729793699</v>
      </c>
      <c r="J45" s="185">
        <v>213.81427591312899</v>
      </c>
      <c r="K45" s="185">
        <v>194.72951241183901</v>
      </c>
      <c r="L45" s="191">
        <v>206.00524518602199</v>
      </c>
      <c r="M45" s="185"/>
      <c r="N45" s="192">
        <v>188.51048012003</v>
      </c>
      <c r="O45" s="193">
        <v>194.70312650776799</v>
      </c>
      <c r="P45" s="194">
        <v>191.66238672920599</v>
      </c>
      <c r="Q45" s="185"/>
      <c r="R45" s="195">
        <v>201.546091129112</v>
      </c>
      <c r="S45" s="168"/>
      <c r="T45" s="169">
        <v>-0.80320133071701205</v>
      </c>
      <c r="U45" s="163">
        <v>2.6397918572420398</v>
      </c>
      <c r="V45" s="163">
        <v>2.9282088204684098</v>
      </c>
      <c r="W45" s="163">
        <v>1.84408548213629</v>
      </c>
      <c r="X45" s="163">
        <v>1.7342450550909101</v>
      </c>
      <c r="Y45" s="170">
        <v>1.9542763464972199</v>
      </c>
      <c r="Z45" s="163"/>
      <c r="AA45" s="171">
        <v>-1.1369409257777201</v>
      </c>
      <c r="AB45" s="172">
        <v>-1.33353750321932</v>
      </c>
      <c r="AC45" s="173">
        <v>-1.2258143909497601</v>
      </c>
      <c r="AD45" s="163"/>
      <c r="AE45" s="174">
        <v>0.93631240939722704</v>
      </c>
      <c r="AG45" s="190">
        <v>172.75603451414401</v>
      </c>
      <c r="AH45" s="185">
        <v>191.06019296319801</v>
      </c>
      <c r="AI45" s="185">
        <v>202.31478809049801</v>
      </c>
      <c r="AJ45" s="185">
        <v>196.81217275849301</v>
      </c>
      <c r="AK45" s="185">
        <v>180.19913063990299</v>
      </c>
      <c r="AL45" s="191">
        <v>189.88003042723</v>
      </c>
      <c r="AM45" s="185"/>
      <c r="AN45" s="192">
        <v>179.48184154467901</v>
      </c>
      <c r="AO45" s="193">
        <v>184.15014319809001</v>
      </c>
      <c r="AP45" s="194">
        <v>181.86963257709601</v>
      </c>
      <c r="AQ45" s="185"/>
      <c r="AR45" s="195">
        <v>187.489009009905</v>
      </c>
      <c r="AS45" s="168"/>
      <c r="AT45" s="169">
        <v>-0.492358229980211</v>
      </c>
      <c r="AU45" s="163">
        <v>0.65442835430416302</v>
      </c>
      <c r="AV45" s="163">
        <v>2.3279127302781202</v>
      </c>
      <c r="AW45" s="163">
        <v>1.7184220375210599</v>
      </c>
      <c r="AX45" s="163">
        <v>2.0167791413266301</v>
      </c>
      <c r="AY45" s="170">
        <v>1.3478338382796</v>
      </c>
      <c r="AZ45" s="163"/>
      <c r="BA45" s="171">
        <v>0.85729644946689798</v>
      </c>
      <c r="BB45" s="172">
        <v>-0.12957764589687801</v>
      </c>
      <c r="BC45" s="173">
        <v>0.35074305096376102</v>
      </c>
      <c r="BD45" s="163"/>
      <c r="BE45" s="174">
        <v>1.05501646905122</v>
      </c>
    </row>
    <row r="46" spans="1:64" x14ac:dyDescent="0.25">
      <c r="A46" s="48" t="s">
        <v>108</v>
      </c>
      <c r="B46" s="3" t="s">
        <v>114</v>
      </c>
      <c r="D46" s="25" t="s">
        <v>16</v>
      </c>
      <c r="E46" s="28" t="s">
        <v>17</v>
      </c>
      <c r="G46" s="190">
        <v>136.84983560125599</v>
      </c>
      <c r="H46" s="185">
        <v>155.874123304882</v>
      </c>
      <c r="I46" s="185">
        <v>165.22931220755501</v>
      </c>
      <c r="J46" s="185">
        <v>160.96210917922801</v>
      </c>
      <c r="K46" s="185">
        <v>145.656747668349</v>
      </c>
      <c r="L46" s="191">
        <v>154.395752945476</v>
      </c>
      <c r="M46" s="185"/>
      <c r="N46" s="192">
        <v>154.32401138035101</v>
      </c>
      <c r="O46" s="193">
        <v>154.90540906121501</v>
      </c>
      <c r="P46" s="194">
        <v>154.61576971286399</v>
      </c>
      <c r="Q46" s="185"/>
      <c r="R46" s="195">
        <v>154.46416329393901</v>
      </c>
      <c r="S46" s="168"/>
      <c r="T46" s="169">
        <v>-1.86911587690812</v>
      </c>
      <c r="U46" s="163">
        <v>1.6753797451617201</v>
      </c>
      <c r="V46" s="163">
        <v>4.2418627299741196</v>
      </c>
      <c r="W46" s="163">
        <v>2.3531072816663001</v>
      </c>
      <c r="X46" s="163">
        <v>-3.85967757102028</v>
      </c>
      <c r="Y46" s="170">
        <v>0.95796469356611202</v>
      </c>
      <c r="Z46" s="163"/>
      <c r="AA46" s="171">
        <v>-3.7101745833247199</v>
      </c>
      <c r="AB46" s="172">
        <v>-5.3970365721232403</v>
      </c>
      <c r="AC46" s="173">
        <v>-4.5749021947302504</v>
      </c>
      <c r="AD46" s="163"/>
      <c r="AE46" s="174">
        <v>-0.86455568770778701</v>
      </c>
      <c r="AG46" s="190">
        <v>131.00795756126701</v>
      </c>
      <c r="AH46" s="185">
        <v>145.107123450795</v>
      </c>
      <c r="AI46" s="185">
        <v>154.18160479577401</v>
      </c>
      <c r="AJ46" s="185">
        <v>151.160517684853</v>
      </c>
      <c r="AK46" s="185">
        <v>140.072275526932</v>
      </c>
      <c r="AL46" s="191">
        <v>145.28324669076201</v>
      </c>
      <c r="AM46" s="185"/>
      <c r="AN46" s="192">
        <v>144.818410751176</v>
      </c>
      <c r="AO46" s="193">
        <v>144.59251838976999</v>
      </c>
      <c r="AP46" s="194">
        <v>144.70383406012701</v>
      </c>
      <c r="AQ46" s="185"/>
      <c r="AR46" s="195">
        <v>145.10538753346401</v>
      </c>
      <c r="AS46" s="168"/>
      <c r="AT46" s="169">
        <v>0.240076757958227</v>
      </c>
      <c r="AU46" s="163">
        <v>1.55007082418451</v>
      </c>
      <c r="AV46" s="163">
        <v>3.5801977741712698</v>
      </c>
      <c r="AW46" s="163">
        <v>2.6017967218504698</v>
      </c>
      <c r="AX46" s="163">
        <v>-6.7524605695321899E-2</v>
      </c>
      <c r="AY46" s="170">
        <v>1.7439372713585499</v>
      </c>
      <c r="AZ46" s="163"/>
      <c r="BA46" s="171">
        <v>-1.46727643161327</v>
      </c>
      <c r="BB46" s="172">
        <v>-2.0186240431234599</v>
      </c>
      <c r="BC46" s="173">
        <v>-1.7476112532214001</v>
      </c>
      <c r="BD46" s="163"/>
      <c r="BE46" s="174">
        <v>0.62646331313242098</v>
      </c>
    </row>
    <row r="47" spans="1:64" x14ac:dyDescent="0.25">
      <c r="A47" s="48" t="s">
        <v>109</v>
      </c>
      <c r="B47" s="3" t="s">
        <v>115</v>
      </c>
      <c r="D47" s="25" t="s">
        <v>16</v>
      </c>
      <c r="E47" s="28" t="s">
        <v>17</v>
      </c>
      <c r="G47" s="190">
        <v>107.08054661016899</v>
      </c>
      <c r="H47" s="185">
        <v>115.486274603363</v>
      </c>
      <c r="I47" s="185">
        <v>120.35302589861401</v>
      </c>
      <c r="J47" s="185">
        <v>120.064403810587</v>
      </c>
      <c r="K47" s="185">
        <v>115.79943268511499</v>
      </c>
      <c r="L47" s="191">
        <v>116.40773728009199</v>
      </c>
      <c r="M47" s="185"/>
      <c r="N47" s="192">
        <v>137.00783262009699</v>
      </c>
      <c r="O47" s="193">
        <v>138.794108524693</v>
      </c>
      <c r="P47" s="194">
        <v>137.91107127519101</v>
      </c>
      <c r="Q47" s="185"/>
      <c r="R47" s="195">
        <v>123.50928432598199</v>
      </c>
      <c r="S47" s="168"/>
      <c r="T47" s="169">
        <v>-1.1681146679288701</v>
      </c>
      <c r="U47" s="163">
        <v>0.26401267319822203</v>
      </c>
      <c r="V47" s="163">
        <v>0.94149060455158795</v>
      </c>
      <c r="W47" s="163">
        <v>1.3488868371665601</v>
      </c>
      <c r="X47" s="163">
        <v>-3.0273415438148401</v>
      </c>
      <c r="Y47" s="170">
        <v>-0.24695853464996601</v>
      </c>
      <c r="Z47" s="163"/>
      <c r="AA47" s="171">
        <v>-2.5671570925663501</v>
      </c>
      <c r="AB47" s="172">
        <v>-2.9949757909700598</v>
      </c>
      <c r="AC47" s="173">
        <v>-2.7791334301948298</v>
      </c>
      <c r="AD47" s="163"/>
      <c r="AE47" s="174">
        <v>-1.0846641120634399</v>
      </c>
      <c r="AG47" s="190">
        <v>106.006403340259</v>
      </c>
      <c r="AH47" s="185">
        <v>111.43930385767401</v>
      </c>
      <c r="AI47" s="185">
        <v>114.82442225637401</v>
      </c>
      <c r="AJ47" s="185">
        <v>114.412397212808</v>
      </c>
      <c r="AK47" s="185">
        <v>111.756364481209</v>
      </c>
      <c r="AL47" s="191">
        <v>112.02505448353899</v>
      </c>
      <c r="AM47" s="185"/>
      <c r="AN47" s="192">
        <v>126.814570363466</v>
      </c>
      <c r="AO47" s="193">
        <v>127.428533272506</v>
      </c>
      <c r="AP47" s="194">
        <v>127.12626301116001</v>
      </c>
      <c r="AQ47" s="185"/>
      <c r="AR47" s="195">
        <v>116.877337008336</v>
      </c>
      <c r="AS47" s="168"/>
      <c r="AT47" s="169">
        <v>1.1498408016339401</v>
      </c>
      <c r="AU47" s="163">
        <v>1.1238287878095801</v>
      </c>
      <c r="AV47" s="163">
        <v>1.4557547037915901</v>
      </c>
      <c r="AW47" s="163">
        <v>1.5062535745464001</v>
      </c>
      <c r="AX47" s="163">
        <v>-3.19280092073531E-2</v>
      </c>
      <c r="AY47" s="170">
        <v>1.0094353100358999</v>
      </c>
      <c r="AZ47" s="163"/>
      <c r="BA47" s="171">
        <v>-1.97100179384275</v>
      </c>
      <c r="BB47" s="172">
        <v>-2.1646168955622702</v>
      </c>
      <c r="BC47" s="173">
        <v>-2.0688091077044</v>
      </c>
      <c r="BD47" s="163"/>
      <c r="BE47" s="174">
        <v>-0.194769544709847</v>
      </c>
    </row>
    <row r="48" spans="1:64" x14ac:dyDescent="0.25">
      <c r="A48" s="48" t="s">
        <v>110</v>
      </c>
      <c r="B48" s="3" t="s">
        <v>116</v>
      </c>
      <c r="D48" s="25" t="s">
        <v>16</v>
      </c>
      <c r="E48" s="28" t="s">
        <v>17</v>
      </c>
      <c r="G48" s="190">
        <v>79.665963028662105</v>
      </c>
      <c r="H48" s="185">
        <v>83.044123571257202</v>
      </c>
      <c r="I48" s="185">
        <v>84.995898069151295</v>
      </c>
      <c r="J48" s="185">
        <v>86.083544836755706</v>
      </c>
      <c r="K48" s="185">
        <v>84.102275527491102</v>
      </c>
      <c r="L48" s="191">
        <v>83.7537797109716</v>
      </c>
      <c r="M48" s="185"/>
      <c r="N48" s="192">
        <v>97.753611359416894</v>
      </c>
      <c r="O48" s="193">
        <v>98.338743128605302</v>
      </c>
      <c r="P48" s="194">
        <v>98.048095839879707</v>
      </c>
      <c r="Q48" s="185"/>
      <c r="R48" s="195">
        <v>88.283784123135504</v>
      </c>
      <c r="S48" s="168"/>
      <c r="T48" s="169">
        <v>1.71013274753016</v>
      </c>
      <c r="U48" s="163">
        <v>3.3185697360341999</v>
      </c>
      <c r="V48" s="163">
        <v>3.6188188698762298</v>
      </c>
      <c r="W48" s="163">
        <v>3.1555286620340599</v>
      </c>
      <c r="X48" s="163">
        <v>-0.32776649073276498</v>
      </c>
      <c r="Y48" s="170">
        <v>2.27442060757138</v>
      </c>
      <c r="Z48" s="163"/>
      <c r="AA48" s="171">
        <v>0.20223936242235399</v>
      </c>
      <c r="AB48" s="172">
        <v>-2.1047817793699499</v>
      </c>
      <c r="AC48" s="173">
        <v>-0.98475465468599399</v>
      </c>
      <c r="AD48" s="163"/>
      <c r="AE48" s="174">
        <v>0.97729315080197299</v>
      </c>
      <c r="AG48" s="190">
        <v>79.185319847815194</v>
      </c>
      <c r="AH48" s="185">
        <v>81.680332714904097</v>
      </c>
      <c r="AI48" s="185">
        <v>82.847715515507403</v>
      </c>
      <c r="AJ48" s="185">
        <v>83.427898028281206</v>
      </c>
      <c r="AK48" s="185">
        <v>82.501519215413197</v>
      </c>
      <c r="AL48" s="191">
        <v>82.015527387769396</v>
      </c>
      <c r="AM48" s="185"/>
      <c r="AN48" s="192">
        <v>92.083258814369898</v>
      </c>
      <c r="AO48" s="193">
        <v>92.522552042184898</v>
      </c>
      <c r="AP48" s="194">
        <v>92.303880302289301</v>
      </c>
      <c r="AQ48" s="185"/>
      <c r="AR48" s="195">
        <v>85.219777393963199</v>
      </c>
      <c r="AS48" s="168"/>
      <c r="AT48" s="169">
        <v>2.8559760390596001</v>
      </c>
      <c r="AU48" s="163">
        <v>3.4630215674826101</v>
      </c>
      <c r="AV48" s="163">
        <v>3.3977123020234399</v>
      </c>
      <c r="AW48" s="163">
        <v>3.0106681504243999</v>
      </c>
      <c r="AX48" s="163">
        <v>1.1414806763905501</v>
      </c>
      <c r="AY48" s="170">
        <v>2.7270486523997302</v>
      </c>
      <c r="AZ48" s="163"/>
      <c r="BA48" s="171">
        <v>0.18546780116603201</v>
      </c>
      <c r="BB48" s="172">
        <v>-0.43404513789431998</v>
      </c>
      <c r="BC48" s="173">
        <v>-0.130825263667569</v>
      </c>
      <c r="BD48" s="163"/>
      <c r="BE48" s="174">
        <v>1.62864789697616</v>
      </c>
    </row>
    <row r="49" spans="1:57" x14ac:dyDescent="0.25">
      <c r="A49" s="49" t="s">
        <v>111</v>
      </c>
      <c r="B49" s="3" t="s">
        <v>117</v>
      </c>
      <c r="D49" s="25" t="s">
        <v>16</v>
      </c>
      <c r="E49" s="28" t="s">
        <v>17</v>
      </c>
      <c r="G49" s="196">
        <v>61.139647356855001</v>
      </c>
      <c r="H49" s="197">
        <v>61.768417559882799</v>
      </c>
      <c r="I49" s="197">
        <v>62.775827318112903</v>
      </c>
      <c r="J49" s="197">
        <v>61.975894799999999</v>
      </c>
      <c r="K49" s="197">
        <v>61.911388770685498</v>
      </c>
      <c r="L49" s="198">
        <v>61.9278436460216</v>
      </c>
      <c r="M49" s="185"/>
      <c r="N49" s="199">
        <v>68.525006646353006</v>
      </c>
      <c r="O49" s="200">
        <v>70.155966817703302</v>
      </c>
      <c r="P49" s="201">
        <v>69.356566835460697</v>
      </c>
      <c r="Q49" s="185"/>
      <c r="R49" s="202">
        <v>64.351781840055395</v>
      </c>
      <c r="S49" s="168"/>
      <c r="T49" s="175">
        <v>-0.70736752902316602</v>
      </c>
      <c r="U49" s="176">
        <v>-0.18761978311234201</v>
      </c>
      <c r="V49" s="176">
        <v>0.66446632094590297</v>
      </c>
      <c r="W49" s="176">
        <v>-1.27327999353682</v>
      </c>
      <c r="X49" s="176">
        <v>-2.1404618386293102</v>
      </c>
      <c r="Y49" s="177">
        <v>-0.750789498940445</v>
      </c>
      <c r="Z49" s="163"/>
      <c r="AA49" s="178">
        <v>-4.4440141191478704</v>
      </c>
      <c r="AB49" s="179">
        <v>-6.7107598016571899</v>
      </c>
      <c r="AC49" s="180">
        <v>-5.6425584832256002</v>
      </c>
      <c r="AD49" s="163"/>
      <c r="AE49" s="181">
        <v>-2.6677532156326502</v>
      </c>
      <c r="AG49" s="196">
        <v>61.002744363762602</v>
      </c>
      <c r="AH49" s="197">
        <v>61.2116134332583</v>
      </c>
      <c r="AI49" s="197">
        <v>61.612001317871801</v>
      </c>
      <c r="AJ49" s="197">
        <v>61.240335030364299</v>
      </c>
      <c r="AK49" s="197">
        <v>61.4384289165288</v>
      </c>
      <c r="AL49" s="198">
        <v>61.3054386195736</v>
      </c>
      <c r="AM49" s="185"/>
      <c r="AN49" s="199">
        <v>66.967642653596101</v>
      </c>
      <c r="AO49" s="200">
        <v>67.489179827416507</v>
      </c>
      <c r="AP49" s="201">
        <v>67.230788201782303</v>
      </c>
      <c r="AQ49" s="185"/>
      <c r="AR49" s="202">
        <v>63.190253593585403</v>
      </c>
      <c r="AS49" s="168"/>
      <c r="AT49" s="175">
        <v>0.114239500806347</v>
      </c>
      <c r="AU49" s="176">
        <v>8.6315110339006601E-2</v>
      </c>
      <c r="AV49" s="176">
        <v>0.32253470187078198</v>
      </c>
      <c r="AW49" s="176">
        <v>-0.67461271515693499</v>
      </c>
      <c r="AX49" s="176">
        <v>-1.3386759880029999</v>
      </c>
      <c r="AY49" s="177">
        <v>-0.32077549507030301</v>
      </c>
      <c r="AZ49" s="163"/>
      <c r="BA49" s="178">
        <v>-2.2155904169318901</v>
      </c>
      <c r="BB49" s="179">
        <v>-3.41595274004111</v>
      </c>
      <c r="BC49" s="180">
        <v>-2.8350461422248201</v>
      </c>
      <c r="BD49" s="163"/>
      <c r="BE49" s="181">
        <v>-1.2991378273228</v>
      </c>
    </row>
    <row r="50" spans="1:57" x14ac:dyDescent="0.25">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sqref="A1:A3"/>
      <selection pane="topRight" sqref="A1:A3"/>
      <selection pane="bottomLeft" sqref="A1:A3"/>
      <selection pane="bottomRight" sqref="A1:A3"/>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8" t="s">
        <v>5</v>
      </c>
      <c r="E2" s="239"/>
      <c r="G2" s="232" t="s">
        <v>102</v>
      </c>
      <c r="H2" s="233"/>
      <c r="I2" s="233"/>
      <c r="J2" s="233"/>
      <c r="K2" s="233"/>
      <c r="L2" s="233"/>
      <c r="M2" s="233"/>
      <c r="N2" s="233"/>
      <c r="O2" s="233"/>
      <c r="P2" s="233"/>
      <c r="Q2" s="233"/>
      <c r="R2" s="233"/>
      <c r="T2" s="232" t="s">
        <v>40</v>
      </c>
      <c r="U2" s="233"/>
      <c r="V2" s="233"/>
      <c r="W2" s="233"/>
      <c r="X2" s="233"/>
      <c r="Y2" s="233"/>
      <c r="Z2" s="233"/>
      <c r="AA2" s="233"/>
      <c r="AB2" s="233"/>
      <c r="AC2" s="233"/>
      <c r="AD2" s="233"/>
      <c r="AE2" s="233"/>
      <c r="AF2" s="4"/>
      <c r="AG2" s="232" t="s">
        <v>41</v>
      </c>
      <c r="AH2" s="233"/>
      <c r="AI2" s="233"/>
      <c r="AJ2" s="233"/>
      <c r="AK2" s="233"/>
      <c r="AL2" s="233"/>
      <c r="AM2" s="233"/>
      <c r="AN2" s="233"/>
      <c r="AO2" s="233"/>
      <c r="AP2" s="233"/>
      <c r="AQ2" s="233"/>
      <c r="AR2" s="233"/>
      <c r="AT2" s="232" t="s">
        <v>42</v>
      </c>
      <c r="AU2" s="233"/>
      <c r="AV2" s="233"/>
      <c r="AW2" s="233"/>
      <c r="AX2" s="233"/>
      <c r="AY2" s="233"/>
      <c r="AZ2" s="233"/>
      <c r="BA2" s="233"/>
      <c r="BB2" s="233"/>
      <c r="BC2" s="233"/>
      <c r="BD2" s="233"/>
      <c r="BE2" s="233"/>
    </row>
    <row r="3" spans="1:57" ht="13" x14ac:dyDescent="0.25">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ht="13" x14ac:dyDescent="0.25">
      <c r="A4" s="32"/>
      <c r="B4" s="32"/>
      <c r="C4" s="3"/>
      <c r="D4" s="241"/>
      <c r="E4" s="243"/>
      <c r="F4" s="5"/>
      <c r="G4" s="247"/>
      <c r="H4" s="245"/>
      <c r="I4" s="245"/>
      <c r="J4" s="245"/>
      <c r="K4" s="245"/>
      <c r="L4" s="246"/>
      <c r="M4" s="5"/>
      <c r="N4" s="247"/>
      <c r="O4" s="245"/>
      <c r="P4" s="246"/>
      <c r="Q4" s="2"/>
      <c r="R4" s="248"/>
      <c r="S4" s="2"/>
      <c r="T4" s="247"/>
      <c r="U4" s="245"/>
      <c r="V4" s="245"/>
      <c r="W4" s="245"/>
      <c r="X4" s="245"/>
      <c r="Y4" s="246"/>
      <c r="Z4" s="2"/>
      <c r="AA4" s="247"/>
      <c r="AB4" s="245"/>
      <c r="AC4" s="246"/>
      <c r="AD4" s="1"/>
      <c r="AE4" s="244"/>
      <c r="AF4" s="39"/>
      <c r="AG4" s="247"/>
      <c r="AH4" s="245"/>
      <c r="AI4" s="245"/>
      <c r="AJ4" s="245"/>
      <c r="AK4" s="245"/>
      <c r="AL4" s="246"/>
      <c r="AM4" s="5"/>
      <c r="AN4" s="247"/>
      <c r="AO4" s="245"/>
      <c r="AP4" s="246"/>
      <c r="AQ4" s="2"/>
      <c r="AR4" s="248"/>
      <c r="AS4" s="2"/>
      <c r="AT4" s="247"/>
      <c r="AU4" s="245"/>
      <c r="AV4" s="245"/>
      <c r="AW4" s="245"/>
      <c r="AX4" s="245"/>
      <c r="AY4" s="246"/>
      <c r="AZ4" s="2"/>
      <c r="BA4" s="247"/>
      <c r="BB4" s="245"/>
      <c r="BC4" s="246"/>
      <c r="BD4" s="1"/>
      <c r="BE4" s="24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82">
        <v>77.606115684567499</v>
      </c>
      <c r="H6" s="183">
        <v>99.077848600435601</v>
      </c>
      <c r="I6" s="183">
        <v>108.780851562338</v>
      </c>
      <c r="J6" s="183">
        <v>105.47354410427801</v>
      </c>
      <c r="K6" s="183">
        <v>98.250197624205498</v>
      </c>
      <c r="L6" s="184">
        <v>97.837587313896904</v>
      </c>
      <c r="M6" s="185"/>
      <c r="N6" s="186">
        <v>116.841571427842</v>
      </c>
      <c r="O6" s="187">
        <v>124.500953127397</v>
      </c>
      <c r="P6" s="188">
        <v>120.671285755649</v>
      </c>
      <c r="Q6" s="185"/>
      <c r="R6" s="189">
        <v>104.36181028184799</v>
      </c>
      <c r="S6" s="168"/>
      <c r="T6" s="160">
        <v>-7.6484139612917499</v>
      </c>
      <c r="U6" s="161">
        <v>-4.2074079022706803</v>
      </c>
      <c r="V6" s="161">
        <v>-4.2604865088588397</v>
      </c>
      <c r="W6" s="161">
        <v>-6.0957330839882999</v>
      </c>
      <c r="X6" s="161">
        <v>-8.0931448866802995</v>
      </c>
      <c r="Y6" s="162">
        <v>-5.9807668753447798</v>
      </c>
      <c r="Z6" s="163"/>
      <c r="AA6" s="164">
        <v>-2.5250933941113298</v>
      </c>
      <c r="AB6" s="165">
        <v>2.0100735483008401</v>
      </c>
      <c r="AC6" s="166">
        <v>-0.237062010275052</v>
      </c>
      <c r="AD6" s="163"/>
      <c r="AE6" s="167">
        <v>-4.1575865778406396</v>
      </c>
      <c r="AG6" s="182">
        <v>78.403450157668502</v>
      </c>
      <c r="AH6" s="183">
        <v>92.914564920872493</v>
      </c>
      <c r="AI6" s="183">
        <v>103.774329422397</v>
      </c>
      <c r="AJ6" s="183">
        <v>102.48932722447999</v>
      </c>
      <c r="AK6" s="183">
        <v>96.225269075921901</v>
      </c>
      <c r="AL6" s="184">
        <v>94.761303700224005</v>
      </c>
      <c r="AM6" s="185"/>
      <c r="AN6" s="186">
        <v>111.344847414101</v>
      </c>
      <c r="AO6" s="187">
        <v>116.584121763604</v>
      </c>
      <c r="AP6" s="188">
        <v>113.965026772963</v>
      </c>
      <c r="AQ6" s="185"/>
      <c r="AR6" s="189">
        <v>100.24923738372399</v>
      </c>
      <c r="AS6" s="168"/>
      <c r="AT6" s="160">
        <v>-6.7411904791762706E-2</v>
      </c>
      <c r="AU6" s="161">
        <v>1.00622980266009</v>
      </c>
      <c r="AV6" s="161">
        <v>0.82497130322437895</v>
      </c>
      <c r="AW6" s="161">
        <v>-0.70226810374708704</v>
      </c>
      <c r="AX6" s="161">
        <v>-1.5622456459791001</v>
      </c>
      <c r="AY6" s="162">
        <v>-0.111768043884166</v>
      </c>
      <c r="AZ6" s="163"/>
      <c r="BA6" s="164">
        <v>-1.00625227834598</v>
      </c>
      <c r="BB6" s="165">
        <v>-0.45605069843061802</v>
      </c>
      <c r="BC6" s="166">
        <v>-0.72512822510902697</v>
      </c>
      <c r="BD6" s="163"/>
      <c r="BE6" s="167">
        <v>-0.31262522797612002</v>
      </c>
    </row>
    <row r="7" spans="1:57" x14ac:dyDescent="0.25">
      <c r="A7" s="20" t="s">
        <v>18</v>
      </c>
      <c r="B7" s="3" t="str">
        <f>TRIM(A7)</f>
        <v>Virginia</v>
      </c>
      <c r="C7" s="10"/>
      <c r="D7" s="24" t="s">
        <v>16</v>
      </c>
      <c r="E7" s="27" t="s">
        <v>17</v>
      </c>
      <c r="F7" s="3"/>
      <c r="G7" s="190">
        <v>54.395011356264099</v>
      </c>
      <c r="H7" s="185">
        <v>79.583179082354505</v>
      </c>
      <c r="I7" s="185">
        <v>93.783570634356707</v>
      </c>
      <c r="J7" s="185">
        <v>91.449688535539494</v>
      </c>
      <c r="K7" s="185">
        <v>78.785874325292795</v>
      </c>
      <c r="L7" s="191">
        <v>79.599451148542499</v>
      </c>
      <c r="M7" s="185"/>
      <c r="N7" s="192">
        <v>95.534722206020405</v>
      </c>
      <c r="O7" s="193">
        <v>99.858422835005598</v>
      </c>
      <c r="P7" s="194">
        <v>97.696572520513001</v>
      </c>
      <c r="Q7" s="185"/>
      <c r="R7" s="195">
        <v>84.770043563157401</v>
      </c>
      <c r="S7" s="168"/>
      <c r="T7" s="169">
        <v>-5.09951736517041</v>
      </c>
      <c r="U7" s="163">
        <v>-1.8923620989586001</v>
      </c>
      <c r="V7" s="163">
        <v>0.151168630717883</v>
      </c>
      <c r="W7" s="163">
        <v>-1.5452447593402201</v>
      </c>
      <c r="X7" s="163">
        <v>-8.9974255227562203</v>
      </c>
      <c r="Y7" s="170">
        <v>-3.2904229202051098</v>
      </c>
      <c r="Z7" s="163"/>
      <c r="AA7" s="171">
        <v>-5.3900996455987</v>
      </c>
      <c r="AB7" s="172">
        <v>-6.0493207579805199</v>
      </c>
      <c r="AC7" s="173">
        <v>-5.7281555819844101</v>
      </c>
      <c r="AD7" s="163"/>
      <c r="AE7" s="174">
        <v>-4.1069457620694703</v>
      </c>
      <c r="AG7" s="190">
        <v>54.274039035924403</v>
      </c>
      <c r="AH7" s="185">
        <v>72.081041354980499</v>
      </c>
      <c r="AI7" s="185">
        <v>82.369865368118596</v>
      </c>
      <c r="AJ7" s="185">
        <v>80.733710509209899</v>
      </c>
      <c r="AK7" s="185">
        <v>70.431174306181504</v>
      </c>
      <c r="AL7" s="191">
        <v>71.977365209535805</v>
      </c>
      <c r="AM7" s="185"/>
      <c r="AN7" s="192">
        <v>82.529040549550203</v>
      </c>
      <c r="AO7" s="193">
        <v>85.992927125771303</v>
      </c>
      <c r="AP7" s="194">
        <v>84.2614175537053</v>
      </c>
      <c r="AQ7" s="185"/>
      <c r="AR7" s="195">
        <v>75.487549466846403</v>
      </c>
      <c r="AS7" s="168"/>
      <c r="AT7" s="169">
        <v>1.2660065289676901</v>
      </c>
      <c r="AU7" s="163">
        <v>1.36250817050797</v>
      </c>
      <c r="AV7" s="163">
        <v>0.220798440282308</v>
      </c>
      <c r="AW7" s="163">
        <v>-1.3566520909955899</v>
      </c>
      <c r="AX7" s="163">
        <v>-4.1131965970627196</v>
      </c>
      <c r="AY7" s="170">
        <v>-0.63659068746646297</v>
      </c>
      <c r="AZ7" s="163"/>
      <c r="BA7" s="171">
        <v>-4.8095135653334102</v>
      </c>
      <c r="BB7" s="172">
        <v>-5.5747119065839499</v>
      </c>
      <c r="BC7" s="173">
        <v>-5.2009241357437102</v>
      </c>
      <c r="BD7" s="163"/>
      <c r="BE7" s="174">
        <v>-2.1398722375727499</v>
      </c>
    </row>
    <row r="8" spans="1:57" x14ac:dyDescent="0.25">
      <c r="A8" s="21" t="s">
        <v>19</v>
      </c>
      <c r="B8" s="3" t="str">
        <f t="shared" ref="B8:B43" si="0">TRIM(A8)</f>
        <v>Norfolk/Virginia Beach, VA</v>
      </c>
      <c r="C8" s="3"/>
      <c r="D8" s="24" t="s">
        <v>16</v>
      </c>
      <c r="E8" s="27" t="s">
        <v>17</v>
      </c>
      <c r="F8" s="3"/>
      <c r="G8" s="190">
        <v>43.8236174742649</v>
      </c>
      <c r="H8" s="185">
        <v>55.008955600398401</v>
      </c>
      <c r="I8" s="185">
        <v>63.759345216991399</v>
      </c>
      <c r="J8" s="185">
        <v>70.479605241513099</v>
      </c>
      <c r="K8" s="185">
        <v>74.019787499042096</v>
      </c>
      <c r="L8" s="191">
        <v>61.418262206442002</v>
      </c>
      <c r="M8" s="185"/>
      <c r="N8" s="192">
        <v>117.626104324503</v>
      </c>
      <c r="O8" s="193">
        <v>127.414405657871</v>
      </c>
      <c r="P8" s="194">
        <v>122.520254991187</v>
      </c>
      <c r="Q8" s="185"/>
      <c r="R8" s="195">
        <v>78.875974430655006</v>
      </c>
      <c r="S8" s="168"/>
      <c r="T8" s="169">
        <v>0.80384377440848898</v>
      </c>
      <c r="U8" s="163">
        <v>-1.95733676084285</v>
      </c>
      <c r="V8" s="163">
        <v>-3.4385499687913801</v>
      </c>
      <c r="W8" s="163">
        <v>4.8973508644248103</v>
      </c>
      <c r="X8" s="163">
        <v>7.5386329831268002</v>
      </c>
      <c r="Y8" s="170">
        <v>1.8102191253919</v>
      </c>
      <c r="Z8" s="163"/>
      <c r="AA8" s="171">
        <v>8.9069148678542298</v>
      </c>
      <c r="AB8" s="172">
        <v>5.3480404644245603</v>
      </c>
      <c r="AC8" s="173">
        <v>7.0269063501418998</v>
      </c>
      <c r="AD8" s="163"/>
      <c r="AE8" s="174">
        <v>4.06127396340821</v>
      </c>
      <c r="AG8" s="190">
        <v>45.097707712095399</v>
      </c>
      <c r="AH8" s="185">
        <v>50.896359777698102</v>
      </c>
      <c r="AI8" s="185">
        <v>55.183954178939999</v>
      </c>
      <c r="AJ8" s="185">
        <v>57.685566190030897</v>
      </c>
      <c r="AK8" s="185">
        <v>58.866127839963099</v>
      </c>
      <c r="AL8" s="191">
        <v>53.544380146727399</v>
      </c>
      <c r="AM8" s="185"/>
      <c r="AN8" s="192">
        <v>88.818914043569507</v>
      </c>
      <c r="AO8" s="193">
        <v>94.700100335720606</v>
      </c>
      <c r="AP8" s="194">
        <v>91.761539441486605</v>
      </c>
      <c r="AQ8" s="185"/>
      <c r="AR8" s="195">
        <v>64.466763644127894</v>
      </c>
      <c r="AS8" s="168"/>
      <c r="AT8" s="169">
        <v>-1.02293141221716</v>
      </c>
      <c r="AU8" s="163">
        <v>-1.2888148880355601</v>
      </c>
      <c r="AV8" s="163">
        <v>-2.7293935424205902</v>
      </c>
      <c r="AW8" s="163">
        <v>-2.7467441434221702</v>
      </c>
      <c r="AX8" s="163">
        <v>-4.7942362681780901</v>
      </c>
      <c r="AY8" s="170">
        <v>-2.64739549281766</v>
      </c>
      <c r="AZ8" s="163"/>
      <c r="BA8" s="171">
        <v>-1.2563119483646401</v>
      </c>
      <c r="BB8" s="172">
        <v>-1.5819091384849</v>
      </c>
      <c r="BC8" s="173">
        <v>-1.42241305906515</v>
      </c>
      <c r="BD8" s="163"/>
      <c r="BE8" s="174">
        <v>-2.1640047716834898</v>
      </c>
    </row>
    <row r="9" spans="1:57" x14ac:dyDescent="0.25">
      <c r="A9" s="21" t="s">
        <v>20</v>
      </c>
      <c r="B9" s="3" t="s">
        <v>71</v>
      </c>
      <c r="C9" s="3"/>
      <c r="D9" s="24" t="s">
        <v>16</v>
      </c>
      <c r="E9" s="27" t="s">
        <v>17</v>
      </c>
      <c r="F9" s="3"/>
      <c r="G9" s="190">
        <v>48.4521913380038</v>
      </c>
      <c r="H9" s="185">
        <v>67.404267362912904</v>
      </c>
      <c r="I9" s="185">
        <v>82.808266203943901</v>
      </c>
      <c r="J9" s="185">
        <v>78.467097457077301</v>
      </c>
      <c r="K9" s="185">
        <v>73.532295852614197</v>
      </c>
      <c r="L9" s="191">
        <v>70.132722155719605</v>
      </c>
      <c r="M9" s="185"/>
      <c r="N9" s="192">
        <v>112.66473257795199</v>
      </c>
      <c r="O9" s="193">
        <v>115.929457332526</v>
      </c>
      <c r="P9" s="194">
        <v>114.297094955239</v>
      </c>
      <c r="Q9" s="185"/>
      <c r="R9" s="195">
        <v>82.750880513888205</v>
      </c>
      <c r="S9" s="168"/>
      <c r="T9" s="169">
        <v>1.0623094813903</v>
      </c>
      <c r="U9" s="163">
        <v>5.3280068010283204</v>
      </c>
      <c r="V9" s="163">
        <v>11.4353488967497</v>
      </c>
      <c r="W9" s="163">
        <v>3.8190324574941501</v>
      </c>
      <c r="X9" s="163">
        <v>-27.5031981789366</v>
      </c>
      <c r="Y9" s="170">
        <v>-3.4668221945234099</v>
      </c>
      <c r="Z9" s="163"/>
      <c r="AA9" s="171">
        <v>-15.575377645106</v>
      </c>
      <c r="AB9" s="172">
        <v>-15.1995399862501</v>
      </c>
      <c r="AC9" s="173">
        <v>-15.385192289533499</v>
      </c>
      <c r="AD9" s="163"/>
      <c r="AE9" s="174">
        <v>-8.55039374081624</v>
      </c>
      <c r="AG9" s="190">
        <v>48.032150014054601</v>
      </c>
      <c r="AH9" s="185">
        <v>65.545320023568493</v>
      </c>
      <c r="AI9" s="185">
        <v>75.348372542596394</v>
      </c>
      <c r="AJ9" s="185">
        <v>75.660146626304098</v>
      </c>
      <c r="AK9" s="185">
        <v>70.539216617114405</v>
      </c>
      <c r="AL9" s="191">
        <v>67.025014894762506</v>
      </c>
      <c r="AM9" s="185"/>
      <c r="AN9" s="192">
        <v>95.432311104383999</v>
      </c>
      <c r="AO9" s="193">
        <v>100.46575834044999</v>
      </c>
      <c r="AP9" s="194">
        <v>97.949034722417395</v>
      </c>
      <c r="AQ9" s="185"/>
      <c r="AR9" s="195">
        <v>75.860408192837298</v>
      </c>
      <c r="AS9" s="168"/>
      <c r="AT9" s="169">
        <v>0.12109153937740599</v>
      </c>
      <c r="AU9" s="163">
        <v>2.5526585560821302</v>
      </c>
      <c r="AV9" s="163">
        <v>0.21847128924352099</v>
      </c>
      <c r="AW9" s="163">
        <v>4.3185685932387896</v>
      </c>
      <c r="AX9" s="163">
        <v>-5.8785720884272301</v>
      </c>
      <c r="AY9" s="170">
        <v>0.17342918671996299</v>
      </c>
      <c r="AZ9" s="163"/>
      <c r="BA9" s="171">
        <v>-12.544472036946701</v>
      </c>
      <c r="BB9" s="172">
        <v>-13.069626044224201</v>
      </c>
      <c r="BC9" s="173">
        <v>-12.813765493613801</v>
      </c>
      <c r="BD9" s="163"/>
      <c r="BE9" s="174">
        <v>-5.0369688994367001</v>
      </c>
    </row>
    <row r="10" spans="1:57" x14ac:dyDescent="0.25">
      <c r="A10" s="21" t="s">
        <v>21</v>
      </c>
      <c r="B10" s="3" t="str">
        <f t="shared" si="0"/>
        <v>Virginia Area</v>
      </c>
      <c r="C10" s="3"/>
      <c r="D10" s="24" t="s">
        <v>16</v>
      </c>
      <c r="E10" s="27" t="s">
        <v>17</v>
      </c>
      <c r="F10" s="3"/>
      <c r="G10" s="190">
        <v>39.157844054316598</v>
      </c>
      <c r="H10" s="185">
        <v>54.577524797216299</v>
      </c>
      <c r="I10" s="185">
        <v>62.394277096183799</v>
      </c>
      <c r="J10" s="185">
        <v>63.062940192955097</v>
      </c>
      <c r="K10" s="185">
        <v>57.956088253236601</v>
      </c>
      <c r="L10" s="191">
        <v>55.429734878781701</v>
      </c>
      <c r="M10" s="185"/>
      <c r="N10" s="192">
        <v>75.199749429494503</v>
      </c>
      <c r="O10" s="193">
        <v>74.959369619738297</v>
      </c>
      <c r="P10" s="194">
        <v>75.0795595246164</v>
      </c>
      <c r="Q10" s="185"/>
      <c r="R10" s="195">
        <v>61.043970491877303</v>
      </c>
      <c r="S10" s="168"/>
      <c r="T10" s="169">
        <v>-3.7117273289112398</v>
      </c>
      <c r="U10" s="163">
        <v>-2.3046749349656399</v>
      </c>
      <c r="V10" s="163">
        <v>1.70480527257232</v>
      </c>
      <c r="W10" s="163">
        <v>-1.6594537925334101</v>
      </c>
      <c r="X10" s="163">
        <v>-9.3711240581948694</v>
      </c>
      <c r="Y10" s="170">
        <v>-3.0801794059994498</v>
      </c>
      <c r="Z10" s="163"/>
      <c r="AA10" s="171">
        <v>-10.932103360360699</v>
      </c>
      <c r="AB10" s="172">
        <v>-11.357746774761001</v>
      </c>
      <c r="AC10" s="173">
        <v>-11.145094117051601</v>
      </c>
      <c r="AD10" s="163"/>
      <c r="AE10" s="174">
        <v>-6.0759334436157602</v>
      </c>
      <c r="AG10" s="190">
        <v>43.601097613392099</v>
      </c>
      <c r="AH10" s="185">
        <v>55.872770387965097</v>
      </c>
      <c r="AI10" s="185">
        <v>58.158943388756903</v>
      </c>
      <c r="AJ10" s="185">
        <v>56.8331630471666</v>
      </c>
      <c r="AK10" s="185">
        <v>55.032942936319401</v>
      </c>
      <c r="AL10" s="191">
        <v>53.899783474720003</v>
      </c>
      <c r="AM10" s="185"/>
      <c r="AN10" s="192">
        <v>74.108341420653701</v>
      </c>
      <c r="AO10" s="193">
        <v>72.480911557243601</v>
      </c>
      <c r="AP10" s="194">
        <v>73.294378060087894</v>
      </c>
      <c r="AQ10" s="185"/>
      <c r="AR10" s="195">
        <v>59.442304887191298</v>
      </c>
      <c r="AS10" s="168"/>
      <c r="AT10" s="169">
        <v>5.9276749712552599</v>
      </c>
      <c r="AU10" s="163">
        <v>7.0459961141491103</v>
      </c>
      <c r="AV10" s="163">
        <v>3.7455713115349498</v>
      </c>
      <c r="AW10" s="163">
        <v>-0.76470017716887995</v>
      </c>
      <c r="AX10" s="163">
        <v>-4.4064466407887801</v>
      </c>
      <c r="AY10" s="170">
        <v>1.9838967845792801</v>
      </c>
      <c r="AZ10" s="163"/>
      <c r="BA10" s="171">
        <v>-2.8917899815703199</v>
      </c>
      <c r="BB10" s="172">
        <v>-4.4894060450462803</v>
      </c>
      <c r="BC10" s="173">
        <v>-3.6886813678122601</v>
      </c>
      <c r="BD10" s="163"/>
      <c r="BE10" s="174">
        <v>-9.2158265629113306E-2</v>
      </c>
    </row>
    <row r="11" spans="1:57" x14ac:dyDescent="0.25">
      <c r="A11" s="34" t="s">
        <v>22</v>
      </c>
      <c r="B11" s="3" t="str">
        <f t="shared" si="0"/>
        <v>Washington, DC</v>
      </c>
      <c r="C11" s="3"/>
      <c r="D11" s="24" t="s">
        <v>16</v>
      </c>
      <c r="E11" s="27" t="s">
        <v>17</v>
      </c>
      <c r="F11" s="3"/>
      <c r="G11" s="190">
        <v>113.777951022775</v>
      </c>
      <c r="H11" s="185">
        <v>181.64368805356301</v>
      </c>
      <c r="I11" s="185">
        <v>205.36999639744101</v>
      </c>
      <c r="J11" s="185">
        <v>177.516179266835</v>
      </c>
      <c r="K11" s="185">
        <v>128.04716592858099</v>
      </c>
      <c r="L11" s="191">
        <v>161.27099613383899</v>
      </c>
      <c r="M11" s="185"/>
      <c r="N11" s="192">
        <v>116.705689846056</v>
      </c>
      <c r="O11" s="193">
        <v>118.516223200477</v>
      </c>
      <c r="P11" s="194">
        <v>117.61095652326701</v>
      </c>
      <c r="Q11" s="185"/>
      <c r="R11" s="195">
        <v>148.796699102247</v>
      </c>
      <c r="S11" s="168"/>
      <c r="T11" s="169">
        <v>-1.86640980099486</v>
      </c>
      <c r="U11" s="163">
        <v>3.8319653131242499</v>
      </c>
      <c r="V11" s="163">
        <v>2.75837249258496</v>
      </c>
      <c r="W11" s="163">
        <v>-5.2765497333883404</v>
      </c>
      <c r="X11" s="163">
        <v>-12.722168871911601</v>
      </c>
      <c r="Y11" s="170">
        <v>-2.2429333975890802</v>
      </c>
      <c r="Z11" s="163"/>
      <c r="AA11" s="171">
        <v>-5.6358772398193198</v>
      </c>
      <c r="AB11" s="172">
        <v>-6.7048306931563797</v>
      </c>
      <c r="AC11" s="173">
        <v>-6.1775120996383501</v>
      </c>
      <c r="AD11" s="163"/>
      <c r="AE11" s="174">
        <v>-3.16006617831458</v>
      </c>
      <c r="AG11" s="190">
        <v>101.094167589273</v>
      </c>
      <c r="AH11" s="185">
        <v>138.76375395402701</v>
      </c>
      <c r="AI11" s="185">
        <v>161.083255043582</v>
      </c>
      <c r="AJ11" s="185">
        <v>145.20540203676299</v>
      </c>
      <c r="AK11" s="185">
        <v>107.268102923344</v>
      </c>
      <c r="AL11" s="191">
        <v>130.682936309398</v>
      </c>
      <c r="AM11" s="185"/>
      <c r="AN11" s="192">
        <v>95.125542800154605</v>
      </c>
      <c r="AO11" s="193">
        <v>105.423051652783</v>
      </c>
      <c r="AP11" s="194">
        <v>100.274297226469</v>
      </c>
      <c r="AQ11" s="185"/>
      <c r="AR11" s="195">
        <v>121.99475371427501</v>
      </c>
      <c r="AS11" s="168"/>
      <c r="AT11" s="169">
        <v>2.0183913738390502</v>
      </c>
      <c r="AU11" s="163">
        <v>3.4916376695407099</v>
      </c>
      <c r="AV11" s="163">
        <v>1.07015325855639</v>
      </c>
      <c r="AW11" s="163">
        <v>-4.9528831178532</v>
      </c>
      <c r="AX11" s="163">
        <v>-10.2953274077788</v>
      </c>
      <c r="AY11" s="170">
        <v>-1.7281166885419399</v>
      </c>
      <c r="AZ11" s="163"/>
      <c r="BA11" s="171">
        <v>-9.5800495317488092</v>
      </c>
      <c r="BB11" s="172">
        <v>-7.62345895305317</v>
      </c>
      <c r="BC11" s="173">
        <v>-8.5619714767719497</v>
      </c>
      <c r="BD11" s="163"/>
      <c r="BE11" s="174">
        <v>-3.4239472950603602</v>
      </c>
    </row>
    <row r="12" spans="1:57" x14ac:dyDescent="0.25">
      <c r="A12" s="21" t="s">
        <v>23</v>
      </c>
      <c r="B12" s="3" t="str">
        <f t="shared" si="0"/>
        <v>Arlington, VA</v>
      </c>
      <c r="C12" s="3"/>
      <c r="D12" s="24" t="s">
        <v>16</v>
      </c>
      <c r="E12" s="27" t="s">
        <v>17</v>
      </c>
      <c r="F12" s="3"/>
      <c r="G12" s="190">
        <v>127.688278376664</v>
      </c>
      <c r="H12" s="185">
        <v>218.315458676812</v>
      </c>
      <c r="I12" s="185">
        <v>250.14173007820699</v>
      </c>
      <c r="J12" s="185">
        <v>212.75354998943101</v>
      </c>
      <c r="K12" s="185">
        <v>151.199672373705</v>
      </c>
      <c r="L12" s="191">
        <v>192.019737898964</v>
      </c>
      <c r="M12" s="185"/>
      <c r="N12" s="192">
        <v>107.431231240752</v>
      </c>
      <c r="O12" s="193">
        <v>111.910853942084</v>
      </c>
      <c r="P12" s="194">
        <v>109.671042591418</v>
      </c>
      <c r="Q12" s="185"/>
      <c r="R12" s="195">
        <v>168.491539239665</v>
      </c>
      <c r="S12" s="168"/>
      <c r="T12" s="169">
        <v>-15.058054543792499</v>
      </c>
      <c r="U12" s="163">
        <v>-2.5536068280558402</v>
      </c>
      <c r="V12" s="163">
        <v>1.99024137971006</v>
      </c>
      <c r="W12" s="163">
        <v>-9.5763543095849304</v>
      </c>
      <c r="X12" s="163">
        <v>-16.509120032902501</v>
      </c>
      <c r="Y12" s="170">
        <v>-7.3267064806214597</v>
      </c>
      <c r="Z12" s="163"/>
      <c r="AA12" s="171">
        <v>-18.466354055613898</v>
      </c>
      <c r="AB12" s="172">
        <v>-17.788181579102901</v>
      </c>
      <c r="AC12" s="173">
        <v>-18.121746561579901</v>
      </c>
      <c r="AD12" s="163"/>
      <c r="AE12" s="174">
        <v>-9.54457669996882</v>
      </c>
      <c r="AG12" s="190">
        <v>113.83411461636</v>
      </c>
      <c r="AH12" s="185">
        <v>169.17674381737399</v>
      </c>
      <c r="AI12" s="185">
        <v>202.05974978862801</v>
      </c>
      <c r="AJ12" s="185">
        <v>181.40056198478101</v>
      </c>
      <c r="AK12" s="185">
        <v>131.54129835129899</v>
      </c>
      <c r="AL12" s="191">
        <v>159.602493711688</v>
      </c>
      <c r="AM12" s="185"/>
      <c r="AN12" s="192">
        <v>92.874212640033804</v>
      </c>
      <c r="AO12" s="193">
        <v>101.841530860283</v>
      </c>
      <c r="AP12" s="194">
        <v>97.357871750158495</v>
      </c>
      <c r="AQ12" s="185"/>
      <c r="AR12" s="195">
        <v>141.81831600839399</v>
      </c>
      <c r="AS12" s="168"/>
      <c r="AT12" s="169">
        <v>1.03133928333045</v>
      </c>
      <c r="AU12" s="163">
        <v>0.33656789508114099</v>
      </c>
      <c r="AV12" s="163">
        <v>2.2629448812631701</v>
      </c>
      <c r="AW12" s="163">
        <v>-5.5320564366003104</v>
      </c>
      <c r="AX12" s="163">
        <v>-7.8316732797321</v>
      </c>
      <c r="AY12" s="170">
        <v>-1.91728555965728</v>
      </c>
      <c r="AZ12" s="163"/>
      <c r="BA12" s="171">
        <v>-10.3147630923573</v>
      </c>
      <c r="BB12" s="172">
        <v>-7.7693964394975703</v>
      </c>
      <c r="BC12" s="173">
        <v>-9.0012494728811099</v>
      </c>
      <c r="BD12" s="163"/>
      <c r="BE12" s="174">
        <v>-3.3923906085032098</v>
      </c>
    </row>
    <row r="13" spans="1:57" x14ac:dyDescent="0.25">
      <c r="A13" s="21" t="s">
        <v>24</v>
      </c>
      <c r="B13" s="3" t="str">
        <f t="shared" si="0"/>
        <v>Suburban Virginia Area</v>
      </c>
      <c r="C13" s="3"/>
      <c r="D13" s="24" t="s">
        <v>16</v>
      </c>
      <c r="E13" s="27" t="s">
        <v>17</v>
      </c>
      <c r="F13" s="3"/>
      <c r="G13" s="190">
        <v>70.735325695580997</v>
      </c>
      <c r="H13" s="185">
        <v>99.676432078559699</v>
      </c>
      <c r="I13" s="185">
        <v>107.14225695581</v>
      </c>
      <c r="J13" s="185">
        <v>112.824924713584</v>
      </c>
      <c r="K13" s="185">
        <v>94.401351882160299</v>
      </c>
      <c r="L13" s="191">
        <v>96.956058265139106</v>
      </c>
      <c r="M13" s="185"/>
      <c r="N13" s="192">
        <v>86.984463175122698</v>
      </c>
      <c r="O13" s="193">
        <v>97.609599018003195</v>
      </c>
      <c r="P13" s="194">
        <v>92.297031096563003</v>
      </c>
      <c r="Q13" s="185"/>
      <c r="R13" s="195">
        <v>95.624907645545903</v>
      </c>
      <c r="S13" s="168"/>
      <c r="T13" s="169">
        <v>-1.1703085042077299</v>
      </c>
      <c r="U13" s="163">
        <v>1.33008881049022</v>
      </c>
      <c r="V13" s="163">
        <v>-1.32007231908484</v>
      </c>
      <c r="W13" s="163">
        <v>8.9914676277079693</v>
      </c>
      <c r="X13" s="163">
        <v>15.6377599395808</v>
      </c>
      <c r="Y13" s="170">
        <v>4.5530627873562999</v>
      </c>
      <c r="Z13" s="163"/>
      <c r="AA13" s="171">
        <v>4.50389610230018</v>
      </c>
      <c r="AB13" s="172">
        <v>13.8624501348413</v>
      </c>
      <c r="AC13" s="173">
        <v>9.2521395735645999</v>
      </c>
      <c r="AD13" s="163"/>
      <c r="AE13" s="174">
        <v>5.8080811717727201</v>
      </c>
      <c r="AG13" s="190">
        <v>67.797946808510602</v>
      </c>
      <c r="AH13" s="185">
        <v>87.532446808510599</v>
      </c>
      <c r="AI13" s="185">
        <v>96.2625053191489</v>
      </c>
      <c r="AJ13" s="185">
        <v>95.703775777413995</v>
      </c>
      <c r="AK13" s="185">
        <v>82.251801554828106</v>
      </c>
      <c r="AL13" s="191">
        <v>85.909695253682401</v>
      </c>
      <c r="AM13" s="185"/>
      <c r="AN13" s="192">
        <v>75.465242635024495</v>
      </c>
      <c r="AO13" s="193">
        <v>86.5279435351882</v>
      </c>
      <c r="AP13" s="194">
        <v>80.996593085106298</v>
      </c>
      <c r="AQ13" s="185"/>
      <c r="AR13" s="195">
        <v>84.505951776946404</v>
      </c>
      <c r="AS13" s="168"/>
      <c r="AT13" s="169">
        <v>6.1148698295225996</v>
      </c>
      <c r="AU13" s="163">
        <v>1.0425699242297899</v>
      </c>
      <c r="AV13" s="163">
        <v>-4.8352970522534298</v>
      </c>
      <c r="AW13" s="163">
        <v>-2.2040550874366001</v>
      </c>
      <c r="AX13" s="163">
        <v>2.9551497245795701</v>
      </c>
      <c r="AY13" s="170">
        <v>2.8629926573033E-2</v>
      </c>
      <c r="AZ13" s="163"/>
      <c r="BA13" s="171">
        <v>-0.95512139724624801</v>
      </c>
      <c r="BB13" s="172">
        <v>1.99824310491333</v>
      </c>
      <c r="BC13" s="173">
        <v>0.60079190396819404</v>
      </c>
      <c r="BD13" s="163"/>
      <c r="BE13" s="174">
        <v>0.184614714926122</v>
      </c>
    </row>
    <row r="14" spans="1:57" x14ac:dyDescent="0.25">
      <c r="A14" s="21" t="s">
        <v>25</v>
      </c>
      <c r="B14" s="3" t="str">
        <f t="shared" si="0"/>
        <v>Alexandria, VA</v>
      </c>
      <c r="C14" s="3"/>
      <c r="D14" s="24" t="s">
        <v>16</v>
      </c>
      <c r="E14" s="27" t="s">
        <v>17</v>
      </c>
      <c r="F14" s="3"/>
      <c r="G14" s="190">
        <v>75.517298363699595</v>
      </c>
      <c r="H14" s="185">
        <v>125.361094348381</v>
      </c>
      <c r="I14" s="185">
        <v>141.49435766508</v>
      </c>
      <c r="J14" s="185">
        <v>126.770445630729</v>
      </c>
      <c r="K14" s="185">
        <v>95.457531623534805</v>
      </c>
      <c r="L14" s="191">
        <v>112.920145526285</v>
      </c>
      <c r="M14" s="185"/>
      <c r="N14" s="192">
        <v>86.2366682139955</v>
      </c>
      <c r="O14" s="193">
        <v>93.123772774747493</v>
      </c>
      <c r="P14" s="194">
        <v>89.680220494371497</v>
      </c>
      <c r="Q14" s="185"/>
      <c r="R14" s="195">
        <v>106.280166945738</v>
      </c>
      <c r="S14" s="168"/>
      <c r="T14" s="169">
        <v>-20.3517726693219</v>
      </c>
      <c r="U14" s="163">
        <v>-12.5624357422335</v>
      </c>
      <c r="V14" s="163">
        <v>-14.8497631544362</v>
      </c>
      <c r="W14" s="163">
        <v>-18.833981934838601</v>
      </c>
      <c r="X14" s="163">
        <v>-25.552858306802399</v>
      </c>
      <c r="Y14" s="170">
        <v>-18.027016011586799</v>
      </c>
      <c r="Z14" s="163"/>
      <c r="AA14" s="171">
        <v>-17.519442678010702</v>
      </c>
      <c r="AB14" s="172">
        <v>-14.839373203673301</v>
      </c>
      <c r="AC14" s="173">
        <v>-16.149357727481402</v>
      </c>
      <c r="AD14" s="163"/>
      <c r="AE14" s="174">
        <v>-17.582069027930601</v>
      </c>
      <c r="AG14" s="190">
        <v>70.226120749680803</v>
      </c>
      <c r="AH14" s="185">
        <v>98.382501450620794</v>
      </c>
      <c r="AI14" s="185">
        <v>116.90352965069</v>
      </c>
      <c r="AJ14" s="185">
        <v>112.673964546826</v>
      </c>
      <c r="AK14" s="185">
        <v>88.779505338284693</v>
      </c>
      <c r="AL14" s="191">
        <v>97.393124347220606</v>
      </c>
      <c r="AM14" s="185"/>
      <c r="AN14" s="192">
        <v>79.920217012881494</v>
      </c>
      <c r="AO14" s="193">
        <v>86.686397238017804</v>
      </c>
      <c r="AP14" s="194">
        <v>83.303307125449606</v>
      </c>
      <c r="AQ14" s="185"/>
      <c r="AR14" s="195">
        <v>93.367462283857407</v>
      </c>
      <c r="AS14" s="168"/>
      <c r="AT14" s="169">
        <v>-11.970212299135101</v>
      </c>
      <c r="AU14" s="163">
        <v>-8.9670626909109501</v>
      </c>
      <c r="AV14" s="163">
        <v>-9.8746940352718902</v>
      </c>
      <c r="AW14" s="163">
        <v>-10.3303322528485</v>
      </c>
      <c r="AX14" s="163">
        <v>-12.9993570240708</v>
      </c>
      <c r="AY14" s="170">
        <v>-10.691162899555801</v>
      </c>
      <c r="AZ14" s="163"/>
      <c r="BA14" s="171">
        <v>-14.616333096295</v>
      </c>
      <c r="BB14" s="172">
        <v>-13.533587700542199</v>
      </c>
      <c r="BC14" s="173">
        <v>-14.0563805021241</v>
      </c>
      <c r="BD14" s="163"/>
      <c r="BE14" s="174">
        <v>-11.5737938416858</v>
      </c>
    </row>
    <row r="15" spans="1:57" x14ac:dyDescent="0.25">
      <c r="A15" s="21" t="s">
        <v>26</v>
      </c>
      <c r="B15" s="3" t="str">
        <f t="shared" si="0"/>
        <v>Fairfax/Tysons Corner, VA</v>
      </c>
      <c r="C15" s="3"/>
      <c r="D15" s="24" t="s">
        <v>16</v>
      </c>
      <c r="E15" s="27" t="s">
        <v>17</v>
      </c>
      <c r="F15" s="3"/>
      <c r="G15" s="190">
        <v>74.205555683918604</v>
      </c>
      <c r="H15" s="185">
        <v>133.718621765249</v>
      </c>
      <c r="I15" s="185">
        <v>170.14202634010999</v>
      </c>
      <c r="J15" s="185">
        <v>156.74559958410299</v>
      </c>
      <c r="K15" s="185">
        <v>114.662084103512</v>
      </c>
      <c r="L15" s="191">
        <v>129.89477749537801</v>
      </c>
      <c r="M15" s="185"/>
      <c r="N15" s="192">
        <v>93.343217421441693</v>
      </c>
      <c r="O15" s="193">
        <v>95.9547989833641</v>
      </c>
      <c r="P15" s="194">
        <v>94.649008202402896</v>
      </c>
      <c r="Q15" s="185"/>
      <c r="R15" s="195">
        <v>119.824557697385</v>
      </c>
      <c r="S15" s="168"/>
      <c r="T15" s="169">
        <v>-0.348320108979984</v>
      </c>
      <c r="U15" s="163">
        <v>8.3119825932124591</v>
      </c>
      <c r="V15" s="163">
        <v>4.5044022385149303</v>
      </c>
      <c r="W15" s="163">
        <v>-0.75203999431186097</v>
      </c>
      <c r="X15" s="163">
        <v>12.366799291383501</v>
      </c>
      <c r="Y15" s="170">
        <v>4.6346523544976996</v>
      </c>
      <c r="Z15" s="163"/>
      <c r="AA15" s="171">
        <v>6.81617990724419</v>
      </c>
      <c r="AB15" s="172">
        <v>7.2858031045795197</v>
      </c>
      <c r="AC15" s="173">
        <v>7.0537160327639903</v>
      </c>
      <c r="AD15" s="163"/>
      <c r="AE15" s="174">
        <v>5.1709967316969596</v>
      </c>
      <c r="AG15" s="190">
        <v>72.752541878465806</v>
      </c>
      <c r="AH15" s="185">
        <v>114.47680943853899</v>
      </c>
      <c r="AI15" s="185">
        <v>151.53059149722699</v>
      </c>
      <c r="AJ15" s="185">
        <v>143.729561864602</v>
      </c>
      <c r="AK15" s="185">
        <v>99.640949630314196</v>
      </c>
      <c r="AL15" s="191">
        <v>116.426090861829</v>
      </c>
      <c r="AM15" s="185"/>
      <c r="AN15" s="192">
        <v>81.330361021256905</v>
      </c>
      <c r="AO15" s="193">
        <v>81.701356862292002</v>
      </c>
      <c r="AP15" s="194">
        <v>81.515858941774397</v>
      </c>
      <c r="AQ15" s="185"/>
      <c r="AR15" s="195">
        <v>106.451738884671</v>
      </c>
      <c r="AS15" s="168"/>
      <c r="AT15" s="169">
        <v>6.8327600048377803</v>
      </c>
      <c r="AU15" s="163">
        <v>5.8605820044017403</v>
      </c>
      <c r="AV15" s="163">
        <v>4.6729396314115599</v>
      </c>
      <c r="AW15" s="163">
        <v>1.01929755109964</v>
      </c>
      <c r="AX15" s="163">
        <v>6.4758113817669098</v>
      </c>
      <c r="AY15" s="170">
        <v>4.5371613785984399</v>
      </c>
      <c r="AZ15" s="163"/>
      <c r="BA15" s="171">
        <v>0.656442053317011</v>
      </c>
      <c r="BB15" s="172">
        <v>-3.2034797475649501</v>
      </c>
      <c r="BC15" s="173">
        <v>-1.3156367662651101</v>
      </c>
      <c r="BD15" s="163"/>
      <c r="BE15" s="174">
        <v>3.1980764864175102</v>
      </c>
    </row>
    <row r="16" spans="1:57" x14ac:dyDescent="0.25">
      <c r="A16" s="21" t="s">
        <v>27</v>
      </c>
      <c r="B16" s="3" t="str">
        <f t="shared" si="0"/>
        <v>I-95 Fredericksburg, VA</v>
      </c>
      <c r="C16" s="3"/>
      <c r="D16" s="24" t="s">
        <v>16</v>
      </c>
      <c r="E16" s="27" t="s">
        <v>17</v>
      </c>
      <c r="F16" s="3"/>
      <c r="G16" s="190">
        <v>51.002431506849298</v>
      </c>
      <c r="H16" s="185">
        <v>61.671430623066698</v>
      </c>
      <c r="I16" s="185">
        <v>71.865602076889004</v>
      </c>
      <c r="J16" s="185">
        <v>76.526939902783894</v>
      </c>
      <c r="K16" s="185">
        <v>66.455230888201498</v>
      </c>
      <c r="L16" s="191">
        <v>65.504326999558103</v>
      </c>
      <c r="M16" s="185"/>
      <c r="N16" s="192">
        <v>88.964155987626995</v>
      </c>
      <c r="O16" s="193">
        <v>93.595123729562502</v>
      </c>
      <c r="P16" s="194">
        <v>91.279639858594706</v>
      </c>
      <c r="Q16" s="185"/>
      <c r="R16" s="195">
        <v>72.868702102140006</v>
      </c>
      <c r="S16" s="168"/>
      <c r="T16" s="169">
        <v>-3.2093883116259798</v>
      </c>
      <c r="U16" s="163">
        <v>-1.0636408382848801</v>
      </c>
      <c r="V16" s="163">
        <v>3.9357034845733398</v>
      </c>
      <c r="W16" s="163">
        <v>5.5267166606489004</v>
      </c>
      <c r="X16" s="163">
        <v>-8.2192060313878699</v>
      </c>
      <c r="Y16" s="170">
        <v>-0.47893298273587398</v>
      </c>
      <c r="Z16" s="163"/>
      <c r="AA16" s="171">
        <v>3.55111285211186</v>
      </c>
      <c r="AB16" s="172">
        <v>8.3693775975721607</v>
      </c>
      <c r="AC16" s="173">
        <v>5.9665866711677902</v>
      </c>
      <c r="AD16" s="163"/>
      <c r="AE16" s="174">
        <v>1.7358326455566999</v>
      </c>
      <c r="AG16" s="190">
        <v>45.859488234644203</v>
      </c>
      <c r="AH16" s="185">
        <v>55.664696752098898</v>
      </c>
      <c r="AI16" s="185">
        <v>62.384571365444103</v>
      </c>
      <c r="AJ16" s="185">
        <v>63.591684158196998</v>
      </c>
      <c r="AK16" s="185">
        <v>58.5788604728236</v>
      </c>
      <c r="AL16" s="191">
        <v>57.2158601966416</v>
      </c>
      <c r="AM16" s="185"/>
      <c r="AN16" s="192">
        <v>76.162364118426794</v>
      </c>
      <c r="AO16" s="193">
        <v>84.848620470614193</v>
      </c>
      <c r="AP16" s="194">
        <v>80.505492294520494</v>
      </c>
      <c r="AQ16" s="185"/>
      <c r="AR16" s="195">
        <v>63.870040796035603</v>
      </c>
      <c r="AS16" s="168"/>
      <c r="AT16" s="169">
        <v>-1.2110993513663499</v>
      </c>
      <c r="AU16" s="163">
        <v>-0.67034027628130599</v>
      </c>
      <c r="AV16" s="163">
        <v>0.21164628420368201</v>
      </c>
      <c r="AW16" s="163">
        <v>-3.63311392732599</v>
      </c>
      <c r="AX16" s="163">
        <v>-8.9731042081222405</v>
      </c>
      <c r="AY16" s="170">
        <v>-3.0428226427042802</v>
      </c>
      <c r="AZ16" s="163"/>
      <c r="BA16" s="171">
        <v>-3.0225432229316702</v>
      </c>
      <c r="BB16" s="172">
        <v>0.70591790940669097</v>
      </c>
      <c r="BC16" s="173">
        <v>-1.09283493663763</v>
      </c>
      <c r="BD16" s="163"/>
      <c r="BE16" s="174">
        <v>-2.3326976197256899</v>
      </c>
    </row>
    <row r="17" spans="1:70" x14ac:dyDescent="0.25">
      <c r="A17" s="21" t="s">
        <v>28</v>
      </c>
      <c r="B17" s="3" t="str">
        <f t="shared" si="0"/>
        <v>Dulles Airport Area, VA</v>
      </c>
      <c r="C17" s="3"/>
      <c r="D17" s="24" t="s">
        <v>16</v>
      </c>
      <c r="E17" s="27" t="s">
        <v>17</v>
      </c>
      <c r="F17" s="3"/>
      <c r="G17" s="190">
        <v>65.805349181389303</v>
      </c>
      <c r="H17" s="185">
        <v>104.62690592914601</v>
      </c>
      <c r="I17" s="185">
        <v>136.769033391915</v>
      </c>
      <c r="J17" s="185">
        <v>132.74232540930501</v>
      </c>
      <c r="K17" s="185">
        <v>92.024315049486603</v>
      </c>
      <c r="L17" s="191">
        <v>106.393585792248</v>
      </c>
      <c r="M17" s="185"/>
      <c r="N17" s="192">
        <v>74.324775691425401</v>
      </c>
      <c r="O17" s="193">
        <v>76.707392470631703</v>
      </c>
      <c r="P17" s="194">
        <v>75.516084081028495</v>
      </c>
      <c r="Q17" s="185"/>
      <c r="R17" s="195">
        <v>97.571442446185699</v>
      </c>
      <c r="S17" s="168"/>
      <c r="T17" s="169">
        <v>-3.80810864567185</v>
      </c>
      <c r="U17" s="163">
        <v>-5.7642113218569504</v>
      </c>
      <c r="V17" s="163">
        <v>0.64973153186072696</v>
      </c>
      <c r="W17" s="163">
        <v>5.6363696474054601</v>
      </c>
      <c r="X17" s="163">
        <v>-5.8964956038658398</v>
      </c>
      <c r="Y17" s="170">
        <v>-1.26317181688267</v>
      </c>
      <c r="Z17" s="163"/>
      <c r="AA17" s="171">
        <v>2.7500738746348499</v>
      </c>
      <c r="AB17" s="172">
        <v>5.7618833184343696</v>
      </c>
      <c r="AC17" s="173">
        <v>4.2579838003622896</v>
      </c>
      <c r="AD17" s="163"/>
      <c r="AE17" s="174">
        <v>-9.3229967305273498E-2</v>
      </c>
      <c r="AG17" s="190">
        <v>64.501503792433596</v>
      </c>
      <c r="AH17" s="185">
        <v>96.697741652020994</v>
      </c>
      <c r="AI17" s="185">
        <v>120.293435852372</v>
      </c>
      <c r="AJ17" s="185">
        <v>118.596914485246</v>
      </c>
      <c r="AK17" s="185">
        <v>88.534446165942001</v>
      </c>
      <c r="AL17" s="191">
        <v>97.724808389603098</v>
      </c>
      <c r="AM17" s="185"/>
      <c r="AN17" s="192">
        <v>69.411724401072902</v>
      </c>
      <c r="AO17" s="193">
        <v>69.386454305799603</v>
      </c>
      <c r="AP17" s="194">
        <v>69.399089353436295</v>
      </c>
      <c r="AQ17" s="185"/>
      <c r="AR17" s="195">
        <v>89.631745807841199</v>
      </c>
      <c r="AS17" s="168"/>
      <c r="AT17" s="169">
        <v>1.2334178198143699</v>
      </c>
      <c r="AU17" s="163">
        <v>0.84066142165253899</v>
      </c>
      <c r="AV17" s="163">
        <v>4.6695616935136703</v>
      </c>
      <c r="AW17" s="163">
        <v>7.8679147636942997</v>
      </c>
      <c r="AX17" s="163">
        <v>5.5038613069245601</v>
      </c>
      <c r="AY17" s="170">
        <v>4.3184977704339502</v>
      </c>
      <c r="AZ17" s="163"/>
      <c r="BA17" s="171">
        <v>-1.90783457372919</v>
      </c>
      <c r="BB17" s="172">
        <v>-5.2210050508655597</v>
      </c>
      <c r="BC17" s="173">
        <v>-3.5925753726799101</v>
      </c>
      <c r="BD17" s="163"/>
      <c r="BE17" s="174">
        <v>2.4585657872572</v>
      </c>
    </row>
    <row r="18" spans="1:70" x14ac:dyDescent="0.25">
      <c r="A18" s="21" t="s">
        <v>29</v>
      </c>
      <c r="B18" s="3" t="str">
        <f t="shared" si="0"/>
        <v>Williamsburg, VA</v>
      </c>
      <c r="C18" s="3"/>
      <c r="D18" s="24" t="s">
        <v>16</v>
      </c>
      <c r="E18" s="27" t="s">
        <v>17</v>
      </c>
      <c r="F18" s="3"/>
      <c r="G18" s="190">
        <v>39.443651003167801</v>
      </c>
      <c r="H18" s="185">
        <v>46.537151531150997</v>
      </c>
      <c r="I18" s="185">
        <v>51.569518215417098</v>
      </c>
      <c r="J18" s="185">
        <v>45.3282616156282</v>
      </c>
      <c r="K18" s="185">
        <v>48.252835269271301</v>
      </c>
      <c r="L18" s="191">
        <v>46.226283526927098</v>
      </c>
      <c r="M18" s="185"/>
      <c r="N18" s="192">
        <v>99.790026399155195</v>
      </c>
      <c r="O18" s="193">
        <v>120.049458817317</v>
      </c>
      <c r="P18" s="194">
        <v>109.91974260823601</v>
      </c>
      <c r="Q18" s="185"/>
      <c r="R18" s="195">
        <v>64.424414693015507</v>
      </c>
      <c r="S18" s="168"/>
      <c r="T18" s="169">
        <v>-7.6687565302357497</v>
      </c>
      <c r="U18" s="163">
        <v>-16.029568850477201</v>
      </c>
      <c r="V18" s="163">
        <v>-16.099110316252201</v>
      </c>
      <c r="W18" s="163">
        <v>-23.047016321636701</v>
      </c>
      <c r="X18" s="163">
        <v>-23.138731627527399</v>
      </c>
      <c r="Y18" s="170">
        <v>-17.831152070581801</v>
      </c>
      <c r="Z18" s="163"/>
      <c r="AA18" s="171">
        <v>-1.11540059857601</v>
      </c>
      <c r="AB18" s="172">
        <v>8.0243672394548007</v>
      </c>
      <c r="AC18" s="173">
        <v>3.67465483603115</v>
      </c>
      <c r="AD18" s="163"/>
      <c r="AE18" s="174">
        <v>-8.5874451398154097</v>
      </c>
      <c r="AG18" s="190">
        <v>39.512323785638799</v>
      </c>
      <c r="AH18" s="185">
        <v>38.783672452481497</v>
      </c>
      <c r="AI18" s="185">
        <v>38.931486932418103</v>
      </c>
      <c r="AJ18" s="185">
        <v>35.811950237592299</v>
      </c>
      <c r="AK18" s="185">
        <v>38.7937236008447</v>
      </c>
      <c r="AL18" s="191">
        <v>38.366631401795097</v>
      </c>
      <c r="AM18" s="185"/>
      <c r="AN18" s="192">
        <v>78.158931164202698</v>
      </c>
      <c r="AO18" s="193">
        <v>95.023010493664202</v>
      </c>
      <c r="AP18" s="194">
        <v>86.590970828933393</v>
      </c>
      <c r="AQ18" s="185"/>
      <c r="AR18" s="195">
        <v>52.1450140952632</v>
      </c>
      <c r="AS18" s="168"/>
      <c r="AT18" s="169">
        <v>-10.630246879881501</v>
      </c>
      <c r="AU18" s="163">
        <v>-8.0242842324106505</v>
      </c>
      <c r="AV18" s="163">
        <v>-11.233295787444099</v>
      </c>
      <c r="AW18" s="163">
        <v>-19.9516758054456</v>
      </c>
      <c r="AX18" s="163">
        <v>-21.123808250505</v>
      </c>
      <c r="AY18" s="170">
        <v>-14.420816244088501</v>
      </c>
      <c r="AZ18" s="163"/>
      <c r="BA18" s="171">
        <v>-11.9984065092242</v>
      </c>
      <c r="BB18" s="172">
        <v>-5.0756784483003203</v>
      </c>
      <c r="BC18" s="173">
        <v>-8.3302135689056502</v>
      </c>
      <c r="BD18" s="163"/>
      <c r="BE18" s="174">
        <v>-11.628859712291399</v>
      </c>
    </row>
    <row r="19" spans="1:70" x14ac:dyDescent="0.25">
      <c r="A19" s="21" t="s">
        <v>30</v>
      </c>
      <c r="B19" s="3" t="str">
        <f t="shared" si="0"/>
        <v>Virginia Beach, VA</v>
      </c>
      <c r="C19" s="3"/>
      <c r="D19" s="24" t="s">
        <v>16</v>
      </c>
      <c r="E19" s="27" t="s">
        <v>17</v>
      </c>
      <c r="F19" s="3"/>
      <c r="G19" s="190">
        <v>42.616704254324397</v>
      </c>
      <c r="H19" s="185">
        <v>53.543332967118502</v>
      </c>
      <c r="I19" s="185">
        <v>65.251983980052898</v>
      </c>
      <c r="J19" s="185">
        <v>78.348700849306496</v>
      </c>
      <c r="K19" s="185">
        <v>82.430024559763098</v>
      </c>
      <c r="L19" s="191">
        <v>64.438149322113105</v>
      </c>
      <c r="M19" s="185"/>
      <c r="N19" s="192">
        <v>152.938135491662</v>
      </c>
      <c r="O19" s="193">
        <v>169.92345240766701</v>
      </c>
      <c r="P19" s="194">
        <v>161.43079394966401</v>
      </c>
      <c r="Q19" s="185"/>
      <c r="R19" s="195">
        <v>92.150333501413598</v>
      </c>
      <c r="S19" s="168"/>
      <c r="T19" s="169">
        <v>-2.19924961016656</v>
      </c>
      <c r="U19" s="163">
        <v>-0.51596115764834205</v>
      </c>
      <c r="V19" s="163">
        <v>3.0272279584038402</v>
      </c>
      <c r="W19" s="163">
        <v>20.690531665800901</v>
      </c>
      <c r="X19" s="163">
        <v>20.895343868152199</v>
      </c>
      <c r="Y19" s="170">
        <v>9.6518178958170608</v>
      </c>
      <c r="Z19" s="163"/>
      <c r="AA19" s="171">
        <v>12.0599877350616</v>
      </c>
      <c r="AB19" s="172">
        <v>3.0288701930462998</v>
      </c>
      <c r="AC19" s="173">
        <v>7.11821434414537</v>
      </c>
      <c r="AD19" s="163"/>
      <c r="AE19" s="174">
        <v>8.3688925155641307</v>
      </c>
      <c r="AG19" s="190">
        <v>44.387159699298202</v>
      </c>
      <c r="AH19" s="185">
        <v>49.614446103030502</v>
      </c>
      <c r="AI19" s="185">
        <v>54.391597023809503</v>
      </c>
      <c r="AJ19" s="185">
        <v>57.598085924485297</v>
      </c>
      <c r="AK19" s="185">
        <v>60.880802549897801</v>
      </c>
      <c r="AL19" s="191">
        <v>53.368913842349002</v>
      </c>
      <c r="AM19" s="185"/>
      <c r="AN19" s="192">
        <v>109.467074129734</v>
      </c>
      <c r="AO19" s="193">
        <v>116.466644775039</v>
      </c>
      <c r="AP19" s="194">
        <v>112.97426901905401</v>
      </c>
      <c r="AQ19" s="185"/>
      <c r="AR19" s="195">
        <v>70.414290496238394</v>
      </c>
      <c r="AS19" s="168"/>
      <c r="AT19" s="169">
        <v>-4.3210830731944601</v>
      </c>
      <c r="AU19" s="163">
        <v>-2.3098272056416902</v>
      </c>
      <c r="AV19" s="163">
        <v>-9.2262509426965303E-2</v>
      </c>
      <c r="AW19" s="163">
        <v>-1.5028828552281801</v>
      </c>
      <c r="AX19" s="163">
        <v>-5.7493606954022196</v>
      </c>
      <c r="AY19" s="170">
        <v>-2.8570470538399402</v>
      </c>
      <c r="AZ19" s="163"/>
      <c r="BA19" s="171">
        <v>1.89512007219289</v>
      </c>
      <c r="BB19" s="172">
        <v>0.19105693247871999</v>
      </c>
      <c r="BC19" s="173">
        <v>1.0161414327867599</v>
      </c>
      <c r="BD19" s="163"/>
      <c r="BE19" s="174">
        <v>-1.1309585478344399</v>
      </c>
    </row>
    <row r="20" spans="1:70" x14ac:dyDescent="0.25">
      <c r="A20" s="34" t="s">
        <v>31</v>
      </c>
      <c r="B20" s="3" t="str">
        <f t="shared" si="0"/>
        <v>Norfolk/Portsmouth, VA</v>
      </c>
      <c r="C20" s="3"/>
      <c r="D20" s="24" t="s">
        <v>16</v>
      </c>
      <c r="E20" s="27" t="s">
        <v>17</v>
      </c>
      <c r="F20" s="3"/>
      <c r="G20" s="190">
        <v>49.757921060020998</v>
      </c>
      <c r="H20" s="185">
        <v>63.9987687258687</v>
      </c>
      <c r="I20" s="185">
        <v>81.878666461916396</v>
      </c>
      <c r="J20" s="185">
        <v>98.812809003159003</v>
      </c>
      <c r="K20" s="185">
        <v>105.02965451035401</v>
      </c>
      <c r="L20" s="191">
        <v>79.895563952263899</v>
      </c>
      <c r="M20" s="185"/>
      <c r="N20" s="192">
        <v>126.595783959283</v>
      </c>
      <c r="O20" s="193">
        <v>127.703495436995</v>
      </c>
      <c r="P20" s="194">
        <v>127.149639698139</v>
      </c>
      <c r="Q20" s="185"/>
      <c r="R20" s="195">
        <v>93.396728451085494</v>
      </c>
      <c r="S20" s="168"/>
      <c r="T20" s="169">
        <v>4.1215639434704698</v>
      </c>
      <c r="U20" s="163">
        <v>-2.1226599781108901</v>
      </c>
      <c r="V20" s="163">
        <v>-7.6729830570705202</v>
      </c>
      <c r="W20" s="163">
        <v>4.17991838156009</v>
      </c>
      <c r="X20" s="163">
        <v>10.614616616140101</v>
      </c>
      <c r="Y20" s="170">
        <v>1.9967168221975899</v>
      </c>
      <c r="Z20" s="163"/>
      <c r="AA20" s="171">
        <v>8.2217553255572895</v>
      </c>
      <c r="AB20" s="172">
        <v>12.3216263634231</v>
      </c>
      <c r="AC20" s="173">
        <v>10.2425098517141</v>
      </c>
      <c r="AD20" s="163"/>
      <c r="AE20" s="174">
        <v>5.0530988051160399</v>
      </c>
      <c r="AG20" s="190">
        <v>57.118825434362897</v>
      </c>
      <c r="AH20" s="185">
        <v>64.827931581256493</v>
      </c>
      <c r="AI20" s="185">
        <v>72.615084090908994</v>
      </c>
      <c r="AJ20" s="185">
        <v>77.453278939978901</v>
      </c>
      <c r="AK20" s="185">
        <v>76.725897345559801</v>
      </c>
      <c r="AL20" s="191">
        <v>69.748203478413402</v>
      </c>
      <c r="AM20" s="185"/>
      <c r="AN20" s="192">
        <v>93.269864399789299</v>
      </c>
      <c r="AO20" s="193">
        <v>93.532921296946199</v>
      </c>
      <c r="AP20" s="194">
        <v>93.401392848367806</v>
      </c>
      <c r="AQ20" s="185"/>
      <c r="AR20" s="195">
        <v>76.506257584114707</v>
      </c>
      <c r="AS20" s="168"/>
      <c r="AT20" s="169">
        <v>12.869226450069201</v>
      </c>
      <c r="AU20" s="163">
        <v>4.8218133412301398</v>
      </c>
      <c r="AV20" s="163">
        <v>0.91177658832363195</v>
      </c>
      <c r="AW20" s="163">
        <v>2.56747512831766</v>
      </c>
      <c r="AX20" s="163">
        <v>-0.53277286413698999</v>
      </c>
      <c r="AY20" s="170">
        <v>3.4648407002824602</v>
      </c>
      <c r="AZ20" s="163"/>
      <c r="BA20" s="171">
        <v>-1.1710925305176301</v>
      </c>
      <c r="BB20" s="172">
        <v>-2.3884476067474498</v>
      </c>
      <c r="BC20" s="173">
        <v>-1.7843991885792001</v>
      </c>
      <c r="BD20" s="163"/>
      <c r="BE20" s="174">
        <v>1.57129717818815</v>
      </c>
    </row>
    <row r="21" spans="1:70" x14ac:dyDescent="0.25">
      <c r="A21" s="35" t="s">
        <v>32</v>
      </c>
      <c r="B21" s="3" t="str">
        <f t="shared" si="0"/>
        <v>Newport News/Hampton, VA</v>
      </c>
      <c r="C21" s="3"/>
      <c r="D21" s="24" t="s">
        <v>16</v>
      </c>
      <c r="E21" s="27" t="s">
        <v>17</v>
      </c>
      <c r="F21" s="3"/>
      <c r="G21" s="190">
        <v>37.969777153769897</v>
      </c>
      <c r="H21" s="185">
        <v>47.6088127174989</v>
      </c>
      <c r="I21" s="185">
        <v>49.963952058282601</v>
      </c>
      <c r="J21" s="185">
        <v>53.553226793039997</v>
      </c>
      <c r="K21" s="185">
        <v>58.270654689489298</v>
      </c>
      <c r="L21" s="191">
        <v>49.4732846824161</v>
      </c>
      <c r="M21" s="185"/>
      <c r="N21" s="192">
        <v>80.9382785542509</v>
      </c>
      <c r="O21" s="193">
        <v>81.061466515773006</v>
      </c>
      <c r="P21" s="194">
        <v>80.999872535012003</v>
      </c>
      <c r="Q21" s="185"/>
      <c r="R21" s="195">
        <v>58.480881211729198</v>
      </c>
      <c r="S21" s="168"/>
      <c r="T21" s="169">
        <v>0.893944547962498</v>
      </c>
      <c r="U21" s="163">
        <v>-2.9626214388359701E-3</v>
      </c>
      <c r="V21" s="163">
        <v>-7.6550385642060297</v>
      </c>
      <c r="W21" s="163">
        <v>-0.39340512160470698</v>
      </c>
      <c r="X21" s="163">
        <v>7.4338170700437702</v>
      </c>
      <c r="Y21" s="170">
        <v>5.53147723798949E-3</v>
      </c>
      <c r="Z21" s="163"/>
      <c r="AA21" s="171">
        <v>8.6868518695398809</v>
      </c>
      <c r="AB21" s="172">
        <v>-1.9800319658193499</v>
      </c>
      <c r="AC21" s="173">
        <v>3.07413869865929</v>
      </c>
      <c r="AD21" s="163"/>
      <c r="AE21" s="174">
        <v>1.1977748986763199</v>
      </c>
      <c r="AG21" s="190">
        <v>39.070079678879601</v>
      </c>
      <c r="AH21" s="185">
        <v>46.947780623143302</v>
      </c>
      <c r="AI21" s="185">
        <v>52.610762151647997</v>
      </c>
      <c r="AJ21" s="185">
        <v>58.455513205545302</v>
      </c>
      <c r="AK21" s="185">
        <v>58.948586815673998</v>
      </c>
      <c r="AL21" s="191">
        <v>51.206544494977997</v>
      </c>
      <c r="AM21" s="185"/>
      <c r="AN21" s="192">
        <v>70.575620978922004</v>
      </c>
      <c r="AO21" s="193">
        <v>70.303432607158001</v>
      </c>
      <c r="AP21" s="194">
        <v>70.439526793040002</v>
      </c>
      <c r="AQ21" s="185"/>
      <c r="AR21" s="195">
        <v>56.701682294424302</v>
      </c>
      <c r="AS21" s="168"/>
      <c r="AT21" s="169">
        <v>-0.387800468718977</v>
      </c>
      <c r="AU21" s="163">
        <v>-4.2460873358817199</v>
      </c>
      <c r="AV21" s="163">
        <v>-6.6629897012747996</v>
      </c>
      <c r="AW21" s="163">
        <v>-1.3955836489948901</v>
      </c>
      <c r="AX21" s="163">
        <v>-0.87356433479249596</v>
      </c>
      <c r="AY21" s="170">
        <v>-2.7856215935652902</v>
      </c>
      <c r="AZ21" s="163"/>
      <c r="BA21" s="171">
        <v>-0.70244455320438004</v>
      </c>
      <c r="BB21" s="172">
        <v>-3.6536633589554901</v>
      </c>
      <c r="BC21" s="173">
        <v>-2.19746258431723</v>
      </c>
      <c r="BD21" s="163"/>
      <c r="BE21" s="174">
        <v>-2.6063946837992802</v>
      </c>
    </row>
    <row r="22" spans="1:70" x14ac:dyDescent="0.25">
      <c r="A22" s="36" t="s">
        <v>33</v>
      </c>
      <c r="B22" s="3" t="str">
        <f t="shared" si="0"/>
        <v>Chesapeake/Suffolk, VA</v>
      </c>
      <c r="C22" s="3"/>
      <c r="D22" s="25" t="s">
        <v>16</v>
      </c>
      <c r="E22" s="28" t="s">
        <v>17</v>
      </c>
      <c r="F22" s="3"/>
      <c r="G22" s="196">
        <v>53.240778499665097</v>
      </c>
      <c r="H22" s="197">
        <v>69.087964869390404</v>
      </c>
      <c r="I22" s="197">
        <v>75.056958288680505</v>
      </c>
      <c r="J22" s="197">
        <v>78.477693067649</v>
      </c>
      <c r="K22" s="197">
        <v>77.688549263228296</v>
      </c>
      <c r="L22" s="198">
        <v>70.7103887977227</v>
      </c>
      <c r="M22" s="185"/>
      <c r="N22" s="199">
        <v>99.235033355659695</v>
      </c>
      <c r="O22" s="200">
        <v>99.996023961821805</v>
      </c>
      <c r="P22" s="201">
        <v>99.615528658740701</v>
      </c>
      <c r="Q22" s="185"/>
      <c r="R22" s="202">
        <v>78.969000186585006</v>
      </c>
      <c r="S22" s="168"/>
      <c r="T22" s="175">
        <v>12.981005449182801</v>
      </c>
      <c r="U22" s="176">
        <v>9.2147050969356705</v>
      </c>
      <c r="V22" s="176">
        <v>6.8398366835004696</v>
      </c>
      <c r="W22" s="176">
        <v>8.5452016630699106</v>
      </c>
      <c r="X22" s="176">
        <v>10.3849764980332</v>
      </c>
      <c r="Y22" s="177">
        <v>9.3526560992409191</v>
      </c>
      <c r="Z22" s="163"/>
      <c r="AA22" s="178">
        <v>14.0250150704265</v>
      </c>
      <c r="AB22" s="179">
        <v>9.6162498444723798</v>
      </c>
      <c r="AC22" s="180">
        <v>11.7687601925255</v>
      </c>
      <c r="AD22" s="163"/>
      <c r="AE22" s="181">
        <v>10.2113211293945</v>
      </c>
      <c r="AG22" s="196">
        <v>49.365928826188799</v>
      </c>
      <c r="AH22" s="197">
        <v>60.381459431513697</v>
      </c>
      <c r="AI22" s="197">
        <v>63.904574610683099</v>
      </c>
      <c r="AJ22" s="197">
        <v>65.848427143335499</v>
      </c>
      <c r="AK22" s="197">
        <v>62.898598539015403</v>
      </c>
      <c r="AL22" s="198">
        <v>60.479797710147302</v>
      </c>
      <c r="AM22" s="185"/>
      <c r="AN22" s="199">
        <v>75.689622111520407</v>
      </c>
      <c r="AO22" s="200">
        <v>77.702080416945705</v>
      </c>
      <c r="AP22" s="201">
        <v>76.695851264232999</v>
      </c>
      <c r="AQ22" s="185"/>
      <c r="AR22" s="202">
        <v>65.112955868457504</v>
      </c>
      <c r="AS22" s="168"/>
      <c r="AT22" s="175">
        <v>2.3210859065467102</v>
      </c>
      <c r="AU22" s="176">
        <v>3.0675229465371801</v>
      </c>
      <c r="AV22" s="176">
        <v>-0.44912632473145098</v>
      </c>
      <c r="AW22" s="176">
        <v>2.0984678875946901</v>
      </c>
      <c r="AX22" s="176">
        <v>4.2928944304787198</v>
      </c>
      <c r="AY22" s="177">
        <v>2.2212400738395401</v>
      </c>
      <c r="AZ22" s="163"/>
      <c r="BA22" s="178">
        <v>5.42966709699086</v>
      </c>
      <c r="BB22" s="179">
        <v>2.3056149010553999</v>
      </c>
      <c r="BC22" s="180">
        <v>3.8236655902426899</v>
      </c>
      <c r="BD22" s="163"/>
      <c r="BE22" s="181">
        <v>2.7549690032129099</v>
      </c>
    </row>
    <row r="23" spans="1:70" ht="13" x14ac:dyDescent="0.3">
      <c r="A23" s="35" t="s">
        <v>105</v>
      </c>
      <c r="B23" s="3" t="s">
        <v>105</v>
      </c>
      <c r="C23" s="9"/>
      <c r="D23" s="23" t="s">
        <v>16</v>
      </c>
      <c r="E23" s="26" t="s">
        <v>17</v>
      </c>
      <c r="F23" s="3"/>
      <c r="G23" s="182">
        <v>66.122977303070698</v>
      </c>
      <c r="H23" s="183">
        <v>97.432232977303002</v>
      </c>
      <c r="I23" s="183">
        <v>154.08982309746301</v>
      </c>
      <c r="J23" s="183">
        <v>116.96626168224201</v>
      </c>
      <c r="K23" s="183">
        <v>108.904075433911</v>
      </c>
      <c r="L23" s="184">
        <v>108.703074098798</v>
      </c>
      <c r="M23" s="185"/>
      <c r="N23" s="186">
        <v>166.01332443257601</v>
      </c>
      <c r="O23" s="187">
        <v>178.808297730307</v>
      </c>
      <c r="P23" s="188">
        <v>172.41081108144101</v>
      </c>
      <c r="Q23" s="185"/>
      <c r="R23" s="189">
        <v>126.905284665267</v>
      </c>
      <c r="S23" s="168"/>
      <c r="T23" s="160">
        <v>22.922275399789299</v>
      </c>
      <c r="U23" s="161">
        <v>39.850091372293797</v>
      </c>
      <c r="V23" s="161">
        <v>69.726281679390894</v>
      </c>
      <c r="W23" s="161">
        <v>21.1593581762091</v>
      </c>
      <c r="X23" s="161">
        <v>-18.8265659616013</v>
      </c>
      <c r="Y23" s="162">
        <v>22.1519518047518</v>
      </c>
      <c r="Z23" s="163"/>
      <c r="AA23" s="164">
        <v>-23.2585959201128</v>
      </c>
      <c r="AB23" s="165">
        <v>-20.575797736639299</v>
      </c>
      <c r="AC23" s="166">
        <v>-21.890449883567399</v>
      </c>
      <c r="AD23" s="163"/>
      <c r="AE23" s="167">
        <v>0.217484251898026</v>
      </c>
      <c r="AF23" s="40"/>
      <c r="AG23" s="182">
        <v>63.252536715620799</v>
      </c>
      <c r="AH23" s="183">
        <v>93.863480473965197</v>
      </c>
      <c r="AI23" s="183">
        <v>128.931416054739</v>
      </c>
      <c r="AJ23" s="183">
        <v>126.36258010680901</v>
      </c>
      <c r="AK23" s="183">
        <v>135.30285964619401</v>
      </c>
      <c r="AL23" s="184">
        <v>109.542574599465</v>
      </c>
      <c r="AM23" s="185"/>
      <c r="AN23" s="186">
        <v>166.66736982643499</v>
      </c>
      <c r="AO23" s="187">
        <v>173.30885180240301</v>
      </c>
      <c r="AP23" s="188">
        <v>169.988110814419</v>
      </c>
      <c r="AQ23" s="185"/>
      <c r="AR23" s="189">
        <v>126.812727803738</v>
      </c>
      <c r="AS23" s="168"/>
      <c r="AT23" s="160">
        <v>-16.848047059791401</v>
      </c>
      <c r="AU23" s="161">
        <v>-8.1047120081803303</v>
      </c>
      <c r="AV23" s="161">
        <v>-1.3874954740521701</v>
      </c>
      <c r="AW23" s="161">
        <v>18.365523268714501</v>
      </c>
      <c r="AX23" s="161">
        <v>19.892632591732902</v>
      </c>
      <c r="AY23" s="162">
        <v>3.6225189263580302</v>
      </c>
      <c r="AZ23" s="163"/>
      <c r="BA23" s="164">
        <v>-0.74074638764226297</v>
      </c>
      <c r="BB23" s="165">
        <v>-5.5744734206358402</v>
      </c>
      <c r="BC23" s="166">
        <v>-3.26508812817432</v>
      </c>
      <c r="BD23" s="163"/>
      <c r="BE23" s="167">
        <v>0.87182259514461902</v>
      </c>
      <c r="BF23" s="40"/>
      <c r="BG23" s="41"/>
      <c r="BH23" s="41"/>
      <c r="BI23" s="41"/>
      <c r="BJ23" s="41"/>
      <c r="BK23" s="41"/>
      <c r="BL23" s="41"/>
      <c r="BM23" s="41"/>
      <c r="BN23" s="41"/>
      <c r="BO23" s="41"/>
      <c r="BP23" s="41"/>
      <c r="BQ23" s="41"/>
      <c r="BR23" s="41"/>
    </row>
    <row r="24" spans="1:70" x14ac:dyDescent="0.25">
      <c r="A24" s="35" t="s">
        <v>43</v>
      </c>
      <c r="B24" s="3" t="str">
        <f t="shared" si="0"/>
        <v>Richmond North/Glen Allen, VA</v>
      </c>
      <c r="C24" s="10"/>
      <c r="D24" s="24" t="s">
        <v>16</v>
      </c>
      <c r="E24" s="27" t="s">
        <v>17</v>
      </c>
      <c r="F24" s="3"/>
      <c r="G24" s="190">
        <v>42.033220630372398</v>
      </c>
      <c r="H24" s="185">
        <v>62.560877936962697</v>
      </c>
      <c r="I24" s="185">
        <v>74.755543839541502</v>
      </c>
      <c r="J24" s="185">
        <v>73.260332416322697</v>
      </c>
      <c r="K24" s="185">
        <v>68.657383081155402</v>
      </c>
      <c r="L24" s="191">
        <v>64.253164156522899</v>
      </c>
      <c r="M24" s="185"/>
      <c r="N24" s="192">
        <v>116.523112104539</v>
      </c>
      <c r="O24" s="193">
        <v>122.059465841357</v>
      </c>
      <c r="P24" s="194">
        <v>119.291288972948</v>
      </c>
      <c r="Q24" s="185"/>
      <c r="R24" s="195">
        <v>79.977570205171006</v>
      </c>
      <c r="S24" s="168"/>
      <c r="T24" s="169">
        <v>-1.66244564079184</v>
      </c>
      <c r="U24" s="163">
        <v>-2.7024732682071102</v>
      </c>
      <c r="V24" s="163">
        <v>-6.6807223580228898</v>
      </c>
      <c r="W24" s="163">
        <v>-9.8468853777294303</v>
      </c>
      <c r="X24" s="163">
        <v>-35.933148004763403</v>
      </c>
      <c r="Y24" s="170">
        <v>-14.4607244488239</v>
      </c>
      <c r="Z24" s="163"/>
      <c r="AA24" s="171">
        <v>-15.5851691878139</v>
      </c>
      <c r="AB24" s="172">
        <v>-12.6190476920554</v>
      </c>
      <c r="AC24" s="173">
        <v>-14.0932958295085</v>
      </c>
      <c r="AD24" s="163"/>
      <c r="AE24" s="174">
        <v>-14.305355354399101</v>
      </c>
      <c r="AF24" s="40"/>
      <c r="AG24" s="190">
        <v>41.869146991404001</v>
      </c>
      <c r="AH24" s="185">
        <v>58.844072779369597</v>
      </c>
      <c r="AI24" s="185">
        <v>68.683308309455498</v>
      </c>
      <c r="AJ24" s="185">
        <v>67.684131923550794</v>
      </c>
      <c r="AK24" s="185">
        <v>59.506303905556003</v>
      </c>
      <c r="AL24" s="191">
        <v>59.317343751790801</v>
      </c>
      <c r="AM24" s="185"/>
      <c r="AN24" s="192">
        <v>93.385632826155401</v>
      </c>
      <c r="AO24" s="193">
        <v>101.001064213874</v>
      </c>
      <c r="AP24" s="194">
        <v>97.193348520014894</v>
      </c>
      <c r="AQ24" s="185"/>
      <c r="AR24" s="195">
        <v>70.138926507188003</v>
      </c>
      <c r="AS24" s="168"/>
      <c r="AT24" s="169">
        <v>0.21798833495829201</v>
      </c>
      <c r="AU24" s="163">
        <v>-0.968579093896063</v>
      </c>
      <c r="AV24" s="163">
        <v>-7.5300024086716304</v>
      </c>
      <c r="AW24" s="163">
        <v>-8.4589674685592797</v>
      </c>
      <c r="AX24" s="163">
        <v>-20.6678152248994</v>
      </c>
      <c r="AY24" s="170">
        <v>-8.5798468389854694</v>
      </c>
      <c r="AZ24" s="163"/>
      <c r="BA24" s="171">
        <v>-19.423225199057299</v>
      </c>
      <c r="BB24" s="172">
        <v>-15.781315118399201</v>
      </c>
      <c r="BC24" s="173">
        <v>-17.569883365124699</v>
      </c>
      <c r="BD24" s="163"/>
      <c r="BE24" s="174">
        <v>-12.3711737219658</v>
      </c>
      <c r="BF24" s="40"/>
      <c r="BG24" s="41"/>
      <c r="BH24" s="41"/>
      <c r="BI24" s="41"/>
      <c r="BJ24" s="41"/>
      <c r="BK24" s="41"/>
      <c r="BL24" s="41"/>
      <c r="BM24" s="41"/>
      <c r="BN24" s="41"/>
      <c r="BO24" s="41"/>
      <c r="BP24" s="41"/>
      <c r="BQ24" s="41"/>
      <c r="BR24" s="41"/>
    </row>
    <row r="25" spans="1:70" x14ac:dyDescent="0.25">
      <c r="A25" s="35" t="s">
        <v>44</v>
      </c>
      <c r="B25" s="3" t="str">
        <f t="shared" si="0"/>
        <v>Richmond West/Midlothian, VA</v>
      </c>
      <c r="C25" s="3"/>
      <c r="D25" s="24" t="s">
        <v>16</v>
      </c>
      <c r="E25" s="27" t="s">
        <v>17</v>
      </c>
      <c r="F25" s="3"/>
      <c r="G25" s="190">
        <v>36.609915546697003</v>
      </c>
      <c r="H25" s="185">
        <v>48.528461902050097</v>
      </c>
      <c r="I25" s="185">
        <v>56.664416343963502</v>
      </c>
      <c r="J25" s="185">
        <v>66.354934453302903</v>
      </c>
      <c r="K25" s="185">
        <v>64.2667774202733</v>
      </c>
      <c r="L25" s="191">
        <v>54.484901133257402</v>
      </c>
      <c r="M25" s="185"/>
      <c r="N25" s="192">
        <v>102.231790461275</v>
      </c>
      <c r="O25" s="193">
        <v>99.305261958997704</v>
      </c>
      <c r="P25" s="194">
        <v>100.768526210136</v>
      </c>
      <c r="Q25" s="185"/>
      <c r="R25" s="195">
        <v>67.708794012365701</v>
      </c>
      <c r="S25" s="168"/>
      <c r="T25" s="169">
        <v>-13.298027311591101</v>
      </c>
      <c r="U25" s="163">
        <v>-10.976978167252099</v>
      </c>
      <c r="V25" s="163">
        <v>1.7930485122201001</v>
      </c>
      <c r="W25" s="163">
        <v>13.7489885896841</v>
      </c>
      <c r="X25" s="163">
        <v>-29.782382984704999</v>
      </c>
      <c r="Y25" s="170">
        <v>-9.8717698224299895</v>
      </c>
      <c r="Z25" s="163"/>
      <c r="AA25" s="171">
        <v>-12.490634769524601</v>
      </c>
      <c r="AB25" s="172">
        <v>-17.150901159603901</v>
      </c>
      <c r="AC25" s="173">
        <v>-14.850686187683401</v>
      </c>
      <c r="AD25" s="163"/>
      <c r="AE25" s="174">
        <v>-12.0583237949643</v>
      </c>
      <c r="AF25" s="40"/>
      <c r="AG25" s="190">
        <v>41.4094331862186</v>
      </c>
      <c r="AH25" s="185">
        <v>53.6645086702733</v>
      </c>
      <c r="AI25" s="185">
        <v>54.3561701309794</v>
      </c>
      <c r="AJ25" s="185">
        <v>56.678019169988602</v>
      </c>
      <c r="AK25" s="185">
        <v>53.731106570330198</v>
      </c>
      <c r="AL25" s="191">
        <v>51.967847545558001</v>
      </c>
      <c r="AM25" s="185"/>
      <c r="AN25" s="192">
        <v>82.601307623861004</v>
      </c>
      <c r="AO25" s="193">
        <v>84.818381577448704</v>
      </c>
      <c r="AP25" s="194">
        <v>83.709844600654804</v>
      </c>
      <c r="AQ25" s="185"/>
      <c r="AR25" s="195">
        <v>61.036989561299997</v>
      </c>
      <c r="AS25" s="168"/>
      <c r="AT25" s="169">
        <v>3.6054100360616101</v>
      </c>
      <c r="AU25" s="163">
        <v>4.7630699216069399</v>
      </c>
      <c r="AV25" s="163">
        <v>3.0692814875169399</v>
      </c>
      <c r="AW25" s="163">
        <v>0.65786997150416504</v>
      </c>
      <c r="AX25" s="163">
        <v>-13.494839333518</v>
      </c>
      <c r="AY25" s="170">
        <v>-0.95752900922968598</v>
      </c>
      <c r="AZ25" s="163"/>
      <c r="BA25" s="171">
        <v>-13.7044249218558</v>
      </c>
      <c r="BB25" s="172">
        <v>-17.2236963920171</v>
      </c>
      <c r="BC25" s="173">
        <v>-15.5239735524396</v>
      </c>
      <c r="BD25" s="163"/>
      <c r="BE25" s="174">
        <v>-7.2260017533167904</v>
      </c>
      <c r="BF25" s="40"/>
      <c r="BG25" s="41"/>
      <c r="BH25" s="41"/>
      <c r="BI25" s="41"/>
      <c r="BJ25" s="41"/>
      <c r="BK25" s="41"/>
      <c r="BL25" s="41"/>
      <c r="BM25" s="41"/>
      <c r="BN25" s="41"/>
      <c r="BO25" s="41"/>
      <c r="BP25" s="41"/>
      <c r="BQ25" s="41"/>
      <c r="BR25" s="41"/>
    </row>
    <row r="26" spans="1:70" x14ac:dyDescent="0.25">
      <c r="A26" s="21" t="s">
        <v>45</v>
      </c>
      <c r="B26" s="3" t="str">
        <f t="shared" si="0"/>
        <v>Petersburg/Chester, VA</v>
      </c>
      <c r="C26" s="3"/>
      <c r="D26" s="24" t="s">
        <v>16</v>
      </c>
      <c r="E26" s="27" t="s">
        <v>17</v>
      </c>
      <c r="F26" s="3"/>
      <c r="G26" s="190">
        <v>50.838260780952297</v>
      </c>
      <c r="H26" s="185">
        <v>64.608651485714205</v>
      </c>
      <c r="I26" s="185">
        <v>69.245643333333305</v>
      </c>
      <c r="J26" s="185">
        <v>68.512168514285705</v>
      </c>
      <c r="K26" s="185">
        <v>61.927928514285703</v>
      </c>
      <c r="L26" s="191">
        <v>63.0265305257142</v>
      </c>
      <c r="M26" s="185"/>
      <c r="N26" s="192">
        <v>82.490160628571402</v>
      </c>
      <c r="O26" s="193">
        <v>82.397249885714203</v>
      </c>
      <c r="P26" s="194">
        <v>82.443705257142796</v>
      </c>
      <c r="Q26" s="185"/>
      <c r="R26" s="195">
        <v>68.574294734693794</v>
      </c>
      <c r="S26" s="168"/>
      <c r="T26" s="169">
        <v>-8.6576720534095095</v>
      </c>
      <c r="U26" s="163">
        <v>-3.46631695229773</v>
      </c>
      <c r="V26" s="163">
        <v>-1.2979514265677601</v>
      </c>
      <c r="W26" s="163">
        <v>0.962346939142525</v>
      </c>
      <c r="X26" s="163">
        <v>-21.199490667612299</v>
      </c>
      <c r="Y26" s="170">
        <v>-7.0923290633894096</v>
      </c>
      <c r="Z26" s="163"/>
      <c r="AA26" s="171">
        <v>-13.3120934573254</v>
      </c>
      <c r="AB26" s="172">
        <v>-16.401452452097502</v>
      </c>
      <c r="AC26" s="173">
        <v>-14.8839266127525</v>
      </c>
      <c r="AD26" s="163"/>
      <c r="AE26" s="174">
        <v>-9.9246913234077407</v>
      </c>
      <c r="AF26" s="40"/>
      <c r="AG26" s="190">
        <v>48.227915728571404</v>
      </c>
      <c r="AH26" s="185">
        <v>61.299477290476098</v>
      </c>
      <c r="AI26" s="185">
        <v>63.906722795237997</v>
      </c>
      <c r="AJ26" s="185">
        <v>64.394168042857103</v>
      </c>
      <c r="AK26" s="185">
        <v>57.230707423809498</v>
      </c>
      <c r="AL26" s="191">
        <v>59.011798256190403</v>
      </c>
      <c r="AM26" s="185"/>
      <c r="AN26" s="192">
        <v>67.317903147619006</v>
      </c>
      <c r="AO26" s="193">
        <v>71.521391109523805</v>
      </c>
      <c r="AP26" s="194">
        <v>69.419647128571398</v>
      </c>
      <c r="AQ26" s="185"/>
      <c r="AR26" s="195">
        <v>61.985469362585</v>
      </c>
      <c r="AS26" s="168"/>
      <c r="AT26" s="169">
        <v>1.48920815793891</v>
      </c>
      <c r="AU26" s="163">
        <v>2.9135666672301901</v>
      </c>
      <c r="AV26" s="163">
        <v>1.2278613455360201</v>
      </c>
      <c r="AW26" s="163">
        <v>1.95867509510233</v>
      </c>
      <c r="AX26" s="163">
        <v>-7.5710538258566702</v>
      </c>
      <c r="AY26" s="170">
        <v>-7.8758172823295294E-2</v>
      </c>
      <c r="AZ26" s="163"/>
      <c r="BA26" s="171">
        <v>-13.5649540609135</v>
      </c>
      <c r="BB26" s="172">
        <v>-13.596405757547799</v>
      </c>
      <c r="BC26" s="173">
        <v>-13.581158882840199</v>
      </c>
      <c r="BD26" s="163"/>
      <c r="BE26" s="174">
        <v>-4.8117215962335296</v>
      </c>
      <c r="BF26" s="40"/>
      <c r="BG26" s="41"/>
      <c r="BH26" s="41"/>
      <c r="BI26" s="41"/>
      <c r="BJ26" s="41"/>
      <c r="BK26" s="41"/>
      <c r="BL26" s="41"/>
      <c r="BM26" s="41"/>
      <c r="BN26" s="41"/>
      <c r="BO26" s="41"/>
      <c r="BP26" s="41"/>
      <c r="BQ26" s="41"/>
      <c r="BR26" s="41"/>
    </row>
    <row r="27" spans="1:70" x14ac:dyDescent="0.25">
      <c r="A27" s="21" t="s">
        <v>93</v>
      </c>
      <c r="B27" s="47" t="s">
        <v>70</v>
      </c>
      <c r="C27" s="3"/>
      <c r="D27" s="24" t="s">
        <v>16</v>
      </c>
      <c r="E27" s="27" t="s">
        <v>17</v>
      </c>
      <c r="F27" s="3"/>
      <c r="G27" s="190">
        <v>36.0418629572385</v>
      </c>
      <c r="H27" s="185">
        <v>48.121403400309099</v>
      </c>
      <c r="I27" s="185">
        <v>51.9484451313755</v>
      </c>
      <c r="J27" s="185">
        <v>55.9362081401339</v>
      </c>
      <c r="K27" s="185">
        <v>48.767812467800098</v>
      </c>
      <c r="L27" s="191">
        <v>48.163146419371401</v>
      </c>
      <c r="M27" s="185"/>
      <c r="N27" s="192">
        <v>64.0502308088614</v>
      </c>
      <c r="O27" s="193">
        <v>66.209324059763006</v>
      </c>
      <c r="P27" s="194">
        <v>65.129777434312203</v>
      </c>
      <c r="Q27" s="185"/>
      <c r="R27" s="195">
        <v>53.010755280783101</v>
      </c>
      <c r="S27" s="168"/>
      <c r="T27" s="169">
        <v>-4.0354603634659298</v>
      </c>
      <c r="U27" s="163">
        <v>-3.8664553697253101</v>
      </c>
      <c r="V27" s="163">
        <v>-4.1604214711196299</v>
      </c>
      <c r="W27" s="163">
        <v>0.97842218292953498</v>
      </c>
      <c r="X27" s="163">
        <v>-6.2523003437057501</v>
      </c>
      <c r="Y27" s="170">
        <v>-3.3770145340291</v>
      </c>
      <c r="Z27" s="163"/>
      <c r="AA27" s="171">
        <v>-1.2505060585735599</v>
      </c>
      <c r="AB27" s="172">
        <v>-7.4317350570735501</v>
      </c>
      <c r="AC27" s="173">
        <v>-4.4921213555632997</v>
      </c>
      <c r="AD27" s="163"/>
      <c r="AE27" s="174">
        <v>-3.7714073230285101</v>
      </c>
      <c r="AF27" s="40"/>
      <c r="AG27" s="190">
        <v>41.842753480668698</v>
      </c>
      <c r="AH27" s="185">
        <v>48.159642099270201</v>
      </c>
      <c r="AI27" s="185">
        <v>48.595763676828298</v>
      </c>
      <c r="AJ27" s="185">
        <v>48.836733347135201</v>
      </c>
      <c r="AK27" s="185">
        <v>46.054453703224397</v>
      </c>
      <c r="AL27" s="191">
        <v>46.697869261425303</v>
      </c>
      <c r="AM27" s="185"/>
      <c r="AN27" s="192">
        <v>64.418363438745402</v>
      </c>
      <c r="AO27" s="193">
        <v>64.703214737548706</v>
      </c>
      <c r="AP27" s="194">
        <v>64.560952916391997</v>
      </c>
      <c r="AQ27" s="185"/>
      <c r="AR27" s="195">
        <v>51.805804244908202</v>
      </c>
      <c r="AS27" s="168"/>
      <c r="AT27" s="169">
        <v>7.6161395414083302</v>
      </c>
      <c r="AU27" s="163">
        <v>5.4596228110559899</v>
      </c>
      <c r="AV27" s="163">
        <v>1.63332873363694</v>
      </c>
      <c r="AW27" s="163">
        <v>-1.0993040161488801</v>
      </c>
      <c r="AX27" s="163">
        <v>-4.0096506238581702</v>
      </c>
      <c r="AY27" s="170">
        <v>1.6406309684815401</v>
      </c>
      <c r="AZ27" s="163"/>
      <c r="BA27" s="171">
        <v>2.5090872935492099</v>
      </c>
      <c r="BB27" s="172">
        <v>-1.9808683509503</v>
      </c>
      <c r="BC27" s="173">
        <v>0.20914741203783799</v>
      </c>
      <c r="BD27" s="163"/>
      <c r="BE27" s="174">
        <v>1.11707591135602</v>
      </c>
      <c r="BF27" s="40"/>
      <c r="BG27" s="41"/>
      <c r="BH27" s="41"/>
      <c r="BI27" s="41"/>
      <c r="BJ27" s="41"/>
      <c r="BK27" s="41"/>
      <c r="BL27" s="41"/>
      <c r="BM27" s="41"/>
      <c r="BN27" s="41"/>
      <c r="BO27" s="41"/>
      <c r="BP27" s="41"/>
      <c r="BQ27" s="41"/>
      <c r="BR27" s="41"/>
    </row>
    <row r="28" spans="1:70" x14ac:dyDescent="0.25">
      <c r="A28" s="21" t="s">
        <v>47</v>
      </c>
      <c r="B28" s="3" t="str">
        <f t="shared" si="0"/>
        <v>Roanoke, VA</v>
      </c>
      <c r="C28" s="3"/>
      <c r="D28" s="24" t="s">
        <v>16</v>
      </c>
      <c r="E28" s="27" t="s">
        <v>17</v>
      </c>
      <c r="F28" s="3"/>
      <c r="G28" s="190">
        <v>40.794387211367599</v>
      </c>
      <c r="H28" s="185">
        <v>59.964431616341002</v>
      </c>
      <c r="I28" s="185">
        <v>70.2528845470692</v>
      </c>
      <c r="J28" s="185">
        <v>67.491767317939605</v>
      </c>
      <c r="K28" s="185">
        <v>60.910753108348104</v>
      </c>
      <c r="L28" s="191">
        <v>59.882844760213104</v>
      </c>
      <c r="M28" s="185"/>
      <c r="N28" s="192">
        <v>93.337465364120703</v>
      </c>
      <c r="O28" s="193">
        <v>100.13985435168701</v>
      </c>
      <c r="P28" s="194">
        <v>96.738659857903997</v>
      </c>
      <c r="Q28" s="185"/>
      <c r="R28" s="195">
        <v>70.413077645267606</v>
      </c>
      <c r="S28" s="168"/>
      <c r="T28" s="169">
        <v>0.76536110604752905</v>
      </c>
      <c r="U28" s="163">
        <v>3.2622962855842999E-2</v>
      </c>
      <c r="V28" s="163">
        <v>3.6558216365429002</v>
      </c>
      <c r="W28" s="163">
        <v>-9.3874136106891193</v>
      </c>
      <c r="X28" s="163">
        <v>-3.5609490740086001</v>
      </c>
      <c r="Y28" s="170">
        <v>-2.1036745391001901</v>
      </c>
      <c r="Z28" s="163"/>
      <c r="AA28" s="171">
        <v>-10.7034123257754</v>
      </c>
      <c r="AB28" s="172">
        <v>-7.6776875076493596</v>
      </c>
      <c r="AC28" s="173">
        <v>-9.1625473155926596</v>
      </c>
      <c r="AD28" s="163"/>
      <c r="AE28" s="174">
        <v>-5.00145873494378</v>
      </c>
      <c r="AF28" s="40"/>
      <c r="AG28" s="190">
        <v>48.281087477797499</v>
      </c>
      <c r="AH28" s="185">
        <v>65.560883214919997</v>
      </c>
      <c r="AI28" s="185">
        <v>69.479639875665995</v>
      </c>
      <c r="AJ28" s="185">
        <v>60.264456483126096</v>
      </c>
      <c r="AK28" s="185">
        <v>55.817076820603901</v>
      </c>
      <c r="AL28" s="191">
        <v>59.880628774422703</v>
      </c>
      <c r="AM28" s="185"/>
      <c r="AN28" s="192">
        <v>73.865416518649994</v>
      </c>
      <c r="AO28" s="193">
        <v>74.088742451154502</v>
      </c>
      <c r="AP28" s="194">
        <v>73.977079484902305</v>
      </c>
      <c r="AQ28" s="185"/>
      <c r="AR28" s="195">
        <v>63.908186120274003</v>
      </c>
      <c r="AS28" s="168"/>
      <c r="AT28" s="169">
        <v>22.650216438176699</v>
      </c>
      <c r="AU28" s="163">
        <v>19.0849594823061</v>
      </c>
      <c r="AV28" s="163">
        <v>11.0364373035112</v>
      </c>
      <c r="AW28" s="163">
        <v>-5.2383555118987202</v>
      </c>
      <c r="AX28" s="163">
        <v>-6.6831221391239097</v>
      </c>
      <c r="AY28" s="170">
        <v>6.7760688895683296</v>
      </c>
      <c r="AZ28" s="163"/>
      <c r="BA28" s="171">
        <v>-4.0960957000103804</v>
      </c>
      <c r="BB28" s="172">
        <v>-5.0618670360133002</v>
      </c>
      <c r="BC28" s="173">
        <v>-4.5821539056151401</v>
      </c>
      <c r="BD28" s="163"/>
      <c r="BE28" s="174">
        <v>2.7316360754594999</v>
      </c>
      <c r="BF28" s="40"/>
      <c r="BG28" s="41"/>
      <c r="BH28" s="41"/>
      <c r="BI28" s="41"/>
      <c r="BJ28" s="41"/>
      <c r="BK28" s="41"/>
      <c r="BL28" s="41"/>
      <c r="BM28" s="41"/>
      <c r="BN28" s="41"/>
      <c r="BO28" s="41"/>
      <c r="BP28" s="41"/>
      <c r="BQ28" s="41"/>
      <c r="BR28" s="41"/>
    </row>
    <row r="29" spans="1:70" x14ac:dyDescent="0.25">
      <c r="A29" s="21" t="s">
        <v>48</v>
      </c>
      <c r="B29" s="3" t="str">
        <f t="shared" si="0"/>
        <v>Charlottesville, VA</v>
      </c>
      <c r="C29" s="3"/>
      <c r="D29" s="24" t="s">
        <v>16</v>
      </c>
      <c r="E29" s="27" t="s">
        <v>17</v>
      </c>
      <c r="F29" s="3"/>
      <c r="G29" s="190">
        <v>60.147047314833301</v>
      </c>
      <c r="H29" s="185">
        <v>74.999666600119696</v>
      </c>
      <c r="I29" s="185">
        <v>89.474675583948795</v>
      </c>
      <c r="J29" s="185">
        <v>94.935713715312403</v>
      </c>
      <c r="K29" s="185">
        <v>90.342777001397394</v>
      </c>
      <c r="L29" s="191">
        <v>81.979976043122306</v>
      </c>
      <c r="M29" s="185"/>
      <c r="N29" s="192">
        <v>126.878107406667</v>
      </c>
      <c r="O29" s="193">
        <v>119.69681573168199</v>
      </c>
      <c r="P29" s="194">
        <v>123.28746156917499</v>
      </c>
      <c r="Q29" s="185"/>
      <c r="R29" s="195">
        <v>93.782114764851798</v>
      </c>
      <c r="S29" s="168"/>
      <c r="T29" s="169">
        <v>-10.539856660838099</v>
      </c>
      <c r="U29" s="163">
        <v>-14.040261728713601</v>
      </c>
      <c r="V29" s="163">
        <v>-8.8998639705883402</v>
      </c>
      <c r="W29" s="163">
        <v>-12.662204424749</v>
      </c>
      <c r="X29" s="163">
        <v>-26.192318099141801</v>
      </c>
      <c r="Y29" s="170">
        <v>-15.2751520335545</v>
      </c>
      <c r="Z29" s="163"/>
      <c r="AA29" s="171">
        <v>-18.074154643008701</v>
      </c>
      <c r="AB29" s="172">
        <v>-5.7275826540847703</v>
      </c>
      <c r="AC29" s="173">
        <v>-12.5119881077926</v>
      </c>
      <c r="AD29" s="163"/>
      <c r="AE29" s="174">
        <v>-14.2580078564906</v>
      </c>
      <c r="AF29" s="40"/>
      <c r="AG29" s="190">
        <v>60.810376322619199</v>
      </c>
      <c r="AH29" s="185">
        <v>73.903666400479096</v>
      </c>
      <c r="AI29" s="185">
        <v>76.900856458374903</v>
      </c>
      <c r="AJ29" s="185">
        <v>81.065398283090403</v>
      </c>
      <c r="AK29" s="185">
        <v>79.2298477740067</v>
      </c>
      <c r="AL29" s="191">
        <v>74.382029047714099</v>
      </c>
      <c r="AM29" s="185"/>
      <c r="AN29" s="192">
        <v>105.892605809542</v>
      </c>
      <c r="AO29" s="193">
        <v>106.750446196845</v>
      </c>
      <c r="AP29" s="194">
        <v>106.32152600319399</v>
      </c>
      <c r="AQ29" s="185"/>
      <c r="AR29" s="195">
        <v>83.507599606422701</v>
      </c>
      <c r="AS29" s="168"/>
      <c r="AT29" s="169">
        <v>-2.83166563199114</v>
      </c>
      <c r="AU29" s="163">
        <v>1.1085510248019399</v>
      </c>
      <c r="AV29" s="163">
        <v>-8.0559430012332705</v>
      </c>
      <c r="AW29" s="163">
        <v>-1.87858831849426</v>
      </c>
      <c r="AX29" s="163">
        <v>-11.3022111895388</v>
      </c>
      <c r="AY29" s="170">
        <v>-4.9449636841077202</v>
      </c>
      <c r="AZ29" s="163"/>
      <c r="BA29" s="171">
        <v>-13.333246790181599</v>
      </c>
      <c r="BB29" s="172">
        <v>-12.1040510858967</v>
      </c>
      <c r="BC29" s="173">
        <v>-12.720497326633</v>
      </c>
      <c r="BD29" s="163"/>
      <c r="BE29" s="174">
        <v>-7.9287594499586698</v>
      </c>
      <c r="BF29" s="40"/>
      <c r="BG29" s="41"/>
      <c r="BH29" s="41"/>
      <c r="BI29" s="41"/>
      <c r="BJ29" s="41"/>
      <c r="BK29" s="41"/>
      <c r="BL29" s="41"/>
      <c r="BM29" s="41"/>
      <c r="BN29" s="41"/>
      <c r="BO29" s="41"/>
      <c r="BP29" s="41"/>
      <c r="BQ29" s="41"/>
      <c r="BR29" s="41"/>
    </row>
    <row r="30" spans="1:70" x14ac:dyDescent="0.25">
      <c r="A30" s="21" t="s">
        <v>49</v>
      </c>
      <c r="B30" t="s">
        <v>72</v>
      </c>
      <c r="C30" s="3"/>
      <c r="D30" s="24" t="s">
        <v>16</v>
      </c>
      <c r="E30" s="27" t="s">
        <v>17</v>
      </c>
      <c r="F30" s="3"/>
      <c r="G30" s="190">
        <v>49.805928561263599</v>
      </c>
      <c r="H30" s="185">
        <v>65.798515725060398</v>
      </c>
      <c r="I30" s="185">
        <v>70.669588729187396</v>
      </c>
      <c r="J30" s="185">
        <v>67.351398889995707</v>
      </c>
      <c r="K30" s="185">
        <v>65.423981784545305</v>
      </c>
      <c r="L30" s="191">
        <v>63.809882738010501</v>
      </c>
      <c r="M30" s="185"/>
      <c r="N30" s="192">
        <v>77.108892841895496</v>
      </c>
      <c r="O30" s="193">
        <v>73.599622883164898</v>
      </c>
      <c r="P30" s="194">
        <v>75.354257862530204</v>
      </c>
      <c r="Q30" s="185"/>
      <c r="R30" s="195">
        <v>67.108275630730404</v>
      </c>
      <c r="S30" s="168"/>
      <c r="T30" s="169">
        <v>43.668125530232203</v>
      </c>
      <c r="U30" s="163">
        <v>27.420846730335899</v>
      </c>
      <c r="V30" s="163">
        <v>21.603351881521501</v>
      </c>
      <c r="W30" s="163">
        <v>7.7989406867519904</v>
      </c>
      <c r="X30" s="163">
        <v>7.9637189997427998E-2</v>
      </c>
      <c r="Y30" s="170">
        <v>17.180586396047499</v>
      </c>
      <c r="Z30" s="163"/>
      <c r="AA30" s="171">
        <v>-29.343284612042201</v>
      </c>
      <c r="AB30" s="172">
        <v>-55.510229714643899</v>
      </c>
      <c r="AC30" s="173">
        <v>-45.109510937422698</v>
      </c>
      <c r="AD30" s="163"/>
      <c r="AE30" s="174">
        <v>-14.094924147736901</v>
      </c>
      <c r="AF30" s="40"/>
      <c r="AG30" s="190">
        <v>49.785195318058904</v>
      </c>
      <c r="AH30" s="185">
        <v>66.286767468336393</v>
      </c>
      <c r="AI30" s="185">
        <v>72.223448128646595</v>
      </c>
      <c r="AJ30" s="185">
        <v>71.790480290308807</v>
      </c>
      <c r="AK30" s="185">
        <v>67.907861107158098</v>
      </c>
      <c r="AL30" s="191">
        <v>65.598750462501698</v>
      </c>
      <c r="AM30" s="185"/>
      <c r="AN30" s="192">
        <v>79.256260851003205</v>
      </c>
      <c r="AO30" s="193">
        <v>75.751541909776506</v>
      </c>
      <c r="AP30" s="194">
        <v>77.503901380389905</v>
      </c>
      <c r="AQ30" s="185"/>
      <c r="AR30" s="195">
        <v>69.000222153326902</v>
      </c>
      <c r="AS30" s="168"/>
      <c r="AT30" s="169">
        <v>48.915739198299597</v>
      </c>
      <c r="AU30" s="163">
        <v>33.745901540761899</v>
      </c>
      <c r="AV30" s="163">
        <v>25.999173293616899</v>
      </c>
      <c r="AW30" s="163">
        <v>23.2876788632264</v>
      </c>
      <c r="AX30" s="163">
        <v>28.745140274171501</v>
      </c>
      <c r="AY30" s="170">
        <v>30.523948392721898</v>
      </c>
      <c r="AZ30" s="163"/>
      <c r="BA30" s="171">
        <v>23.776008822871201</v>
      </c>
      <c r="BB30" s="172">
        <v>-3.5845911710226499</v>
      </c>
      <c r="BC30" s="173">
        <v>8.7012118241845506</v>
      </c>
      <c r="BD30" s="163"/>
      <c r="BE30" s="174">
        <v>22.623468845147801</v>
      </c>
      <c r="BF30" s="40"/>
      <c r="BG30" s="41"/>
      <c r="BH30" s="41"/>
      <c r="BI30" s="41"/>
      <c r="BJ30" s="41"/>
      <c r="BK30" s="41"/>
      <c r="BL30" s="41"/>
      <c r="BM30" s="41"/>
      <c r="BN30" s="41"/>
      <c r="BO30" s="41"/>
      <c r="BP30" s="41"/>
      <c r="BQ30" s="41"/>
      <c r="BR30" s="41"/>
    </row>
    <row r="31" spans="1:70" x14ac:dyDescent="0.25">
      <c r="A31" s="21" t="s">
        <v>50</v>
      </c>
      <c r="B31" s="3" t="str">
        <f t="shared" si="0"/>
        <v>Staunton &amp; Harrisonburg, VA</v>
      </c>
      <c r="C31" s="3"/>
      <c r="D31" s="24" t="s">
        <v>16</v>
      </c>
      <c r="E31" s="27" t="s">
        <v>17</v>
      </c>
      <c r="F31" s="3"/>
      <c r="G31" s="190">
        <v>34.947975614129398</v>
      </c>
      <c r="H31" s="185">
        <v>49.992284382284303</v>
      </c>
      <c r="I31" s="185">
        <v>56.076826250672397</v>
      </c>
      <c r="J31" s="185">
        <v>50.882227003765401</v>
      </c>
      <c r="K31" s="185">
        <v>50.473528778913298</v>
      </c>
      <c r="L31" s="191">
        <v>48.474568405953001</v>
      </c>
      <c r="M31" s="185"/>
      <c r="N31" s="192">
        <v>58.9290335305719</v>
      </c>
      <c r="O31" s="193">
        <v>54.717859064012899</v>
      </c>
      <c r="P31" s="194">
        <v>56.823446297292399</v>
      </c>
      <c r="Q31" s="185"/>
      <c r="R31" s="195">
        <v>50.859962089192798</v>
      </c>
      <c r="S31" s="168"/>
      <c r="T31" s="169">
        <v>17.9017354337286</v>
      </c>
      <c r="U31" s="163">
        <v>13.5863590200939</v>
      </c>
      <c r="V31" s="163">
        <v>20.546825211939801</v>
      </c>
      <c r="W31" s="163">
        <v>8.5854013222758798</v>
      </c>
      <c r="X31" s="163">
        <v>13.651336209308701</v>
      </c>
      <c r="Y31" s="170">
        <v>14.6280185155911</v>
      </c>
      <c r="Z31" s="163"/>
      <c r="AA31" s="171">
        <v>6.6400779311670597</v>
      </c>
      <c r="AB31" s="172">
        <v>-6.7880699309111998</v>
      </c>
      <c r="AC31" s="173">
        <v>-0.27683335937016901</v>
      </c>
      <c r="AD31" s="163"/>
      <c r="AE31" s="174">
        <v>9.4080902558581503</v>
      </c>
      <c r="AF31" s="40"/>
      <c r="AG31" s="190">
        <v>39.068972565895599</v>
      </c>
      <c r="AH31" s="185">
        <v>45.836713734982901</v>
      </c>
      <c r="AI31" s="185">
        <v>48.183817016317001</v>
      </c>
      <c r="AJ31" s="185">
        <v>48.270156446117902</v>
      </c>
      <c r="AK31" s="185">
        <v>48.5572382105074</v>
      </c>
      <c r="AL31" s="191">
        <v>45.983379594764202</v>
      </c>
      <c r="AM31" s="185"/>
      <c r="AN31" s="192">
        <v>68.865736507082602</v>
      </c>
      <c r="AO31" s="193">
        <v>69.649439214631499</v>
      </c>
      <c r="AP31" s="194">
        <v>69.257587860857001</v>
      </c>
      <c r="AQ31" s="185"/>
      <c r="AR31" s="195">
        <v>52.633153385076398</v>
      </c>
      <c r="AS31" s="168"/>
      <c r="AT31" s="169">
        <v>8.98645182239758</v>
      </c>
      <c r="AU31" s="163">
        <v>11.9004395187272</v>
      </c>
      <c r="AV31" s="163">
        <v>11.4610218426924</v>
      </c>
      <c r="AW31" s="163">
        <v>6.1575918519088102</v>
      </c>
      <c r="AX31" s="163">
        <v>10.519458905754799</v>
      </c>
      <c r="AY31" s="170">
        <v>9.7745414490666196</v>
      </c>
      <c r="AZ31" s="163"/>
      <c r="BA31" s="171">
        <v>2.5014614666971</v>
      </c>
      <c r="BB31" s="172">
        <v>6.4002983740144597</v>
      </c>
      <c r="BC31" s="173">
        <v>4.4255238639256804</v>
      </c>
      <c r="BD31" s="163"/>
      <c r="BE31" s="174">
        <v>7.7004644936259199</v>
      </c>
      <c r="BF31" s="40"/>
      <c r="BG31" s="41"/>
      <c r="BH31" s="41"/>
      <c r="BI31" s="41"/>
      <c r="BJ31" s="41"/>
      <c r="BK31" s="41"/>
      <c r="BL31" s="41"/>
      <c r="BM31" s="41"/>
      <c r="BN31" s="41"/>
      <c r="BO31" s="41"/>
      <c r="BP31" s="41"/>
      <c r="BQ31" s="41"/>
      <c r="BR31" s="41"/>
    </row>
    <row r="32" spans="1:70" x14ac:dyDescent="0.25">
      <c r="A32" s="21" t="s">
        <v>51</v>
      </c>
      <c r="B32" s="3" t="str">
        <f t="shared" si="0"/>
        <v>Blacksburg &amp; Wytheville, VA</v>
      </c>
      <c r="C32" s="3"/>
      <c r="D32" s="24" t="s">
        <v>16</v>
      </c>
      <c r="E32" s="27" t="s">
        <v>17</v>
      </c>
      <c r="F32" s="3"/>
      <c r="G32" s="190">
        <v>32.015650118203297</v>
      </c>
      <c r="H32" s="185">
        <v>40.242198581560203</v>
      </c>
      <c r="I32" s="185">
        <v>45.375817572891997</v>
      </c>
      <c r="J32" s="185">
        <v>46.121463750985001</v>
      </c>
      <c r="K32" s="185">
        <v>40.3863475177304</v>
      </c>
      <c r="L32" s="191">
        <v>40.828295508274202</v>
      </c>
      <c r="M32" s="185"/>
      <c r="N32" s="192">
        <v>55.381081560283597</v>
      </c>
      <c r="O32" s="193">
        <v>64.322866430260007</v>
      </c>
      <c r="P32" s="194">
        <v>59.851973995271798</v>
      </c>
      <c r="Q32" s="185"/>
      <c r="R32" s="195">
        <v>46.263632218844897</v>
      </c>
      <c r="S32" s="168"/>
      <c r="T32" s="169">
        <v>-18.772360083581798</v>
      </c>
      <c r="U32" s="163">
        <v>-16.240569945202601</v>
      </c>
      <c r="V32" s="163">
        <v>-10.432350315111201</v>
      </c>
      <c r="W32" s="163">
        <v>-9.1080549980532606</v>
      </c>
      <c r="X32" s="163">
        <v>-26.184493133320899</v>
      </c>
      <c r="Y32" s="170">
        <v>-16.189952703188801</v>
      </c>
      <c r="Z32" s="163"/>
      <c r="AA32" s="171">
        <v>-39.396029731254401</v>
      </c>
      <c r="AB32" s="172">
        <v>-32.835846082688498</v>
      </c>
      <c r="AC32" s="173">
        <v>-36.039037345670998</v>
      </c>
      <c r="AD32" s="163"/>
      <c r="AE32" s="174">
        <v>-24.8143928175333</v>
      </c>
      <c r="AF32" s="40"/>
      <c r="AG32" s="190">
        <v>40.188017631993603</v>
      </c>
      <c r="AH32" s="185">
        <v>48.4026822301024</v>
      </c>
      <c r="AI32" s="185">
        <v>51.956240642237901</v>
      </c>
      <c r="AJ32" s="185">
        <v>46.092224684791098</v>
      </c>
      <c r="AK32" s="185">
        <v>46.316680457052698</v>
      </c>
      <c r="AL32" s="191">
        <v>46.591169129235602</v>
      </c>
      <c r="AM32" s="185"/>
      <c r="AN32" s="192">
        <v>72.470339342001495</v>
      </c>
      <c r="AO32" s="193">
        <v>73.997743794326198</v>
      </c>
      <c r="AP32" s="194">
        <v>73.234041568163903</v>
      </c>
      <c r="AQ32" s="185"/>
      <c r="AR32" s="195">
        <v>54.203418397500798</v>
      </c>
      <c r="AS32" s="168"/>
      <c r="AT32" s="169">
        <v>5.7765513729700304</v>
      </c>
      <c r="AU32" s="163">
        <v>4.3999953471772599</v>
      </c>
      <c r="AV32" s="163">
        <v>8.4085562929937403</v>
      </c>
      <c r="AW32" s="163">
        <v>-4.6830191319554002</v>
      </c>
      <c r="AX32" s="163">
        <v>-12.1619507320806</v>
      </c>
      <c r="AY32" s="170">
        <v>-0.176945657685361</v>
      </c>
      <c r="AZ32" s="163"/>
      <c r="BA32" s="171">
        <v>-5.6145756156396702</v>
      </c>
      <c r="BB32" s="172">
        <v>-6.0688606966666399</v>
      </c>
      <c r="BC32" s="173">
        <v>-5.8446347267567003</v>
      </c>
      <c r="BD32" s="163"/>
      <c r="BE32" s="174">
        <v>-2.44385348818248</v>
      </c>
      <c r="BF32" s="40"/>
      <c r="BG32" s="41"/>
      <c r="BH32" s="41"/>
      <c r="BI32" s="41"/>
      <c r="BJ32" s="41"/>
      <c r="BK32" s="41"/>
      <c r="BL32" s="41"/>
      <c r="BM32" s="41"/>
      <c r="BN32" s="41"/>
      <c r="BO32" s="41"/>
      <c r="BP32" s="41"/>
      <c r="BQ32" s="41"/>
      <c r="BR32" s="41"/>
    </row>
    <row r="33" spans="1:70" x14ac:dyDescent="0.25">
      <c r="A33" s="21" t="s">
        <v>52</v>
      </c>
      <c r="B33" s="3" t="str">
        <f t="shared" si="0"/>
        <v>Lynchburg, VA</v>
      </c>
      <c r="C33" s="3"/>
      <c r="D33" s="24" t="s">
        <v>16</v>
      </c>
      <c r="E33" s="27" t="s">
        <v>17</v>
      </c>
      <c r="F33" s="3"/>
      <c r="G33" s="190">
        <v>39.6526377491207</v>
      </c>
      <c r="H33" s="185">
        <v>62.874484173505202</v>
      </c>
      <c r="I33" s="185">
        <v>77.542224501758398</v>
      </c>
      <c r="J33" s="185">
        <v>83.097236225087897</v>
      </c>
      <c r="K33" s="185">
        <v>78.502980656506395</v>
      </c>
      <c r="L33" s="191">
        <v>68.333912661195697</v>
      </c>
      <c r="M33" s="185"/>
      <c r="N33" s="192">
        <v>75.996594372801795</v>
      </c>
      <c r="O33" s="193">
        <v>62.9325703399765</v>
      </c>
      <c r="P33" s="194">
        <v>69.464582356389201</v>
      </c>
      <c r="Q33" s="185"/>
      <c r="R33" s="195">
        <v>68.656961145536698</v>
      </c>
      <c r="S33" s="168"/>
      <c r="T33" s="169">
        <v>10.315474127986899</v>
      </c>
      <c r="U33" s="163">
        <v>19.156628775737001</v>
      </c>
      <c r="V33" s="163">
        <v>23.128887848515099</v>
      </c>
      <c r="W33" s="163">
        <v>25.983927188402099</v>
      </c>
      <c r="X33" s="163">
        <v>4.1618562632811997</v>
      </c>
      <c r="Y33" s="170">
        <v>16.605827475492099</v>
      </c>
      <c r="Z33" s="163"/>
      <c r="AA33" s="171">
        <v>-8.2486631387904499</v>
      </c>
      <c r="AB33" s="172">
        <v>-23.207909045200999</v>
      </c>
      <c r="AC33" s="173">
        <v>-15.688478858993699</v>
      </c>
      <c r="AD33" s="163"/>
      <c r="AE33" s="174">
        <v>4.9816257702807203</v>
      </c>
      <c r="AF33" s="40"/>
      <c r="AG33" s="190">
        <v>39.259560375146499</v>
      </c>
      <c r="AH33" s="185">
        <v>62.736649325908502</v>
      </c>
      <c r="AI33" s="185">
        <v>65.0580495310668</v>
      </c>
      <c r="AJ33" s="185">
        <v>68.619127344665799</v>
      </c>
      <c r="AK33" s="185">
        <v>71.502150498241505</v>
      </c>
      <c r="AL33" s="191">
        <v>61.435107415005803</v>
      </c>
      <c r="AM33" s="185"/>
      <c r="AN33" s="192">
        <v>94.256067555685803</v>
      </c>
      <c r="AO33" s="193">
        <v>72.268672332942501</v>
      </c>
      <c r="AP33" s="194">
        <v>83.262369944314102</v>
      </c>
      <c r="AQ33" s="185"/>
      <c r="AR33" s="195">
        <v>67.6714681376653</v>
      </c>
      <c r="AS33" s="168"/>
      <c r="AT33" s="169">
        <v>4.2882909951055996</v>
      </c>
      <c r="AU33" s="163">
        <v>2.26420475066426</v>
      </c>
      <c r="AV33" s="163">
        <v>2.1493917674866401</v>
      </c>
      <c r="AW33" s="163">
        <v>1.2848094476751</v>
      </c>
      <c r="AX33" s="163">
        <v>-2.41543761917031</v>
      </c>
      <c r="AY33" s="170">
        <v>1.1435209862166</v>
      </c>
      <c r="AZ33" s="163"/>
      <c r="BA33" s="171">
        <v>-2.9612101624693699</v>
      </c>
      <c r="BB33" s="172">
        <v>-10.786057309092801</v>
      </c>
      <c r="BC33" s="173">
        <v>-6.5194538148229597</v>
      </c>
      <c r="BD33" s="163"/>
      <c r="BE33" s="174">
        <v>-1.6895088435574901</v>
      </c>
      <c r="BF33" s="40"/>
      <c r="BG33" s="41"/>
      <c r="BH33" s="41"/>
      <c r="BI33" s="41"/>
      <c r="BJ33" s="41"/>
      <c r="BK33" s="41"/>
      <c r="BL33" s="41"/>
      <c r="BM33" s="41"/>
      <c r="BN33" s="41"/>
      <c r="BO33" s="41"/>
      <c r="BP33" s="41"/>
      <c r="BQ33" s="41"/>
      <c r="BR33" s="41"/>
    </row>
    <row r="34" spans="1:70" x14ac:dyDescent="0.25">
      <c r="A34" s="21" t="s">
        <v>73</v>
      </c>
      <c r="B34" s="3" t="str">
        <f t="shared" si="0"/>
        <v>Central Virginia</v>
      </c>
      <c r="C34" s="3"/>
      <c r="D34" s="24" t="s">
        <v>16</v>
      </c>
      <c r="E34" s="27" t="s">
        <v>17</v>
      </c>
      <c r="F34" s="3"/>
      <c r="G34" s="190">
        <v>49.144318527070503</v>
      </c>
      <c r="H34" s="185">
        <v>67.872848939660898</v>
      </c>
      <c r="I34" s="185">
        <v>82.453493346296398</v>
      </c>
      <c r="J34" s="185">
        <v>81.140448758849004</v>
      </c>
      <c r="K34" s="185">
        <v>75.869532707440797</v>
      </c>
      <c r="L34" s="191">
        <v>71.296040846336993</v>
      </c>
      <c r="M34" s="185"/>
      <c r="N34" s="192">
        <v>109.791172788867</v>
      </c>
      <c r="O34" s="193">
        <v>109.51238142983</v>
      </c>
      <c r="P34" s="194">
        <v>109.651777109348</v>
      </c>
      <c r="Q34" s="185"/>
      <c r="R34" s="195">
        <v>82.254679939581706</v>
      </c>
      <c r="S34" s="168"/>
      <c r="T34" s="169">
        <v>-1.0012801172732899</v>
      </c>
      <c r="U34" s="163">
        <v>2.2738438192793202</v>
      </c>
      <c r="V34" s="163">
        <v>7.6844664746609297</v>
      </c>
      <c r="W34" s="163">
        <v>2.3929274370731002</v>
      </c>
      <c r="X34" s="163">
        <v>-24.313775439551002</v>
      </c>
      <c r="Y34" s="170">
        <v>-4.1877320712422996</v>
      </c>
      <c r="Z34" s="163"/>
      <c r="AA34" s="171">
        <v>-14.958083734335901</v>
      </c>
      <c r="AB34" s="172">
        <v>-13.836650329204801</v>
      </c>
      <c r="AC34" s="173">
        <v>-14.4017526325934</v>
      </c>
      <c r="AD34" s="163"/>
      <c r="AE34" s="174">
        <v>-8.3530986812788708</v>
      </c>
      <c r="AF34" s="40"/>
      <c r="AG34" s="190">
        <v>49.132395796900802</v>
      </c>
      <c r="AH34" s="185">
        <v>66.287341053207797</v>
      </c>
      <c r="AI34" s="185">
        <v>73.812935782606701</v>
      </c>
      <c r="AJ34" s="185">
        <v>75.145202667254594</v>
      </c>
      <c r="AK34" s="185">
        <v>71.372944776879706</v>
      </c>
      <c r="AL34" s="191">
        <v>67.150145436186904</v>
      </c>
      <c r="AM34" s="185"/>
      <c r="AN34" s="192">
        <v>96.365301586818802</v>
      </c>
      <c r="AO34" s="193">
        <v>97.686765434538103</v>
      </c>
      <c r="AP34" s="194">
        <v>97.026201764287805</v>
      </c>
      <c r="AQ34" s="185"/>
      <c r="AR34" s="195">
        <v>75.6876866181465</v>
      </c>
      <c r="AS34" s="168"/>
      <c r="AT34" s="169">
        <v>0.53052806037887801</v>
      </c>
      <c r="AU34" s="163">
        <v>2.3772781818292299</v>
      </c>
      <c r="AV34" s="163">
        <v>-1.1394335674456999</v>
      </c>
      <c r="AW34" s="163">
        <v>2.5291702484835801</v>
      </c>
      <c r="AX34" s="163">
        <v>-6.5533659762766403</v>
      </c>
      <c r="AY34" s="170">
        <v>-0.65215522970856699</v>
      </c>
      <c r="AZ34" s="163"/>
      <c r="BA34" s="171">
        <v>-11.3465736138472</v>
      </c>
      <c r="BB34" s="172">
        <v>-12.3698439616971</v>
      </c>
      <c r="BC34" s="173">
        <v>-11.864252645589501</v>
      </c>
      <c r="BD34" s="163"/>
      <c r="BE34" s="174">
        <v>-5.0736284424471902</v>
      </c>
      <c r="BF34" s="40"/>
      <c r="BG34" s="41"/>
      <c r="BH34" s="41"/>
      <c r="BI34" s="41"/>
      <c r="BJ34" s="41"/>
      <c r="BK34" s="41"/>
      <c r="BL34" s="41"/>
      <c r="BM34" s="41"/>
      <c r="BN34" s="41"/>
      <c r="BO34" s="41"/>
      <c r="BP34" s="41"/>
      <c r="BQ34" s="41"/>
      <c r="BR34" s="41"/>
    </row>
    <row r="35" spans="1:70" x14ac:dyDescent="0.25">
      <c r="A35" s="21" t="s">
        <v>74</v>
      </c>
      <c r="B35" s="3" t="str">
        <f t="shared" si="0"/>
        <v>Chesapeake Bay</v>
      </c>
      <c r="C35" s="3"/>
      <c r="D35" s="24" t="s">
        <v>16</v>
      </c>
      <c r="E35" s="27" t="s">
        <v>17</v>
      </c>
      <c r="F35" s="3"/>
      <c r="G35" s="190">
        <v>36.821055512118797</v>
      </c>
      <c r="H35" s="185">
        <v>55.487388584831798</v>
      </c>
      <c r="I35" s="185">
        <v>57.741579358874098</v>
      </c>
      <c r="J35" s="185">
        <v>54.233299452697402</v>
      </c>
      <c r="K35" s="185">
        <v>51.949734167318198</v>
      </c>
      <c r="L35" s="191">
        <v>51.246611415168097</v>
      </c>
      <c r="M35" s="185"/>
      <c r="N35" s="192">
        <v>58.645441751368203</v>
      </c>
      <c r="O35" s="193">
        <v>65.829835809225898</v>
      </c>
      <c r="P35" s="194">
        <v>62.237638780297097</v>
      </c>
      <c r="Q35" s="185"/>
      <c r="R35" s="195">
        <v>54.386904948062103</v>
      </c>
      <c r="S35" s="168"/>
      <c r="T35" s="169">
        <v>-7.7685591418234097</v>
      </c>
      <c r="U35" s="163">
        <v>3.9694017922937501</v>
      </c>
      <c r="V35" s="163">
        <v>1.4710046747173999</v>
      </c>
      <c r="W35" s="163">
        <v>-8.1209283066722904</v>
      </c>
      <c r="X35" s="163">
        <v>-10.601728180383899</v>
      </c>
      <c r="Y35" s="170">
        <v>-4.1521744496564601</v>
      </c>
      <c r="Z35" s="163"/>
      <c r="AA35" s="171">
        <v>-16.886513041802601</v>
      </c>
      <c r="AB35" s="172">
        <v>-8.7900213269415701</v>
      </c>
      <c r="AC35" s="173">
        <v>-12.792511820106199</v>
      </c>
      <c r="AD35" s="163"/>
      <c r="AE35" s="174">
        <v>-7.1596654600926604</v>
      </c>
      <c r="AF35" s="40"/>
      <c r="AG35" s="190">
        <v>38.251698592650499</v>
      </c>
      <c r="AH35" s="185">
        <v>57.487001563721599</v>
      </c>
      <c r="AI35" s="185">
        <v>59.664734167318201</v>
      </c>
      <c r="AJ35" s="185">
        <v>56.771706411258698</v>
      </c>
      <c r="AK35" s="185">
        <v>49.602073885848299</v>
      </c>
      <c r="AL35" s="191">
        <v>52.355442924159398</v>
      </c>
      <c r="AM35" s="185"/>
      <c r="AN35" s="192">
        <v>55.3698846755277</v>
      </c>
      <c r="AO35" s="193">
        <v>54.748569194683299</v>
      </c>
      <c r="AP35" s="194">
        <v>55.059226935105499</v>
      </c>
      <c r="AQ35" s="185"/>
      <c r="AR35" s="195">
        <v>53.127952641572598</v>
      </c>
      <c r="AS35" s="168"/>
      <c r="AT35" s="169">
        <v>-10.623235574982701</v>
      </c>
      <c r="AU35" s="163">
        <v>4.3929974394026399</v>
      </c>
      <c r="AV35" s="163">
        <v>4.3758096743548904</v>
      </c>
      <c r="AW35" s="163">
        <v>-1.2077090518483899</v>
      </c>
      <c r="AX35" s="163">
        <v>-6.7602544106543698</v>
      </c>
      <c r="AY35" s="170">
        <v>-1.47404224762491</v>
      </c>
      <c r="AZ35" s="163"/>
      <c r="BA35" s="171">
        <v>-7.43025938659971</v>
      </c>
      <c r="BB35" s="172">
        <v>-9.7895927628041992</v>
      </c>
      <c r="BC35" s="173">
        <v>-8.6184979127945294</v>
      </c>
      <c r="BD35" s="163"/>
      <c r="BE35" s="174">
        <v>-3.7033048004429299</v>
      </c>
      <c r="BF35" s="40"/>
      <c r="BG35" s="41"/>
      <c r="BH35" s="41"/>
      <c r="BI35" s="41"/>
      <c r="BJ35" s="41"/>
      <c r="BK35" s="41"/>
      <c r="BL35" s="41"/>
      <c r="BM35" s="41"/>
      <c r="BN35" s="41"/>
      <c r="BO35" s="41"/>
      <c r="BP35" s="41"/>
      <c r="BQ35" s="41"/>
      <c r="BR35" s="41"/>
    </row>
    <row r="36" spans="1:70" x14ac:dyDescent="0.25">
      <c r="A36" s="21" t="s">
        <v>75</v>
      </c>
      <c r="B36" s="3" t="str">
        <f t="shared" si="0"/>
        <v>Coastal Virginia - Eastern Shore</v>
      </c>
      <c r="C36" s="3"/>
      <c r="D36" s="24" t="s">
        <v>16</v>
      </c>
      <c r="E36" s="27" t="s">
        <v>17</v>
      </c>
      <c r="F36" s="3"/>
      <c r="G36" s="190">
        <v>28.571446402349402</v>
      </c>
      <c r="H36" s="185">
        <v>41.4811306901615</v>
      </c>
      <c r="I36" s="185">
        <v>46.034941262848697</v>
      </c>
      <c r="J36" s="185">
        <v>47.7171953010279</v>
      </c>
      <c r="K36" s="185">
        <v>43.433355359765002</v>
      </c>
      <c r="L36" s="191">
        <v>41.447613803230503</v>
      </c>
      <c r="M36" s="185"/>
      <c r="N36" s="192">
        <v>60.923098384728299</v>
      </c>
      <c r="O36" s="193">
        <v>61.257643171806102</v>
      </c>
      <c r="P36" s="194">
        <v>61.0903707782672</v>
      </c>
      <c r="Q36" s="185"/>
      <c r="R36" s="195">
        <v>47.0598300818124</v>
      </c>
      <c r="S36" s="168"/>
      <c r="T36" s="169">
        <v>-30.2822621395994</v>
      </c>
      <c r="U36" s="163">
        <v>-23.016497385577601</v>
      </c>
      <c r="V36" s="163">
        <v>-21.014790729470999</v>
      </c>
      <c r="W36" s="163">
        <v>-20.929198756913401</v>
      </c>
      <c r="X36" s="163">
        <v>-21.398368588861501</v>
      </c>
      <c r="Y36" s="170">
        <v>-22.888946160275299</v>
      </c>
      <c r="Z36" s="163"/>
      <c r="AA36" s="171">
        <v>-10.9922803171801</v>
      </c>
      <c r="AB36" s="172">
        <v>-15.6602312977564</v>
      </c>
      <c r="AC36" s="173">
        <v>-13.3954913559777</v>
      </c>
      <c r="AD36" s="163"/>
      <c r="AE36" s="174">
        <v>-19.620954091003401</v>
      </c>
      <c r="AF36" s="40"/>
      <c r="AG36" s="190">
        <v>29.971989267209398</v>
      </c>
      <c r="AH36" s="185">
        <v>39.502633234641003</v>
      </c>
      <c r="AI36" s="185">
        <v>41.588221687638701</v>
      </c>
      <c r="AJ36" s="185">
        <v>41.527914507772003</v>
      </c>
      <c r="AK36" s="185">
        <v>38.306469282013303</v>
      </c>
      <c r="AL36" s="191">
        <v>38.179445595854901</v>
      </c>
      <c r="AM36" s="185"/>
      <c r="AN36" s="192">
        <v>48.926756106587703</v>
      </c>
      <c r="AO36" s="193">
        <v>49.260903059343804</v>
      </c>
      <c r="AP36" s="194">
        <v>49.094168975069202</v>
      </c>
      <c r="AQ36" s="185"/>
      <c r="AR36" s="195">
        <v>41.302469484808398</v>
      </c>
      <c r="AS36" s="168"/>
      <c r="AT36" s="169">
        <v>-21.773011986758</v>
      </c>
      <c r="AU36" s="163">
        <v>-16.394632960812299</v>
      </c>
      <c r="AV36" s="163">
        <v>-17.519009231366901</v>
      </c>
      <c r="AW36" s="163">
        <v>-17.766371560267</v>
      </c>
      <c r="AX36" s="163">
        <v>-21.708944338768301</v>
      </c>
      <c r="AY36" s="170">
        <v>-18.909591679245899</v>
      </c>
      <c r="AZ36" s="163"/>
      <c r="BA36" s="171">
        <v>-16.614511664262</v>
      </c>
      <c r="BB36" s="172">
        <v>-19.358849997561201</v>
      </c>
      <c r="BC36" s="173">
        <v>-18.013740006916102</v>
      </c>
      <c r="BD36" s="163"/>
      <c r="BE36" s="174">
        <v>-18.614750584319001</v>
      </c>
      <c r="BF36" s="40"/>
      <c r="BG36" s="41"/>
      <c r="BH36" s="41"/>
      <c r="BI36" s="41"/>
      <c r="BJ36" s="41"/>
      <c r="BK36" s="41"/>
      <c r="BL36" s="41"/>
      <c r="BM36" s="41"/>
      <c r="BN36" s="41"/>
      <c r="BO36" s="41"/>
      <c r="BP36" s="41"/>
      <c r="BQ36" s="41"/>
      <c r="BR36" s="41"/>
    </row>
    <row r="37" spans="1:70" x14ac:dyDescent="0.25">
      <c r="A37" s="21" t="s">
        <v>76</v>
      </c>
      <c r="B37" s="3" t="str">
        <f t="shared" si="0"/>
        <v>Coastal Virginia - Hampton Roads</v>
      </c>
      <c r="C37" s="3"/>
      <c r="D37" s="24" t="s">
        <v>16</v>
      </c>
      <c r="E37" s="27" t="s">
        <v>17</v>
      </c>
      <c r="F37" s="3"/>
      <c r="G37" s="190">
        <v>43.842376050955401</v>
      </c>
      <c r="H37" s="185">
        <v>54.862045095541397</v>
      </c>
      <c r="I37" s="185">
        <v>63.640894012738798</v>
      </c>
      <c r="J37" s="185">
        <v>70.331275923566807</v>
      </c>
      <c r="K37" s="185">
        <v>73.821577579617795</v>
      </c>
      <c r="L37" s="191">
        <v>61.299633732483997</v>
      </c>
      <c r="M37" s="185"/>
      <c r="N37" s="192">
        <v>117.541633630573</v>
      </c>
      <c r="O37" s="193">
        <v>127.260335796178</v>
      </c>
      <c r="P37" s="194">
        <v>122.400984713375</v>
      </c>
      <c r="Q37" s="185"/>
      <c r="R37" s="195">
        <v>78.757162584167403</v>
      </c>
      <c r="S37" s="168"/>
      <c r="T37" s="169">
        <v>1.15690039813965</v>
      </c>
      <c r="U37" s="163">
        <v>-1.87980851600494</v>
      </c>
      <c r="V37" s="163">
        <v>-3.29224779961236</v>
      </c>
      <c r="W37" s="163">
        <v>5.0251716746647004</v>
      </c>
      <c r="X37" s="163">
        <v>7.6956218653165802</v>
      </c>
      <c r="Y37" s="170">
        <v>1.9709115602780201</v>
      </c>
      <c r="Z37" s="163"/>
      <c r="AA37" s="171">
        <v>9.0827380276003602</v>
      </c>
      <c r="AB37" s="172">
        <v>5.4999151825284303</v>
      </c>
      <c r="AC37" s="173">
        <v>7.1903633636447299</v>
      </c>
      <c r="AD37" s="163"/>
      <c r="AE37" s="174">
        <v>4.2244531619389196</v>
      </c>
      <c r="AF37" s="40"/>
      <c r="AG37" s="190">
        <v>45.045618082947101</v>
      </c>
      <c r="AH37" s="185">
        <v>50.729026474680502</v>
      </c>
      <c r="AI37" s="185">
        <v>55.026398880997299</v>
      </c>
      <c r="AJ37" s="185">
        <v>57.492613624750902</v>
      </c>
      <c r="AK37" s="185">
        <v>58.716143400950301</v>
      </c>
      <c r="AL37" s="191">
        <v>53.400410760350397</v>
      </c>
      <c r="AM37" s="185"/>
      <c r="AN37" s="192">
        <v>88.689379247355703</v>
      </c>
      <c r="AO37" s="193">
        <v>94.587592547708894</v>
      </c>
      <c r="AP37" s="194">
        <v>91.640518777604697</v>
      </c>
      <c r="AQ37" s="185"/>
      <c r="AR37" s="195">
        <v>64.329344708011206</v>
      </c>
      <c r="AS37" s="168"/>
      <c r="AT37" s="169">
        <v>-0.74899777170585902</v>
      </c>
      <c r="AU37" s="163">
        <v>-1.1485664751306099</v>
      </c>
      <c r="AV37" s="163">
        <v>-2.5506672184585701</v>
      </c>
      <c r="AW37" s="163">
        <v>-2.5770044875421698</v>
      </c>
      <c r="AX37" s="163">
        <v>-4.6677245564088299</v>
      </c>
      <c r="AY37" s="170">
        <v>-2.4739519932572001</v>
      </c>
      <c r="AZ37" s="163"/>
      <c r="BA37" s="171">
        <v>-1.2309955745385599</v>
      </c>
      <c r="BB37" s="172">
        <v>-1.4951470059213701</v>
      </c>
      <c r="BC37" s="173">
        <v>-1.36531037304086</v>
      </c>
      <c r="BD37" s="163"/>
      <c r="BE37" s="174">
        <v>-2.0368959313730501</v>
      </c>
      <c r="BF37" s="40"/>
      <c r="BG37" s="41"/>
      <c r="BH37" s="41"/>
      <c r="BI37" s="41"/>
      <c r="BJ37" s="41"/>
      <c r="BK37" s="41"/>
      <c r="BL37" s="41"/>
      <c r="BM37" s="41"/>
      <c r="BN37" s="41"/>
      <c r="BO37" s="41"/>
      <c r="BP37" s="41"/>
      <c r="BQ37" s="41"/>
      <c r="BR37" s="41"/>
    </row>
    <row r="38" spans="1:70" x14ac:dyDescent="0.25">
      <c r="A38" s="20" t="s">
        <v>77</v>
      </c>
      <c r="B38" s="3" t="str">
        <f t="shared" si="0"/>
        <v>Northern Virginia</v>
      </c>
      <c r="C38" s="3"/>
      <c r="D38" s="24" t="s">
        <v>16</v>
      </c>
      <c r="E38" s="27" t="s">
        <v>17</v>
      </c>
      <c r="F38" s="3"/>
      <c r="G38" s="190">
        <v>77.418795787890105</v>
      </c>
      <c r="H38" s="185">
        <v>124.346407672057</v>
      </c>
      <c r="I38" s="185">
        <v>147.70163031214699</v>
      </c>
      <c r="J38" s="185">
        <v>137.10096784505399</v>
      </c>
      <c r="K38" s="185">
        <v>102.128193493794</v>
      </c>
      <c r="L38" s="191">
        <v>117.739199022188</v>
      </c>
      <c r="M38" s="185"/>
      <c r="N38" s="192">
        <v>88.792874576908602</v>
      </c>
      <c r="O38" s="193">
        <v>93.615563369687806</v>
      </c>
      <c r="P38" s="194">
        <v>91.204218973298197</v>
      </c>
      <c r="Q38" s="185"/>
      <c r="R38" s="195">
        <v>110.157776151077</v>
      </c>
      <c r="S38" s="168"/>
      <c r="T38" s="169">
        <v>-10.3351005049549</v>
      </c>
      <c r="U38" s="163">
        <v>-3.76234466652449</v>
      </c>
      <c r="V38" s="163">
        <v>-1.9271312225671</v>
      </c>
      <c r="W38" s="163">
        <v>-4.94544760477247</v>
      </c>
      <c r="X38" s="163">
        <v>-9.0686796009837902</v>
      </c>
      <c r="Y38" s="170">
        <v>-5.4609656118076</v>
      </c>
      <c r="Z38" s="163"/>
      <c r="AA38" s="171">
        <v>-5.8134135239328097</v>
      </c>
      <c r="AB38" s="172">
        <v>-3.1314692046877899</v>
      </c>
      <c r="AC38" s="173">
        <v>-4.4558052387635101</v>
      </c>
      <c r="AD38" s="163"/>
      <c r="AE38" s="174">
        <v>-5.2251046352891803</v>
      </c>
      <c r="AF38" s="40"/>
      <c r="AG38" s="190">
        <v>72.3733286009778</v>
      </c>
      <c r="AH38" s="185">
        <v>104.083208113952</v>
      </c>
      <c r="AI38" s="185">
        <v>125.921011799548</v>
      </c>
      <c r="AJ38" s="185">
        <v>120.078117008273</v>
      </c>
      <c r="AK38" s="185">
        <v>91.648364046634001</v>
      </c>
      <c r="AL38" s="191">
        <v>102.820805913877</v>
      </c>
      <c r="AM38" s="185"/>
      <c r="AN38" s="192">
        <v>78.700498871756196</v>
      </c>
      <c r="AO38" s="193">
        <v>84.205980396765696</v>
      </c>
      <c r="AP38" s="194">
        <v>81.453239634260996</v>
      </c>
      <c r="AQ38" s="185"/>
      <c r="AR38" s="195">
        <v>96.7157869768441</v>
      </c>
      <c r="AS38" s="168"/>
      <c r="AT38" s="169">
        <v>-0.81563410943123205</v>
      </c>
      <c r="AU38" s="163">
        <v>-1.07078713740666</v>
      </c>
      <c r="AV38" s="163">
        <v>-0.56336594693918196</v>
      </c>
      <c r="AW38" s="163">
        <v>-2.9764298113637002</v>
      </c>
      <c r="AX38" s="163">
        <v>-3.74765687333863</v>
      </c>
      <c r="AY38" s="170">
        <v>-1.8494437308998799</v>
      </c>
      <c r="AZ38" s="163"/>
      <c r="BA38" s="171">
        <v>-6.1075556338960197</v>
      </c>
      <c r="BB38" s="172">
        <v>-5.5913460059090996</v>
      </c>
      <c r="BC38" s="173">
        <v>-5.8414349045672997</v>
      </c>
      <c r="BD38" s="163"/>
      <c r="BE38" s="174">
        <v>-2.8420925660155398</v>
      </c>
      <c r="BF38" s="40"/>
      <c r="BG38" s="41"/>
      <c r="BH38" s="41"/>
      <c r="BI38" s="41"/>
      <c r="BJ38" s="41"/>
      <c r="BK38" s="41"/>
      <c r="BL38" s="41"/>
      <c r="BM38" s="41"/>
      <c r="BN38" s="41"/>
      <c r="BO38" s="41"/>
      <c r="BP38" s="41"/>
      <c r="BQ38" s="41"/>
      <c r="BR38" s="41"/>
    </row>
    <row r="39" spans="1:70" x14ac:dyDescent="0.25">
      <c r="A39" s="22" t="s">
        <v>78</v>
      </c>
      <c r="B39" s="3" t="str">
        <f t="shared" si="0"/>
        <v>Shenandoah Valley</v>
      </c>
      <c r="C39" s="3"/>
      <c r="D39" s="25" t="s">
        <v>16</v>
      </c>
      <c r="E39" s="28" t="s">
        <v>17</v>
      </c>
      <c r="F39" s="3"/>
      <c r="G39" s="196">
        <v>32.446848668688901</v>
      </c>
      <c r="H39" s="197">
        <v>46.237868217054199</v>
      </c>
      <c r="I39" s="197">
        <v>51.4871604314122</v>
      </c>
      <c r="J39" s="197">
        <v>49.012178968655199</v>
      </c>
      <c r="K39" s="197">
        <v>47.468983822042397</v>
      </c>
      <c r="L39" s="198">
        <v>45.330608021570598</v>
      </c>
      <c r="M39" s="185"/>
      <c r="N39" s="199">
        <v>58.934753960229102</v>
      </c>
      <c r="O39" s="200">
        <v>56.339994944388202</v>
      </c>
      <c r="P39" s="201">
        <v>57.637374452308698</v>
      </c>
      <c r="Q39" s="185"/>
      <c r="R39" s="202">
        <v>48.846827001781499</v>
      </c>
      <c r="S39" s="168"/>
      <c r="T39" s="175">
        <v>1.60878385010418</v>
      </c>
      <c r="U39" s="176">
        <v>4.1930190898049</v>
      </c>
      <c r="V39" s="176">
        <v>7.8847132702945499</v>
      </c>
      <c r="W39" s="176">
        <v>0.682041851479809</v>
      </c>
      <c r="X39" s="176">
        <v>-2.14429260782557</v>
      </c>
      <c r="Y39" s="177">
        <v>2.45418274428024</v>
      </c>
      <c r="Z39" s="163"/>
      <c r="AA39" s="178">
        <v>-5.4478190786995304</v>
      </c>
      <c r="AB39" s="179">
        <v>-12.3648831903659</v>
      </c>
      <c r="AC39" s="180">
        <v>-8.9598568798423592</v>
      </c>
      <c r="AD39" s="163"/>
      <c r="AE39" s="181">
        <v>-1.7006805787300301</v>
      </c>
      <c r="AF39" s="40"/>
      <c r="AG39" s="196">
        <v>34.637760888813901</v>
      </c>
      <c r="AH39" s="197">
        <v>43.542865244339502</v>
      </c>
      <c r="AI39" s="197">
        <v>45.591947969810597</v>
      </c>
      <c r="AJ39" s="197">
        <v>45.651742421048098</v>
      </c>
      <c r="AK39" s="197">
        <v>45.404512585908797</v>
      </c>
      <c r="AL39" s="198">
        <v>42.965765821984199</v>
      </c>
      <c r="AM39" s="185"/>
      <c r="AN39" s="199">
        <v>60.947921954716001</v>
      </c>
      <c r="AO39" s="200">
        <v>60.536842560006697</v>
      </c>
      <c r="AP39" s="201">
        <v>60.742341100466803</v>
      </c>
      <c r="AQ39" s="185"/>
      <c r="AR39" s="202">
        <v>48.045513872618201</v>
      </c>
      <c r="AS39" s="168"/>
      <c r="AT39" s="175">
        <v>-0.15096448551696301</v>
      </c>
      <c r="AU39" s="176">
        <v>4.9913892092209204</v>
      </c>
      <c r="AV39" s="176">
        <v>3.4137144946760301</v>
      </c>
      <c r="AW39" s="176">
        <v>9.3060102259056601E-2</v>
      </c>
      <c r="AX39" s="176">
        <v>0.97267028901049002</v>
      </c>
      <c r="AY39" s="177">
        <v>1.8984952589188999</v>
      </c>
      <c r="AZ39" s="163"/>
      <c r="BA39" s="178">
        <v>-2.3334494642874599</v>
      </c>
      <c r="BB39" s="179">
        <v>-1.8457426018329499</v>
      </c>
      <c r="BC39" s="180">
        <v>-2.0910948462083199</v>
      </c>
      <c r="BD39" s="163"/>
      <c r="BE39" s="181">
        <v>0.41846734557943899</v>
      </c>
      <c r="BF39" s="40"/>
      <c r="BG39" s="41"/>
      <c r="BH39" s="41"/>
      <c r="BI39" s="41"/>
      <c r="BJ39" s="41"/>
      <c r="BK39" s="41"/>
      <c r="BL39" s="41"/>
      <c r="BM39" s="41"/>
      <c r="BN39" s="41"/>
      <c r="BO39" s="41"/>
      <c r="BP39" s="41"/>
      <c r="BQ39" s="41"/>
      <c r="BR39" s="41"/>
    </row>
    <row r="40" spans="1:70" ht="13" x14ac:dyDescent="0.3">
      <c r="A40" s="19" t="s">
        <v>79</v>
      </c>
      <c r="B40" s="3" t="str">
        <f t="shared" si="0"/>
        <v>Southern Virginia</v>
      </c>
      <c r="C40" s="9"/>
      <c r="D40" s="23" t="s">
        <v>16</v>
      </c>
      <c r="E40" s="26" t="s">
        <v>17</v>
      </c>
      <c r="F40" s="3"/>
      <c r="G40" s="182">
        <v>40.991940928269997</v>
      </c>
      <c r="H40" s="183">
        <v>64.781798800799393</v>
      </c>
      <c r="I40" s="183">
        <v>74.3615789473684</v>
      </c>
      <c r="J40" s="183">
        <v>71.042018654230503</v>
      </c>
      <c r="K40" s="183">
        <v>62.779464801243599</v>
      </c>
      <c r="L40" s="184">
        <v>62.791360426382397</v>
      </c>
      <c r="M40" s="185"/>
      <c r="N40" s="186">
        <v>66.618174550299798</v>
      </c>
      <c r="O40" s="187">
        <v>68.243428825227596</v>
      </c>
      <c r="P40" s="188">
        <v>67.430801687763704</v>
      </c>
      <c r="Q40" s="185"/>
      <c r="R40" s="189">
        <v>64.116915072491295</v>
      </c>
      <c r="S40" s="168"/>
      <c r="T40" s="160">
        <v>-3.3728015193193701</v>
      </c>
      <c r="U40" s="161">
        <v>1.1419388014070799</v>
      </c>
      <c r="V40" s="161">
        <v>9.5907425205517693</v>
      </c>
      <c r="W40" s="161">
        <v>3.8240828712071302</v>
      </c>
      <c r="X40" s="161">
        <v>3.1722194036838598</v>
      </c>
      <c r="Y40" s="162">
        <v>3.41078049935739</v>
      </c>
      <c r="Z40" s="163"/>
      <c r="AA40" s="164">
        <v>8.0964039569674693</v>
      </c>
      <c r="AB40" s="165">
        <v>7.2024934407194703</v>
      </c>
      <c r="AC40" s="166">
        <v>7.6422069440248004</v>
      </c>
      <c r="AD40" s="163"/>
      <c r="AE40" s="167">
        <v>4.6468647818609901</v>
      </c>
      <c r="AF40" s="40"/>
      <c r="AG40" s="182">
        <v>45.407199644681299</v>
      </c>
      <c r="AH40" s="183">
        <v>68.581171441261304</v>
      </c>
      <c r="AI40" s="183">
        <v>72.196604485898206</v>
      </c>
      <c r="AJ40" s="183">
        <v>69.349287141905293</v>
      </c>
      <c r="AK40" s="183">
        <v>62.523034088385501</v>
      </c>
      <c r="AL40" s="184">
        <v>63.611459360426302</v>
      </c>
      <c r="AM40" s="185"/>
      <c r="AN40" s="186">
        <v>67.785841105929293</v>
      </c>
      <c r="AO40" s="187">
        <v>66.631995336442301</v>
      </c>
      <c r="AP40" s="188">
        <v>67.208918221185797</v>
      </c>
      <c r="AQ40" s="185"/>
      <c r="AR40" s="189">
        <v>64.639304749214801</v>
      </c>
      <c r="AS40" s="168"/>
      <c r="AT40" s="160">
        <v>6.5561845612021301</v>
      </c>
      <c r="AU40" s="161">
        <v>10.383457348137499</v>
      </c>
      <c r="AV40" s="161">
        <v>10.666707618256</v>
      </c>
      <c r="AW40" s="161">
        <v>4.5829421894771896</v>
      </c>
      <c r="AX40" s="161">
        <v>4.7615173277732197</v>
      </c>
      <c r="AY40" s="162">
        <v>7.4616581792644903</v>
      </c>
      <c r="AZ40" s="163"/>
      <c r="BA40" s="164">
        <v>9.4375392744231998</v>
      </c>
      <c r="BB40" s="165">
        <v>5.4675019567832503</v>
      </c>
      <c r="BC40" s="166">
        <v>7.4328868065750102</v>
      </c>
      <c r="BD40" s="163"/>
      <c r="BE40" s="167">
        <v>7.4531093920274598</v>
      </c>
      <c r="BF40" s="40"/>
    </row>
    <row r="41" spans="1:70" x14ac:dyDescent="0.25">
      <c r="A41" s="20" t="s">
        <v>80</v>
      </c>
      <c r="B41" s="3" t="str">
        <f t="shared" si="0"/>
        <v>Southwest Virginia - Blue Ridge Highlands</v>
      </c>
      <c r="C41" s="10"/>
      <c r="D41" s="24" t="s">
        <v>16</v>
      </c>
      <c r="E41" s="27" t="s">
        <v>17</v>
      </c>
      <c r="F41" s="3"/>
      <c r="G41" s="190">
        <v>39.740725096001803</v>
      </c>
      <c r="H41" s="185">
        <v>47.8979489496272</v>
      </c>
      <c r="I41" s="185">
        <v>52.902011520216803</v>
      </c>
      <c r="J41" s="185">
        <v>52.451182516376697</v>
      </c>
      <c r="K41" s="185">
        <v>50.687044273774497</v>
      </c>
      <c r="L41" s="191">
        <v>48.7357824711994</v>
      </c>
      <c r="M41" s="185"/>
      <c r="N41" s="192">
        <v>69.387245312852897</v>
      </c>
      <c r="O41" s="193">
        <v>74.389110006776505</v>
      </c>
      <c r="P41" s="194">
        <v>71.888177659814701</v>
      </c>
      <c r="Q41" s="185"/>
      <c r="R41" s="195">
        <v>55.350752525089497</v>
      </c>
      <c r="S41" s="168"/>
      <c r="T41" s="169">
        <v>3.7869628873281602</v>
      </c>
      <c r="U41" s="163">
        <v>-1.9560077660186399</v>
      </c>
      <c r="V41" s="163">
        <v>0.302446353170777</v>
      </c>
      <c r="W41" s="163">
        <v>-4.2259952764368904</v>
      </c>
      <c r="X41" s="163">
        <v>-17.3014917353192</v>
      </c>
      <c r="Y41" s="170">
        <v>-4.7919607960349104</v>
      </c>
      <c r="Z41" s="163"/>
      <c r="AA41" s="171">
        <v>-28.978661466185699</v>
      </c>
      <c r="AB41" s="172">
        <v>-37.072457074491503</v>
      </c>
      <c r="AC41" s="173">
        <v>-33.4100711452339</v>
      </c>
      <c r="AD41" s="163"/>
      <c r="AE41" s="174">
        <v>-17.8870889364768</v>
      </c>
      <c r="AF41" s="40"/>
      <c r="AG41" s="190">
        <v>46.695104472554704</v>
      </c>
      <c r="AH41" s="185">
        <v>54.445795120849297</v>
      </c>
      <c r="AI41" s="185">
        <v>56.339575615540902</v>
      </c>
      <c r="AJ41" s="185">
        <v>52.671605489044403</v>
      </c>
      <c r="AK41" s="185">
        <v>52.886117291619598</v>
      </c>
      <c r="AL41" s="191">
        <v>52.607639597921803</v>
      </c>
      <c r="AM41" s="185"/>
      <c r="AN41" s="192">
        <v>77.871310142308502</v>
      </c>
      <c r="AO41" s="193">
        <v>78.239977976055997</v>
      </c>
      <c r="AP41" s="194">
        <v>78.0556440591822</v>
      </c>
      <c r="AQ41" s="185"/>
      <c r="AR41" s="195">
        <v>59.878498015424803</v>
      </c>
      <c r="AS41" s="168"/>
      <c r="AT41" s="169">
        <v>24.510033894729801</v>
      </c>
      <c r="AU41" s="163">
        <v>17.387204686406101</v>
      </c>
      <c r="AV41" s="163">
        <v>14.385983774967899</v>
      </c>
      <c r="AW41" s="163">
        <v>4.9277049903372498</v>
      </c>
      <c r="AX41" s="163">
        <v>-1.6906580303832</v>
      </c>
      <c r="AY41" s="170">
        <v>10.9248072830736</v>
      </c>
      <c r="AZ41" s="163"/>
      <c r="BA41" s="171">
        <v>4.8285642953382597</v>
      </c>
      <c r="BB41" s="172">
        <v>-3.1017705599582301</v>
      </c>
      <c r="BC41" s="173">
        <v>0.69816851718143602</v>
      </c>
      <c r="BD41" s="163"/>
      <c r="BE41" s="174">
        <v>6.8820157366184498</v>
      </c>
      <c r="BF41" s="40"/>
    </row>
    <row r="42" spans="1:70" x14ac:dyDescent="0.25">
      <c r="A42" s="21" t="s">
        <v>81</v>
      </c>
      <c r="B42" s="3" t="str">
        <f t="shared" si="0"/>
        <v>Southwest Virginia - Heart of Appalachia</v>
      </c>
      <c r="C42" s="3"/>
      <c r="D42" s="24" t="s">
        <v>16</v>
      </c>
      <c r="E42" s="27" t="s">
        <v>17</v>
      </c>
      <c r="F42" s="3"/>
      <c r="G42" s="190">
        <v>29.030047781569898</v>
      </c>
      <c r="H42" s="185">
        <v>47.614955631399297</v>
      </c>
      <c r="I42" s="185">
        <v>48.1745938566552</v>
      </c>
      <c r="J42" s="185">
        <v>48.018648464163803</v>
      </c>
      <c r="K42" s="185">
        <v>41.602539249146702</v>
      </c>
      <c r="L42" s="191">
        <v>42.888156996587</v>
      </c>
      <c r="M42" s="185"/>
      <c r="N42" s="192">
        <v>40.585843003412897</v>
      </c>
      <c r="O42" s="193">
        <v>39.057296928327602</v>
      </c>
      <c r="P42" s="194">
        <v>39.821569965870303</v>
      </c>
      <c r="Q42" s="185"/>
      <c r="R42" s="195">
        <v>42.011989273525103</v>
      </c>
      <c r="S42" s="168"/>
      <c r="T42" s="169">
        <v>-11.054074584126001</v>
      </c>
      <c r="U42" s="163">
        <v>-4.2022246983512197</v>
      </c>
      <c r="V42" s="163">
        <v>-7.0617937016729497</v>
      </c>
      <c r="W42" s="163">
        <v>-8.9878996545422805</v>
      </c>
      <c r="X42" s="163">
        <v>-4.8076473058492999</v>
      </c>
      <c r="Y42" s="170">
        <v>-7.0239726347414901</v>
      </c>
      <c r="Z42" s="163"/>
      <c r="AA42" s="171">
        <v>-15.255859813733499</v>
      </c>
      <c r="AB42" s="172">
        <v>-27.5778113188478</v>
      </c>
      <c r="AC42" s="173">
        <v>-21.782165993124</v>
      </c>
      <c r="AD42" s="163"/>
      <c r="AE42" s="174">
        <v>-11.5439082208402</v>
      </c>
      <c r="AF42" s="40"/>
      <c r="AG42" s="190">
        <v>35.619918088737201</v>
      </c>
      <c r="AH42" s="185">
        <v>48.733443686006801</v>
      </c>
      <c r="AI42" s="185">
        <v>50.715307167235402</v>
      </c>
      <c r="AJ42" s="185">
        <v>50.307404436859997</v>
      </c>
      <c r="AK42" s="185">
        <v>42.979353242320798</v>
      </c>
      <c r="AL42" s="191">
        <v>45.671085324232003</v>
      </c>
      <c r="AM42" s="185"/>
      <c r="AN42" s="192">
        <v>45.345069965870302</v>
      </c>
      <c r="AO42" s="193">
        <v>41.174382252559703</v>
      </c>
      <c r="AP42" s="194">
        <v>43.259726109215002</v>
      </c>
      <c r="AQ42" s="185"/>
      <c r="AR42" s="195">
        <v>44.982125548512897</v>
      </c>
      <c r="AS42" s="168"/>
      <c r="AT42" s="169">
        <v>13.714435539565301</v>
      </c>
      <c r="AU42" s="163">
        <v>1.28717723795546</v>
      </c>
      <c r="AV42" s="163">
        <v>1.67510585635265</v>
      </c>
      <c r="AW42" s="163">
        <v>-0.16827626812369401</v>
      </c>
      <c r="AX42" s="163">
        <v>3.1391476457585501</v>
      </c>
      <c r="AY42" s="170">
        <v>3.1502597389182299</v>
      </c>
      <c r="AZ42" s="163"/>
      <c r="BA42" s="171">
        <v>10.9289385366961</v>
      </c>
      <c r="BB42" s="172">
        <v>-1.0814506693210999</v>
      </c>
      <c r="BC42" s="173">
        <v>4.8693748720302796</v>
      </c>
      <c r="BD42" s="163"/>
      <c r="BE42" s="174">
        <v>3.6169868091270501</v>
      </c>
      <c r="BF42" s="40"/>
    </row>
    <row r="43" spans="1:70" x14ac:dyDescent="0.25">
      <c r="A43" s="22" t="s">
        <v>82</v>
      </c>
      <c r="B43" s="3" t="str">
        <f t="shared" si="0"/>
        <v>Virginia Mountains</v>
      </c>
      <c r="C43" s="3"/>
      <c r="D43" s="25" t="s">
        <v>16</v>
      </c>
      <c r="E43" s="28" t="s">
        <v>17</v>
      </c>
      <c r="F43" s="3"/>
      <c r="G43" s="190">
        <v>42.163023980490401</v>
      </c>
      <c r="H43" s="185">
        <v>58.468035496545099</v>
      </c>
      <c r="I43" s="185">
        <v>68.2377157566725</v>
      </c>
      <c r="J43" s="185">
        <v>70.692368242785506</v>
      </c>
      <c r="K43" s="185">
        <v>61.8613196043896</v>
      </c>
      <c r="L43" s="191">
        <v>60.2844926161766</v>
      </c>
      <c r="M43" s="185"/>
      <c r="N43" s="192">
        <v>94.3085489771033</v>
      </c>
      <c r="O43" s="193">
        <v>100.087498983877</v>
      </c>
      <c r="P43" s="194">
        <v>97.198023980490404</v>
      </c>
      <c r="Q43" s="185"/>
      <c r="R43" s="195">
        <v>70.831215863123404</v>
      </c>
      <c r="S43" s="168"/>
      <c r="T43" s="169">
        <v>5.36567843966629</v>
      </c>
      <c r="U43" s="163">
        <v>0.17928419879367799</v>
      </c>
      <c r="V43" s="163">
        <v>2.3422368200716899</v>
      </c>
      <c r="W43" s="163">
        <v>-3.0288597533682098</v>
      </c>
      <c r="X43" s="163">
        <v>-1.9391886970597401</v>
      </c>
      <c r="Y43" s="170">
        <v>0.12692281811060499</v>
      </c>
      <c r="Z43" s="163"/>
      <c r="AA43" s="171">
        <v>-4.6817540423424697</v>
      </c>
      <c r="AB43" s="172">
        <v>-5.8849916296556497</v>
      </c>
      <c r="AC43" s="173">
        <v>-5.3050748370198804</v>
      </c>
      <c r="AD43" s="163"/>
      <c r="AE43" s="174">
        <v>-2.07544161592631</v>
      </c>
      <c r="AF43" s="40"/>
      <c r="AG43" s="190">
        <v>52.273332543015798</v>
      </c>
      <c r="AH43" s="185">
        <v>62.0883498170979</v>
      </c>
      <c r="AI43" s="185">
        <v>64.793053109334707</v>
      </c>
      <c r="AJ43" s="185">
        <v>58.778644153908601</v>
      </c>
      <c r="AK43" s="185">
        <v>55.728488009754699</v>
      </c>
      <c r="AL43" s="191">
        <v>58.732373526622403</v>
      </c>
      <c r="AM43" s="185"/>
      <c r="AN43" s="192">
        <v>82.251522828884902</v>
      </c>
      <c r="AO43" s="193">
        <v>83.286416136024897</v>
      </c>
      <c r="AP43" s="194">
        <v>82.768969482454906</v>
      </c>
      <c r="AQ43" s="185"/>
      <c r="AR43" s="195">
        <v>65.599972371145896</v>
      </c>
      <c r="AS43" s="168"/>
      <c r="AT43" s="169">
        <v>20.058985516200501</v>
      </c>
      <c r="AU43" s="163">
        <v>16.6297371625102</v>
      </c>
      <c r="AV43" s="163">
        <v>8.8235274837698903</v>
      </c>
      <c r="AW43" s="163">
        <v>-3.0931483549013201</v>
      </c>
      <c r="AX43" s="163">
        <v>-4.7223580592605803</v>
      </c>
      <c r="AY43" s="170">
        <v>6.6077614100635298</v>
      </c>
      <c r="AZ43" s="163"/>
      <c r="BA43" s="171">
        <v>1.8868531888457201</v>
      </c>
      <c r="BB43" s="172">
        <v>-0.91333272781895902</v>
      </c>
      <c r="BC43" s="173">
        <v>0.45850208526888098</v>
      </c>
      <c r="BD43" s="163"/>
      <c r="BE43" s="174">
        <v>4.3060988151006203</v>
      </c>
      <c r="BF43" s="40"/>
    </row>
    <row r="44" spans="1:70" x14ac:dyDescent="0.25">
      <c r="A44" s="48" t="s">
        <v>106</v>
      </c>
      <c r="B44" s="3" t="s">
        <v>112</v>
      </c>
      <c r="D44" s="25" t="s">
        <v>16</v>
      </c>
      <c r="E44" s="28" t="s">
        <v>17</v>
      </c>
      <c r="G44" s="190">
        <v>122.259888965995</v>
      </c>
      <c r="H44" s="185">
        <v>173.17753990284501</v>
      </c>
      <c r="I44" s="185">
        <v>195.74706800832701</v>
      </c>
      <c r="J44" s="185">
        <v>193.17525329632099</v>
      </c>
      <c r="K44" s="185">
        <v>173.260683553088</v>
      </c>
      <c r="L44" s="191">
        <v>171.524086745315</v>
      </c>
      <c r="M44" s="185"/>
      <c r="N44" s="192">
        <v>203.689701596113</v>
      </c>
      <c r="O44" s="193">
        <v>243.31774809160299</v>
      </c>
      <c r="P44" s="194">
        <v>223.50372484385801</v>
      </c>
      <c r="Q44" s="185"/>
      <c r="R44" s="195">
        <v>186.37541191632701</v>
      </c>
      <c r="S44" s="168"/>
      <c r="T44" s="169">
        <v>-4.4976053446799602</v>
      </c>
      <c r="U44" s="163">
        <v>2.8711511868628898</v>
      </c>
      <c r="V44" s="163">
        <v>0.78869336298562098</v>
      </c>
      <c r="W44" s="163">
        <v>-0.98559347927714103</v>
      </c>
      <c r="X44" s="163">
        <v>-0.69595001908257104</v>
      </c>
      <c r="Y44" s="170">
        <v>-0.294097778555856</v>
      </c>
      <c r="Z44" s="163"/>
      <c r="AA44" s="171">
        <v>-6.3841161677075302</v>
      </c>
      <c r="AB44" s="172">
        <v>0.21822034816410399</v>
      </c>
      <c r="AC44" s="173">
        <v>-2.9021910476667898</v>
      </c>
      <c r="AD44" s="163"/>
      <c r="AE44" s="174">
        <v>-1.20334925521783</v>
      </c>
      <c r="AF44" s="43"/>
      <c r="AG44" s="190">
        <v>132.139122137404</v>
      </c>
      <c r="AH44" s="185">
        <v>153.03000780707799</v>
      </c>
      <c r="AI44" s="185">
        <v>171.13631939625199</v>
      </c>
      <c r="AJ44" s="185">
        <v>166.86416377515599</v>
      </c>
      <c r="AK44" s="185">
        <v>150.853063844552</v>
      </c>
      <c r="AL44" s="191">
        <v>154.80453539208801</v>
      </c>
      <c r="AM44" s="185"/>
      <c r="AN44" s="192">
        <v>187.78894344205401</v>
      </c>
      <c r="AO44" s="193">
        <v>204.54396165857</v>
      </c>
      <c r="AP44" s="194">
        <v>196.16645255031199</v>
      </c>
      <c r="AQ44" s="185"/>
      <c r="AR44" s="195">
        <v>166.622226008724</v>
      </c>
      <c r="AS44" s="168"/>
      <c r="AT44" s="169">
        <v>2.18016692074064</v>
      </c>
      <c r="AU44" s="163">
        <v>3.1749891854646801</v>
      </c>
      <c r="AV44" s="163">
        <v>-3.0102208884516202</v>
      </c>
      <c r="AW44" s="163">
        <v>-3.2059468737651402</v>
      </c>
      <c r="AX44" s="163">
        <v>-2.5542388411555499</v>
      </c>
      <c r="AY44" s="170">
        <v>-0.92972538315157904</v>
      </c>
      <c r="AZ44" s="163"/>
      <c r="BA44" s="171">
        <v>-0.16223570925839201</v>
      </c>
      <c r="BB44" s="172">
        <v>-4.8193404978102503</v>
      </c>
      <c r="BC44" s="173">
        <v>-2.6456801945566299</v>
      </c>
      <c r="BD44" s="163"/>
      <c r="BE44" s="174">
        <v>-1.51364149897227</v>
      </c>
    </row>
    <row r="45" spans="1:70" x14ac:dyDescent="0.25">
      <c r="A45" s="48" t="s">
        <v>107</v>
      </c>
      <c r="B45" s="3" t="s">
        <v>113</v>
      </c>
      <c r="D45" s="25" t="s">
        <v>16</v>
      </c>
      <c r="E45" s="28" t="s">
        <v>17</v>
      </c>
      <c r="G45" s="190">
        <v>85.4595625794732</v>
      </c>
      <c r="H45" s="185">
        <v>136.78379327883701</v>
      </c>
      <c r="I45" s="185">
        <v>168.50141653042601</v>
      </c>
      <c r="J45" s="185">
        <v>157.379735876475</v>
      </c>
      <c r="K45" s="185">
        <v>127.39307284287</v>
      </c>
      <c r="L45" s="191">
        <v>135.10351622161599</v>
      </c>
      <c r="M45" s="185"/>
      <c r="N45" s="192">
        <v>136.93976566757399</v>
      </c>
      <c r="O45" s="193">
        <v>146.60915531335101</v>
      </c>
      <c r="P45" s="194">
        <v>141.77446049046301</v>
      </c>
      <c r="Q45" s="185"/>
      <c r="R45" s="195">
        <v>137.009500298429</v>
      </c>
      <c r="S45" s="168"/>
      <c r="T45" s="169">
        <v>-8.2299286032398005</v>
      </c>
      <c r="U45" s="163">
        <v>-5.0998004810303996</v>
      </c>
      <c r="V45" s="163">
        <v>-4.5223625984458797</v>
      </c>
      <c r="W45" s="163">
        <v>-7.4566419726609396</v>
      </c>
      <c r="X45" s="163">
        <v>-10.871917678528</v>
      </c>
      <c r="Y45" s="170">
        <v>-7.0474333301263803</v>
      </c>
      <c r="Z45" s="163"/>
      <c r="AA45" s="171">
        <v>-4.4500075082300299</v>
      </c>
      <c r="AB45" s="172">
        <v>-3.17907968540373</v>
      </c>
      <c r="AC45" s="173">
        <v>-3.7970677971871698</v>
      </c>
      <c r="AD45" s="163"/>
      <c r="AE45" s="174">
        <v>-6.10955921585093</v>
      </c>
      <c r="AF45" s="43"/>
      <c r="AG45" s="190">
        <v>86.426789064349805</v>
      </c>
      <c r="AH45" s="185">
        <v>120.46922317541799</v>
      </c>
      <c r="AI45" s="185">
        <v>147.15661994790801</v>
      </c>
      <c r="AJ45" s="185">
        <v>140.39397373549701</v>
      </c>
      <c r="AK45" s="185">
        <v>114.78943582317901</v>
      </c>
      <c r="AL45" s="191">
        <v>121.84720834927001</v>
      </c>
      <c r="AM45" s="185"/>
      <c r="AN45" s="192">
        <v>119.700328033076</v>
      </c>
      <c r="AO45" s="193">
        <v>128.41923849281</v>
      </c>
      <c r="AP45" s="194">
        <v>124.062699366123</v>
      </c>
      <c r="AQ45" s="185"/>
      <c r="AR45" s="195">
        <v>122.480508370957</v>
      </c>
      <c r="AS45" s="168"/>
      <c r="AT45" s="169">
        <v>-0.96871773796085503</v>
      </c>
      <c r="AU45" s="163">
        <v>-2.2149085859929598</v>
      </c>
      <c r="AV45" s="163">
        <v>-2.7040997317705502</v>
      </c>
      <c r="AW45" s="163">
        <v>-3.8089129152020398</v>
      </c>
      <c r="AX45" s="163">
        <v>-3.7799894797870599</v>
      </c>
      <c r="AY45" s="170">
        <v>-2.8283252923596001</v>
      </c>
      <c r="AZ45" s="163"/>
      <c r="BA45" s="171">
        <v>-3.2766047141363401</v>
      </c>
      <c r="BB45" s="172">
        <v>-3.59853271922502</v>
      </c>
      <c r="BC45" s="173">
        <v>-3.4412233338245399</v>
      </c>
      <c r="BD45" s="163"/>
      <c r="BE45" s="174">
        <v>-3.0068621548968202</v>
      </c>
    </row>
    <row r="46" spans="1:70" x14ac:dyDescent="0.25">
      <c r="A46" s="48" t="s">
        <v>108</v>
      </c>
      <c r="B46" s="3" t="s">
        <v>114</v>
      </c>
      <c r="D46" s="25" t="s">
        <v>16</v>
      </c>
      <c r="E46" s="28" t="s">
        <v>17</v>
      </c>
      <c r="G46" s="190">
        <v>66.456709125702602</v>
      </c>
      <c r="H46" s="185">
        <v>107.574770960411</v>
      </c>
      <c r="I46" s="185">
        <v>129.87031844277001</v>
      </c>
      <c r="J46" s="185">
        <v>124.84141101542799</v>
      </c>
      <c r="K46" s="185">
        <v>101.79945042459001</v>
      </c>
      <c r="L46" s="191">
        <v>106.10853199378001</v>
      </c>
      <c r="M46" s="185"/>
      <c r="N46" s="192">
        <v>119.208423334529</v>
      </c>
      <c r="O46" s="193">
        <v>120.53293445760001</v>
      </c>
      <c r="P46" s="194">
        <v>119.870678896065</v>
      </c>
      <c r="Q46" s="185"/>
      <c r="R46" s="195">
        <v>110.040573965861</v>
      </c>
      <c r="S46" s="168"/>
      <c r="T46" s="169">
        <v>-7.9072411142344903</v>
      </c>
      <c r="U46" s="163">
        <v>-1.1128411614860001</v>
      </c>
      <c r="V46" s="163">
        <v>3.8513346814913798</v>
      </c>
      <c r="W46" s="163">
        <v>1.3549244171549499</v>
      </c>
      <c r="X46" s="163">
        <v>-11.5968288389092</v>
      </c>
      <c r="Y46" s="170">
        <v>-2.53261048350813</v>
      </c>
      <c r="Z46" s="163"/>
      <c r="AA46" s="171">
        <v>-8.6392130535455696</v>
      </c>
      <c r="AB46" s="172">
        <v>-11.837782031134701</v>
      </c>
      <c r="AC46" s="173">
        <v>-10.2758240349076</v>
      </c>
      <c r="AD46" s="163"/>
      <c r="AE46" s="174">
        <v>-5.0820926985172399</v>
      </c>
      <c r="AF46" s="43"/>
      <c r="AG46" s="190">
        <v>65.589248724432494</v>
      </c>
      <c r="AH46" s="185">
        <v>93.899613589095196</v>
      </c>
      <c r="AI46" s="185">
        <v>111.019621507083</v>
      </c>
      <c r="AJ46" s="185">
        <v>107.806391850609</v>
      </c>
      <c r="AK46" s="185">
        <v>89.566716059181104</v>
      </c>
      <c r="AL46" s="191">
        <v>93.571762934131698</v>
      </c>
      <c r="AM46" s="185"/>
      <c r="AN46" s="192">
        <v>101.82483512534</v>
      </c>
      <c r="AO46" s="193">
        <v>104.558220115811</v>
      </c>
      <c r="AP46" s="194">
        <v>103.192090209638</v>
      </c>
      <c r="AQ46" s="185"/>
      <c r="AR46" s="195">
        <v>96.320589517782906</v>
      </c>
      <c r="AS46" s="168"/>
      <c r="AT46" s="169">
        <v>-0.55423780852954596</v>
      </c>
      <c r="AU46" s="163">
        <v>0.55114580286662196</v>
      </c>
      <c r="AV46" s="163">
        <v>1.30024744706919</v>
      </c>
      <c r="AW46" s="163">
        <v>-1.30710136044264</v>
      </c>
      <c r="AX46" s="163">
        <v>-5.8505295943315998</v>
      </c>
      <c r="AY46" s="170">
        <v>-1.1498369881474599</v>
      </c>
      <c r="AZ46" s="163"/>
      <c r="BA46" s="171">
        <v>-7.3535053364332601</v>
      </c>
      <c r="BB46" s="172">
        <v>-8.0616860672964208</v>
      </c>
      <c r="BC46" s="173">
        <v>-7.71314042231724</v>
      </c>
      <c r="BD46" s="163"/>
      <c r="BE46" s="174">
        <v>-3.2557172579294602</v>
      </c>
    </row>
    <row r="47" spans="1:70" x14ac:dyDescent="0.25">
      <c r="A47" s="48" t="s">
        <v>109</v>
      </c>
      <c r="B47" s="3" t="s">
        <v>115</v>
      </c>
      <c r="D47" s="25" t="s">
        <v>16</v>
      </c>
      <c r="E47" s="28" t="s">
        <v>17</v>
      </c>
      <c r="G47" s="190">
        <v>48.514127471683601</v>
      </c>
      <c r="H47" s="185">
        <v>69.695822614705307</v>
      </c>
      <c r="I47" s="185">
        <v>81.071937751967695</v>
      </c>
      <c r="J47" s="185">
        <v>82.565886446534805</v>
      </c>
      <c r="K47" s="185">
        <v>74.305932760606595</v>
      </c>
      <c r="L47" s="191">
        <v>71.230741409099593</v>
      </c>
      <c r="M47" s="185"/>
      <c r="N47" s="192">
        <v>102.18051521405199</v>
      </c>
      <c r="O47" s="193">
        <v>105.880800297561</v>
      </c>
      <c r="P47" s="194">
        <v>104.030657755807</v>
      </c>
      <c r="Q47" s="185"/>
      <c r="R47" s="195">
        <v>80.602146079587499</v>
      </c>
      <c r="S47" s="168"/>
      <c r="T47" s="169">
        <v>-5.8239311052220399</v>
      </c>
      <c r="U47" s="163">
        <v>-5.0156300951189401</v>
      </c>
      <c r="V47" s="163">
        <v>-2.4932731137517998</v>
      </c>
      <c r="W47" s="163">
        <v>-2.0772935994093</v>
      </c>
      <c r="X47" s="163">
        <v>-11.279236665413499</v>
      </c>
      <c r="Y47" s="170">
        <v>-5.3047993045745798</v>
      </c>
      <c r="Z47" s="163"/>
      <c r="AA47" s="171">
        <v>-5.8307253283572598</v>
      </c>
      <c r="AB47" s="172">
        <v>-4.8538916041758604</v>
      </c>
      <c r="AC47" s="173">
        <v>-5.3361417511755498</v>
      </c>
      <c r="AD47" s="163"/>
      <c r="AE47" s="174">
        <v>-5.3163596373369604</v>
      </c>
      <c r="AF47" s="43"/>
      <c r="AG47" s="190">
        <v>48.664066939431699</v>
      </c>
      <c r="AH47" s="185">
        <v>66.063461376943707</v>
      </c>
      <c r="AI47" s="185">
        <v>72.165490617200902</v>
      </c>
      <c r="AJ47" s="185">
        <v>72.303270241408995</v>
      </c>
      <c r="AK47" s="185">
        <v>65.650695970915706</v>
      </c>
      <c r="AL47" s="191">
        <v>64.9693970291802</v>
      </c>
      <c r="AM47" s="185"/>
      <c r="AN47" s="192">
        <v>85.714409975523097</v>
      </c>
      <c r="AO47" s="193">
        <v>88.814220039834893</v>
      </c>
      <c r="AP47" s="194">
        <v>87.264315007679002</v>
      </c>
      <c r="AQ47" s="185"/>
      <c r="AR47" s="195">
        <v>71.339373594465599</v>
      </c>
      <c r="AS47" s="168"/>
      <c r="AT47" s="169">
        <v>1.7182735699438401</v>
      </c>
      <c r="AU47" s="163">
        <v>2.4099400789519998</v>
      </c>
      <c r="AV47" s="163">
        <v>-0.69097738912828</v>
      </c>
      <c r="AW47" s="163">
        <v>-1.9537660607887699</v>
      </c>
      <c r="AX47" s="163">
        <v>-6.5541294580015403</v>
      </c>
      <c r="AY47" s="170">
        <v>-1.2676658857555201</v>
      </c>
      <c r="AZ47" s="163"/>
      <c r="BA47" s="171">
        <v>-7.3041353348152702</v>
      </c>
      <c r="BB47" s="172">
        <v>-7.03338712375737</v>
      </c>
      <c r="BC47" s="173">
        <v>-7.16655420074704</v>
      </c>
      <c r="BD47" s="163"/>
      <c r="BE47" s="174">
        <v>-3.4088370440775502</v>
      </c>
    </row>
    <row r="48" spans="1:70" x14ac:dyDescent="0.25">
      <c r="A48" s="48" t="s">
        <v>110</v>
      </c>
      <c r="B48" s="3" t="s">
        <v>116</v>
      </c>
      <c r="D48" s="25" t="s">
        <v>16</v>
      </c>
      <c r="E48" s="28" t="s">
        <v>17</v>
      </c>
      <c r="G48" s="190">
        <v>39.0223684090181</v>
      </c>
      <c r="H48" s="185">
        <v>47.512920382311201</v>
      </c>
      <c r="I48" s="185">
        <v>51.937402935930798</v>
      </c>
      <c r="J48" s="185">
        <v>53.294874925687097</v>
      </c>
      <c r="K48" s="185">
        <v>49.9452211094343</v>
      </c>
      <c r="L48" s="191">
        <v>48.3425575524763</v>
      </c>
      <c r="M48" s="185"/>
      <c r="N48" s="192">
        <v>65.012611240682304</v>
      </c>
      <c r="O48" s="193">
        <v>66.265211505922096</v>
      </c>
      <c r="P48" s="194">
        <v>65.638911373302193</v>
      </c>
      <c r="Q48" s="185"/>
      <c r="R48" s="195">
        <v>53.284372929855103</v>
      </c>
      <c r="S48" s="168"/>
      <c r="T48" s="169">
        <v>1.3238591217147899</v>
      </c>
      <c r="U48" s="163">
        <v>3.0706022036702101</v>
      </c>
      <c r="V48" s="163">
        <v>3.7989708621184102</v>
      </c>
      <c r="W48" s="163">
        <v>2.0029001401033102</v>
      </c>
      <c r="X48" s="163">
        <v>-5.7396077284053</v>
      </c>
      <c r="Y48" s="170">
        <v>0.76348737244423004</v>
      </c>
      <c r="Z48" s="163"/>
      <c r="AA48" s="171">
        <v>-3.5112310649657501</v>
      </c>
      <c r="AB48" s="172">
        <v>-6.9030690959401104</v>
      </c>
      <c r="AC48" s="173">
        <v>-5.2536652499392202</v>
      </c>
      <c r="AD48" s="163"/>
      <c r="AE48" s="174">
        <v>-1.43956433034427</v>
      </c>
      <c r="AF48" s="43"/>
      <c r="AG48" s="190">
        <v>38.326491822028999</v>
      </c>
      <c r="AH48" s="185">
        <v>45.319832323001201</v>
      </c>
      <c r="AI48" s="185">
        <v>47.112235159556199</v>
      </c>
      <c r="AJ48" s="185">
        <v>47.911640855541499</v>
      </c>
      <c r="AK48" s="185">
        <v>46.087803957451598</v>
      </c>
      <c r="AL48" s="191">
        <v>44.951600823515903</v>
      </c>
      <c r="AM48" s="185"/>
      <c r="AN48" s="192">
        <v>56.817150634793499</v>
      </c>
      <c r="AO48" s="193">
        <v>57.584705828540002</v>
      </c>
      <c r="AP48" s="194">
        <v>57.200969927778601</v>
      </c>
      <c r="AQ48" s="185"/>
      <c r="AR48" s="195">
        <v>48.451692191056303</v>
      </c>
      <c r="AS48" s="168"/>
      <c r="AT48" s="169">
        <v>4.7712152407802799</v>
      </c>
      <c r="AU48" s="163">
        <v>4.7849386233838196</v>
      </c>
      <c r="AV48" s="163">
        <v>3.1497198011270502</v>
      </c>
      <c r="AW48" s="163">
        <v>1.08998016352681</v>
      </c>
      <c r="AX48" s="163">
        <v>-2.7495098376690201</v>
      </c>
      <c r="AY48" s="170">
        <v>2.0277904898173</v>
      </c>
      <c r="AZ48" s="163"/>
      <c r="BA48" s="171">
        <v>-3.3830704975330002</v>
      </c>
      <c r="BB48" s="172">
        <v>-5.2088648817207597</v>
      </c>
      <c r="BC48" s="173">
        <v>-4.3107297817835004</v>
      </c>
      <c r="BD48" s="163"/>
      <c r="BE48" s="174">
        <v>-0.19782758636339001</v>
      </c>
    </row>
    <row r="49" spans="1:57" x14ac:dyDescent="0.25">
      <c r="A49" s="49" t="s">
        <v>111</v>
      </c>
      <c r="B49" s="3" t="s">
        <v>117</v>
      </c>
      <c r="D49" s="25" t="s">
        <v>16</v>
      </c>
      <c r="E49" s="28" t="s">
        <v>17</v>
      </c>
      <c r="G49" s="196">
        <v>29.0661279491569</v>
      </c>
      <c r="H49" s="197">
        <v>31.205965968252102</v>
      </c>
      <c r="I49" s="197">
        <v>32.4764117821178</v>
      </c>
      <c r="J49" s="197">
        <v>32.824310177607501</v>
      </c>
      <c r="K49" s="197">
        <v>33.440558587265599</v>
      </c>
      <c r="L49" s="198">
        <v>31.802659456855402</v>
      </c>
      <c r="M49" s="185"/>
      <c r="N49" s="199">
        <v>41.769668570433502</v>
      </c>
      <c r="O49" s="200">
        <v>44.484233530674999</v>
      </c>
      <c r="P49" s="201">
        <v>43.126951050554197</v>
      </c>
      <c r="Q49" s="185"/>
      <c r="R49" s="202">
        <v>35.038131099585797</v>
      </c>
      <c r="S49" s="168"/>
      <c r="T49" s="175">
        <v>3.2247257239512099</v>
      </c>
      <c r="U49" s="176">
        <v>5.3781321729937499</v>
      </c>
      <c r="V49" s="176">
        <v>6.0862423151852898</v>
      </c>
      <c r="W49" s="176">
        <v>5.4870845120872902</v>
      </c>
      <c r="X49" s="176">
        <v>2.1753356256966399</v>
      </c>
      <c r="Y49" s="177">
        <v>4.4558521114008398</v>
      </c>
      <c r="Z49" s="163"/>
      <c r="AA49" s="178">
        <v>-2.5317144932994</v>
      </c>
      <c r="AB49" s="179">
        <v>-6.1867435887903204</v>
      </c>
      <c r="AC49" s="180">
        <v>-4.45160899891067</v>
      </c>
      <c r="AD49" s="163"/>
      <c r="AE49" s="181">
        <v>1.13990133933854</v>
      </c>
      <c r="AG49" s="196">
        <v>28.056213537824799</v>
      </c>
      <c r="AH49" s="197">
        <v>29.826774058370798</v>
      </c>
      <c r="AI49" s="197">
        <v>30.241947125744101</v>
      </c>
      <c r="AJ49" s="197">
        <v>30.749327138283199</v>
      </c>
      <c r="AK49" s="197">
        <v>31.020520978081699</v>
      </c>
      <c r="AL49" s="198">
        <v>29.9789539367037</v>
      </c>
      <c r="AM49" s="185"/>
      <c r="AN49" s="199">
        <v>37.8422922941214</v>
      </c>
      <c r="AO49" s="200">
        <v>38.825123764941502</v>
      </c>
      <c r="AP49" s="201">
        <v>38.3337936401646</v>
      </c>
      <c r="AQ49" s="185"/>
      <c r="AR49" s="202">
        <v>32.366340647816202</v>
      </c>
      <c r="AS49" s="168"/>
      <c r="AT49" s="175">
        <v>4.2652375871435799</v>
      </c>
      <c r="AU49" s="176">
        <v>5.3886307622500604</v>
      </c>
      <c r="AV49" s="176">
        <v>5.3002160592385499</v>
      </c>
      <c r="AW49" s="176">
        <v>3.8959893396312002</v>
      </c>
      <c r="AX49" s="176">
        <v>1.2518143095826499</v>
      </c>
      <c r="AY49" s="177">
        <v>3.9757483809566998</v>
      </c>
      <c r="AZ49" s="163"/>
      <c r="BA49" s="178">
        <v>-1.4136975812888599</v>
      </c>
      <c r="BB49" s="179">
        <v>-4.2352795381650399</v>
      </c>
      <c r="BC49" s="180">
        <v>-2.8622665319567302</v>
      </c>
      <c r="BD49" s="163"/>
      <c r="BE49" s="181">
        <v>1.5488311668354899</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9" sqref="F29"/>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50" t="str">
        <f>HYPERLINK("http://www.str.com/data-insights/resources/glossary", "For all STR definitions, please visit www.str.com/data-insights/resources/glossary")</f>
        <v>For all STR definitions, please visit www.str.com/data-insights/resources/glossary</v>
      </c>
      <c r="B5" s="250"/>
      <c r="C5" s="250"/>
      <c r="D5" s="250"/>
      <c r="E5" s="250"/>
      <c r="F5" s="25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50" t="str">
        <f>HYPERLINK("http://www.str.com/data-insights/resources/FAQ", "For all STR FAQs, please click here or visit http://www.str.com/data-insights/resources/FAQ")</f>
        <v>For all STR FAQs, please click here or visit http://www.str.com/data-insights/resources/FAQ</v>
      </c>
      <c r="B9" s="250"/>
      <c r="C9" s="250"/>
      <c r="D9" s="250"/>
      <c r="E9" s="250"/>
      <c r="F9" s="25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50" t="str">
        <f>HYPERLINK("http://www.str.com/contact", "For additional support, please contact your regional office")</f>
        <v>For additional support, please contact your regional office</v>
      </c>
      <c r="B12" s="250"/>
      <c r="C12" s="250"/>
      <c r="D12" s="250"/>
      <c r="E12" s="250"/>
      <c r="F12" s="250"/>
      <c r="G12" s="250"/>
      <c r="H12" s="250"/>
      <c r="I12" s="250"/>
      <c r="J12" s="25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49" t="str">
        <f>HYPERLINK("http://www.hotelnewsnow.com/", "For the latest in industry news, visit HotelNewsNow.com.")</f>
        <v>For the latest in industry news, visit HotelNewsNow.com.</v>
      </c>
      <c r="B14" s="249"/>
      <c r="C14" s="249"/>
      <c r="D14" s="249"/>
      <c r="E14" s="249"/>
      <c r="F14" s="249"/>
      <c r="G14" s="249"/>
      <c r="H14" s="249"/>
      <c r="I14" s="24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49" t="str">
        <f>HYPERLINK("http://www.hoteldataconference.com/", "To learn more about the Hotel Data Conference, visit HotelDataConference.com.")</f>
        <v>To learn more about the Hotel Data Conference, visit HotelDataConference.com.</v>
      </c>
      <c r="B15" s="249"/>
      <c r="C15" s="249"/>
      <c r="D15" s="249"/>
      <c r="E15" s="249"/>
      <c r="F15" s="249"/>
      <c r="G15" s="249"/>
      <c r="H15" s="249"/>
      <c r="I15" s="24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91</v>
      </c>
    </row>
    <row r="2" spans="1:1" ht="13" x14ac:dyDescent="0.3">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7B992A71-7FA4-4AF1-9CC6-15CDD4FF1C11}"/>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2025-03-21T15:48:10Z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